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3"/>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AR/bldgs/BCEU/"/>
    </mc:Choice>
  </mc:AlternateContent>
  <xr:revisionPtr revIDLastSave="0" documentId="8_{328B4767-A5C5-4948-B250-DA99F611C37F}" xr6:coauthVersionLast="47" xr6:coauthVersionMax="47" xr10:uidLastSave="{00000000-0000-0000-0000-000000000000}"/>
  <bookViews>
    <workbookView xWindow="0" yWindow="500" windowWidth="28800" windowHeight="15840" activeTab="10"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 i="41" l="1"/>
  <c r="G25" i="41"/>
  <c r="G26" i="41"/>
  <c r="G27" i="41"/>
  <c r="G28" i="41"/>
  <c r="G29" i="41"/>
  <c r="G30" i="41"/>
  <c r="G31" i="41"/>
  <c r="G32" i="41"/>
  <c r="G33" i="41"/>
  <c r="G34" i="41"/>
  <c r="G35" i="41"/>
  <c r="G36" i="41"/>
  <c r="G37" i="41"/>
  <c r="G38" i="41"/>
  <c r="G39" i="41"/>
  <c r="G40" i="41"/>
  <c r="G23" i="41"/>
  <c r="BF3" i="41"/>
  <c r="BF4" i="41"/>
  <c r="BF5" i="41"/>
  <c r="BF6" i="41"/>
  <c r="BF7" i="41"/>
  <c r="BF8" i="41"/>
  <c r="BF9" i="41"/>
  <c r="BF10" i="41"/>
  <c r="BF11" i="41"/>
  <c r="BF12" i="41"/>
  <c r="BF13" i="41"/>
  <c r="BF14" i="41"/>
  <c r="BF15" i="41"/>
  <c r="BF16" i="41"/>
  <c r="BF17" i="41"/>
  <c r="BF18" i="41"/>
  <c r="BF19" i="41"/>
  <c r="BF2" i="41"/>
  <c r="D28" i="37"/>
  <c r="F1" i="1"/>
  <c r="I91" i="36"/>
  <c r="I90" i="36"/>
  <c r="I89" i="36"/>
  <c r="I88" i="36"/>
  <c r="I87" i="36"/>
  <c r="I86" i="36"/>
  <c r="I85" i="36"/>
  <c r="I84" i="36"/>
  <c r="I83" i="36"/>
  <c r="I82" i="36"/>
  <c r="I1" i="36"/>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L82" i="36"/>
  <c r="M82" i="36"/>
  <c r="L83" i="36"/>
  <c r="M83" i="36"/>
  <c r="J84" i="36"/>
  <c r="L84" i="36"/>
  <c r="M84" i="36"/>
  <c r="L85" i="36"/>
  <c r="M85" i="36"/>
  <c r="L86" i="36"/>
  <c r="M86" i="36"/>
  <c r="L87" i="36"/>
  <c r="M87" i="36"/>
  <c r="L88" i="36"/>
  <c r="M88" i="36"/>
  <c r="L89" i="36"/>
  <c r="M89" i="36"/>
  <c r="L90" i="36"/>
  <c r="M90"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08" i="36" l="1"/>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Q156" i="30"/>
  <c r="P156" i="30" s="1"/>
  <c r="O156" i="30" s="1"/>
  <c r="J156" i="36"/>
  <c r="J148"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56" i="36"/>
  <c r="J140" i="36"/>
  <c r="J162" i="36"/>
  <c r="J173" i="36"/>
  <c r="J181" i="36"/>
  <c r="J192" i="36"/>
  <c r="J155" i="36"/>
  <c r="J121" i="36"/>
  <c r="J141" i="36"/>
  <c r="J163" i="36"/>
  <c r="J174" i="36"/>
  <c r="Q182" i="30"/>
  <c r="P182" i="30" s="1"/>
  <c r="O182" i="30" s="1"/>
  <c r="J182" i="36"/>
  <c r="J193" i="36"/>
  <c r="J154" i="36"/>
  <c r="J139" i="36"/>
  <c r="J69" i="36"/>
  <c r="J142" i="36"/>
  <c r="Q164" i="30"/>
  <c r="P164" i="30" s="1"/>
  <c r="O164" i="30" s="1"/>
  <c r="J164" i="36"/>
  <c r="J175" i="36"/>
  <c r="J186" i="36"/>
  <c r="J194" i="36"/>
  <c r="J153" i="36"/>
  <c r="J191" i="36"/>
  <c r="J17"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61" i="36"/>
  <c r="J82" i="36"/>
  <c r="J136" i="36"/>
  <c r="J135" i="36"/>
  <c r="J166" i="36"/>
  <c r="Q177" i="30"/>
  <c r="R177" i="30" s="1"/>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J177" i="36"/>
  <c r="J188" i="36"/>
  <c r="Q151" i="30"/>
  <c r="P151" i="30" s="1"/>
  <c r="O151" i="30" s="1"/>
  <c r="J151" i="36"/>
  <c r="J180" i="36"/>
  <c r="J95" i="36"/>
  <c r="J137" i="36"/>
  <c r="J147" i="36"/>
  <c r="J167" i="36"/>
  <c r="J178" i="36"/>
  <c r="J189" i="36"/>
  <c r="R190" i="30"/>
  <c r="S190" i="30" s="1"/>
  <c r="T190" i="30" s="1"/>
  <c r="U190" i="30" s="1"/>
  <c r="V190" i="30" s="1"/>
  <c r="W190" i="30" s="1"/>
  <c r="X190" i="30" s="1"/>
  <c r="Y190" i="30" s="1"/>
  <c r="Z190" i="30" s="1"/>
  <c r="AA190" i="30" s="1"/>
  <c r="AB190" i="30" s="1"/>
  <c r="AC190" i="30" s="1"/>
  <c r="AD190" i="30" s="1"/>
  <c r="AE190" i="30" s="1"/>
  <c r="AF190" i="30" s="1"/>
  <c r="AG190" i="30" s="1"/>
  <c r="AH190" i="30" s="1"/>
  <c r="AI190" i="30" s="1"/>
  <c r="AJ190" i="30" s="1"/>
  <c r="AK190" i="30" s="1"/>
  <c r="AL190" i="30" s="1"/>
  <c r="AM190" i="30" s="1"/>
  <c r="AN190" i="30" s="1"/>
  <c r="AO190" i="30" s="1"/>
  <c r="AP190" i="30" s="1"/>
  <c r="AQ190" i="30" s="1"/>
  <c r="AR190" i="30" s="1"/>
  <c r="AS190" i="30" s="1"/>
  <c r="AT190" i="30" s="1"/>
  <c r="R182" i="30"/>
  <c r="S182" i="30" s="1"/>
  <c r="T182" i="30" s="1"/>
  <c r="U182" i="30" s="1"/>
  <c r="V182" i="30" s="1"/>
  <c r="W182" i="30" s="1"/>
  <c r="X182" i="30" s="1"/>
  <c r="Y182" i="30" s="1"/>
  <c r="Z182" i="30" s="1"/>
  <c r="AA182" i="30" s="1"/>
  <c r="AB182" i="30" s="1"/>
  <c r="AC182" i="30" s="1"/>
  <c r="AD182" i="30" s="1"/>
  <c r="AE182" i="30" s="1"/>
  <c r="AF182" i="30" s="1"/>
  <c r="AG182" i="30" s="1"/>
  <c r="AH182" i="30" s="1"/>
  <c r="AI182" i="30" s="1"/>
  <c r="AJ182" i="30" s="1"/>
  <c r="AK182" i="30" s="1"/>
  <c r="AL182" i="30" s="1"/>
  <c r="AM182" i="30" s="1"/>
  <c r="AN182" i="30" s="1"/>
  <c r="AO182" i="30" s="1"/>
  <c r="AP182" i="30" s="1"/>
  <c r="AQ182" i="30" s="1"/>
  <c r="AR182" i="30" s="1"/>
  <c r="AS182" i="30" s="1"/>
  <c r="AT182" i="30" s="1"/>
  <c r="R164" i="30"/>
  <c r="S164" i="30" s="1"/>
  <c r="T164" i="30" s="1"/>
  <c r="U164" i="30" s="1"/>
  <c r="V164" i="30" s="1"/>
  <c r="W164" i="30" s="1"/>
  <c r="X164" i="30" s="1"/>
  <c r="Y164" i="30" s="1"/>
  <c r="Z164" i="30" s="1"/>
  <c r="AA164" i="30" s="1"/>
  <c r="AB164" i="30" s="1"/>
  <c r="AC164" i="30" s="1"/>
  <c r="AD164" i="30" s="1"/>
  <c r="AE164" i="30" s="1"/>
  <c r="AF164" i="30" s="1"/>
  <c r="AG164" i="30" s="1"/>
  <c r="AH164" i="30" s="1"/>
  <c r="AI164" i="30" s="1"/>
  <c r="AJ164" i="30" s="1"/>
  <c r="AK164" i="30" s="1"/>
  <c r="AL164" i="30" s="1"/>
  <c r="AM164" i="30" s="1"/>
  <c r="AN164" i="30" s="1"/>
  <c r="AO164" i="30" s="1"/>
  <c r="AP164" i="30" s="1"/>
  <c r="AQ164" i="30" s="1"/>
  <c r="AR164" i="30" s="1"/>
  <c r="AS164" i="30" s="1"/>
  <c r="AT164" i="30" s="1"/>
  <c r="P195" i="30"/>
  <c r="O195"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R143" i="30" l="1"/>
  <c r="S143" i="30" s="1"/>
  <c r="R156" i="30"/>
  <c r="S156" i="30" s="1"/>
  <c r="R151" i="30"/>
  <c r="S151" i="30" s="1"/>
  <c r="P177" i="30"/>
  <c r="O177" i="30" s="1"/>
  <c r="Q11" i="38"/>
  <c r="P169" i="30"/>
  <c r="O169" i="30" s="1"/>
  <c r="Q2" i="30"/>
  <c r="D20" i="41"/>
  <c r="F5" i="1"/>
  <c r="F7" i="1" s="1"/>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R164" i="36"/>
  <c r="E6" i="15" s="1"/>
  <c r="S164" i="36"/>
  <c r="F6" i="15" s="1"/>
  <c r="T164" i="36"/>
  <c r="G6" i="15" s="1"/>
  <c r="U164" i="36"/>
  <c r="H6" i="15" s="1"/>
  <c r="V164" i="36"/>
  <c r="I6" i="15" s="1"/>
  <c r="W164" i="36"/>
  <c r="J6" i="15" s="1"/>
  <c r="X164" i="36"/>
  <c r="K6" i="15" s="1"/>
  <c r="Y164" i="36"/>
  <c r="L6" i="15" s="1"/>
  <c r="Z164" i="36"/>
  <c r="M6" i="15" s="1"/>
  <c r="AA164" i="36"/>
  <c r="N6" i="15" s="1"/>
  <c r="AB164" i="36"/>
  <c r="O6" i="15" s="1"/>
  <c r="AC164" i="36"/>
  <c r="P6" i="15" s="1"/>
  <c r="AD164" i="36"/>
  <c r="Q6" i="15" s="1"/>
  <c r="AE164" i="36"/>
  <c r="R6" i="15" s="1"/>
  <c r="AF164" i="36"/>
  <c r="S6" i="15" s="1"/>
  <c r="AG164" i="36"/>
  <c r="T6" i="15" s="1"/>
  <c r="AH164" i="36"/>
  <c r="U6" i="15" s="1"/>
  <c r="AI164" i="36"/>
  <c r="V6" i="15" s="1"/>
  <c r="AJ164" i="36"/>
  <c r="W6" i="15" s="1"/>
  <c r="AK164" i="36"/>
  <c r="X6" i="15" s="1"/>
  <c r="AL164" i="36"/>
  <c r="Y6" i="15" s="1"/>
  <c r="AM164" i="36"/>
  <c r="Z6" i="15" s="1"/>
  <c r="AN164" i="36"/>
  <c r="AA6" i="15" s="1"/>
  <c r="AO164" i="36"/>
  <c r="AB6" i="15" s="1"/>
  <c r="AP164" i="36"/>
  <c r="AC6" i="15" s="1"/>
  <c r="AQ164" i="36"/>
  <c r="AD6" i="15" s="1"/>
  <c r="AR164" i="36"/>
  <c r="AE6" i="15" s="1"/>
  <c r="AS164" i="36"/>
  <c r="AF6" i="15" s="1"/>
  <c r="AT164" i="36"/>
  <c r="AG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P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R182" i="36"/>
  <c r="E11" i="16" s="1"/>
  <c r="S182" i="36"/>
  <c r="F11" i="16" s="1"/>
  <c r="T182" i="36"/>
  <c r="G11" i="16" s="1"/>
  <c r="U182" i="36"/>
  <c r="H11" i="16" s="1"/>
  <c r="V182" i="36"/>
  <c r="I11" i="16" s="1"/>
  <c r="W182" i="36"/>
  <c r="J11" i="16" s="1"/>
  <c r="X182" i="36"/>
  <c r="K11" i="16" s="1"/>
  <c r="Y182" i="36"/>
  <c r="L11" i="16" s="1"/>
  <c r="Z182" i="36"/>
  <c r="M11" i="16" s="1"/>
  <c r="AA182" i="36"/>
  <c r="N11" i="16" s="1"/>
  <c r="AB182" i="36"/>
  <c r="O11" i="16" s="1"/>
  <c r="AC182" i="36"/>
  <c r="P11" i="16" s="1"/>
  <c r="AD182" i="36"/>
  <c r="Q11" i="16" s="1"/>
  <c r="AE182" i="36"/>
  <c r="R11" i="16" s="1"/>
  <c r="AF182" i="36"/>
  <c r="S11" i="16" s="1"/>
  <c r="AG182" i="36"/>
  <c r="T11" i="16" s="1"/>
  <c r="AH182" i="36"/>
  <c r="U11" i="16" s="1"/>
  <c r="AI182" i="36"/>
  <c r="V11" i="16" s="1"/>
  <c r="AJ182" i="36"/>
  <c r="W11" i="16" s="1"/>
  <c r="AK182" i="36"/>
  <c r="X11" i="16" s="1"/>
  <c r="AL182" i="36"/>
  <c r="Y11" i="16" s="1"/>
  <c r="AM182" i="36"/>
  <c r="Z11" i="16" s="1"/>
  <c r="AN182" i="36"/>
  <c r="AA11" i="16" s="1"/>
  <c r="AO182" i="36"/>
  <c r="AB11" i="16" s="1"/>
  <c r="AP182" i="36"/>
  <c r="AC11" i="16" s="1"/>
  <c r="AQ182" i="36"/>
  <c r="AD11" i="16" s="1"/>
  <c r="AR182" i="36"/>
  <c r="AE11" i="16" s="1"/>
  <c r="AS182" i="36"/>
  <c r="AF11" i="16" s="1"/>
  <c r="AT182" i="36"/>
  <c r="AG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R190" i="36"/>
  <c r="E6" i="17" s="1"/>
  <c r="S190" i="36"/>
  <c r="F6" i="17" s="1"/>
  <c r="T190" i="36"/>
  <c r="G6" i="17" s="1"/>
  <c r="U190" i="36"/>
  <c r="H6" i="17" s="1"/>
  <c r="V190" i="36"/>
  <c r="I6" i="17" s="1"/>
  <c r="W190" i="36"/>
  <c r="J6" i="17" s="1"/>
  <c r="X190" i="36"/>
  <c r="K6" i="17" s="1"/>
  <c r="Y190" i="36"/>
  <c r="L6" i="17" s="1"/>
  <c r="Z190" i="36"/>
  <c r="M6" i="17" s="1"/>
  <c r="AA190" i="36"/>
  <c r="N6" i="17" s="1"/>
  <c r="AB190" i="36"/>
  <c r="O6" i="17" s="1"/>
  <c r="AC190" i="36"/>
  <c r="P6" i="17" s="1"/>
  <c r="AD190" i="36"/>
  <c r="Q6" i="17" s="1"/>
  <c r="AE190" i="36"/>
  <c r="R6" i="17" s="1"/>
  <c r="AF190" i="36"/>
  <c r="S6" i="17" s="1"/>
  <c r="AG190" i="36"/>
  <c r="T6" i="17" s="1"/>
  <c r="AH190" i="36"/>
  <c r="U6" i="17" s="1"/>
  <c r="AI190" i="36"/>
  <c r="V6" i="17" s="1"/>
  <c r="AJ190" i="36"/>
  <c r="W6" i="17" s="1"/>
  <c r="AK190" i="36"/>
  <c r="X6" i="17" s="1"/>
  <c r="AL190" i="36"/>
  <c r="Y6" i="17" s="1"/>
  <c r="AM190" i="36"/>
  <c r="Z6" i="17" s="1"/>
  <c r="AN190" i="36"/>
  <c r="AA6" i="17" s="1"/>
  <c r="AO190" i="36"/>
  <c r="AB6" i="17" s="1"/>
  <c r="AP190" i="36"/>
  <c r="AC6" i="17" s="1"/>
  <c r="AQ190" i="36"/>
  <c r="AD6" i="17" s="1"/>
  <c r="AR190" i="36"/>
  <c r="AE6" i="17" s="1"/>
  <c r="AS190" i="36"/>
  <c r="AF6" i="17" s="1"/>
  <c r="AT190" i="36"/>
  <c r="AG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T151" i="30" l="1"/>
  <c r="S151" i="36"/>
  <c r="F6" i="14" s="1"/>
  <c r="T156" i="30"/>
  <c r="S156" i="36"/>
  <c r="F11" i="14" s="1"/>
  <c r="T143" i="30"/>
  <c r="S143" i="36"/>
  <c r="F11" i="21" s="1"/>
  <c r="R151" i="36"/>
  <c r="E6" i="14" s="1"/>
  <c r="R143" i="36"/>
  <c r="E11" i="21" s="1"/>
  <c r="R156" i="36"/>
  <c r="E11" i="14" s="1"/>
  <c r="C12" i="30"/>
  <c r="R11" i="38"/>
  <c r="B12" i="30" s="1"/>
  <c r="F24" i="41"/>
  <c r="H24" i="41" s="1"/>
  <c r="F32" i="41"/>
  <c r="H32" i="41" s="1"/>
  <c r="F40" i="41"/>
  <c r="H40" i="41" s="1"/>
  <c r="F25" i="41"/>
  <c r="H25" i="41" s="1"/>
  <c r="F33" i="41"/>
  <c r="H33" i="41" s="1"/>
  <c r="F23" i="41"/>
  <c r="H23" i="41" s="1"/>
  <c r="F26" i="41"/>
  <c r="H26" i="41" s="1"/>
  <c r="E16" i="37" s="1"/>
  <c r="C29" i="37" s="1"/>
  <c r="F34" i="41"/>
  <c r="H34" i="41" s="1"/>
  <c r="F30" i="41"/>
  <c r="H30" i="41" s="1"/>
  <c r="F38" i="41"/>
  <c r="H38" i="41" s="1"/>
  <c r="F27" i="41"/>
  <c r="H27" i="41" s="1"/>
  <c r="F35" i="41"/>
  <c r="H35" i="41" s="1"/>
  <c r="E17" i="37" s="1"/>
  <c r="E29" i="37" s="1"/>
  <c r="F28" i="41"/>
  <c r="H28" i="41" s="1"/>
  <c r="F16" i="37" s="1"/>
  <c r="D29" i="37" s="1"/>
  <c r="F36" i="41"/>
  <c r="H36" i="41" s="1"/>
  <c r="F29" i="41"/>
  <c r="H29" i="41" s="1"/>
  <c r="F37" i="41"/>
  <c r="H37" i="41" s="1"/>
  <c r="F17" i="37" s="1"/>
  <c r="F29" i="37" s="1"/>
  <c r="F31" i="41"/>
  <c r="H31" i="41" s="1"/>
  <c r="F39" i="41"/>
  <c r="H39" i="41" s="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U143" i="30" l="1"/>
  <c r="T143" i="36"/>
  <c r="G11" i="21" s="1"/>
  <c r="U156" i="30"/>
  <c r="T156" i="36"/>
  <c r="G11" i="14" s="1"/>
  <c r="U151" i="30"/>
  <c r="T151" i="36"/>
  <c r="G6" i="14" s="1"/>
  <c r="Q140" i="30"/>
  <c r="Q153" i="30"/>
  <c r="Q192" i="30"/>
  <c r="Q179" i="30"/>
  <c r="Q166"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74" i="30"/>
  <c r="Q135" i="30"/>
  <c r="Q161"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8" i="30"/>
  <c r="Q139" i="30"/>
  <c r="Q191" i="30"/>
  <c r="Q165" i="30"/>
  <c r="Q152" i="30"/>
  <c r="Q141" i="30"/>
  <c r="Q193" i="30"/>
  <c r="Q154" i="30"/>
  <c r="Q180" i="30"/>
  <c r="Q167"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62" i="30"/>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36" i="30"/>
  <c r="R136" i="30" s="1"/>
  <c r="S136"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63" i="30"/>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K60" i="30"/>
  <c r="K37" i="30"/>
  <c r="K22" i="30"/>
  <c r="K62" i="30"/>
  <c r="K46" i="30"/>
  <c r="K34" i="30"/>
  <c r="K20" i="30"/>
  <c r="K49" i="30"/>
  <c r="K26" i="30"/>
  <c r="K7" i="30"/>
  <c r="K51" i="30"/>
  <c r="K35" i="30"/>
  <c r="K23" i="30"/>
  <c r="K9" i="30"/>
  <c r="K38" i="30"/>
  <c r="K18" i="30"/>
  <c r="K58" i="30"/>
  <c r="K43" i="30"/>
  <c r="K24" i="30"/>
  <c r="K6" i="30"/>
  <c r="K19" i="30"/>
  <c r="K63" i="30"/>
  <c r="K36" i="30"/>
  <c r="K21" i="30"/>
  <c r="K13" i="30"/>
  <c r="K61" i="30"/>
  <c r="K10" i="30"/>
  <c r="K52" i="30"/>
  <c r="K25" i="30"/>
  <c r="K8" i="30"/>
  <c r="K64" i="30"/>
  <c r="K50" i="30"/>
  <c r="K17" i="30"/>
  <c r="K4" i="30"/>
  <c r="K30" i="30"/>
  <c r="K12" i="30"/>
  <c r="K39" i="30"/>
  <c r="K11" i="30"/>
  <c r="K57" i="30"/>
  <c r="K44" i="30"/>
  <c r="K5" i="30"/>
  <c r="K65" i="30"/>
  <c r="K56" i="30"/>
  <c r="K45" i="30"/>
  <c r="K59" i="30"/>
  <c r="K31" i="30"/>
  <c r="K48" i="30"/>
  <c r="K33" i="30"/>
  <c r="K47" i="30"/>
  <c r="K32" i="30"/>
  <c r="B12" i="36"/>
  <c r="K130" i="30"/>
  <c r="K129" i="30"/>
  <c r="K82" i="30"/>
  <c r="K97" i="30"/>
  <c r="K117" i="30"/>
  <c r="K126" i="30"/>
  <c r="K112" i="30"/>
  <c r="K124" i="30"/>
  <c r="K86" i="30"/>
  <c r="K109" i="30"/>
  <c r="K115" i="30"/>
  <c r="K70" i="30"/>
  <c r="K113" i="30"/>
  <c r="K123" i="30"/>
  <c r="K108" i="30"/>
  <c r="K128" i="30"/>
  <c r="K71" i="30"/>
  <c r="K100" i="30"/>
  <c r="K90" i="30"/>
  <c r="K83" i="30"/>
  <c r="K76" i="30"/>
  <c r="K116" i="30"/>
  <c r="K88" i="30"/>
  <c r="K111" i="30"/>
  <c r="K95" i="30"/>
  <c r="K114" i="30"/>
  <c r="K101" i="30"/>
  <c r="K127" i="30"/>
  <c r="K99" i="30"/>
  <c r="K74" i="30"/>
  <c r="K122" i="30"/>
  <c r="K77" i="30"/>
  <c r="K125" i="30"/>
  <c r="K72" i="30"/>
  <c r="K110" i="30"/>
  <c r="K85" i="30"/>
  <c r="K102" i="30"/>
  <c r="K103" i="30"/>
  <c r="K87" i="30"/>
  <c r="K121" i="30"/>
  <c r="K96" i="30"/>
  <c r="K75" i="30"/>
  <c r="K84" i="30"/>
  <c r="K73" i="30"/>
  <c r="K98" i="30"/>
  <c r="K104" i="30"/>
  <c r="K78" i="30"/>
  <c r="K91" i="30"/>
  <c r="K69" i="30"/>
  <c r="K89" i="30"/>
  <c r="C12" i="36"/>
  <c r="B14" i="35"/>
  <c r="C13" i="35" s="1"/>
  <c r="B13" i="35"/>
  <c r="B12" i="35"/>
  <c r="C12" i="35" s="1"/>
  <c r="B11" i="35"/>
  <c r="C11" i="35" s="1"/>
  <c r="B10" i="35"/>
  <c r="C10" i="35" s="1"/>
  <c r="V151" i="30" l="1"/>
  <c r="U151" i="36"/>
  <c r="H6" i="14" s="1"/>
  <c r="V156" i="30"/>
  <c r="U156" i="36"/>
  <c r="H11" i="14" s="1"/>
  <c r="V143" i="30"/>
  <c r="U143" i="36"/>
  <c r="H11" i="21" s="1"/>
  <c r="P180" i="30"/>
  <c r="R180" i="30"/>
  <c r="Q180" i="36"/>
  <c r="D9" i="16" s="1"/>
  <c r="P178" i="30"/>
  <c r="R178" i="30"/>
  <c r="Q178" i="36"/>
  <c r="D7" i="16" s="1"/>
  <c r="P174" i="30"/>
  <c r="R174" i="30"/>
  <c r="Q174" i="36"/>
  <c r="D3" i="16" s="1"/>
  <c r="P154" i="30"/>
  <c r="R154" i="30"/>
  <c r="Q154" i="36"/>
  <c r="D9" i="14" s="1"/>
  <c r="P148" i="30"/>
  <c r="R148" i="30"/>
  <c r="Q148" i="36"/>
  <c r="D3" i="14" s="1"/>
  <c r="K98" i="36"/>
  <c r="Q98" i="30"/>
  <c r="K102" i="36"/>
  <c r="Q102" i="30"/>
  <c r="Q99" i="30"/>
  <c r="K99" i="36"/>
  <c r="K76" i="36"/>
  <c r="Q76" i="30"/>
  <c r="Q113" i="30"/>
  <c r="K113" i="36"/>
  <c r="Q117" i="30"/>
  <c r="K117" i="36"/>
  <c r="Q33" i="30"/>
  <c r="K33" i="36"/>
  <c r="Q44" i="30"/>
  <c r="K44" i="36"/>
  <c r="Q50" i="30"/>
  <c r="K50" i="36"/>
  <c r="Q21" i="30"/>
  <c r="K21" i="36"/>
  <c r="Q18" i="30"/>
  <c r="K18" i="36"/>
  <c r="Q49" i="30"/>
  <c r="K49" i="36"/>
  <c r="K73" i="36"/>
  <c r="Q73" i="30"/>
  <c r="Q85" i="30"/>
  <c r="K85" i="36"/>
  <c r="K127" i="36"/>
  <c r="Q127" i="30"/>
  <c r="K83" i="36"/>
  <c r="Q83" i="30"/>
  <c r="Q70" i="30"/>
  <c r="K70" i="36"/>
  <c r="Q97" i="30"/>
  <c r="K97" i="36"/>
  <c r="Q48" i="30"/>
  <c r="K48" i="36"/>
  <c r="Q57" i="30"/>
  <c r="K57"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38" i="30"/>
  <c r="K38" i="36"/>
  <c r="Q20" i="30"/>
  <c r="K20" i="36"/>
  <c r="P166" i="30"/>
  <c r="R166" i="30"/>
  <c r="Q166" i="36"/>
  <c r="D8" i="15" s="1"/>
  <c r="P152" i="30"/>
  <c r="R152" i="30"/>
  <c r="Q152" i="36"/>
  <c r="D7" i="14" s="1"/>
  <c r="P179" i="30"/>
  <c r="R179" i="30"/>
  <c r="Q179" i="36"/>
  <c r="D8" i="16" s="1"/>
  <c r="P168" i="30"/>
  <c r="R168" i="30"/>
  <c r="Q168" i="36"/>
  <c r="D10" i="15" s="1"/>
  <c r="R141" i="30"/>
  <c r="P141" i="30"/>
  <c r="Q141" i="36"/>
  <c r="D9" i="21" s="1"/>
  <c r="K69" i="36"/>
  <c r="Q69" i="30"/>
  <c r="K96" i="36"/>
  <c r="Q96" i="30"/>
  <c r="K125" i="36"/>
  <c r="Q125" i="30"/>
  <c r="K95" i="36"/>
  <c r="Q95" i="30"/>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K130" i="36"/>
  <c r="Q130" i="30"/>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52" i="30"/>
  <c r="K52"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35" i="30"/>
  <c r="K35" i="36"/>
  <c r="Q62" i="30"/>
  <c r="K62" i="36"/>
  <c r="P150" i="30"/>
  <c r="R150" i="30"/>
  <c r="Q150" i="36"/>
  <c r="D5" i="14" s="1"/>
  <c r="K91" i="36"/>
  <c r="Q91" i="30"/>
  <c r="K121" i="36"/>
  <c r="Q121"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R30" i="30"/>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K30" i="36"/>
  <c r="Q30" i="30"/>
  <c r="Q10" i="30"/>
  <c r="K10" i="36"/>
  <c r="Q24" i="30"/>
  <c r="K2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T136" i="30"/>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R192" i="30"/>
  <c r="P192" i="30"/>
  <c r="Q192" i="36"/>
  <c r="D8" i="17" s="1"/>
  <c r="P165" i="30"/>
  <c r="R165" i="30"/>
  <c r="Q165" i="36"/>
  <c r="D7" i="15" s="1"/>
  <c r="Q78" i="30"/>
  <c r="K78" i="36"/>
  <c r="Q87" i="30"/>
  <c r="K87" i="36"/>
  <c r="Q122" i="30"/>
  <c r="K122" i="36"/>
  <c r="K88" i="36"/>
  <c r="Q88" i="30"/>
  <c r="K108" i="36"/>
  <c r="Q108" i="30"/>
  <c r="R108" i="30" s="1"/>
  <c r="K112" i="36"/>
  <c r="Q112" i="30"/>
  <c r="Q32" i="30"/>
  <c r="K32" i="36"/>
  <c r="Q65" i="30"/>
  <c r="K65" i="36"/>
  <c r="K4" i="36"/>
  <c r="Q2" i="36" s="1"/>
  <c r="Q4" i="30"/>
  <c r="Q61" i="30"/>
  <c r="K61"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R191" i="30"/>
  <c r="P191" i="30"/>
  <c r="Q191" i="36"/>
  <c r="D7" i="17" s="1"/>
  <c r="P161" i="30"/>
  <c r="R161" i="30"/>
  <c r="Q161" i="36"/>
  <c r="D3" i="15" s="1"/>
  <c r="P153" i="30"/>
  <c r="R153" i="30"/>
  <c r="Q153" i="36"/>
  <c r="D8" i="14"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Q101" i="30"/>
  <c r="K101" i="36"/>
  <c r="K90" i="36"/>
  <c r="Q90" i="30"/>
  <c r="Q115" i="30"/>
  <c r="K115" i="36"/>
  <c r="K82" i="36"/>
  <c r="Q82" i="30"/>
  <c r="Q31" i="30"/>
  <c r="K31" i="36"/>
  <c r="Q11" i="30"/>
  <c r="K11" i="36"/>
  <c r="Q8" i="30"/>
  <c r="K8" i="36"/>
  <c r="Q63" i="30"/>
  <c r="K63"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63" i="30"/>
  <c r="R163" i="30"/>
  <c r="Q163" i="36"/>
  <c r="D5" i="15" s="1"/>
  <c r="P155" i="30"/>
  <c r="R155" i="30"/>
  <c r="Q155" i="36"/>
  <c r="D10" i="14" s="1"/>
  <c r="R193" i="30"/>
  <c r="P193" i="30"/>
  <c r="Q193" i="36"/>
  <c r="D9" i="17" s="1"/>
  <c r="Q89" i="30"/>
  <c r="K89" i="36"/>
  <c r="K75" i="36"/>
  <c r="Q75" i="30"/>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14" i="36"/>
  <c r="Q114" i="30"/>
  <c r="Q100" i="30"/>
  <c r="K100" i="36"/>
  <c r="Q109" i="30"/>
  <c r="K109"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9" i="30"/>
  <c r="K39" i="36"/>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04" i="30"/>
  <c r="K104" i="36"/>
  <c r="K103" i="36"/>
  <c r="Q103" i="30"/>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26" i="30"/>
  <c r="K126" i="36"/>
  <c r="Q47" i="30"/>
  <c r="K47" i="36"/>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3" i="30"/>
  <c r="K13"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26" i="30"/>
  <c r="K26" i="36"/>
  <c r="Q60" i="30"/>
  <c r="K60" i="36"/>
  <c r="P162" i="30"/>
  <c r="R162" i="30"/>
  <c r="Q162" i="36"/>
  <c r="D4" i="15" s="1"/>
  <c r="R167" i="30"/>
  <c r="P167" i="30"/>
  <c r="Q167" i="36"/>
  <c r="D9" i="15" s="1"/>
  <c r="P139" i="30"/>
  <c r="R139" i="30"/>
  <c r="Q139" i="36"/>
  <c r="D7" i="21" s="1"/>
  <c r="R135" i="30"/>
  <c r="P135" i="30"/>
  <c r="Q135" i="36"/>
  <c r="D3" i="21" s="1"/>
  <c r="R140" i="30"/>
  <c r="P140" i="30"/>
  <c r="Q140" i="36"/>
  <c r="D8" i="21" s="1"/>
  <c r="D12" i="35"/>
  <c r="C14" i="35"/>
  <c r="D13" i="35" s="1"/>
  <c r="W143" i="30" l="1"/>
  <c r="V143" i="36"/>
  <c r="I11" i="21" s="1"/>
  <c r="W156" i="30"/>
  <c r="V156" i="36"/>
  <c r="I11" i="14" s="1"/>
  <c r="W151" i="30"/>
  <c r="V151" i="36"/>
  <c r="I6" i="14" s="1"/>
  <c r="P104" i="30"/>
  <c r="R104" i="30"/>
  <c r="Q104" i="36"/>
  <c r="D11" i="25" s="1"/>
  <c r="Q25" i="36"/>
  <c r="D10" i="20" s="1"/>
  <c r="R25" i="30"/>
  <c r="P25" i="30"/>
  <c r="P109" i="30"/>
  <c r="Q109" i="36"/>
  <c r="D3" i="26" s="1"/>
  <c r="R109" i="30"/>
  <c r="O155" i="30"/>
  <c r="P155" i="36"/>
  <c r="Q82" i="36"/>
  <c r="R101" i="30"/>
  <c r="P101" i="30"/>
  <c r="Q101" i="36"/>
  <c r="D8" i="25" s="1"/>
  <c r="Q121" i="36"/>
  <c r="Q69" i="36"/>
  <c r="R69" i="30"/>
  <c r="O166" i="30"/>
  <c r="P166" i="36"/>
  <c r="Q70" i="36"/>
  <c r="D3" i="23" s="1"/>
  <c r="P70" i="30"/>
  <c r="R70" i="30"/>
  <c r="Q50" i="36"/>
  <c r="D9" i="12" s="1"/>
  <c r="P50" i="30"/>
  <c r="R50" i="30"/>
  <c r="R113" i="30"/>
  <c r="P113" i="30"/>
  <c r="Q113" i="36"/>
  <c r="D7" i="26" s="1"/>
  <c r="S174" i="30"/>
  <c r="R174" i="36"/>
  <c r="E3" i="16" s="1"/>
  <c r="S140" i="30"/>
  <c r="R140" i="36"/>
  <c r="E8" i="21" s="1"/>
  <c r="O167" i="30"/>
  <c r="P167" i="36"/>
  <c r="Q26" i="36"/>
  <c r="D11" i="20" s="1"/>
  <c r="R26" i="30"/>
  <c r="P26" i="30"/>
  <c r="Q63" i="36"/>
  <c r="D9" i="13" s="1"/>
  <c r="P63" i="30"/>
  <c r="R63" i="30"/>
  <c r="S161" i="30"/>
  <c r="R161" i="36"/>
  <c r="E3" i="15" s="1"/>
  <c r="Q10" i="36"/>
  <c r="C8" i="18" s="1"/>
  <c r="R10" i="30"/>
  <c r="P10" i="30"/>
  <c r="Q62" i="36"/>
  <c r="D8" i="13" s="1"/>
  <c r="R62" i="30"/>
  <c r="P62" i="30"/>
  <c r="S179" i="30"/>
  <c r="R179" i="36"/>
  <c r="E8" i="16" s="1"/>
  <c r="R83" i="30"/>
  <c r="P83" i="30"/>
  <c r="Q83" i="36"/>
  <c r="D3" i="24" s="1"/>
  <c r="R76" i="30"/>
  <c r="P76" i="30"/>
  <c r="Q76" i="36"/>
  <c r="D9" i="23" s="1"/>
  <c r="O174" i="30"/>
  <c r="P174" i="36"/>
  <c r="S108" i="30"/>
  <c r="R108" i="36"/>
  <c r="P78" i="30"/>
  <c r="R78" i="30"/>
  <c r="Q78" i="36"/>
  <c r="D11" i="23" s="1"/>
  <c r="S167" i="30"/>
  <c r="R167" i="36"/>
  <c r="E9" i="15" s="1"/>
  <c r="P5" i="30"/>
  <c r="R5" i="30"/>
  <c r="Q5" i="36"/>
  <c r="C3" i="18" s="1"/>
  <c r="Q39" i="36"/>
  <c r="D11" i="11" s="1"/>
  <c r="P39" i="30"/>
  <c r="R39" i="30"/>
  <c r="P100" i="30"/>
  <c r="R100" i="30"/>
  <c r="Q100" i="36"/>
  <c r="D7" i="25" s="1"/>
  <c r="R89" i="30"/>
  <c r="Q89" i="36"/>
  <c r="D9" i="24" s="1"/>
  <c r="P89" i="30"/>
  <c r="S163" i="30"/>
  <c r="R163" i="36"/>
  <c r="E5" i="15" s="1"/>
  <c r="R82" i="30"/>
  <c r="O161" i="30"/>
  <c r="P161" i="36"/>
  <c r="Q65" i="36"/>
  <c r="D11" i="13" s="1"/>
  <c r="R65" i="30"/>
  <c r="P65" i="30"/>
  <c r="P88" i="30"/>
  <c r="R88" i="30"/>
  <c r="Q88" i="36"/>
  <c r="D8" i="24" s="1"/>
  <c r="R121" i="30"/>
  <c r="Q95" i="36"/>
  <c r="R95" i="30"/>
  <c r="O179" i="30"/>
  <c r="P179" i="36"/>
  <c r="Q20" i="36"/>
  <c r="D5" i="20" s="1"/>
  <c r="P20" i="30"/>
  <c r="R20" i="30"/>
  <c r="P57" i="30"/>
  <c r="R57" i="30"/>
  <c r="Q57" i="36"/>
  <c r="D3" i="13" s="1"/>
  <c r="Q49" i="36"/>
  <c r="D8" i="12" s="1"/>
  <c r="R49" i="30"/>
  <c r="P49" i="30"/>
  <c r="Q44" i="36"/>
  <c r="D3" i="12" s="1"/>
  <c r="R44" i="30"/>
  <c r="P44" i="30"/>
  <c r="S148" i="30"/>
  <c r="R148" i="36"/>
  <c r="E3" i="14" s="1"/>
  <c r="S135" i="30"/>
  <c r="R135" i="36"/>
  <c r="E3" i="21" s="1"/>
  <c r="S162" i="30"/>
  <c r="R162" i="36"/>
  <c r="E4" i="15" s="1"/>
  <c r="Q47" i="36"/>
  <c r="D6" i="12" s="1"/>
  <c r="P47" i="30"/>
  <c r="R47" i="30"/>
  <c r="O140" i="30"/>
  <c r="P140" i="36"/>
  <c r="O135" i="30"/>
  <c r="P135" i="36"/>
  <c r="P114" i="30"/>
  <c r="R114" i="30"/>
  <c r="Q114" i="36"/>
  <c r="D8" i="26" s="1"/>
  <c r="O163" i="30"/>
  <c r="P163" i="36"/>
  <c r="Q8" i="36"/>
  <c r="C6" i="18" s="1"/>
  <c r="R8" i="30"/>
  <c r="P8" i="30"/>
  <c r="S165" i="30"/>
  <c r="R165" i="36"/>
  <c r="E7" i="15" s="1"/>
  <c r="Q22" i="36"/>
  <c r="D7" i="20" s="1"/>
  <c r="P22" i="30"/>
  <c r="R22" i="30"/>
  <c r="P128" i="30"/>
  <c r="R128" i="30"/>
  <c r="Q128" i="36"/>
  <c r="D9" i="27" s="1"/>
  <c r="P91" i="30"/>
  <c r="R91" i="30"/>
  <c r="Q91" i="36"/>
  <c r="D11" i="24" s="1"/>
  <c r="Q35" i="36"/>
  <c r="D7" i="11" s="1"/>
  <c r="R35" i="30"/>
  <c r="P35" i="30"/>
  <c r="O141" i="30"/>
  <c r="P141" i="36"/>
  <c r="R127" i="30"/>
  <c r="P127" i="30"/>
  <c r="Q127" i="36"/>
  <c r="D8" i="27" s="1"/>
  <c r="O148" i="30"/>
  <c r="P148" i="36"/>
  <c r="S178" i="30"/>
  <c r="R178" i="36"/>
  <c r="E7" i="16" s="1"/>
  <c r="O191" i="30"/>
  <c r="P191" i="36"/>
  <c r="Q32" i="36"/>
  <c r="D4" i="11" s="1"/>
  <c r="P32" i="30"/>
  <c r="R32" i="30"/>
  <c r="O165" i="30"/>
  <c r="P165" i="36"/>
  <c r="P130" i="30"/>
  <c r="R130" i="30"/>
  <c r="Q130" i="36"/>
  <c r="D11" i="27" s="1"/>
  <c r="R125" i="30"/>
  <c r="P125" i="30"/>
  <c r="Q125" i="36"/>
  <c r="D6" i="27" s="1"/>
  <c r="S141" i="30"/>
  <c r="R141" i="36"/>
  <c r="E9" i="21" s="1"/>
  <c r="S152" i="30"/>
  <c r="R152" i="36"/>
  <c r="E7" i="14" s="1"/>
  <c r="Q38" i="36"/>
  <c r="D10" i="11" s="1"/>
  <c r="R38" i="30"/>
  <c r="P38" i="30"/>
  <c r="Q48" i="36"/>
  <c r="D7" i="12" s="1"/>
  <c r="R48" i="30"/>
  <c r="P48" i="30"/>
  <c r="Q18" i="36"/>
  <c r="D3" i="20" s="1"/>
  <c r="R18" i="30"/>
  <c r="P18" i="30"/>
  <c r="Q33" i="36"/>
  <c r="D5" i="11" s="1"/>
  <c r="P33" i="30"/>
  <c r="R33" i="30"/>
  <c r="R99" i="30"/>
  <c r="P99" i="30"/>
  <c r="Q99" i="36"/>
  <c r="D6" i="25" s="1"/>
  <c r="O178" i="30"/>
  <c r="P178" i="36"/>
  <c r="Q23" i="36"/>
  <c r="D8" i="20" s="1"/>
  <c r="P23" i="30"/>
  <c r="R23" i="30"/>
  <c r="O152" i="30"/>
  <c r="P152" i="36"/>
  <c r="R102" i="30"/>
  <c r="P102" i="30"/>
  <c r="Q102" i="36"/>
  <c r="D9" i="25" s="1"/>
  <c r="S154" i="30"/>
  <c r="R154" i="36"/>
  <c r="E9" i="14" s="1"/>
  <c r="O193" i="30"/>
  <c r="P193" i="36"/>
  <c r="Q115" i="36"/>
  <c r="D9" i="26" s="1"/>
  <c r="R115" i="30"/>
  <c r="P115" i="30"/>
  <c r="O162" i="30"/>
  <c r="P162" i="36"/>
  <c r="Q13" i="36"/>
  <c r="C11" i="18" s="1"/>
  <c r="P13" i="30"/>
  <c r="R13" i="30"/>
  <c r="P103" i="30"/>
  <c r="R103" i="30"/>
  <c r="Q103" i="36"/>
  <c r="D10" i="25" s="1"/>
  <c r="S193" i="30"/>
  <c r="R193" i="36"/>
  <c r="E9" i="17" s="1"/>
  <c r="Q34" i="36"/>
  <c r="D6" i="11" s="1"/>
  <c r="P34" i="30"/>
  <c r="R34" i="30"/>
  <c r="Q11" i="36"/>
  <c r="C9" i="18" s="1"/>
  <c r="R11" i="30"/>
  <c r="P11" i="30"/>
  <c r="R90" i="30"/>
  <c r="P90" i="30"/>
  <c r="Q90" i="36"/>
  <c r="D10" i="24" s="1"/>
  <c r="S191" i="30"/>
  <c r="R191" i="36"/>
  <c r="E7" i="17" s="1"/>
  <c r="P112" i="30"/>
  <c r="R112" i="30"/>
  <c r="Q112" i="36"/>
  <c r="D6" i="26" s="1"/>
  <c r="R122" i="30"/>
  <c r="P122" i="30"/>
  <c r="Q122" i="36"/>
  <c r="D3" i="27" s="1"/>
  <c r="S139" i="30"/>
  <c r="R139" i="36"/>
  <c r="E7" i="21" s="1"/>
  <c r="R126" i="30"/>
  <c r="P126" i="30"/>
  <c r="Q126" i="36"/>
  <c r="D7" i="27" s="1"/>
  <c r="S153" i="30"/>
  <c r="R153" i="36"/>
  <c r="E8" i="14" s="1"/>
  <c r="Q61" i="36"/>
  <c r="D7" i="13" s="1"/>
  <c r="P61" i="30"/>
  <c r="R61" i="30"/>
  <c r="O192" i="30"/>
  <c r="P192" i="36"/>
  <c r="S150" i="30"/>
  <c r="R150" i="36"/>
  <c r="E5" i="14" s="1"/>
  <c r="P86" i="30"/>
  <c r="R86" i="30"/>
  <c r="Q86" i="36"/>
  <c r="D6" i="24" s="1"/>
  <c r="P96" i="30"/>
  <c r="Q96" i="36"/>
  <c r="D3" i="25" s="1"/>
  <c r="R96" i="30"/>
  <c r="S168" i="30"/>
  <c r="R168" i="36"/>
  <c r="E10" i="15" s="1"/>
  <c r="P36" i="30"/>
  <c r="Q36" i="36"/>
  <c r="D8" i="11" s="1"/>
  <c r="R36" i="30"/>
  <c r="R97" i="30"/>
  <c r="Q97" i="36"/>
  <c r="D4" i="25" s="1"/>
  <c r="P97" i="30"/>
  <c r="P85" i="30"/>
  <c r="Q85" i="36"/>
  <c r="D5" i="24" s="1"/>
  <c r="R85" i="30"/>
  <c r="Q21" i="36"/>
  <c r="D6" i="20" s="1"/>
  <c r="P21" i="30"/>
  <c r="R21" i="30"/>
  <c r="P117" i="30"/>
  <c r="R117" i="30"/>
  <c r="Q117" i="36"/>
  <c r="D11" i="26" s="1"/>
  <c r="O154" i="30"/>
  <c r="P154" i="36"/>
  <c r="S180" i="30"/>
  <c r="R180" i="36"/>
  <c r="E9" i="16" s="1"/>
  <c r="O139" i="30"/>
  <c r="P139" i="36"/>
  <c r="Q60" i="36"/>
  <c r="D6" i="13" s="1"/>
  <c r="P60" i="30"/>
  <c r="R60" i="30"/>
  <c r="R75" i="30"/>
  <c r="P75" i="30"/>
  <c r="Q75" i="36"/>
  <c r="D8" i="23" s="1"/>
  <c r="S155" i="30"/>
  <c r="R155" i="36"/>
  <c r="E10" i="14" s="1"/>
  <c r="Q31" i="36"/>
  <c r="D3" i="11" s="1"/>
  <c r="R31" i="30"/>
  <c r="P31" i="30"/>
  <c r="O153" i="30"/>
  <c r="P153" i="36"/>
  <c r="Q37" i="36"/>
  <c r="D9" i="11" s="1"/>
  <c r="R37" i="30"/>
  <c r="P37" i="30"/>
  <c r="R4" i="30"/>
  <c r="Q4" i="36"/>
  <c r="Q108" i="36"/>
  <c r="R87" i="30"/>
  <c r="P87" i="30"/>
  <c r="Q87" i="36"/>
  <c r="D7" i="24" s="1"/>
  <c r="S192" i="30"/>
  <c r="R192" i="36"/>
  <c r="E8" i="17" s="1"/>
  <c r="P24" i="30"/>
  <c r="R24" i="30"/>
  <c r="Q24" i="36"/>
  <c r="D9" i="20" s="1"/>
  <c r="O150" i="30"/>
  <c r="P150" i="36"/>
  <c r="Q52" i="36"/>
  <c r="D11" i="12" s="1"/>
  <c r="R52" i="30"/>
  <c r="P52" i="30"/>
  <c r="O168" i="30"/>
  <c r="P168" i="36"/>
  <c r="S166" i="30"/>
  <c r="R166" i="36"/>
  <c r="E8" i="15" s="1"/>
  <c r="P73" i="30"/>
  <c r="Q73" i="36"/>
  <c r="D6" i="23" s="1"/>
  <c r="R73" i="30"/>
  <c r="R98" i="30"/>
  <c r="P98" i="30"/>
  <c r="Q98" i="36"/>
  <c r="D5" i="25" s="1"/>
  <c r="O180" i="30"/>
  <c r="P180" i="36"/>
  <c r="D11" i="35"/>
  <c r="D10" i="35"/>
  <c r="X151" i="30" l="1"/>
  <c r="W151" i="36"/>
  <c r="J6" i="14" s="1"/>
  <c r="X156" i="30"/>
  <c r="W156" i="36"/>
  <c r="J11" i="14" s="1"/>
  <c r="X143" i="30"/>
  <c r="W143" i="36"/>
  <c r="J11" i="21" s="1"/>
  <c r="S52" i="30"/>
  <c r="R52" i="36"/>
  <c r="E11" i="12" s="1"/>
  <c r="C9" i="16"/>
  <c r="O180" i="36"/>
  <c r="B9" i="16" s="1"/>
  <c r="T166" i="30"/>
  <c r="S166" i="36"/>
  <c r="F8" i="15" s="1"/>
  <c r="P31" i="36"/>
  <c r="O31" i="30"/>
  <c r="T153" i="30"/>
  <c r="S153" i="36"/>
  <c r="F8" i="14" s="1"/>
  <c r="S122" i="30"/>
  <c r="R122" i="36"/>
  <c r="E3" i="27" s="1"/>
  <c r="S90" i="30"/>
  <c r="R90" i="36"/>
  <c r="E10" i="24" s="1"/>
  <c r="T193" i="30"/>
  <c r="S193" i="36"/>
  <c r="F9" i="17" s="1"/>
  <c r="O178" i="36"/>
  <c r="B7" i="16" s="1"/>
  <c r="C7" i="16"/>
  <c r="P18" i="36"/>
  <c r="O18" i="30"/>
  <c r="C7" i="17"/>
  <c r="O191" i="36"/>
  <c r="B7" i="17" s="1"/>
  <c r="S127" i="30"/>
  <c r="R127" i="36"/>
  <c r="E8" i="27" s="1"/>
  <c r="O91" i="30"/>
  <c r="P91" i="36"/>
  <c r="T165" i="30"/>
  <c r="S165" i="36"/>
  <c r="F7" i="15" s="1"/>
  <c r="O114" i="30"/>
  <c r="P114" i="36"/>
  <c r="O20" i="30"/>
  <c r="P20" i="36"/>
  <c r="S88" i="30"/>
  <c r="R88" i="36"/>
  <c r="E8" i="24" s="1"/>
  <c r="S39" i="30"/>
  <c r="R39" i="36"/>
  <c r="E11" i="11" s="1"/>
  <c r="O76" i="30"/>
  <c r="P76" i="36"/>
  <c r="R62" i="36"/>
  <c r="E8" i="13" s="1"/>
  <c r="S62" i="30"/>
  <c r="P63" i="36"/>
  <c r="O63" i="30"/>
  <c r="T140" i="30"/>
  <c r="S140" i="36"/>
  <c r="F8" i="21" s="1"/>
  <c r="S75" i="30"/>
  <c r="R75" i="36"/>
  <c r="E8" i="23" s="1"/>
  <c r="C9" i="14"/>
  <c r="O154" i="36"/>
  <c r="B9" i="14" s="1"/>
  <c r="R24" i="36"/>
  <c r="E9" i="20" s="1"/>
  <c r="S24" i="30"/>
  <c r="R31" i="36"/>
  <c r="E3" i="11" s="1"/>
  <c r="S31" i="30"/>
  <c r="P60" i="36"/>
  <c r="O60" i="30"/>
  <c r="O85" i="30"/>
  <c r="P85" i="36"/>
  <c r="T168" i="30"/>
  <c r="S168" i="36"/>
  <c r="F10" i="15" s="1"/>
  <c r="T150" i="30"/>
  <c r="S150" i="36"/>
  <c r="F5" i="14" s="1"/>
  <c r="P11" i="36"/>
  <c r="B9" i="18" s="1"/>
  <c r="O11" i="30"/>
  <c r="O11" i="36" s="1"/>
  <c r="O115" i="30"/>
  <c r="P115" i="36"/>
  <c r="P102" i="36"/>
  <c r="O102" i="30"/>
  <c r="S18" i="30"/>
  <c r="R18" i="36"/>
  <c r="E3" i="20" s="1"/>
  <c r="S130" i="30"/>
  <c r="R130" i="36"/>
  <c r="E11" i="27" s="1"/>
  <c r="C9" i="21"/>
  <c r="O141" i="36"/>
  <c r="B9" i="21" s="1"/>
  <c r="O8" i="30"/>
  <c r="O8" i="36" s="1"/>
  <c r="P8" i="36"/>
  <c r="B6" i="18" s="1"/>
  <c r="C3" i="21"/>
  <c r="O135" i="36"/>
  <c r="B3" i="21" s="1"/>
  <c r="T162" i="30"/>
  <c r="S162" i="36"/>
  <c r="F4" i="15" s="1"/>
  <c r="P49" i="36"/>
  <c r="O49" i="30"/>
  <c r="O88" i="30"/>
  <c r="P88" i="36"/>
  <c r="T163" i="30"/>
  <c r="S163" i="36"/>
  <c r="F5" i="15" s="1"/>
  <c r="P39" i="36"/>
  <c r="O39" i="30"/>
  <c r="S78" i="30"/>
  <c r="R78" i="36"/>
  <c r="E11" i="23" s="1"/>
  <c r="S76" i="30"/>
  <c r="R76" i="36"/>
  <c r="E9" i="23" s="1"/>
  <c r="S70" i="30"/>
  <c r="R70" i="36"/>
  <c r="E3" i="23" s="1"/>
  <c r="O109" i="30"/>
  <c r="P109" i="36"/>
  <c r="S73" i="30"/>
  <c r="R73" i="36"/>
  <c r="E6" i="23" s="1"/>
  <c r="T154" i="30"/>
  <c r="S154" i="36"/>
  <c r="F9" i="14" s="1"/>
  <c r="R4" i="36"/>
  <c r="S4" i="30"/>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S96" i="30"/>
  <c r="R96" i="36"/>
  <c r="E3" i="25" s="1"/>
  <c r="C8" i="17"/>
  <c r="O192" i="36"/>
  <c r="B8" i="17" s="1"/>
  <c r="O126" i="30"/>
  <c r="P126" i="36"/>
  <c r="R11" i="36"/>
  <c r="D9" i="18" s="1"/>
  <c r="S11" i="30"/>
  <c r="S103" i="30"/>
  <c r="R103" i="36"/>
  <c r="E10" i="25" s="1"/>
  <c r="S115" i="30"/>
  <c r="R115" i="36"/>
  <c r="E9" i="26" s="1"/>
  <c r="S102" i="30"/>
  <c r="R102" i="36"/>
  <c r="E9" i="25" s="1"/>
  <c r="T152" i="30"/>
  <c r="S152" i="36"/>
  <c r="F7" i="14" s="1"/>
  <c r="O130" i="30"/>
  <c r="P130" i="36"/>
  <c r="S128" i="30"/>
  <c r="R128" i="36"/>
  <c r="E9" i="27" s="1"/>
  <c r="R8" i="36"/>
  <c r="D6" i="18" s="1"/>
  <c r="S8" i="30"/>
  <c r="S49" i="30"/>
  <c r="R49" i="36"/>
  <c r="E8" i="12" s="1"/>
  <c r="C8" i="16"/>
  <c r="O179" i="36"/>
  <c r="B8" i="16" s="1"/>
  <c r="P65" i="36"/>
  <c r="O65" i="30"/>
  <c r="O89" i="30"/>
  <c r="P89" i="36"/>
  <c r="O78" i="30"/>
  <c r="P78" i="36"/>
  <c r="O10" i="30"/>
  <c r="O10" i="36" s="1"/>
  <c r="P10" i="36"/>
  <c r="B8" i="18" s="1"/>
  <c r="O26" i="30"/>
  <c r="P26" i="36"/>
  <c r="T174" i="30"/>
  <c r="S174" i="36"/>
  <c r="F3" i="16" s="1"/>
  <c r="O70" i="30"/>
  <c r="P70" i="36"/>
  <c r="O101" i="30"/>
  <c r="P101" i="36"/>
  <c r="O25" i="30"/>
  <c r="P25" i="36"/>
  <c r="S87" i="30"/>
  <c r="R87" i="36"/>
  <c r="E7" i="24" s="1"/>
  <c r="R60" i="36"/>
  <c r="E6" i="13" s="1"/>
  <c r="S60" i="30"/>
  <c r="C10" i="15"/>
  <c r="O168" i="36"/>
  <c r="B10" i="15" s="1"/>
  <c r="O98" i="30"/>
  <c r="P98" i="36"/>
  <c r="O24" i="30"/>
  <c r="P24" i="36"/>
  <c r="S117" i="30"/>
  <c r="R117" i="36"/>
  <c r="E11" i="26" s="1"/>
  <c r="O97" i="30"/>
  <c r="P97" i="36"/>
  <c r="S112" i="30"/>
  <c r="R112" i="36"/>
  <c r="E6" i="26" s="1"/>
  <c r="S98" i="30"/>
  <c r="R98" i="36"/>
  <c r="E5" i="25" s="1"/>
  <c r="P52" i="36"/>
  <c r="O52" i="30"/>
  <c r="O37" i="30"/>
  <c r="P37" i="36"/>
  <c r="O139" i="36"/>
  <c r="B7" i="21" s="1"/>
  <c r="C7" i="21"/>
  <c r="O117" i="30"/>
  <c r="P117" i="36"/>
  <c r="S126" i="30"/>
  <c r="R126" i="36"/>
  <c r="E7" i="27" s="1"/>
  <c r="O112" i="30"/>
  <c r="P112" i="36"/>
  <c r="O103" i="30"/>
  <c r="P103" i="36"/>
  <c r="C7" i="14"/>
  <c r="O152" i="36"/>
  <c r="B7" i="14" s="1"/>
  <c r="O99" i="30"/>
  <c r="P99" i="36"/>
  <c r="P48" i="36"/>
  <c r="O48" i="30"/>
  <c r="C7" i="15"/>
  <c r="O165" i="36"/>
  <c r="B7" i="15" s="1"/>
  <c r="T178" i="30"/>
  <c r="S178" i="36"/>
  <c r="F7" i="16" s="1"/>
  <c r="O35" i="30"/>
  <c r="P35" i="36"/>
  <c r="O128" i="30"/>
  <c r="P128" i="36"/>
  <c r="O140" i="36"/>
  <c r="B8" i="21" s="1"/>
  <c r="C8" i="21"/>
  <c r="T135" i="30"/>
  <c r="S135" i="36"/>
  <c r="F3" i="21" s="1"/>
  <c r="S65" i="30"/>
  <c r="R65" i="36"/>
  <c r="E11" i="13" s="1"/>
  <c r="O83" i="30"/>
  <c r="P83" i="36"/>
  <c r="R10" i="36"/>
  <c r="D8" i="18" s="1"/>
  <c r="S10" i="30"/>
  <c r="R26" i="36"/>
  <c r="E11" i="20" s="1"/>
  <c r="S26" i="30"/>
  <c r="S101" i="30"/>
  <c r="R101" i="36"/>
  <c r="E8" i="25" s="1"/>
  <c r="R25" i="36"/>
  <c r="E10" i="20" s="1"/>
  <c r="S25" i="30"/>
  <c r="R37" i="36"/>
  <c r="E9" i="11" s="1"/>
  <c r="S37" i="30"/>
  <c r="S97" i="30"/>
  <c r="R97" i="36"/>
  <c r="E4" i="25" s="1"/>
  <c r="O96" i="30"/>
  <c r="P96" i="36"/>
  <c r="R13" i="36"/>
  <c r="D11" i="18" s="1"/>
  <c r="S13" i="30"/>
  <c r="C9" i="17"/>
  <c r="O193" i="36"/>
  <c r="B9" i="17" s="1"/>
  <c r="R48" i="36"/>
  <c r="E7" i="12" s="1"/>
  <c r="S48" i="30"/>
  <c r="T141" i="30"/>
  <c r="S141" i="36"/>
  <c r="F9" i="21" s="1"/>
  <c r="C3" i="14"/>
  <c r="O148" i="36"/>
  <c r="B3" i="14" s="1"/>
  <c r="R35" i="36"/>
  <c r="E7" i="11" s="1"/>
  <c r="S35" i="30"/>
  <c r="S22" i="30"/>
  <c r="R22" i="36"/>
  <c r="E7" i="20" s="1"/>
  <c r="C5" i="15"/>
  <c r="O163" i="36"/>
  <c r="B5" i="15" s="1"/>
  <c r="S95" i="30"/>
  <c r="R95" i="36"/>
  <c r="S89" i="30"/>
  <c r="R89" i="36"/>
  <c r="E9" i="24" s="1"/>
  <c r="S5" i="30"/>
  <c r="R5" i="36"/>
  <c r="D3" i="18" s="1"/>
  <c r="T108" i="30"/>
  <c r="S108" i="36"/>
  <c r="S83" i="30"/>
  <c r="R83" i="36"/>
  <c r="E3" i="24" s="1"/>
  <c r="O113" i="30"/>
  <c r="P113" i="36"/>
  <c r="O166" i="36"/>
  <c r="B8" i="15" s="1"/>
  <c r="C8" i="15"/>
  <c r="T155" i="30"/>
  <c r="S155" i="36"/>
  <c r="F10" i="14" s="1"/>
  <c r="S61" i="30"/>
  <c r="R61" i="36"/>
  <c r="E7" i="13" s="1"/>
  <c r="S99" i="30"/>
  <c r="R99" i="36"/>
  <c r="E6" i="25" s="1"/>
  <c r="O21" i="30"/>
  <c r="P21" i="36"/>
  <c r="T139" i="30"/>
  <c r="S139" i="36"/>
  <c r="F7" i="21" s="1"/>
  <c r="T191" i="30"/>
  <c r="S191" i="36"/>
  <c r="F7" i="17" s="1"/>
  <c r="O34" i="30"/>
  <c r="P34" i="36"/>
  <c r="P13" i="36"/>
  <c r="B11" i="18" s="1"/>
  <c r="O13" i="30"/>
  <c r="O13" i="36" s="1"/>
  <c r="R23" i="36"/>
  <c r="E8" i="20" s="1"/>
  <c r="S23" i="30"/>
  <c r="S33" i="30"/>
  <c r="R33" i="36"/>
  <c r="E5" i="11" s="1"/>
  <c r="S32" i="30"/>
  <c r="R32" i="36"/>
  <c r="E4" i="11" s="1"/>
  <c r="O22" i="30"/>
  <c r="P22" i="36"/>
  <c r="S47" i="30"/>
  <c r="R47" i="36"/>
  <c r="E6" i="12" s="1"/>
  <c r="T148" i="30"/>
  <c r="S148" i="36"/>
  <c r="F3" i="14" s="1"/>
  <c r="S57" i="30"/>
  <c r="R57" i="36"/>
  <c r="E3" i="13" s="1"/>
  <c r="C3" i="15"/>
  <c r="O161" i="36"/>
  <c r="B3" i="15" s="1"/>
  <c r="O5" i="30"/>
  <c r="O5" i="36" s="1"/>
  <c r="P5" i="36"/>
  <c r="B3" i="18" s="1"/>
  <c r="C3" i="16"/>
  <c r="O174" i="36"/>
  <c r="B3" i="16" s="1"/>
  <c r="C9" i="15"/>
  <c r="O167" i="36"/>
  <c r="B9" i="15" s="1"/>
  <c r="S113" i="30"/>
  <c r="R113" i="36"/>
  <c r="E7" i="26" s="1"/>
  <c r="C10" i="14"/>
  <c r="O155" i="36"/>
  <c r="B10" i="14" s="1"/>
  <c r="T192" i="30"/>
  <c r="S192" i="36"/>
  <c r="F8" i="17" s="1"/>
  <c r="S21" i="30"/>
  <c r="R21" i="36"/>
  <c r="E6" i="20" s="1"/>
  <c r="S34" i="30"/>
  <c r="R34" i="36"/>
  <c r="E6" i="11" s="1"/>
  <c r="R36" i="36"/>
  <c r="E8" i="11" s="1"/>
  <c r="S36" i="30"/>
  <c r="O61" i="30"/>
  <c r="P61" i="36"/>
  <c r="O73" i="30"/>
  <c r="P73" i="36"/>
  <c r="O150" i="36"/>
  <c r="B5" i="14" s="1"/>
  <c r="C5" i="14"/>
  <c r="O87" i="30"/>
  <c r="P87" i="36"/>
  <c r="O153" i="36"/>
  <c r="B8" i="14" s="1"/>
  <c r="C8" i="14"/>
  <c r="O75" i="30"/>
  <c r="P75" i="36"/>
  <c r="T180" i="30"/>
  <c r="S180" i="36"/>
  <c r="F9" i="16" s="1"/>
  <c r="S86" i="30"/>
  <c r="R86" i="36"/>
  <c r="E6" i="24" s="1"/>
  <c r="P23" i="36"/>
  <c r="O23" i="30"/>
  <c r="O33" i="30"/>
  <c r="P33" i="36"/>
  <c r="P38" i="36"/>
  <c r="O38" i="30"/>
  <c r="O125" i="30"/>
  <c r="P125" i="36"/>
  <c r="O32" i="30"/>
  <c r="P32" i="36"/>
  <c r="P47" i="36"/>
  <c r="O47" i="30"/>
  <c r="P44" i="36"/>
  <c r="O44" i="30"/>
  <c r="O57" i="30"/>
  <c r="P57" i="36"/>
  <c r="S121" i="30"/>
  <c r="R121" i="36"/>
  <c r="S100" i="30"/>
  <c r="R100" i="36"/>
  <c r="E7" i="25" s="1"/>
  <c r="T179" i="30"/>
  <c r="S179" i="36"/>
  <c r="F8" i="16" s="1"/>
  <c r="T161" i="30"/>
  <c r="S161" i="36"/>
  <c r="F3" i="15" s="1"/>
  <c r="S50" i="30"/>
  <c r="R50" i="36"/>
  <c r="E9" i="12" s="1"/>
  <c r="S69" i="30"/>
  <c r="T69" i="30" s="1"/>
  <c r="U69" i="30" s="1"/>
  <c r="V69" i="30" s="1"/>
  <c r="W69" i="30" s="1"/>
  <c r="X69" i="30" s="1"/>
  <c r="Y69" i="30" s="1"/>
  <c r="Z69" i="30" s="1"/>
  <c r="AA69" i="30" s="1"/>
  <c r="AB69" i="30" s="1"/>
  <c r="AC69" i="30" s="1"/>
  <c r="AD69" i="30" s="1"/>
  <c r="AE69" i="30" s="1"/>
  <c r="AF69" i="30" s="1"/>
  <c r="AG69" i="30" s="1"/>
  <c r="AH69" i="30" s="1"/>
  <c r="AI69" i="30" s="1"/>
  <c r="AJ69" i="30" s="1"/>
  <c r="AK69" i="30" s="1"/>
  <c r="AL69" i="30" s="1"/>
  <c r="AM69" i="30" s="1"/>
  <c r="AN69" i="30" s="1"/>
  <c r="AO69" i="30" s="1"/>
  <c r="AP69" i="30" s="1"/>
  <c r="AQ69" i="30" s="1"/>
  <c r="AR69" i="30" s="1"/>
  <c r="AS69" i="30" s="1"/>
  <c r="AT69" i="30" s="1"/>
  <c r="R69" i="36"/>
  <c r="S104" i="30"/>
  <c r="R104" i="36"/>
  <c r="E11" i="25" s="1"/>
  <c r="S85" i="30"/>
  <c r="R85" i="36"/>
  <c r="E5" i="24" s="1"/>
  <c r="O36" i="30"/>
  <c r="P36" i="36"/>
  <c r="O86" i="30"/>
  <c r="P86" i="36"/>
  <c r="O122" i="30"/>
  <c r="P122" i="36"/>
  <c r="O90" i="30"/>
  <c r="P90" i="36"/>
  <c r="C4" i="15"/>
  <c r="O162" i="36"/>
  <c r="B4" i="15" s="1"/>
  <c r="R38" i="36"/>
  <c r="E10" i="11" s="1"/>
  <c r="S38" i="30"/>
  <c r="S125" i="30"/>
  <c r="R125" i="36"/>
  <c r="E6" i="27" s="1"/>
  <c r="O127" i="30"/>
  <c r="P127" i="36"/>
  <c r="S91" i="30"/>
  <c r="R91" i="36"/>
  <c r="E11" i="24" s="1"/>
  <c r="S114" i="30"/>
  <c r="R114" i="36"/>
  <c r="E8" i="26" s="1"/>
  <c r="R44" i="36"/>
  <c r="E3" i="12" s="1"/>
  <c r="S44" i="30"/>
  <c r="S20" i="30"/>
  <c r="R20" i="36"/>
  <c r="E5" i="20" s="1"/>
  <c r="S82" i="30"/>
  <c r="T82" i="30" s="1"/>
  <c r="U82" i="30" s="1"/>
  <c r="V82" i="30" s="1"/>
  <c r="W82" i="30" s="1"/>
  <c r="X82" i="30" s="1"/>
  <c r="Y82" i="30" s="1"/>
  <c r="Z82" i="30" s="1"/>
  <c r="AA82" i="30" s="1"/>
  <c r="AB82" i="30" s="1"/>
  <c r="AC82" i="30" s="1"/>
  <c r="AD82" i="30" s="1"/>
  <c r="AE82" i="30" s="1"/>
  <c r="AF82" i="30" s="1"/>
  <c r="AG82" i="30" s="1"/>
  <c r="AH82" i="30" s="1"/>
  <c r="AI82" i="30" s="1"/>
  <c r="AJ82" i="30" s="1"/>
  <c r="AK82" i="30" s="1"/>
  <c r="AL82" i="30" s="1"/>
  <c r="AM82" i="30" s="1"/>
  <c r="AN82" i="30" s="1"/>
  <c r="AO82" i="30" s="1"/>
  <c r="AP82" i="30" s="1"/>
  <c r="AQ82" i="30" s="1"/>
  <c r="AR82" i="30" s="1"/>
  <c r="AS82" i="30" s="1"/>
  <c r="AT82" i="30" s="1"/>
  <c r="R82" i="36"/>
  <c r="O100" i="30"/>
  <c r="P100" i="36"/>
  <c r="T167" i="30"/>
  <c r="S167" i="36"/>
  <c r="F9" i="15" s="1"/>
  <c r="P62" i="36"/>
  <c r="O62" i="30"/>
  <c r="R63" i="36"/>
  <c r="E9" i="13" s="1"/>
  <c r="S63" i="30"/>
  <c r="O50" i="30"/>
  <c r="P50" i="36"/>
  <c r="S109" i="30"/>
  <c r="R109" i="36"/>
  <c r="E3" i="26" s="1"/>
  <c r="O104" i="30"/>
  <c r="P104" i="36"/>
  <c r="AE9" i="34"/>
  <c r="AD9" i="34"/>
  <c r="AC9" i="34"/>
  <c r="W9" i="34"/>
  <c r="V9" i="34"/>
  <c r="U9" i="34"/>
  <c r="O9" i="34"/>
  <c r="N9" i="34"/>
  <c r="M9" i="34"/>
  <c r="G9" i="34"/>
  <c r="F9" i="34"/>
  <c r="E9" i="34"/>
  <c r="H6" i="34"/>
  <c r="G6" i="34"/>
  <c r="AJ9" i="34" s="1"/>
  <c r="F6" i="34"/>
  <c r="T9" i="34" s="1"/>
  <c r="E6" i="34"/>
  <c r="L9" i="34" s="1"/>
  <c r="D6" i="34"/>
  <c r="D9" i="34" s="1"/>
  <c r="C6" i="34"/>
  <c r="B6" i="34"/>
  <c r="Y143" i="30" l="1"/>
  <c r="X143" i="36"/>
  <c r="K11" i="21" s="1"/>
  <c r="Y156" i="30"/>
  <c r="X156" i="36"/>
  <c r="K11" i="14" s="1"/>
  <c r="Y151" i="30"/>
  <c r="X151" i="36"/>
  <c r="K6" i="14" s="1"/>
  <c r="T36" i="30"/>
  <c r="S36" i="36"/>
  <c r="F8" i="11" s="1"/>
  <c r="T85" i="30"/>
  <c r="S85" i="36"/>
  <c r="F5" i="24" s="1"/>
  <c r="T125" i="30"/>
  <c r="S125" i="36"/>
  <c r="F6" i="27" s="1"/>
  <c r="U180" i="30"/>
  <c r="T180" i="36"/>
  <c r="G9" i="16" s="1"/>
  <c r="T5" i="30"/>
  <c r="S5" i="36"/>
  <c r="E3" i="18" s="1"/>
  <c r="U135" i="30"/>
  <c r="T135" i="36"/>
  <c r="G3" i="21" s="1"/>
  <c r="T98" i="30"/>
  <c r="S98" i="36"/>
  <c r="F5" i="25" s="1"/>
  <c r="U174" i="30"/>
  <c r="T174" i="36"/>
  <c r="G3" i="16" s="1"/>
  <c r="U154" i="30"/>
  <c r="T154" i="36"/>
  <c r="G9" i="14" s="1"/>
  <c r="C9" i="12"/>
  <c r="O50" i="36"/>
  <c r="B9" i="12" s="1"/>
  <c r="O100" i="36"/>
  <c r="B7" i="25" s="1"/>
  <c r="C7" i="25"/>
  <c r="S38" i="36"/>
  <c r="F10" i="11" s="1"/>
  <c r="T38" i="30"/>
  <c r="C6" i="24"/>
  <c r="O86" i="36"/>
  <c r="B6" i="24" s="1"/>
  <c r="C5" i="11"/>
  <c r="O33" i="36"/>
  <c r="B5" i="11" s="1"/>
  <c r="C8" i="23"/>
  <c r="O75" i="36"/>
  <c r="B8" i="23" s="1"/>
  <c r="O73" i="36"/>
  <c r="B6" i="23" s="1"/>
  <c r="C6" i="23"/>
  <c r="O34" i="36"/>
  <c r="B6" i="11" s="1"/>
  <c r="C6" i="11"/>
  <c r="C7" i="26"/>
  <c r="O113" i="36"/>
  <c r="B7" i="26" s="1"/>
  <c r="T35" i="30"/>
  <c r="S35" i="36"/>
  <c r="F7" i="11" s="1"/>
  <c r="S37" i="36"/>
  <c r="F9" i="11" s="1"/>
  <c r="T37" i="30"/>
  <c r="T10" i="30"/>
  <c r="S10" i="36"/>
  <c r="E8" i="18" s="1"/>
  <c r="C10" i="25"/>
  <c r="O103" i="36"/>
  <c r="B10" i="25" s="1"/>
  <c r="O98" i="36"/>
  <c r="B5" i="25" s="1"/>
  <c r="C5" i="25"/>
  <c r="O25" i="36"/>
  <c r="B10" i="20" s="1"/>
  <c r="C10" i="20"/>
  <c r="O26" i="36"/>
  <c r="B11" i="20" s="1"/>
  <c r="C11" i="20"/>
  <c r="C9" i="26"/>
  <c r="O115" i="36"/>
  <c r="B9" i="26" s="1"/>
  <c r="C5" i="24"/>
  <c r="O85" i="36"/>
  <c r="B5" i="24" s="1"/>
  <c r="S62" i="36"/>
  <c r="F8" i="13" s="1"/>
  <c r="T62" i="30"/>
  <c r="O20" i="36"/>
  <c r="B5" i="20" s="1"/>
  <c r="C5" i="20"/>
  <c r="S60" i="36"/>
  <c r="F6" i="13" s="1"/>
  <c r="T60" i="30"/>
  <c r="C3" i="23"/>
  <c r="O70" i="36"/>
  <c r="B3" i="23" s="1"/>
  <c r="O78" i="36"/>
  <c r="B11" i="23" s="1"/>
  <c r="C11" i="23"/>
  <c r="T109" i="30"/>
  <c r="S109" i="36"/>
  <c r="F3" i="26" s="1"/>
  <c r="T104" i="30"/>
  <c r="S104" i="36"/>
  <c r="F11" i="25" s="1"/>
  <c r="S34" i="36"/>
  <c r="F6" i="11" s="1"/>
  <c r="T34" i="30"/>
  <c r="T22" i="30"/>
  <c r="S22" i="36"/>
  <c r="F7" i="20" s="1"/>
  <c r="T114" i="30"/>
  <c r="S114" i="36"/>
  <c r="F8" i="26" s="1"/>
  <c r="T100" i="30"/>
  <c r="S100" i="36"/>
  <c r="F7" i="25" s="1"/>
  <c r="O47" i="36"/>
  <c r="B6" i="12" s="1"/>
  <c r="C6" i="12"/>
  <c r="S57" i="36"/>
  <c r="F3" i="13" s="1"/>
  <c r="T57" i="30"/>
  <c r="T99" i="30"/>
  <c r="S99" i="36"/>
  <c r="F6" i="25" s="1"/>
  <c r="T112" i="30"/>
  <c r="S112" i="36"/>
  <c r="F6" i="26" s="1"/>
  <c r="O65" i="36"/>
  <c r="B11" i="13" s="1"/>
  <c r="C11" i="13"/>
  <c r="T115" i="30"/>
  <c r="S115" i="36"/>
  <c r="F9" i="26" s="1"/>
  <c r="T78" i="30"/>
  <c r="S78" i="36"/>
  <c r="F11" i="23" s="1"/>
  <c r="O49" i="36"/>
  <c r="B8" i="12" s="1"/>
  <c r="C8" i="12"/>
  <c r="T127" i="30"/>
  <c r="S127" i="36"/>
  <c r="F8" i="27" s="1"/>
  <c r="U193" i="30"/>
  <c r="T193" i="36"/>
  <c r="G9" i="17" s="1"/>
  <c r="C3" i="11"/>
  <c r="O31" i="36"/>
  <c r="B3" i="11" s="1"/>
  <c r="S21" i="36"/>
  <c r="F6" i="20" s="1"/>
  <c r="T21" i="30"/>
  <c r="S32" i="36"/>
  <c r="F4" i="11" s="1"/>
  <c r="T32" i="30"/>
  <c r="T89" i="30"/>
  <c r="S89" i="36"/>
  <c r="F9" i="24" s="1"/>
  <c r="T128" i="30"/>
  <c r="S128" i="36"/>
  <c r="F9" i="27" s="1"/>
  <c r="T73" i="30"/>
  <c r="S73" i="36"/>
  <c r="F6" i="23" s="1"/>
  <c r="S63" i="36"/>
  <c r="F9" i="13" s="1"/>
  <c r="T63" i="30"/>
  <c r="C8" i="11"/>
  <c r="O36" i="36"/>
  <c r="B8" i="11" s="1"/>
  <c r="C4" i="11"/>
  <c r="O32" i="36"/>
  <c r="B4" i="11" s="1"/>
  <c r="O61" i="36"/>
  <c r="B7" i="13" s="1"/>
  <c r="C7" i="13"/>
  <c r="S13" i="36"/>
  <c r="E11" i="18" s="1"/>
  <c r="T13" i="30"/>
  <c r="S25" i="36"/>
  <c r="F10" i="20" s="1"/>
  <c r="T25" i="30"/>
  <c r="O83" i="36"/>
  <c r="B3" i="24" s="1"/>
  <c r="C3" i="24"/>
  <c r="O128" i="36"/>
  <c r="B9" i="27" s="1"/>
  <c r="C9" i="27"/>
  <c r="C6" i="26"/>
  <c r="O112" i="36"/>
  <c r="B6" i="26" s="1"/>
  <c r="C9" i="11"/>
  <c r="O37" i="36"/>
  <c r="B9" i="11" s="1"/>
  <c r="O97" i="36"/>
  <c r="B4" i="25" s="1"/>
  <c r="C4" i="25"/>
  <c r="O101" i="36"/>
  <c r="B8" i="25" s="1"/>
  <c r="C8" i="25"/>
  <c r="C11" i="27"/>
  <c r="O130" i="36"/>
  <c r="B11" i="27" s="1"/>
  <c r="O109" i="36"/>
  <c r="B3" i="26" s="1"/>
  <c r="C3" i="26"/>
  <c r="C9" i="23"/>
  <c r="O76" i="36"/>
  <c r="B9" i="23" s="1"/>
  <c r="C8" i="26"/>
  <c r="O114" i="36"/>
  <c r="B8" i="26" s="1"/>
  <c r="T91" i="30"/>
  <c r="S91" i="36"/>
  <c r="F11" i="24" s="1"/>
  <c r="U192" i="30"/>
  <c r="T192" i="36"/>
  <c r="G8" i="17" s="1"/>
  <c r="U148" i="30"/>
  <c r="T148" i="36"/>
  <c r="G3" i="14" s="1"/>
  <c r="T33" i="30"/>
  <c r="S33" i="36"/>
  <c r="F5" i="11" s="1"/>
  <c r="U191" i="30"/>
  <c r="T191" i="36"/>
  <c r="G7" i="17" s="1"/>
  <c r="T61" i="30"/>
  <c r="S61" i="36"/>
  <c r="F7" i="13" s="1"/>
  <c r="T83" i="30"/>
  <c r="S83" i="36"/>
  <c r="F3" i="24" s="1"/>
  <c r="T95" i="30"/>
  <c r="S95" i="36"/>
  <c r="O48" i="36"/>
  <c r="B7" i="12" s="1"/>
  <c r="C7" i="12"/>
  <c r="T103" i="30"/>
  <c r="S103" i="36"/>
  <c r="F10" i="25" s="1"/>
  <c r="S96" i="36"/>
  <c r="F3" i="25" s="1"/>
  <c r="T96" i="30"/>
  <c r="C11" i="11"/>
  <c r="O39" i="36"/>
  <c r="B11" i="11" s="1"/>
  <c r="U162" i="30"/>
  <c r="T162" i="36"/>
  <c r="G4" i="15" s="1"/>
  <c r="T130" i="30"/>
  <c r="S130" i="36"/>
  <c r="F11" i="27" s="1"/>
  <c r="O60" i="36"/>
  <c r="B6" i="13" s="1"/>
  <c r="C6" i="13"/>
  <c r="T75" i="30"/>
  <c r="S75" i="36"/>
  <c r="F8" i="23" s="1"/>
  <c r="T90" i="30"/>
  <c r="S90" i="36"/>
  <c r="F10" i="24" s="1"/>
  <c r="U166" i="30"/>
  <c r="T166" i="36"/>
  <c r="G8" i="15" s="1"/>
  <c r="T31" i="30"/>
  <c r="S31" i="36"/>
  <c r="F3" i="11" s="1"/>
  <c r="T50" i="30"/>
  <c r="S50" i="36"/>
  <c r="F9" i="12" s="1"/>
  <c r="T11" i="30"/>
  <c r="S11" i="36"/>
  <c r="E9" i="18" s="1"/>
  <c r="O62" i="36"/>
  <c r="B8" i="13" s="1"/>
  <c r="C8" i="13"/>
  <c r="U161" i="30"/>
  <c r="T161" i="36"/>
  <c r="G3" i="15" s="1"/>
  <c r="S47" i="36"/>
  <c r="F6" i="12" s="1"/>
  <c r="T47" i="30"/>
  <c r="U155" i="30"/>
  <c r="T155" i="36"/>
  <c r="G10" i="14" s="1"/>
  <c r="U141" i="30"/>
  <c r="T141" i="36"/>
  <c r="G9" i="21" s="1"/>
  <c r="S65" i="36"/>
  <c r="F11" i="13" s="1"/>
  <c r="T65" i="30"/>
  <c r="T117" i="30"/>
  <c r="S117" i="36"/>
  <c r="F11" i="26" s="1"/>
  <c r="U152" i="30"/>
  <c r="T152" i="36"/>
  <c r="G7" i="14" s="1"/>
  <c r="U163" i="30"/>
  <c r="T163" i="36"/>
  <c r="G5" i="15" s="1"/>
  <c r="U150" i="30"/>
  <c r="T150" i="36"/>
  <c r="G5" i="14" s="1"/>
  <c r="U140" i="30"/>
  <c r="T140" i="36"/>
  <c r="G8" i="21" s="1"/>
  <c r="T39" i="30"/>
  <c r="S39" i="36"/>
  <c r="F11" i="11" s="1"/>
  <c r="U165" i="30"/>
  <c r="T165" i="36"/>
  <c r="G7" i="15" s="1"/>
  <c r="O18" i="36"/>
  <c r="B3" i="20" s="1"/>
  <c r="C3" i="20"/>
  <c r="T122" i="30"/>
  <c r="S122" i="36"/>
  <c r="F3" i="27" s="1"/>
  <c r="T121" i="30"/>
  <c r="S121" i="36"/>
  <c r="O23" i="36"/>
  <c r="B8" i="20" s="1"/>
  <c r="C8" i="20"/>
  <c r="C11" i="25"/>
  <c r="O104" i="36"/>
  <c r="B11" i="25" s="1"/>
  <c r="C8" i="27"/>
  <c r="O127" i="36"/>
  <c r="B8" i="27" s="1"/>
  <c r="O90" i="36"/>
  <c r="B10" i="24" s="1"/>
  <c r="C10" i="24"/>
  <c r="C3" i="13"/>
  <c r="O57" i="36"/>
  <c r="B3" i="13" s="1"/>
  <c r="O125" i="36"/>
  <c r="B6" i="27" s="1"/>
  <c r="C6" i="27"/>
  <c r="C7" i="24"/>
  <c r="O87" i="36"/>
  <c r="B7" i="24" s="1"/>
  <c r="S20" i="36"/>
  <c r="F5" i="20" s="1"/>
  <c r="T20" i="30"/>
  <c r="T86" i="30"/>
  <c r="S86" i="36"/>
  <c r="F6" i="24" s="1"/>
  <c r="U139" i="30"/>
  <c r="T139" i="36"/>
  <c r="G7" i="21" s="1"/>
  <c r="U108" i="30"/>
  <c r="T108" i="36"/>
  <c r="T101" i="30"/>
  <c r="S101" i="36"/>
  <c r="F8" i="25" s="1"/>
  <c r="T126" i="30"/>
  <c r="S126" i="36"/>
  <c r="F7" i="27" s="1"/>
  <c r="C11" i="12"/>
  <c r="O52" i="36"/>
  <c r="B11" i="12" s="1"/>
  <c r="T49" i="30"/>
  <c r="S49" i="36"/>
  <c r="F8" i="12" s="1"/>
  <c r="T70" i="30"/>
  <c r="S70" i="36"/>
  <c r="F3" i="23" s="1"/>
  <c r="S18" i="36"/>
  <c r="F3" i="20" s="1"/>
  <c r="T18" i="30"/>
  <c r="S44" i="36"/>
  <c r="F3" i="12" s="1"/>
  <c r="T44" i="30"/>
  <c r="O122" i="36"/>
  <c r="B3" i="27" s="1"/>
  <c r="C3" i="27"/>
  <c r="C7" i="20"/>
  <c r="O22" i="36"/>
  <c r="B7" i="20" s="1"/>
  <c r="C6" i="20"/>
  <c r="O21" i="36"/>
  <c r="B6" i="20" s="1"/>
  <c r="S48" i="36"/>
  <c r="F7" i="12" s="1"/>
  <c r="T48" i="30"/>
  <c r="S26" i="36"/>
  <c r="F11" i="20" s="1"/>
  <c r="T26" i="30"/>
  <c r="O117" i="36"/>
  <c r="B11" i="26" s="1"/>
  <c r="C11" i="26"/>
  <c r="O24" i="36"/>
  <c r="B9" i="20" s="1"/>
  <c r="C9" i="20"/>
  <c r="C9" i="24"/>
  <c r="O89" i="36"/>
  <c r="B9" i="24" s="1"/>
  <c r="T8" i="30"/>
  <c r="S8" i="36"/>
  <c r="E6" i="18" s="1"/>
  <c r="O126" i="36"/>
  <c r="B7" i="27" s="1"/>
  <c r="C7" i="27"/>
  <c r="C8" i="24"/>
  <c r="O88" i="36"/>
  <c r="B8" i="24" s="1"/>
  <c r="S24" i="36"/>
  <c r="F9" i="20" s="1"/>
  <c r="T24" i="30"/>
  <c r="C11" i="24"/>
  <c r="O91" i="36"/>
  <c r="B11" i="24" s="1"/>
  <c r="T23" i="30"/>
  <c r="S23" i="36"/>
  <c r="F8" i="20" s="1"/>
  <c r="O96" i="36"/>
  <c r="B3" i="25" s="1"/>
  <c r="C3" i="25"/>
  <c r="C7" i="11"/>
  <c r="O35" i="36"/>
  <c r="B7" i="11" s="1"/>
  <c r="C6" i="25"/>
  <c r="O99" i="36"/>
  <c r="B6" i="25" s="1"/>
  <c r="U167" i="30"/>
  <c r="T167" i="36"/>
  <c r="G9" i="15" s="1"/>
  <c r="U179" i="30"/>
  <c r="T179" i="36"/>
  <c r="G8" i="16" s="1"/>
  <c r="O44" i="36"/>
  <c r="B3" i="12" s="1"/>
  <c r="C3" i="12"/>
  <c r="C10" i="11"/>
  <c r="O38" i="36"/>
  <c r="B10" i="11" s="1"/>
  <c r="T113" i="30"/>
  <c r="S113" i="36"/>
  <c r="F7" i="26" s="1"/>
  <c r="T97" i="30"/>
  <c r="S97" i="36"/>
  <c r="F4" i="25" s="1"/>
  <c r="U178" i="30"/>
  <c r="T178" i="36"/>
  <c r="G7" i="16" s="1"/>
  <c r="T87" i="30"/>
  <c r="S87" i="36"/>
  <c r="F7" i="24" s="1"/>
  <c r="T102" i="30"/>
  <c r="S102" i="36"/>
  <c r="F9" i="25" s="1"/>
  <c r="T76" i="30"/>
  <c r="S76" i="36"/>
  <c r="F9" i="23" s="1"/>
  <c r="O102" i="36"/>
  <c r="B9" i="25" s="1"/>
  <c r="C9" i="25"/>
  <c r="U168" i="30"/>
  <c r="T168" i="36"/>
  <c r="G10" i="15" s="1"/>
  <c r="C9" i="13"/>
  <c r="O63" i="36"/>
  <c r="B9" i="13" s="1"/>
  <c r="T88" i="30"/>
  <c r="S88" i="36"/>
  <c r="F8" i="24" s="1"/>
  <c r="U153" i="30"/>
  <c r="T153" i="36"/>
  <c r="G8" i="14" s="1"/>
  <c r="T52" i="30"/>
  <c r="S52" i="36"/>
  <c r="F11" i="12" s="1"/>
  <c r="H9" i="34"/>
  <c r="P9" i="34"/>
  <c r="X9" i="34"/>
  <c r="AF9" i="34"/>
  <c r="I9" i="34"/>
  <c r="Q9" i="34"/>
  <c r="Y9" i="34"/>
  <c r="AG9" i="34"/>
  <c r="J9" i="34"/>
  <c r="R9" i="34"/>
  <c r="Z9" i="34"/>
  <c r="AH9" i="34"/>
  <c r="K9" i="34"/>
  <c r="S9" i="34"/>
  <c r="AA9" i="34"/>
  <c r="AI9" i="34"/>
  <c r="AB9" i="34"/>
  <c r="Z151" i="30" l="1"/>
  <c r="Y151" i="36"/>
  <c r="L6" i="14" s="1"/>
  <c r="Z156" i="30"/>
  <c r="Y156" i="36"/>
  <c r="L11" i="14" s="1"/>
  <c r="Z143" i="30"/>
  <c r="Y143" i="36"/>
  <c r="L11" i="21" s="1"/>
  <c r="V178" i="30"/>
  <c r="U178" i="36"/>
  <c r="H7" i="16" s="1"/>
  <c r="V150" i="30"/>
  <c r="U150" i="36"/>
  <c r="H5" i="14" s="1"/>
  <c r="U31" i="30"/>
  <c r="T31" i="36"/>
  <c r="G3" i="11" s="1"/>
  <c r="V148" i="30"/>
  <c r="U148" i="36"/>
  <c r="H3" i="14" s="1"/>
  <c r="U78" i="30"/>
  <c r="T78" i="36"/>
  <c r="G11" i="23" s="1"/>
  <c r="U114" i="30"/>
  <c r="T114" i="36"/>
  <c r="G8" i="26" s="1"/>
  <c r="U18" i="30"/>
  <c r="T18" i="36"/>
  <c r="G3" i="20" s="1"/>
  <c r="U25" i="30"/>
  <c r="T25" i="36"/>
  <c r="G10" i="20" s="1"/>
  <c r="U57" i="30"/>
  <c r="T57" i="36"/>
  <c r="G3" i="13" s="1"/>
  <c r="U62" i="30"/>
  <c r="T62" i="36"/>
  <c r="G8" i="13" s="1"/>
  <c r="U37" i="30"/>
  <c r="T37" i="36"/>
  <c r="G9" i="11" s="1"/>
  <c r="U38" i="30"/>
  <c r="T38" i="36"/>
  <c r="G10" i="11" s="1"/>
  <c r="U88" i="30"/>
  <c r="T88" i="36"/>
  <c r="G8" i="24" s="1"/>
  <c r="V179" i="30"/>
  <c r="U179" i="36"/>
  <c r="H8" i="16" s="1"/>
  <c r="U86" i="30"/>
  <c r="T86" i="36"/>
  <c r="G6" i="24" s="1"/>
  <c r="V163" i="30"/>
  <c r="U163" i="36"/>
  <c r="H5" i="15" s="1"/>
  <c r="V166" i="30"/>
  <c r="U166" i="36"/>
  <c r="H8" i="15" s="1"/>
  <c r="U103" i="30"/>
  <c r="T103" i="36"/>
  <c r="G10" i="25" s="1"/>
  <c r="V192" i="30"/>
  <c r="U192" i="36"/>
  <c r="H8" i="17" s="1"/>
  <c r="V193" i="30"/>
  <c r="U193" i="36"/>
  <c r="H9" i="17" s="1"/>
  <c r="U115" i="30"/>
  <c r="T115" i="36"/>
  <c r="G9" i="26" s="1"/>
  <c r="U22" i="30"/>
  <c r="T22" i="36"/>
  <c r="G7" i="20" s="1"/>
  <c r="V174" i="30"/>
  <c r="U174" i="36"/>
  <c r="H3" i="16" s="1"/>
  <c r="V180" i="30"/>
  <c r="U180" i="36"/>
  <c r="H9" i="16" s="1"/>
  <c r="U97" i="30"/>
  <c r="T97" i="36"/>
  <c r="G4" i="25" s="1"/>
  <c r="U126" i="30"/>
  <c r="T126" i="36"/>
  <c r="G7" i="27" s="1"/>
  <c r="V165" i="30"/>
  <c r="U165" i="36"/>
  <c r="H7" i="15" s="1"/>
  <c r="V141" i="30"/>
  <c r="U141" i="36"/>
  <c r="H9" i="21" s="1"/>
  <c r="U130" i="30"/>
  <c r="T130" i="36"/>
  <c r="G11" i="27" s="1"/>
  <c r="U61" i="30"/>
  <c r="T61" i="36"/>
  <c r="G7" i="13" s="1"/>
  <c r="U89" i="30"/>
  <c r="T89" i="36"/>
  <c r="G9" i="24" s="1"/>
  <c r="U20" i="30"/>
  <c r="T20" i="36"/>
  <c r="G5" i="20" s="1"/>
  <c r="U13" i="30"/>
  <c r="T13" i="36"/>
  <c r="F11" i="18" s="1"/>
  <c r="U63" i="30"/>
  <c r="T63" i="36"/>
  <c r="G9" i="13" s="1"/>
  <c r="U32" i="30"/>
  <c r="T32" i="36"/>
  <c r="G4" i="11" s="1"/>
  <c r="U34" i="30"/>
  <c r="T34" i="36"/>
  <c r="G6" i="11" s="1"/>
  <c r="U76" i="30"/>
  <c r="T76" i="36"/>
  <c r="G9" i="23" s="1"/>
  <c r="U113" i="30"/>
  <c r="T113" i="36"/>
  <c r="G7" i="26" s="1"/>
  <c r="U23" i="30"/>
  <c r="T23" i="36"/>
  <c r="G8" i="20" s="1"/>
  <c r="U101" i="30"/>
  <c r="T101" i="36"/>
  <c r="G8" i="25" s="1"/>
  <c r="U39" i="30"/>
  <c r="T39" i="36"/>
  <c r="G11" i="11" s="1"/>
  <c r="V155" i="30"/>
  <c r="U155" i="36"/>
  <c r="H10" i="14" s="1"/>
  <c r="U90" i="30"/>
  <c r="T90" i="36"/>
  <c r="G10" i="24" s="1"/>
  <c r="V191" i="30"/>
  <c r="U191" i="36"/>
  <c r="H7" i="17" s="1"/>
  <c r="U127" i="30"/>
  <c r="T127" i="36"/>
  <c r="G8" i="27" s="1"/>
  <c r="U35" i="30"/>
  <c r="T35" i="36"/>
  <c r="G7" i="11" s="1"/>
  <c r="U98" i="30"/>
  <c r="T98" i="36"/>
  <c r="G5" i="25" s="1"/>
  <c r="U125" i="30"/>
  <c r="T125" i="36"/>
  <c r="G6" i="27" s="1"/>
  <c r="U102" i="30"/>
  <c r="T102" i="36"/>
  <c r="G9" i="25" s="1"/>
  <c r="V167" i="30"/>
  <c r="U167" i="36"/>
  <c r="H9" i="15" s="1"/>
  <c r="U70" i="30"/>
  <c r="T70" i="36"/>
  <c r="G3" i="23" s="1"/>
  <c r="U121" i="30"/>
  <c r="T121" i="36"/>
  <c r="V152" i="30"/>
  <c r="U152" i="36"/>
  <c r="H7" i="14" s="1"/>
  <c r="U11" i="30"/>
  <c r="T11" i="36"/>
  <c r="F9" i="18" s="1"/>
  <c r="V162" i="30"/>
  <c r="U162" i="36"/>
  <c r="H4" i="15" s="1"/>
  <c r="U91" i="30"/>
  <c r="T91" i="36"/>
  <c r="G11" i="24" s="1"/>
  <c r="U26" i="30"/>
  <c r="T26" i="36"/>
  <c r="G11" i="20" s="1"/>
  <c r="U47" i="30"/>
  <c r="T47" i="36"/>
  <c r="G6" i="12" s="1"/>
  <c r="U21" i="30"/>
  <c r="T21" i="36"/>
  <c r="G6" i="20" s="1"/>
  <c r="U60" i="30"/>
  <c r="T60" i="36"/>
  <c r="G6" i="13" s="1"/>
  <c r="V168" i="30"/>
  <c r="U168" i="36"/>
  <c r="H10" i="15" s="1"/>
  <c r="U8" i="30"/>
  <c r="T8" i="36"/>
  <c r="F6" i="18" s="1"/>
  <c r="V108" i="30"/>
  <c r="U108" i="36"/>
  <c r="V140" i="30"/>
  <c r="U140" i="36"/>
  <c r="H8" i="21" s="1"/>
  <c r="U50" i="30"/>
  <c r="T50" i="36"/>
  <c r="G9" i="12" s="1"/>
  <c r="U95" i="30"/>
  <c r="T95" i="36"/>
  <c r="U73" i="30"/>
  <c r="T73" i="36"/>
  <c r="G6" i="23" s="1"/>
  <c r="U112" i="30"/>
  <c r="T112" i="36"/>
  <c r="G6" i="26" s="1"/>
  <c r="U100" i="30"/>
  <c r="T100" i="36"/>
  <c r="G7" i="25" s="1"/>
  <c r="U104" i="30"/>
  <c r="T104" i="36"/>
  <c r="G11" i="25" s="1"/>
  <c r="V135" i="30"/>
  <c r="U135" i="36"/>
  <c r="H3" i="21" s="1"/>
  <c r="U85" i="30"/>
  <c r="T85" i="36"/>
  <c r="G5" i="24" s="1"/>
  <c r="U52" i="30"/>
  <c r="T52" i="36"/>
  <c r="G11" i="12" s="1"/>
  <c r="U87" i="30"/>
  <c r="T87" i="36"/>
  <c r="G7" i="24" s="1"/>
  <c r="U49" i="30"/>
  <c r="T49" i="36"/>
  <c r="G8" i="12" s="1"/>
  <c r="U122" i="30"/>
  <c r="T122" i="36"/>
  <c r="G3" i="27" s="1"/>
  <c r="U117" i="30"/>
  <c r="T117" i="36"/>
  <c r="G11" i="26" s="1"/>
  <c r="U75" i="30"/>
  <c r="T75" i="36"/>
  <c r="G8" i="23" s="1"/>
  <c r="U33" i="30"/>
  <c r="T33" i="36"/>
  <c r="G5" i="11" s="1"/>
  <c r="U24" i="30"/>
  <c r="T24" i="36"/>
  <c r="G9" i="20" s="1"/>
  <c r="U48" i="30"/>
  <c r="T48" i="36"/>
  <c r="G7" i="12" s="1"/>
  <c r="U44" i="30"/>
  <c r="T44" i="36"/>
  <c r="G3" i="12" s="1"/>
  <c r="U65" i="30"/>
  <c r="T65" i="36"/>
  <c r="G11" i="13" s="1"/>
  <c r="U96" i="30"/>
  <c r="T96" i="36"/>
  <c r="G3" i="25" s="1"/>
  <c r="V153" i="30"/>
  <c r="U153" i="36"/>
  <c r="H8" i="14" s="1"/>
  <c r="V139" i="30"/>
  <c r="U139" i="36"/>
  <c r="H7" i="21" s="1"/>
  <c r="V161" i="30"/>
  <c r="U161" i="36"/>
  <c r="H3" i="15" s="1"/>
  <c r="U83" i="30"/>
  <c r="T83" i="36"/>
  <c r="G3" i="24" s="1"/>
  <c r="U128" i="30"/>
  <c r="T128" i="36"/>
  <c r="G9" i="27" s="1"/>
  <c r="U99" i="30"/>
  <c r="T99" i="36"/>
  <c r="G6" i="25" s="1"/>
  <c r="U109" i="30"/>
  <c r="T109" i="36"/>
  <c r="G3" i="26" s="1"/>
  <c r="U10" i="30"/>
  <c r="T10" i="36"/>
  <c r="F8" i="18" s="1"/>
  <c r="V154" i="30"/>
  <c r="U154" i="36"/>
  <c r="H9" i="14" s="1"/>
  <c r="U5" i="30"/>
  <c r="T5" i="36"/>
  <c r="F3" i="18" s="1"/>
  <c r="U36" i="30"/>
  <c r="T36" i="36"/>
  <c r="G8" i="11"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AA143" i="30" l="1"/>
  <c r="Z143" i="36"/>
  <c r="M11" i="21" s="1"/>
  <c r="AA156" i="30"/>
  <c r="Z156" i="36"/>
  <c r="M11" i="14" s="1"/>
  <c r="AA151" i="30"/>
  <c r="Z151" i="36"/>
  <c r="M6" i="14" s="1"/>
  <c r="V5" i="30"/>
  <c r="U5" i="36"/>
  <c r="G3" i="18" s="1"/>
  <c r="W153" i="30"/>
  <c r="V153" i="36"/>
  <c r="I8" i="14" s="1"/>
  <c r="V117" i="30"/>
  <c r="U117" i="36"/>
  <c r="H11" i="26" s="1"/>
  <c r="V100" i="30"/>
  <c r="U100" i="36"/>
  <c r="H7" i="25" s="1"/>
  <c r="W168" i="30"/>
  <c r="V168" i="36"/>
  <c r="I10" i="15" s="1"/>
  <c r="W152" i="30"/>
  <c r="V152" i="36"/>
  <c r="I7" i="14" s="1"/>
  <c r="V127" i="30"/>
  <c r="U127" i="36"/>
  <c r="H8" i="27" s="1"/>
  <c r="V76" i="30"/>
  <c r="U76" i="36"/>
  <c r="H9" i="23" s="1"/>
  <c r="V130" i="30"/>
  <c r="U130" i="36"/>
  <c r="H11" i="27" s="1"/>
  <c r="V115" i="30"/>
  <c r="U115" i="36"/>
  <c r="H9" i="26" s="1"/>
  <c r="V88" i="30"/>
  <c r="U88" i="36"/>
  <c r="H8" i="24" s="1"/>
  <c r="U57" i="36"/>
  <c r="H3" i="13" s="1"/>
  <c r="V57" i="30"/>
  <c r="W178" i="30"/>
  <c r="V178" i="36"/>
  <c r="I7" i="16" s="1"/>
  <c r="V10" i="30"/>
  <c r="U10" i="36"/>
  <c r="G8" i="18" s="1"/>
  <c r="V96" i="30"/>
  <c r="U96" i="36"/>
  <c r="H3" i="25" s="1"/>
  <c r="V122" i="30"/>
  <c r="U122" i="36"/>
  <c r="H3" i="27" s="1"/>
  <c r="V112" i="30"/>
  <c r="U112" i="36"/>
  <c r="H6" i="26" s="1"/>
  <c r="U60" i="36"/>
  <c r="H6" i="13" s="1"/>
  <c r="V60" i="30"/>
  <c r="V121" i="30"/>
  <c r="U121" i="36"/>
  <c r="V125" i="30"/>
  <c r="U125" i="36"/>
  <c r="H6" i="27" s="1"/>
  <c r="V101" i="30"/>
  <c r="U101" i="36"/>
  <c r="H8" i="25" s="1"/>
  <c r="V20" i="30"/>
  <c r="U20" i="36"/>
  <c r="H5" i="20" s="1"/>
  <c r="W180" i="30"/>
  <c r="V180" i="36"/>
  <c r="I9" i="16" s="1"/>
  <c r="W163" i="30"/>
  <c r="V163" i="36"/>
  <c r="I5" i="15" s="1"/>
  <c r="U25" i="36"/>
  <c r="H10" i="20" s="1"/>
  <c r="V25" i="30"/>
  <c r="W148" i="30"/>
  <c r="V148" i="36"/>
  <c r="I3" i="14" s="1"/>
  <c r="V83" i="30"/>
  <c r="U83" i="36"/>
  <c r="H3" i="24" s="1"/>
  <c r="V24" i="30"/>
  <c r="U24" i="36"/>
  <c r="H9" i="20" s="1"/>
  <c r="V85" i="30"/>
  <c r="U85" i="36"/>
  <c r="H5" i="24" s="1"/>
  <c r="W140" i="30"/>
  <c r="V140" i="36"/>
  <c r="I8" i="21" s="1"/>
  <c r="V91" i="30"/>
  <c r="U91" i="36"/>
  <c r="H11" i="24" s="1"/>
  <c r="W191" i="30"/>
  <c r="V191" i="36"/>
  <c r="I7" i="17" s="1"/>
  <c r="U34" i="36"/>
  <c r="H6" i="11" s="1"/>
  <c r="V34" i="30"/>
  <c r="W141" i="30"/>
  <c r="V141" i="36"/>
  <c r="I9" i="21" s="1"/>
  <c r="W193" i="30"/>
  <c r="V193" i="36"/>
  <c r="I9" i="17" s="1"/>
  <c r="U38" i="36"/>
  <c r="H10" i="11" s="1"/>
  <c r="V38" i="30"/>
  <c r="U36" i="36"/>
  <c r="H8" i="11" s="1"/>
  <c r="V36" i="30"/>
  <c r="V109" i="30"/>
  <c r="U109" i="36"/>
  <c r="H3" i="26" s="1"/>
  <c r="V65" i="30"/>
  <c r="U65" i="36"/>
  <c r="H11" i="13" s="1"/>
  <c r="U49" i="36"/>
  <c r="H8" i="12" s="1"/>
  <c r="V49" i="30"/>
  <c r="V73" i="30"/>
  <c r="U73" i="36"/>
  <c r="H6" i="23" s="1"/>
  <c r="V21" i="30"/>
  <c r="U21" i="36"/>
  <c r="H6" i="20" s="1"/>
  <c r="V70" i="30"/>
  <c r="U70" i="36"/>
  <c r="H3" i="23" s="1"/>
  <c r="V90" i="30"/>
  <c r="U90" i="36"/>
  <c r="H10" i="24" s="1"/>
  <c r="V32" i="30"/>
  <c r="U32" i="36"/>
  <c r="H4" i="11" s="1"/>
  <c r="W165" i="30"/>
  <c r="V165" i="36"/>
  <c r="I7" i="15" s="1"/>
  <c r="V86" i="30"/>
  <c r="U86" i="36"/>
  <c r="H6" i="24" s="1"/>
  <c r="V37" i="30"/>
  <c r="U37" i="36"/>
  <c r="H9" i="11" s="1"/>
  <c r="U31" i="36"/>
  <c r="H3" i="11" s="1"/>
  <c r="V31" i="30"/>
  <c r="W154" i="30"/>
  <c r="V154" i="36"/>
  <c r="I9" i="14" s="1"/>
  <c r="W161" i="30"/>
  <c r="V161" i="36"/>
  <c r="I3" i="15" s="1"/>
  <c r="V33" i="30"/>
  <c r="U33" i="36"/>
  <c r="H5" i="11" s="1"/>
  <c r="W135" i="30"/>
  <c r="V135" i="36"/>
  <c r="I3" i="21" s="1"/>
  <c r="W108" i="30"/>
  <c r="V108" i="36"/>
  <c r="W162" i="30"/>
  <c r="V162" i="36"/>
  <c r="I4" i="15" s="1"/>
  <c r="V98" i="30"/>
  <c r="U98" i="36"/>
  <c r="H5" i="25" s="1"/>
  <c r="U23" i="36"/>
  <c r="H8" i="20" s="1"/>
  <c r="V23" i="30"/>
  <c r="V89" i="30"/>
  <c r="U89" i="36"/>
  <c r="H9" i="24" s="1"/>
  <c r="W174" i="30"/>
  <c r="V174" i="36"/>
  <c r="I3" i="16" s="1"/>
  <c r="W192" i="30"/>
  <c r="V192" i="36"/>
  <c r="I8" i="17" s="1"/>
  <c r="U18" i="36"/>
  <c r="H3" i="20" s="1"/>
  <c r="V18" i="30"/>
  <c r="W139" i="30"/>
  <c r="V139" i="36"/>
  <c r="I7" i="21" s="1"/>
  <c r="V75" i="30"/>
  <c r="U75" i="36"/>
  <c r="H8" i="23" s="1"/>
  <c r="V104" i="30"/>
  <c r="U104" i="36"/>
  <c r="H11" i="25" s="1"/>
  <c r="U8" i="36"/>
  <c r="G6" i="18" s="1"/>
  <c r="V8" i="30"/>
  <c r="U11" i="36"/>
  <c r="G9" i="18" s="1"/>
  <c r="V11" i="30"/>
  <c r="U35" i="36"/>
  <c r="H7" i="11" s="1"/>
  <c r="V35" i="30"/>
  <c r="V113" i="30"/>
  <c r="U113" i="36"/>
  <c r="H7" i="26" s="1"/>
  <c r="U61" i="36"/>
  <c r="H7" i="13" s="1"/>
  <c r="V61" i="30"/>
  <c r="V103" i="30"/>
  <c r="U103" i="36"/>
  <c r="H10" i="25" s="1"/>
  <c r="W179" i="30"/>
  <c r="V179" i="36"/>
  <c r="I8" i="16" s="1"/>
  <c r="W150" i="30"/>
  <c r="V150" i="36"/>
  <c r="I5" i="14" s="1"/>
  <c r="V99" i="30"/>
  <c r="U99" i="36"/>
  <c r="H6" i="25" s="1"/>
  <c r="U44" i="36"/>
  <c r="H3" i="12" s="1"/>
  <c r="V44" i="30"/>
  <c r="V87" i="30"/>
  <c r="U87" i="36"/>
  <c r="H7" i="24" s="1"/>
  <c r="V95" i="30"/>
  <c r="U95" i="36"/>
  <c r="V47" i="30"/>
  <c r="U47" i="36"/>
  <c r="H6" i="12" s="1"/>
  <c r="W167" i="30"/>
  <c r="V167" i="36"/>
  <c r="I9" i="15" s="1"/>
  <c r="W155" i="30"/>
  <c r="V155" i="36"/>
  <c r="I10" i="14" s="1"/>
  <c r="U63" i="36"/>
  <c r="H9" i="13" s="1"/>
  <c r="V63" i="30"/>
  <c r="V126" i="30"/>
  <c r="U126" i="36"/>
  <c r="H7" i="27" s="1"/>
  <c r="V22" i="30"/>
  <c r="U22" i="36"/>
  <c r="H7" i="20" s="1"/>
  <c r="V62" i="30"/>
  <c r="U62" i="36"/>
  <c r="H8" i="13" s="1"/>
  <c r="V114" i="30"/>
  <c r="U114" i="36"/>
  <c r="H8" i="26" s="1"/>
  <c r="V128" i="30"/>
  <c r="U128" i="36"/>
  <c r="H9" i="27" s="1"/>
  <c r="V48" i="30"/>
  <c r="U48" i="36"/>
  <c r="H7" i="12" s="1"/>
  <c r="V52" i="30"/>
  <c r="U52" i="36"/>
  <c r="H11" i="12" s="1"/>
  <c r="V50" i="30"/>
  <c r="U50" i="36"/>
  <c r="H9" i="12" s="1"/>
  <c r="U26" i="36"/>
  <c r="H11" i="20" s="1"/>
  <c r="V26" i="30"/>
  <c r="V102" i="30"/>
  <c r="U102" i="36"/>
  <c r="H9" i="25" s="1"/>
  <c r="V39" i="30"/>
  <c r="U39" i="36"/>
  <c r="H11" i="11" s="1"/>
  <c r="V13" i="30"/>
  <c r="U13" i="36"/>
  <c r="G11" i="18" s="1"/>
  <c r="V97" i="30"/>
  <c r="U97" i="36"/>
  <c r="H4" i="25" s="1"/>
  <c r="W166" i="30"/>
  <c r="V166" i="36"/>
  <c r="I8" i="15" s="1"/>
  <c r="V78" i="30"/>
  <c r="U78" i="36"/>
  <c r="H11" i="23" s="1"/>
  <c r="B103" i="1"/>
  <c r="AB151" i="30" l="1"/>
  <c r="AA151" i="36"/>
  <c r="N6" i="14" s="1"/>
  <c r="AB156" i="30"/>
  <c r="AA156" i="36"/>
  <c r="N11" i="14" s="1"/>
  <c r="AB143" i="30"/>
  <c r="AA143" i="36"/>
  <c r="N11" i="21" s="1"/>
  <c r="W78" i="30"/>
  <c r="V78" i="36"/>
  <c r="I11" i="23" s="1"/>
  <c r="W103" i="30"/>
  <c r="V103" i="36"/>
  <c r="I10" i="25" s="1"/>
  <c r="W97" i="30"/>
  <c r="V97" i="36"/>
  <c r="I4" i="25" s="1"/>
  <c r="W126" i="30"/>
  <c r="V126" i="36"/>
  <c r="I7" i="27" s="1"/>
  <c r="W99" i="30"/>
  <c r="V99" i="36"/>
  <c r="I6" i="25" s="1"/>
  <c r="V32" i="36"/>
  <c r="I4" i="11" s="1"/>
  <c r="W32" i="30"/>
  <c r="W85" i="30"/>
  <c r="V85" i="36"/>
  <c r="I5" i="24" s="1"/>
  <c r="V63" i="36"/>
  <c r="I9" i="13" s="1"/>
  <c r="W63" i="30"/>
  <c r="W49" i="30"/>
  <c r="V49" i="36"/>
  <c r="I8" i="12" s="1"/>
  <c r="W38" i="30"/>
  <c r="V38" i="36"/>
  <c r="I10" i="11" s="1"/>
  <c r="V57" i="36"/>
  <c r="I3" i="13" s="1"/>
  <c r="W57" i="30"/>
  <c r="W102" i="30"/>
  <c r="V102" i="36"/>
  <c r="I9" i="25" s="1"/>
  <c r="X139" i="30"/>
  <c r="W139" i="36"/>
  <c r="J7" i="21" s="1"/>
  <c r="V50" i="36"/>
  <c r="I9" i="12" s="1"/>
  <c r="W50" i="30"/>
  <c r="W95" i="30"/>
  <c r="V95" i="36"/>
  <c r="W113" i="30"/>
  <c r="V113" i="36"/>
  <c r="I7" i="26" s="1"/>
  <c r="X192" i="30"/>
  <c r="W192" i="36"/>
  <c r="J8" i="17" s="1"/>
  <c r="V33" i="36"/>
  <c r="I5" i="11" s="1"/>
  <c r="W33" i="30"/>
  <c r="W90" i="30"/>
  <c r="V90" i="36"/>
  <c r="I10" i="24" s="1"/>
  <c r="V24" i="36"/>
  <c r="I9" i="20" s="1"/>
  <c r="W24" i="30"/>
  <c r="W125" i="30"/>
  <c r="V125" i="36"/>
  <c r="I6" i="27" s="1"/>
  <c r="W76" i="30"/>
  <c r="V76" i="36"/>
  <c r="I9" i="23" s="1"/>
  <c r="V48" i="36"/>
  <c r="I7" i="12" s="1"/>
  <c r="W48" i="30"/>
  <c r="V13" i="36"/>
  <c r="H11" i="18" s="1"/>
  <c r="W13" i="30"/>
  <c r="W114" i="30"/>
  <c r="V114" i="36"/>
  <c r="I8" i="26" s="1"/>
  <c r="X150" i="30"/>
  <c r="W150" i="36"/>
  <c r="J5" i="14" s="1"/>
  <c r="W104" i="30"/>
  <c r="V104" i="36"/>
  <c r="I11" i="25" s="1"/>
  <c r="W98" i="30"/>
  <c r="V98" i="36"/>
  <c r="I5" i="25" s="1"/>
  <c r="V37" i="36"/>
  <c r="I9" i="11" s="1"/>
  <c r="W37" i="30"/>
  <c r="X191" i="30"/>
  <c r="W191" i="36"/>
  <c r="J7" i="17" s="1"/>
  <c r="X163" i="30"/>
  <c r="W163" i="36"/>
  <c r="J5" i="15" s="1"/>
  <c r="W122" i="30"/>
  <c r="V122" i="36"/>
  <c r="I3" i="27" s="1"/>
  <c r="W100" i="30"/>
  <c r="V100" i="36"/>
  <c r="I7" i="25" s="1"/>
  <c r="W35" i="30"/>
  <c r="V35" i="36"/>
  <c r="I7" i="11" s="1"/>
  <c r="W52" i="30"/>
  <c r="V52" i="36"/>
  <c r="I11" i="12" s="1"/>
  <c r="X155" i="30"/>
  <c r="W155" i="36"/>
  <c r="J10" i="14" s="1"/>
  <c r="X179" i="30"/>
  <c r="W179" i="36"/>
  <c r="J8" i="16" s="1"/>
  <c r="X174" i="30"/>
  <c r="W174" i="36"/>
  <c r="J3" i="16" s="1"/>
  <c r="X161" i="30"/>
  <c r="W161" i="36"/>
  <c r="J3" i="15" s="1"/>
  <c r="W70" i="30"/>
  <c r="V70" i="36"/>
  <c r="I3" i="23" s="1"/>
  <c r="X193" i="30"/>
  <c r="W193" i="36"/>
  <c r="J9" i="17" s="1"/>
  <c r="W83" i="30"/>
  <c r="V83" i="36"/>
  <c r="I3" i="24" s="1"/>
  <c r="W121" i="30"/>
  <c r="V121" i="36"/>
  <c r="W96" i="30"/>
  <c r="V96" i="36"/>
  <c r="I3" i="25" s="1"/>
  <c r="W88" i="30"/>
  <c r="V88" i="36"/>
  <c r="I8" i="24" s="1"/>
  <c r="W127" i="30"/>
  <c r="V127" i="36"/>
  <c r="I8" i="27" s="1"/>
  <c r="W117" i="30"/>
  <c r="V117" i="36"/>
  <c r="I11" i="26" s="1"/>
  <c r="W39" i="30"/>
  <c r="V39" i="36"/>
  <c r="I11" i="11" s="1"/>
  <c r="W62" i="30"/>
  <c r="V62" i="36"/>
  <c r="I8" i="13" s="1"/>
  <c r="W87" i="30"/>
  <c r="V87" i="36"/>
  <c r="I7" i="24" s="1"/>
  <c r="W75" i="30"/>
  <c r="V75" i="36"/>
  <c r="I8" i="23" s="1"/>
  <c r="X162" i="30"/>
  <c r="W162" i="36"/>
  <c r="J4" i="15" s="1"/>
  <c r="W86" i="30"/>
  <c r="V86" i="36"/>
  <c r="I6" i="24" s="1"/>
  <c r="W65" i="30"/>
  <c r="V65" i="36"/>
  <c r="I11" i="13" s="1"/>
  <c r="W91" i="30"/>
  <c r="V91" i="36"/>
  <c r="I11" i="24" s="1"/>
  <c r="X180" i="30"/>
  <c r="W180" i="36"/>
  <c r="J9" i="16" s="1"/>
  <c r="V44" i="36"/>
  <c r="I3" i="12" s="1"/>
  <c r="W44" i="30"/>
  <c r="W11" i="30"/>
  <c r="V11" i="36"/>
  <c r="H9" i="18" s="1"/>
  <c r="V60" i="36"/>
  <c r="I6" i="13" s="1"/>
  <c r="W60" i="30"/>
  <c r="X166" i="30"/>
  <c r="W166" i="36"/>
  <c r="J8" i="15" s="1"/>
  <c r="W89" i="30"/>
  <c r="V89" i="36"/>
  <c r="I9" i="24" s="1"/>
  <c r="X165" i="30"/>
  <c r="W165" i="36"/>
  <c r="J7" i="15" s="1"/>
  <c r="W109" i="30"/>
  <c r="V109" i="36"/>
  <c r="I3" i="26" s="1"/>
  <c r="X141" i="30"/>
  <c r="W141" i="36"/>
  <c r="J9" i="21" s="1"/>
  <c r="X140" i="30"/>
  <c r="W140" i="36"/>
  <c r="J8" i="21" s="1"/>
  <c r="X148" i="30"/>
  <c r="W148" i="36"/>
  <c r="J3" i="14" s="1"/>
  <c r="V20" i="36"/>
  <c r="I5" i="20" s="1"/>
  <c r="W20" i="30"/>
  <c r="V10" i="36"/>
  <c r="H8" i="18" s="1"/>
  <c r="W10" i="30"/>
  <c r="W115" i="30"/>
  <c r="V115" i="36"/>
  <c r="I9" i="26" s="1"/>
  <c r="X152" i="30"/>
  <c r="W152" i="36"/>
  <c r="J7" i="14" s="1"/>
  <c r="X153" i="30"/>
  <c r="W153" i="36"/>
  <c r="J8" i="14" s="1"/>
  <c r="X167" i="30"/>
  <c r="W167" i="36"/>
  <c r="J9" i="15" s="1"/>
  <c r="X154" i="30"/>
  <c r="W154" i="36"/>
  <c r="J9" i="14" s="1"/>
  <c r="W21" i="30"/>
  <c r="V21" i="36"/>
  <c r="I6" i="20" s="1"/>
  <c r="V26" i="36"/>
  <c r="I11" i="20" s="1"/>
  <c r="W26" i="30"/>
  <c r="V61" i="36"/>
  <c r="I7" i="13" s="1"/>
  <c r="W61" i="30"/>
  <c r="V8" i="36"/>
  <c r="H6" i="18" s="1"/>
  <c r="W8" i="30"/>
  <c r="V18" i="36"/>
  <c r="I3" i="20" s="1"/>
  <c r="W18" i="30"/>
  <c r="V23" i="36"/>
  <c r="I8" i="20" s="1"/>
  <c r="W23" i="30"/>
  <c r="V31" i="36"/>
  <c r="I3" i="11" s="1"/>
  <c r="W31" i="30"/>
  <c r="V36" i="36"/>
  <c r="I8" i="11" s="1"/>
  <c r="W36" i="30"/>
  <c r="V34" i="36"/>
  <c r="I6" i="11" s="1"/>
  <c r="W34" i="30"/>
  <c r="V25" i="36"/>
  <c r="I10" i="20" s="1"/>
  <c r="W25" i="30"/>
  <c r="V22" i="36"/>
  <c r="I7" i="20" s="1"/>
  <c r="W22" i="30"/>
  <c r="X108" i="30"/>
  <c r="W108" i="36"/>
  <c r="W128" i="30"/>
  <c r="V128" i="36"/>
  <c r="I9" i="27" s="1"/>
  <c r="V47" i="36"/>
  <c r="I6" i="12" s="1"/>
  <c r="W47" i="30"/>
  <c r="X135" i="30"/>
  <c r="W135" i="36"/>
  <c r="J3" i="21" s="1"/>
  <c r="W73" i="30"/>
  <c r="V73" i="36"/>
  <c r="I6" i="23" s="1"/>
  <c r="W101" i="30"/>
  <c r="V101" i="36"/>
  <c r="I8" i="25" s="1"/>
  <c r="W112" i="30"/>
  <c r="V112" i="36"/>
  <c r="I6" i="26" s="1"/>
  <c r="X178" i="30"/>
  <c r="W178" i="36"/>
  <c r="J7" i="16" s="1"/>
  <c r="W130" i="30"/>
  <c r="V130" i="36"/>
  <c r="I11" i="27" s="1"/>
  <c r="X168" i="30"/>
  <c r="W168" i="36"/>
  <c r="J10" i="15" s="1"/>
  <c r="V5" i="36"/>
  <c r="H3" i="18" s="1"/>
  <c r="W5"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AC143" i="30" l="1"/>
  <c r="AB143" i="36"/>
  <c r="O11" i="21" s="1"/>
  <c r="AC156" i="30"/>
  <c r="AB156" i="36"/>
  <c r="O11" i="14" s="1"/>
  <c r="AC151" i="30"/>
  <c r="AB151" i="36"/>
  <c r="O6" i="14" s="1"/>
  <c r="Y154" i="30"/>
  <c r="X154" i="36"/>
  <c r="K9" i="14" s="1"/>
  <c r="Y140" i="30"/>
  <c r="X140" i="36"/>
  <c r="K8" i="21" s="1"/>
  <c r="X86" i="30"/>
  <c r="W86" i="36"/>
  <c r="J6" i="24" s="1"/>
  <c r="X88" i="30"/>
  <c r="W88" i="36"/>
  <c r="J8" i="24" s="1"/>
  <c r="Y179" i="30"/>
  <c r="X179" i="36"/>
  <c r="K8" i="16" s="1"/>
  <c r="X22" i="30"/>
  <c r="W22" i="36"/>
  <c r="J7" i="20" s="1"/>
  <c r="X31" i="30"/>
  <c r="W31" i="36"/>
  <c r="J3" i="11" s="1"/>
  <c r="X61" i="30"/>
  <c r="W61" i="36"/>
  <c r="J7" i="13" s="1"/>
  <c r="X10" i="30"/>
  <c r="W10" i="36"/>
  <c r="I8" i="18" s="1"/>
  <c r="W13" i="36"/>
  <c r="I11" i="18" s="1"/>
  <c r="X13" i="30"/>
  <c r="W24" i="36"/>
  <c r="J9" i="20" s="1"/>
  <c r="X24" i="30"/>
  <c r="W63" i="36"/>
  <c r="J9" i="13" s="1"/>
  <c r="X63" i="30"/>
  <c r="Y135" i="30"/>
  <c r="X135" i="36"/>
  <c r="K3" i="21" s="1"/>
  <c r="Y180" i="30"/>
  <c r="X180" i="36"/>
  <c r="K9" i="16" s="1"/>
  <c r="X39" i="30"/>
  <c r="W39" i="36"/>
  <c r="J11" i="11" s="1"/>
  <c r="W96" i="36"/>
  <c r="J3" i="25" s="1"/>
  <c r="X96" i="30"/>
  <c r="X70" i="30"/>
  <c r="W70" i="36"/>
  <c r="J3" i="23" s="1"/>
  <c r="Y155" i="30"/>
  <c r="X155" i="36"/>
  <c r="K10" i="14" s="1"/>
  <c r="X122" i="30"/>
  <c r="W122" i="36"/>
  <c r="J3" i="27" s="1"/>
  <c r="X98" i="30"/>
  <c r="W98" i="36"/>
  <c r="J5" i="25" s="1"/>
  <c r="X113" i="30"/>
  <c r="W113" i="36"/>
  <c r="J7" i="26" s="1"/>
  <c r="X102" i="30"/>
  <c r="W102" i="36"/>
  <c r="J9" i="25" s="1"/>
  <c r="X126" i="30"/>
  <c r="W126" i="36"/>
  <c r="J7" i="27" s="1"/>
  <c r="Y178" i="30"/>
  <c r="X178" i="36"/>
  <c r="K7" i="16" s="1"/>
  <c r="Y166" i="30"/>
  <c r="X166" i="36"/>
  <c r="K8" i="15" s="1"/>
  <c r="W5" i="36"/>
  <c r="I3" i="18" s="1"/>
  <c r="X5" i="30"/>
  <c r="X47" i="30"/>
  <c r="W47" i="36"/>
  <c r="J6" i="12" s="1"/>
  <c r="X25" i="30"/>
  <c r="W25" i="36"/>
  <c r="J10" i="20" s="1"/>
  <c r="W23" i="36"/>
  <c r="J8" i="20" s="1"/>
  <c r="X23" i="30"/>
  <c r="X26" i="30"/>
  <c r="W26" i="36"/>
  <c r="J11" i="20" s="1"/>
  <c r="X20" i="30"/>
  <c r="W20" i="36"/>
  <c r="J5" i="20" s="1"/>
  <c r="X60" i="30"/>
  <c r="W60" i="36"/>
  <c r="J6" i="13" s="1"/>
  <c r="W48" i="36"/>
  <c r="J7" i="12" s="1"/>
  <c r="X48" i="30"/>
  <c r="X57" i="30"/>
  <c r="W57" i="36"/>
  <c r="J3" i="13" s="1"/>
  <c r="Y167" i="30"/>
  <c r="X167" i="36"/>
  <c r="K9" i="15" s="1"/>
  <c r="Y162" i="30"/>
  <c r="X162" i="36"/>
  <c r="K4" i="15" s="1"/>
  <c r="Y153" i="30"/>
  <c r="X153" i="36"/>
  <c r="K8" i="14" s="1"/>
  <c r="X91" i="30"/>
  <c r="W91" i="36"/>
  <c r="J11" i="24" s="1"/>
  <c r="X117" i="30"/>
  <c r="W117" i="36"/>
  <c r="J11" i="26" s="1"/>
  <c r="Y161" i="30"/>
  <c r="X161" i="36"/>
  <c r="K3" i="15" s="1"/>
  <c r="Y163" i="30"/>
  <c r="X163" i="36"/>
  <c r="K5" i="15" s="1"/>
  <c r="X104" i="30"/>
  <c r="W104" i="36"/>
  <c r="J11" i="25" s="1"/>
  <c r="X90" i="30"/>
  <c r="W90" i="36"/>
  <c r="J10" i="24" s="1"/>
  <c r="X95" i="30"/>
  <c r="W95" i="36"/>
  <c r="X85" i="30"/>
  <c r="W85" i="36"/>
  <c r="J5" i="24" s="1"/>
  <c r="X97" i="30"/>
  <c r="W97" i="36"/>
  <c r="J4" i="25" s="1"/>
  <c r="Y108" i="30"/>
  <c r="X108" i="36"/>
  <c r="Y141" i="30"/>
  <c r="X141" i="36"/>
  <c r="K9" i="21" s="1"/>
  <c r="X112" i="30"/>
  <c r="W112" i="36"/>
  <c r="J6" i="26" s="1"/>
  <c r="X109" i="30"/>
  <c r="W109" i="36"/>
  <c r="J3" i="26" s="1"/>
  <c r="X75" i="30"/>
  <c r="W75" i="36"/>
  <c r="J8" i="23" s="1"/>
  <c r="X121" i="30"/>
  <c r="W121" i="36"/>
  <c r="X52" i="30"/>
  <c r="W52" i="36"/>
  <c r="J11" i="12" s="1"/>
  <c r="X34" i="30"/>
  <c r="W34" i="36"/>
  <c r="J6" i="11" s="1"/>
  <c r="X18" i="30"/>
  <c r="W18" i="36"/>
  <c r="J3" i="20" s="1"/>
  <c r="X33" i="30"/>
  <c r="W33" i="36"/>
  <c r="J5" i="11" s="1"/>
  <c r="X50" i="30"/>
  <c r="W50" i="36"/>
  <c r="J9" i="12" s="1"/>
  <c r="X32" i="30"/>
  <c r="W32" i="36"/>
  <c r="J4" i="11" s="1"/>
  <c r="X130" i="30"/>
  <c r="W130" i="36"/>
  <c r="J11" i="27" s="1"/>
  <c r="X101" i="30"/>
  <c r="W101" i="36"/>
  <c r="J8" i="25" s="1"/>
  <c r="X21" i="30"/>
  <c r="W21" i="36"/>
  <c r="J6" i="20" s="1"/>
  <c r="Y148" i="30"/>
  <c r="X148" i="36"/>
  <c r="K3" i="14" s="1"/>
  <c r="X11" i="30"/>
  <c r="W11" i="36"/>
  <c r="I9" i="18" s="1"/>
  <c r="X87" i="30"/>
  <c r="W87" i="36"/>
  <c r="J7" i="24" s="1"/>
  <c r="X83" i="30"/>
  <c r="W83" i="36"/>
  <c r="J3" i="24" s="1"/>
  <c r="W35" i="36"/>
  <c r="J7" i="11" s="1"/>
  <c r="X35" i="30"/>
  <c r="Y150" i="30"/>
  <c r="X150" i="36"/>
  <c r="K5" i="14" s="1"/>
  <c r="X76" i="30"/>
  <c r="W76" i="36"/>
  <c r="J9" i="23" s="1"/>
  <c r="X38" i="30"/>
  <c r="W38" i="36"/>
  <c r="J10" i="11" s="1"/>
  <c r="X103" i="30"/>
  <c r="W103" i="36"/>
  <c r="J10" i="25" s="1"/>
  <c r="Y168" i="30"/>
  <c r="X168" i="36"/>
  <c r="K10" i="15" s="1"/>
  <c r="X128" i="30"/>
  <c r="W128" i="36"/>
  <c r="J9" i="27" s="1"/>
  <c r="Y152" i="30"/>
  <c r="X152" i="36"/>
  <c r="K7" i="14" s="1"/>
  <c r="Y165" i="30"/>
  <c r="X165" i="36"/>
  <c r="K7" i="15" s="1"/>
  <c r="X65" i="30"/>
  <c r="W65" i="36"/>
  <c r="J11" i="13" s="1"/>
  <c r="X127" i="30"/>
  <c r="W127" i="36"/>
  <c r="J8" i="27" s="1"/>
  <c r="Y174" i="30"/>
  <c r="X174" i="36"/>
  <c r="K3" i="16" s="1"/>
  <c r="Y191" i="30"/>
  <c r="X191" i="36"/>
  <c r="K7" i="17" s="1"/>
  <c r="X36" i="30"/>
  <c r="W36" i="36"/>
  <c r="J8" i="11" s="1"/>
  <c r="X8" i="30"/>
  <c r="W8" i="36"/>
  <c r="I6" i="18" s="1"/>
  <c r="X44" i="30"/>
  <c r="W44" i="36"/>
  <c r="J3" i="12" s="1"/>
  <c r="W37" i="36"/>
  <c r="J9" i="11" s="1"/>
  <c r="X37" i="30"/>
  <c r="X73" i="30"/>
  <c r="W73" i="36"/>
  <c r="J6" i="23" s="1"/>
  <c r="X115" i="30"/>
  <c r="W115" i="36"/>
  <c r="J9" i="26" s="1"/>
  <c r="X89" i="30"/>
  <c r="W89" i="36"/>
  <c r="J9" i="24" s="1"/>
  <c r="X62" i="30"/>
  <c r="W62" i="36"/>
  <c r="J8" i="13" s="1"/>
  <c r="Y193" i="30"/>
  <c r="X193" i="36"/>
  <c r="K9" i="17" s="1"/>
  <c r="X100" i="30"/>
  <c r="W100" i="36"/>
  <c r="J7" i="25" s="1"/>
  <c r="X114" i="30"/>
  <c r="W114" i="36"/>
  <c r="J8" i="26" s="1"/>
  <c r="X125" i="30"/>
  <c r="W125" i="36"/>
  <c r="J6" i="27" s="1"/>
  <c r="Y192" i="30"/>
  <c r="X192" i="36"/>
  <c r="K8" i="17" s="1"/>
  <c r="Y139" i="30"/>
  <c r="X139" i="36"/>
  <c r="K7" i="21" s="1"/>
  <c r="W49" i="36"/>
  <c r="J8" i="12" s="1"/>
  <c r="X49" i="30"/>
  <c r="X99" i="30"/>
  <c r="W99" i="36"/>
  <c r="J6" i="25" s="1"/>
  <c r="X78" i="30"/>
  <c r="W78" i="36"/>
  <c r="J11" i="23"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AD151" i="30" l="1"/>
  <c r="AC151" i="36"/>
  <c r="P6" i="14" s="1"/>
  <c r="AD156" i="30"/>
  <c r="AC156" i="36"/>
  <c r="P11" i="14" s="1"/>
  <c r="AD143" i="30"/>
  <c r="AC143" i="36"/>
  <c r="P11" i="21" s="1"/>
  <c r="Z192" i="30"/>
  <c r="Y192" i="36"/>
  <c r="L8" i="17" s="1"/>
  <c r="Y89" i="30"/>
  <c r="X89" i="36"/>
  <c r="K9" i="24" s="1"/>
  <c r="Z174" i="30"/>
  <c r="Y174" i="36"/>
  <c r="L3" i="16" s="1"/>
  <c r="Y38" i="30"/>
  <c r="X38" i="36"/>
  <c r="K10" i="11" s="1"/>
  <c r="Y21" i="30"/>
  <c r="X21" i="36"/>
  <c r="K6" i="20" s="1"/>
  <c r="Y52" i="30"/>
  <c r="X52" i="36"/>
  <c r="K11" i="12" s="1"/>
  <c r="Y85" i="30"/>
  <c r="X85" i="36"/>
  <c r="K5" i="24" s="1"/>
  <c r="Z153" i="30"/>
  <c r="Y153" i="36"/>
  <c r="L8" i="14" s="1"/>
  <c r="Y113" i="30"/>
  <c r="X113" i="36"/>
  <c r="K7" i="26" s="1"/>
  <c r="Z135" i="30"/>
  <c r="Y135" i="36"/>
  <c r="L3" i="21" s="1"/>
  <c r="Y96" i="30"/>
  <c r="X96" i="36"/>
  <c r="K3" i="25" s="1"/>
  <c r="X63" i="36"/>
  <c r="K9" i="13" s="1"/>
  <c r="Y63" i="30"/>
  <c r="Y100" i="30"/>
  <c r="X100" i="36"/>
  <c r="K7" i="25" s="1"/>
  <c r="X8" i="36"/>
  <c r="J6" i="18" s="1"/>
  <c r="Y8" i="30"/>
  <c r="Y128" i="30"/>
  <c r="X128" i="36"/>
  <c r="K9" i="27" s="1"/>
  <c r="Y87" i="30"/>
  <c r="X87" i="36"/>
  <c r="K7" i="24" s="1"/>
  <c r="Y33" i="30"/>
  <c r="X33" i="36"/>
  <c r="K5" i="11" s="1"/>
  <c r="Z141" i="30"/>
  <c r="Y141" i="36"/>
  <c r="L9" i="21" s="1"/>
  <c r="Z161" i="30"/>
  <c r="Y161" i="36"/>
  <c r="L3" i="15" s="1"/>
  <c r="Y60" i="30"/>
  <c r="X60" i="36"/>
  <c r="K6" i="13" s="1"/>
  <c r="Z178" i="30"/>
  <c r="Y178" i="36"/>
  <c r="L7" i="16" s="1"/>
  <c r="X61" i="36"/>
  <c r="K7" i="13" s="1"/>
  <c r="Y61" i="30"/>
  <c r="Y88" i="30"/>
  <c r="X88" i="36"/>
  <c r="K8" i="24" s="1"/>
  <c r="Z193" i="30"/>
  <c r="Y193" i="36"/>
  <c r="L9" i="17" s="1"/>
  <c r="Z139" i="30"/>
  <c r="Y139" i="36"/>
  <c r="L7" i="21" s="1"/>
  <c r="Y115" i="30"/>
  <c r="X115" i="36"/>
  <c r="K9" i="26" s="1"/>
  <c r="Y127" i="30"/>
  <c r="X127" i="36"/>
  <c r="K8" i="27" s="1"/>
  <c r="Y76" i="30"/>
  <c r="X76" i="36"/>
  <c r="K9" i="23" s="1"/>
  <c r="Y101" i="30"/>
  <c r="X101" i="36"/>
  <c r="K8" i="25" s="1"/>
  <c r="Y121" i="30"/>
  <c r="X121" i="36"/>
  <c r="Y95" i="30"/>
  <c r="X95" i="36"/>
  <c r="Z162" i="30"/>
  <c r="Y162" i="36"/>
  <c r="L4" i="15" s="1"/>
  <c r="X25" i="36"/>
  <c r="K10" i="20" s="1"/>
  <c r="Y25" i="30"/>
  <c r="Y98" i="30"/>
  <c r="X98" i="36"/>
  <c r="K5" i="25" s="1"/>
  <c r="Y24" i="30"/>
  <c r="X24" i="36"/>
  <c r="K9" i="20" s="1"/>
  <c r="Y78" i="30"/>
  <c r="X78" i="36"/>
  <c r="K11" i="23" s="1"/>
  <c r="Y36" i="30"/>
  <c r="X36" i="36"/>
  <c r="K8" i="11" s="1"/>
  <c r="Y65" i="30"/>
  <c r="X65" i="36"/>
  <c r="K11" i="13" s="1"/>
  <c r="Z150" i="30"/>
  <c r="Y150" i="36"/>
  <c r="L5" i="14" s="1"/>
  <c r="Y130" i="30"/>
  <c r="X130" i="36"/>
  <c r="K11" i="27" s="1"/>
  <c r="Y75" i="30"/>
  <c r="X75" i="36"/>
  <c r="K8" i="23" s="1"/>
  <c r="Y90" i="30"/>
  <c r="X90" i="36"/>
  <c r="K10" i="24" s="1"/>
  <c r="Z167" i="30"/>
  <c r="Y167" i="36"/>
  <c r="L9" i="15" s="1"/>
  <c r="Y126" i="30"/>
  <c r="X126" i="36"/>
  <c r="K7" i="27" s="1"/>
  <c r="Y122" i="30"/>
  <c r="X122" i="36"/>
  <c r="K3" i="27" s="1"/>
  <c r="Y39" i="30"/>
  <c r="X39" i="36"/>
  <c r="K11" i="11" s="1"/>
  <c r="Y31" i="30"/>
  <c r="X31" i="36"/>
  <c r="K3" i="11" s="1"/>
  <c r="Y86" i="30"/>
  <c r="X86" i="36"/>
  <c r="K6" i="24" s="1"/>
  <c r="Y73" i="30"/>
  <c r="X73" i="36"/>
  <c r="K6" i="23" s="1"/>
  <c r="Z168" i="30"/>
  <c r="Y168" i="36"/>
  <c r="L10" i="15" s="1"/>
  <c r="Y11" i="30"/>
  <c r="X11" i="36"/>
  <c r="J9" i="18" s="1"/>
  <c r="Y18" i="30"/>
  <c r="X18" i="36"/>
  <c r="K3" i="20" s="1"/>
  <c r="Z108" i="30"/>
  <c r="Y108" i="36"/>
  <c r="L2" i="26" s="1"/>
  <c r="Y117" i="30"/>
  <c r="X117" i="36"/>
  <c r="K11" i="26" s="1"/>
  <c r="Y20" i="30"/>
  <c r="X20" i="36"/>
  <c r="K5" i="20" s="1"/>
  <c r="X47" i="36"/>
  <c r="K6" i="12" s="1"/>
  <c r="Y47" i="30"/>
  <c r="X37" i="36"/>
  <c r="K9" i="11" s="1"/>
  <c r="Y37" i="30"/>
  <c r="Y35" i="30"/>
  <c r="X35" i="36"/>
  <c r="K7" i="11" s="1"/>
  <c r="Y5" i="30"/>
  <c r="X5" i="36"/>
  <c r="J3" i="18" s="1"/>
  <c r="Y13" i="30"/>
  <c r="X13" i="36"/>
  <c r="J11" i="18" s="1"/>
  <c r="Y99" i="30"/>
  <c r="X99" i="36"/>
  <c r="K6" i="25" s="1"/>
  <c r="X62" i="36"/>
  <c r="K8" i="13" s="1"/>
  <c r="Y62" i="30"/>
  <c r="Z165" i="30"/>
  <c r="Y165" i="36"/>
  <c r="L7" i="15" s="1"/>
  <c r="Z148" i="30"/>
  <c r="Y148" i="36"/>
  <c r="L3" i="14" s="1"/>
  <c r="Y34" i="30"/>
  <c r="X34" i="36"/>
  <c r="K6" i="11" s="1"/>
  <c r="Y97" i="30"/>
  <c r="X97" i="36"/>
  <c r="K4" i="25" s="1"/>
  <c r="Y91" i="30"/>
  <c r="X91" i="36"/>
  <c r="K11" i="24" s="1"/>
  <c r="Y26" i="30"/>
  <c r="X26" i="36"/>
  <c r="K11" i="20" s="1"/>
  <c r="Z155" i="30"/>
  <c r="Y155" i="36"/>
  <c r="L10" i="14" s="1"/>
  <c r="Z180" i="30"/>
  <c r="Y180" i="36"/>
  <c r="L9" i="16" s="1"/>
  <c r="X22" i="36"/>
  <c r="K7" i="20" s="1"/>
  <c r="Y22" i="30"/>
  <c r="Z140" i="30"/>
  <c r="Y140" i="36"/>
  <c r="L8" i="21" s="1"/>
  <c r="Y125" i="30"/>
  <c r="X125" i="36"/>
  <c r="K6" i="27" s="1"/>
  <c r="Z191" i="30"/>
  <c r="Y191" i="36"/>
  <c r="L7" i="17" s="1"/>
  <c r="Y103" i="30"/>
  <c r="X103" i="36"/>
  <c r="K10" i="25" s="1"/>
  <c r="Y32" i="30"/>
  <c r="X32" i="36"/>
  <c r="K4" i="11" s="1"/>
  <c r="Y109" i="30"/>
  <c r="X109" i="36"/>
  <c r="K3" i="26" s="1"/>
  <c r="Y104" i="30"/>
  <c r="X104" i="36"/>
  <c r="K11" i="25" s="1"/>
  <c r="Y57" i="30"/>
  <c r="X57" i="36"/>
  <c r="K3" i="13" s="1"/>
  <c r="Y102" i="30"/>
  <c r="X102" i="36"/>
  <c r="K9" i="25" s="1"/>
  <c r="X49" i="36"/>
  <c r="K8" i="12" s="1"/>
  <c r="Y49" i="30"/>
  <c r="Y48" i="30"/>
  <c r="X48" i="36"/>
  <c r="K7" i="12" s="1"/>
  <c r="Y23" i="30"/>
  <c r="X23" i="36"/>
  <c r="K8" i="20" s="1"/>
  <c r="Y114" i="30"/>
  <c r="X114" i="36"/>
  <c r="K8" i="26" s="1"/>
  <c r="Y44" i="30"/>
  <c r="X44" i="36"/>
  <c r="K3" i="12" s="1"/>
  <c r="Z152" i="30"/>
  <c r="Y152" i="36"/>
  <c r="L7" i="14" s="1"/>
  <c r="Y83" i="30"/>
  <c r="X83" i="36"/>
  <c r="K3" i="24" s="1"/>
  <c r="Y50" i="30"/>
  <c r="X50" i="36"/>
  <c r="K9" i="12" s="1"/>
  <c r="Y112" i="30"/>
  <c r="X112" i="36"/>
  <c r="K6" i="26" s="1"/>
  <c r="Z163" i="30"/>
  <c r="Y163" i="36"/>
  <c r="L5" i="15" s="1"/>
  <c r="Z166" i="30"/>
  <c r="Y166" i="36"/>
  <c r="L8" i="15" s="1"/>
  <c r="Y70" i="30"/>
  <c r="X70" i="36"/>
  <c r="K3" i="23" s="1"/>
  <c r="Y10" i="30"/>
  <c r="X10" i="36"/>
  <c r="J8" i="18" s="1"/>
  <c r="Z179" i="30"/>
  <c r="Y179" i="36"/>
  <c r="L8" i="16" s="1"/>
  <c r="Z154" i="30"/>
  <c r="Y154" i="36"/>
  <c r="L9"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K2" i="27"/>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AE143" i="30" l="1"/>
  <c r="AD143" i="36"/>
  <c r="Q11" i="21" s="1"/>
  <c r="AE156" i="30"/>
  <c r="AD156" i="36"/>
  <c r="Q11" i="14" s="1"/>
  <c r="AE151" i="30"/>
  <c r="AD151" i="36"/>
  <c r="Q6" i="14" s="1"/>
  <c r="Z23" i="30"/>
  <c r="Y23" i="36"/>
  <c r="L8" i="20" s="1"/>
  <c r="Z112" i="30"/>
  <c r="Y112" i="36"/>
  <c r="L6" i="26" s="1"/>
  <c r="Z109" i="30"/>
  <c r="Y109" i="36"/>
  <c r="L3" i="26" s="1"/>
  <c r="AA155" i="30"/>
  <c r="Z155" i="36"/>
  <c r="M10" i="14" s="1"/>
  <c r="Z99" i="30"/>
  <c r="Y99" i="36"/>
  <c r="L6" i="25" s="1"/>
  <c r="Z122" i="30"/>
  <c r="Y122" i="36"/>
  <c r="L3" i="27" s="1"/>
  <c r="Y36" i="36"/>
  <c r="L8" i="11" s="1"/>
  <c r="Z36" i="30"/>
  <c r="AA139" i="30"/>
  <c r="Z139" i="36"/>
  <c r="M7" i="21" s="1"/>
  <c r="Z33" i="30"/>
  <c r="Y33" i="36"/>
  <c r="L5" i="11" s="1"/>
  <c r="Z113" i="30"/>
  <c r="Y113" i="36"/>
  <c r="L7" i="26" s="1"/>
  <c r="Z47" i="30"/>
  <c r="Y47" i="36"/>
  <c r="L6" i="12" s="1"/>
  <c r="Z63" i="30"/>
  <c r="Y63" i="36"/>
  <c r="L9" i="13" s="1"/>
  <c r="Z10" i="30"/>
  <c r="Y10" i="36"/>
  <c r="K8" i="18" s="1"/>
  <c r="Z50" i="30"/>
  <c r="Y50" i="36"/>
  <c r="L9" i="12" s="1"/>
  <c r="Z102" i="30"/>
  <c r="Y102" i="36"/>
  <c r="L9" i="25" s="1"/>
  <c r="AA140" i="30"/>
  <c r="Z140" i="36"/>
  <c r="M8" i="21" s="1"/>
  <c r="AA148" i="30"/>
  <c r="Z148" i="36"/>
  <c r="M3" i="14" s="1"/>
  <c r="Y18" i="36"/>
  <c r="L3" i="20" s="1"/>
  <c r="Z18" i="30"/>
  <c r="Z126" i="30"/>
  <c r="Y126" i="36"/>
  <c r="L7" i="27" s="1"/>
  <c r="Z78" i="30"/>
  <c r="Y78" i="36"/>
  <c r="L11" i="23" s="1"/>
  <c r="Z76" i="30"/>
  <c r="Y76" i="36"/>
  <c r="L9" i="23" s="1"/>
  <c r="Z60" i="30"/>
  <c r="Y60" i="36"/>
  <c r="L6" i="13" s="1"/>
  <c r="AA153" i="30"/>
  <c r="Z153" i="36"/>
  <c r="M8" i="14" s="1"/>
  <c r="Y38" i="36"/>
  <c r="L10" i="11" s="1"/>
  <c r="Z38" i="30"/>
  <c r="AA163" i="30"/>
  <c r="Z163" i="36"/>
  <c r="M5" i="15" s="1"/>
  <c r="O82" i="30"/>
  <c r="P82" i="36"/>
  <c r="Z70" i="30"/>
  <c r="Y70" i="36"/>
  <c r="L3" i="23" s="1"/>
  <c r="Z114" i="30"/>
  <c r="Y114" i="36"/>
  <c r="L8" i="26" s="1"/>
  <c r="Y32" i="36"/>
  <c r="L4" i="11" s="1"/>
  <c r="Z32" i="30"/>
  <c r="Z26" i="30"/>
  <c r="Y26" i="36"/>
  <c r="L11" i="20" s="1"/>
  <c r="Z13" i="30"/>
  <c r="Y13" i="36"/>
  <c r="K11" i="18" s="1"/>
  <c r="Z86" i="30"/>
  <c r="Y86" i="36"/>
  <c r="L6" i="24" s="1"/>
  <c r="Z130" i="30"/>
  <c r="Y130" i="36"/>
  <c r="L11" i="27" s="1"/>
  <c r="AA162" i="30"/>
  <c r="Z162" i="36"/>
  <c r="M4" i="15" s="1"/>
  <c r="AA193" i="30"/>
  <c r="Z193" i="36"/>
  <c r="M9" i="17" s="1"/>
  <c r="Z87" i="30"/>
  <c r="Y87" i="36"/>
  <c r="L7" i="24" s="1"/>
  <c r="Z22" i="30"/>
  <c r="Y22" i="36"/>
  <c r="L7" i="20" s="1"/>
  <c r="AA154" i="30"/>
  <c r="Z154" i="36"/>
  <c r="M9" i="14" s="1"/>
  <c r="Z103" i="30"/>
  <c r="Y103" i="36"/>
  <c r="L10" i="25" s="1"/>
  <c r="AA165" i="30"/>
  <c r="Z165" i="36"/>
  <c r="M7" i="15" s="1"/>
  <c r="Z5" i="30"/>
  <c r="Y5" i="36"/>
  <c r="K3" i="18" s="1"/>
  <c r="Z31" i="30"/>
  <c r="Y31" i="36"/>
  <c r="L3" i="11" s="1"/>
  <c r="AA150" i="30"/>
  <c r="Z150" i="36"/>
  <c r="M5" i="14" s="1"/>
  <c r="Z95" i="30"/>
  <c r="Y95" i="36"/>
  <c r="L2" i="25" s="1"/>
  <c r="Z88" i="30"/>
  <c r="Y88" i="36"/>
  <c r="L8" i="24" s="1"/>
  <c r="Z128" i="30"/>
  <c r="Y128" i="36"/>
  <c r="L9" i="27" s="1"/>
  <c r="Z96" i="30"/>
  <c r="Y96" i="36"/>
  <c r="L3" i="25" s="1"/>
  <c r="Z85" i="30"/>
  <c r="Y85" i="36"/>
  <c r="L5" i="24" s="1"/>
  <c r="AA174" i="30"/>
  <c r="Z174" i="36"/>
  <c r="M3" i="16" s="1"/>
  <c r="AA166" i="30"/>
  <c r="Z166" i="36"/>
  <c r="M8" i="15" s="1"/>
  <c r="Z57" i="30"/>
  <c r="Y57" i="36"/>
  <c r="L3" i="13" s="1"/>
  <c r="Z91" i="30"/>
  <c r="Y91" i="36"/>
  <c r="L11" i="24" s="1"/>
  <c r="Y20" i="36"/>
  <c r="L5" i="20" s="1"/>
  <c r="Z20" i="30"/>
  <c r="Z11" i="30"/>
  <c r="Y11" i="36"/>
  <c r="K9" i="18" s="1"/>
  <c r="AA167" i="30"/>
  <c r="Z167" i="36"/>
  <c r="M9" i="15" s="1"/>
  <c r="Y24" i="36"/>
  <c r="L9" i="20" s="1"/>
  <c r="Z24" i="30"/>
  <c r="Z127" i="30"/>
  <c r="Y127" i="36"/>
  <c r="L8" i="27" s="1"/>
  <c r="AA161" i="30"/>
  <c r="Z161" i="36"/>
  <c r="M3" i="15" s="1"/>
  <c r="Y62" i="36"/>
  <c r="L8" i="13" s="1"/>
  <c r="Z62" i="30"/>
  <c r="Z61" i="30"/>
  <c r="Y61" i="36"/>
  <c r="L7" i="13" s="1"/>
  <c r="Z8" i="30"/>
  <c r="Y8" i="36"/>
  <c r="K6" i="18" s="1"/>
  <c r="Z83" i="30"/>
  <c r="Y83" i="36"/>
  <c r="L3" i="24" s="1"/>
  <c r="Z48" i="30"/>
  <c r="Y48" i="36"/>
  <c r="L7" i="12" s="1"/>
  <c r="AA191" i="30"/>
  <c r="Z191" i="36"/>
  <c r="M7" i="17" s="1"/>
  <c r="Z97" i="30"/>
  <c r="Y97" i="36"/>
  <c r="L4" i="25" s="1"/>
  <c r="Z117" i="30"/>
  <c r="Y117" i="36"/>
  <c r="L11" i="26" s="1"/>
  <c r="Z39" i="30"/>
  <c r="Y39" i="36"/>
  <c r="L11" i="11" s="1"/>
  <c r="Z65" i="30"/>
  <c r="Y65" i="36"/>
  <c r="L11" i="13" s="1"/>
  <c r="Z121" i="30"/>
  <c r="Y121" i="36"/>
  <c r="L2" i="27" s="1"/>
  <c r="AA141" i="30"/>
  <c r="Z141" i="36"/>
  <c r="M9" i="21" s="1"/>
  <c r="AA135" i="30"/>
  <c r="Z135" i="36"/>
  <c r="M3" i="21" s="1"/>
  <c r="Z52" i="30"/>
  <c r="Y52" i="36"/>
  <c r="L11" i="12" s="1"/>
  <c r="Z89" i="30"/>
  <c r="Y89" i="36"/>
  <c r="L9" i="24" s="1"/>
  <c r="AA152" i="30"/>
  <c r="Z152" i="36"/>
  <c r="M7" i="14" s="1"/>
  <c r="Z104" i="30"/>
  <c r="Y104" i="36"/>
  <c r="L11" i="25" s="1"/>
  <c r="AA180" i="30"/>
  <c r="Z180" i="36"/>
  <c r="M9" i="16" s="1"/>
  <c r="Z35" i="30"/>
  <c r="Y35" i="36"/>
  <c r="L7" i="11" s="1"/>
  <c r="AA168" i="30"/>
  <c r="Z168" i="36"/>
  <c r="M10" i="15" s="1"/>
  <c r="Z90" i="30"/>
  <c r="Y90" i="36"/>
  <c r="L10" i="24" s="1"/>
  <c r="Z98" i="30"/>
  <c r="Y98" i="36"/>
  <c r="L5" i="25" s="1"/>
  <c r="Z115" i="30"/>
  <c r="Y115" i="36"/>
  <c r="L9" i="26" s="1"/>
  <c r="Y49" i="36"/>
  <c r="L8" i="12" s="1"/>
  <c r="Z49" i="30"/>
  <c r="Y37" i="36"/>
  <c r="L9" i="11" s="1"/>
  <c r="Z37" i="30"/>
  <c r="Z25" i="30"/>
  <c r="Y25" i="36"/>
  <c r="L10" i="20" s="1"/>
  <c r="AA179" i="30"/>
  <c r="Z179" i="36"/>
  <c r="M8" i="16" s="1"/>
  <c r="Z44" i="30"/>
  <c r="Y44" i="36"/>
  <c r="L3" i="12" s="1"/>
  <c r="Z125" i="30"/>
  <c r="Y125" i="36"/>
  <c r="L6" i="27" s="1"/>
  <c r="Z34" i="30"/>
  <c r="Y34" i="36"/>
  <c r="L6" i="11" s="1"/>
  <c r="AA108" i="30"/>
  <c r="Z108" i="36"/>
  <c r="M2" i="26" s="1"/>
  <c r="Z73" i="30"/>
  <c r="Y73" i="36"/>
  <c r="L6" i="23" s="1"/>
  <c r="Z75" i="30"/>
  <c r="Y75" i="36"/>
  <c r="L8" i="23" s="1"/>
  <c r="Z101" i="30"/>
  <c r="Y101" i="36"/>
  <c r="L8" i="25" s="1"/>
  <c r="AA178" i="30"/>
  <c r="Z178" i="36"/>
  <c r="M7" i="16" s="1"/>
  <c r="Z100" i="30"/>
  <c r="Y100" i="36"/>
  <c r="L7" i="25" s="1"/>
  <c r="Z21" i="30"/>
  <c r="Y21" i="36"/>
  <c r="L6" i="20" s="1"/>
  <c r="AA192" i="30"/>
  <c r="Z192" i="36"/>
  <c r="M8" i="17" s="1"/>
  <c r="O134" i="36"/>
  <c r="B2" i="21" s="1"/>
  <c r="C2" i="24"/>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AF151" i="30" l="1"/>
  <c r="AE151" i="36"/>
  <c r="R6" i="14" s="1"/>
  <c r="AF156" i="30"/>
  <c r="AE156" i="36"/>
  <c r="R11" i="14" s="1"/>
  <c r="AF143" i="30"/>
  <c r="AE143" i="36"/>
  <c r="R11" i="21" s="1"/>
  <c r="Z199" i="30"/>
  <c r="Z199" i="36" s="1"/>
  <c r="AB108" i="30"/>
  <c r="AA108" i="36"/>
  <c r="N2" i="26" s="1"/>
  <c r="AA115" i="30"/>
  <c r="Z115" i="36"/>
  <c r="M9" i="26" s="1"/>
  <c r="AA89" i="30"/>
  <c r="Z89" i="36"/>
  <c r="M9" i="24" s="1"/>
  <c r="AA97" i="30"/>
  <c r="Z97" i="36"/>
  <c r="M4" i="25" s="1"/>
  <c r="AA127" i="30"/>
  <c r="Z127" i="36"/>
  <c r="M8" i="27" s="1"/>
  <c r="AA88" i="30"/>
  <c r="Z88" i="36"/>
  <c r="M8" i="24" s="1"/>
  <c r="AA22" i="30"/>
  <c r="Z22" i="36"/>
  <c r="M7" i="20" s="1"/>
  <c r="AB163" i="30"/>
  <c r="AA163" i="36"/>
  <c r="N5" i="15" s="1"/>
  <c r="AB148" i="30"/>
  <c r="AA148" i="36"/>
  <c r="N3" i="14" s="1"/>
  <c r="Z24" i="36"/>
  <c r="M9" i="20" s="1"/>
  <c r="AA24" i="30"/>
  <c r="Z38" i="36"/>
  <c r="M10" i="11" s="1"/>
  <c r="AA38" i="30"/>
  <c r="AA98" i="30"/>
  <c r="Z98" i="36"/>
  <c r="M5" i="25" s="1"/>
  <c r="AA52" i="30"/>
  <c r="Z52" i="36"/>
  <c r="M11" i="12" s="1"/>
  <c r="AB191" i="30"/>
  <c r="AA191" i="36"/>
  <c r="N7" i="17" s="1"/>
  <c r="AA91" i="30"/>
  <c r="Z91" i="36"/>
  <c r="M11" i="24" s="1"/>
  <c r="AA95" i="30"/>
  <c r="Z95" i="36"/>
  <c r="M2" i="25" s="1"/>
  <c r="AA87" i="30"/>
  <c r="Z87" i="36"/>
  <c r="M7" i="24" s="1"/>
  <c r="AA114" i="30"/>
  <c r="Z114" i="36"/>
  <c r="M8" i="26" s="1"/>
  <c r="AB140" i="30"/>
  <c r="AA140" i="36"/>
  <c r="N8" i="21" s="1"/>
  <c r="AA63" i="30"/>
  <c r="Z63" i="36"/>
  <c r="M9" i="13" s="1"/>
  <c r="AB139" i="30"/>
  <c r="AA139" i="36"/>
  <c r="N7" i="21" s="1"/>
  <c r="AB155" i="30"/>
  <c r="AA155" i="36"/>
  <c r="N10" i="14" s="1"/>
  <c r="Z25" i="36"/>
  <c r="M10" i="20" s="1"/>
  <c r="AA25" i="30"/>
  <c r="AB180" i="30"/>
  <c r="AA180" i="36"/>
  <c r="N9" i="16" s="1"/>
  <c r="Z65" i="36"/>
  <c r="M11" i="13" s="1"/>
  <c r="AA65" i="30"/>
  <c r="AA61" i="30"/>
  <c r="Z61" i="36"/>
  <c r="M7" i="13" s="1"/>
  <c r="AA85" i="30"/>
  <c r="Z85" i="36"/>
  <c r="M5" i="24" s="1"/>
  <c r="AB165" i="30"/>
  <c r="AA165" i="36"/>
  <c r="N7" i="15" s="1"/>
  <c r="AA86" i="30"/>
  <c r="Z86" i="36"/>
  <c r="M6" i="24" s="1"/>
  <c r="AA78" i="30"/>
  <c r="Z78" i="36"/>
  <c r="M11" i="23" s="1"/>
  <c r="AA37" i="30"/>
  <c r="Z37" i="36"/>
  <c r="M9" i="11" s="1"/>
  <c r="AA62" i="30"/>
  <c r="Z62" i="36"/>
  <c r="M8" i="13" s="1"/>
  <c r="Z36" i="36"/>
  <c r="M8" i="11" s="1"/>
  <c r="AA36" i="30"/>
  <c r="AB192" i="30"/>
  <c r="AA192" i="36"/>
  <c r="N8" i="17" s="1"/>
  <c r="AA21" i="30"/>
  <c r="Z21" i="36"/>
  <c r="M6" i="20" s="1"/>
  <c r="AA125" i="30"/>
  <c r="Z125" i="36"/>
  <c r="M6" i="27" s="1"/>
  <c r="AA104" i="30"/>
  <c r="Z104" i="36"/>
  <c r="M11" i="25" s="1"/>
  <c r="AA39" i="30"/>
  <c r="Z39" i="36"/>
  <c r="M11" i="11" s="1"/>
  <c r="AB167" i="30"/>
  <c r="AA167" i="36"/>
  <c r="N9" i="15" s="1"/>
  <c r="AA96" i="30"/>
  <c r="Z96" i="36"/>
  <c r="M3" i="25" s="1"/>
  <c r="AA103" i="30"/>
  <c r="Z103" i="36"/>
  <c r="M10" i="25" s="1"/>
  <c r="Z13" i="36"/>
  <c r="L11" i="18" s="1"/>
  <c r="AA13" i="30"/>
  <c r="AB153" i="30"/>
  <c r="AA153" i="36"/>
  <c r="N8" i="14" s="1"/>
  <c r="AA102" i="30"/>
  <c r="Z102" i="36"/>
  <c r="M9" i="25" s="1"/>
  <c r="Z47" i="36"/>
  <c r="M6" i="12" s="1"/>
  <c r="AA47" i="30"/>
  <c r="AA109" i="30"/>
  <c r="Z109" i="36"/>
  <c r="M3" i="26" s="1"/>
  <c r="AA34" i="30"/>
  <c r="Z34" i="36"/>
  <c r="M6" i="11" s="1"/>
  <c r="AA75" i="30"/>
  <c r="Z75" i="36"/>
  <c r="M8" i="23" s="1"/>
  <c r="AA90" i="30"/>
  <c r="Z90" i="36"/>
  <c r="M10" i="24" s="1"/>
  <c r="AB135" i="30"/>
  <c r="AA135" i="36"/>
  <c r="N3" i="21" s="1"/>
  <c r="Z48" i="36"/>
  <c r="M7" i="12" s="1"/>
  <c r="AA48" i="30"/>
  <c r="Z57" i="36"/>
  <c r="M3" i="13" s="1"/>
  <c r="AA57" i="30"/>
  <c r="AB150" i="30"/>
  <c r="AA150" i="36"/>
  <c r="N5" i="14" s="1"/>
  <c r="AB193" i="30"/>
  <c r="AA193" i="36"/>
  <c r="N9" i="17" s="1"/>
  <c r="AA70" i="30"/>
  <c r="Z70" i="36"/>
  <c r="M3" i="23" s="1"/>
  <c r="AA126" i="30"/>
  <c r="Z126" i="36"/>
  <c r="M7" i="27" s="1"/>
  <c r="AA49" i="30"/>
  <c r="Z49" i="36"/>
  <c r="M8" i="12" s="1"/>
  <c r="AA18" i="30"/>
  <c r="Z18" i="36"/>
  <c r="M3" i="20" s="1"/>
  <c r="AA101" i="30"/>
  <c r="Z101" i="36"/>
  <c r="M8" i="25" s="1"/>
  <c r="AA73" i="30"/>
  <c r="Z73" i="36"/>
  <c r="M6" i="23" s="1"/>
  <c r="AB168" i="30"/>
  <c r="AA168" i="36"/>
  <c r="N10" i="15" s="1"/>
  <c r="AB141" i="30"/>
  <c r="AA141" i="36"/>
  <c r="N9" i="21" s="1"/>
  <c r="AA83" i="30"/>
  <c r="Z83" i="36"/>
  <c r="M3" i="24" s="1"/>
  <c r="Z11" i="36"/>
  <c r="L9" i="18" s="1"/>
  <c r="AA11" i="30"/>
  <c r="AA128" i="30"/>
  <c r="Z128" i="36"/>
  <c r="M9" i="27" s="1"/>
  <c r="AB154" i="30"/>
  <c r="AA154" i="36"/>
  <c r="N9" i="14" s="1"/>
  <c r="Z26" i="36"/>
  <c r="M11" i="20" s="1"/>
  <c r="AA26" i="30"/>
  <c r="AA50" i="30"/>
  <c r="Z50" i="36"/>
  <c r="M9" i="12" s="1"/>
  <c r="AA122" i="30"/>
  <c r="Z122" i="36"/>
  <c r="M3" i="27" s="1"/>
  <c r="AA112" i="30"/>
  <c r="Z112" i="36"/>
  <c r="M6" i="26" s="1"/>
  <c r="AA100" i="30"/>
  <c r="Z100" i="36"/>
  <c r="M7" i="25" s="1"/>
  <c r="AA44" i="30"/>
  <c r="Z44" i="36"/>
  <c r="M3" i="12" s="1"/>
  <c r="AB152" i="30"/>
  <c r="AA152" i="36"/>
  <c r="N7" i="14" s="1"/>
  <c r="AA117" i="30"/>
  <c r="Z117" i="36"/>
  <c r="M11" i="26" s="1"/>
  <c r="AB161" i="30"/>
  <c r="AA161" i="36"/>
  <c r="N3" i="15" s="1"/>
  <c r="AB166" i="30"/>
  <c r="AA166" i="36"/>
  <c r="N8" i="15" s="1"/>
  <c r="AA31" i="30"/>
  <c r="Z31" i="36"/>
  <c r="M3" i="11" s="1"/>
  <c r="AB162" i="30"/>
  <c r="AA162" i="36"/>
  <c r="N4" i="15" s="1"/>
  <c r="Z60" i="36"/>
  <c r="M6" i="13" s="1"/>
  <c r="AA60" i="30"/>
  <c r="AA113" i="30"/>
  <c r="Z113" i="36"/>
  <c r="M7" i="26" s="1"/>
  <c r="Z20" i="36"/>
  <c r="M5" i="20" s="1"/>
  <c r="AA20" i="30"/>
  <c r="Z32" i="36"/>
  <c r="M4" i="11" s="1"/>
  <c r="AA32" i="30"/>
  <c r="AB178" i="30"/>
  <c r="AA178" i="36"/>
  <c r="N7" i="16" s="1"/>
  <c r="AB179" i="30"/>
  <c r="AA179" i="36"/>
  <c r="N8" i="16" s="1"/>
  <c r="AA35" i="30"/>
  <c r="Z35" i="36"/>
  <c r="M7" i="11" s="1"/>
  <c r="AA121" i="30"/>
  <c r="Z121" i="36"/>
  <c r="M2" i="27" s="1"/>
  <c r="AA8" i="30"/>
  <c r="Z8" i="36"/>
  <c r="L6" i="18" s="1"/>
  <c r="AB174" i="30"/>
  <c r="AA174" i="36"/>
  <c r="N3" i="16" s="1"/>
  <c r="Z5" i="36"/>
  <c r="L3" i="18" s="1"/>
  <c r="AA5" i="30"/>
  <c r="AA130" i="30"/>
  <c r="Z130" i="36"/>
  <c r="M11" i="27" s="1"/>
  <c r="AA76" i="30"/>
  <c r="Z76" i="36"/>
  <c r="M9" i="23" s="1"/>
  <c r="Z10" i="36"/>
  <c r="L8" i="18" s="1"/>
  <c r="AA10" i="30"/>
  <c r="Z33" i="36"/>
  <c r="M5" i="11" s="1"/>
  <c r="AA33" i="30"/>
  <c r="AA99" i="30"/>
  <c r="Z99" i="36"/>
  <c r="M6" i="25" s="1"/>
  <c r="AA23" i="30"/>
  <c r="Z23" i="36"/>
  <c r="M8" i="20"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G143" i="30" l="1"/>
  <c r="AF143" i="36"/>
  <c r="S11" i="21" s="1"/>
  <c r="AG156" i="30"/>
  <c r="AF156" i="36"/>
  <c r="S11" i="14" s="1"/>
  <c r="AG151" i="30"/>
  <c r="AF151" i="36"/>
  <c r="S6" i="14" s="1"/>
  <c r="AC162" i="30"/>
  <c r="AB162" i="36"/>
  <c r="O4" i="15" s="1"/>
  <c r="AA35" i="36"/>
  <c r="N7" i="11" s="1"/>
  <c r="AB35" i="30"/>
  <c r="AC152" i="30"/>
  <c r="AB152" i="36"/>
  <c r="O7" i="14" s="1"/>
  <c r="AB128" i="30"/>
  <c r="AA128" i="36"/>
  <c r="N9" i="27" s="1"/>
  <c r="AB49" i="30"/>
  <c r="AA49" i="36"/>
  <c r="N8" i="12" s="1"/>
  <c r="AB90" i="30"/>
  <c r="AA90" i="36"/>
  <c r="N10" i="24" s="1"/>
  <c r="AB104" i="30"/>
  <c r="AA104" i="36"/>
  <c r="N11" i="25" s="1"/>
  <c r="AC139" i="30"/>
  <c r="AB139" i="36"/>
  <c r="O7" i="21" s="1"/>
  <c r="AA10" i="36"/>
  <c r="M8" i="18" s="1"/>
  <c r="AB10" i="30"/>
  <c r="AA11" i="36"/>
  <c r="M9" i="18" s="1"/>
  <c r="AB11" i="30"/>
  <c r="AB57" i="30"/>
  <c r="AA57" i="36"/>
  <c r="N3" i="13" s="1"/>
  <c r="AB113" i="30"/>
  <c r="AA113" i="36"/>
  <c r="N7" i="26" s="1"/>
  <c r="AA50" i="36"/>
  <c r="N9" i="12" s="1"/>
  <c r="AB50" i="30"/>
  <c r="AB126" i="30"/>
  <c r="AA126" i="36"/>
  <c r="N7" i="27" s="1"/>
  <c r="AB102" i="30"/>
  <c r="AA102" i="36"/>
  <c r="N9" i="25" s="1"/>
  <c r="AB125" i="30"/>
  <c r="AA125" i="36"/>
  <c r="N6" i="27" s="1"/>
  <c r="AC165" i="30"/>
  <c r="AB165" i="36"/>
  <c r="O7" i="15" s="1"/>
  <c r="AB63" i="30"/>
  <c r="AA63" i="36"/>
  <c r="N9" i="13" s="1"/>
  <c r="AB95" i="30"/>
  <c r="AA95" i="36"/>
  <c r="N2" i="25" s="1"/>
  <c r="AA199" i="30"/>
  <c r="AA199" i="36" s="1"/>
  <c r="AB98" i="30"/>
  <c r="AA98" i="36"/>
  <c r="N5" i="25" s="1"/>
  <c r="AC163" i="30"/>
  <c r="AB163" i="36"/>
  <c r="O5" i="15" s="1"/>
  <c r="AB97" i="30"/>
  <c r="AA97" i="36"/>
  <c r="N4" i="25" s="1"/>
  <c r="AC179" i="30"/>
  <c r="AB179" i="36"/>
  <c r="O8" i="16" s="1"/>
  <c r="AA44" i="36"/>
  <c r="N3" i="12" s="1"/>
  <c r="AB44" i="30"/>
  <c r="AB73" i="30"/>
  <c r="AA73" i="36"/>
  <c r="N6" i="23" s="1"/>
  <c r="AB75" i="30"/>
  <c r="AA75" i="36"/>
  <c r="N8" i="23" s="1"/>
  <c r="AA96" i="36"/>
  <c r="N3" i="25" s="1"/>
  <c r="AB96" i="30"/>
  <c r="AA62" i="36"/>
  <c r="N8" i="13" s="1"/>
  <c r="AB62" i="30"/>
  <c r="AC180" i="30"/>
  <c r="AB180" i="36"/>
  <c r="O9" i="16" s="1"/>
  <c r="AA60" i="36"/>
  <c r="N6" i="13" s="1"/>
  <c r="AB60" i="30"/>
  <c r="AB26" i="30"/>
  <c r="AA26" i="36"/>
  <c r="N11" i="20" s="1"/>
  <c r="AA48" i="36"/>
  <c r="N7" i="12" s="1"/>
  <c r="AB48" i="30"/>
  <c r="AA25" i="36"/>
  <c r="N10" i="20" s="1"/>
  <c r="AB25" i="30"/>
  <c r="AB38" i="30"/>
  <c r="AA38" i="36"/>
  <c r="N10" i="11" s="1"/>
  <c r="AC174" i="30"/>
  <c r="AB174" i="36"/>
  <c r="O3" i="16" s="1"/>
  <c r="AA23" i="36"/>
  <c r="N8" i="20" s="1"/>
  <c r="AB23" i="30"/>
  <c r="AA8" i="36"/>
  <c r="M6" i="18" s="1"/>
  <c r="AB8" i="30"/>
  <c r="AC161" i="30"/>
  <c r="AB161" i="36"/>
  <c r="O3" i="15" s="1"/>
  <c r="AB83" i="30"/>
  <c r="AA83" i="36"/>
  <c r="N3" i="24" s="1"/>
  <c r="AB70" i="30"/>
  <c r="AA70" i="36"/>
  <c r="N3" i="23" s="1"/>
  <c r="AC153" i="30"/>
  <c r="AB153" i="36"/>
  <c r="O8" i="14" s="1"/>
  <c r="AA21" i="36"/>
  <c r="N6" i="20" s="1"/>
  <c r="AB21" i="30"/>
  <c r="AB85" i="30"/>
  <c r="AA85" i="36"/>
  <c r="N5" i="24" s="1"/>
  <c r="AB91" i="30"/>
  <c r="AA91" i="36"/>
  <c r="N11" i="24" s="1"/>
  <c r="AA22" i="36"/>
  <c r="N7" i="20" s="1"/>
  <c r="AB22" i="30"/>
  <c r="AB89" i="30"/>
  <c r="AA89" i="36"/>
  <c r="N9" i="24" s="1"/>
  <c r="AC166" i="30"/>
  <c r="AB166" i="36"/>
  <c r="O8" i="15" s="1"/>
  <c r="AB76" i="30"/>
  <c r="AA76" i="36"/>
  <c r="N9" i="23" s="1"/>
  <c r="AC178" i="30"/>
  <c r="AB178" i="36"/>
  <c r="O7" i="16" s="1"/>
  <c r="AB100" i="30"/>
  <c r="AA100" i="36"/>
  <c r="N7" i="25" s="1"/>
  <c r="AB101" i="30"/>
  <c r="AA101" i="36"/>
  <c r="N8" i="25" s="1"/>
  <c r="AA34" i="36"/>
  <c r="N6" i="11" s="1"/>
  <c r="AB34" i="30"/>
  <c r="AC167" i="30"/>
  <c r="AB167" i="36"/>
  <c r="O9" i="15" s="1"/>
  <c r="AB37" i="30"/>
  <c r="AA37" i="36"/>
  <c r="N9" i="11" s="1"/>
  <c r="AC140" i="30"/>
  <c r="AB140" i="36"/>
  <c r="O8" i="21" s="1"/>
  <c r="AA32" i="36"/>
  <c r="N4" i="11" s="1"/>
  <c r="AB32" i="30"/>
  <c r="AA13" i="36"/>
  <c r="M11" i="18" s="1"/>
  <c r="AB13" i="30"/>
  <c r="AA24" i="36"/>
  <c r="N9" i="20" s="1"/>
  <c r="AB24" i="30"/>
  <c r="AB121" i="30"/>
  <c r="AA121" i="36"/>
  <c r="N2" i="27" s="1"/>
  <c r="AC154" i="30"/>
  <c r="AB154" i="36"/>
  <c r="O9" i="14" s="1"/>
  <c r="AA18" i="36"/>
  <c r="N3" i="20" s="1"/>
  <c r="AB18" i="30"/>
  <c r="AC135" i="30"/>
  <c r="AB135" i="36"/>
  <c r="O3" i="21" s="1"/>
  <c r="AB39" i="30"/>
  <c r="AA39" i="36"/>
  <c r="N11" i="11" s="1"/>
  <c r="AB78" i="30"/>
  <c r="AA78" i="36"/>
  <c r="N11" i="23" s="1"/>
  <c r="AA61" i="36"/>
  <c r="N7" i="13" s="1"/>
  <c r="AB61" i="30"/>
  <c r="AC155" i="30"/>
  <c r="AB155" i="36"/>
  <c r="O10" i="14" s="1"/>
  <c r="AB114" i="30"/>
  <c r="AA114" i="36"/>
  <c r="N8" i="26" s="1"/>
  <c r="AC191" i="30"/>
  <c r="AB191" i="36"/>
  <c r="O7" i="17" s="1"/>
  <c r="AB88" i="30"/>
  <c r="AA88" i="36"/>
  <c r="N8" i="24" s="1"/>
  <c r="AB115" i="30"/>
  <c r="AA115" i="36"/>
  <c r="N9" i="26" s="1"/>
  <c r="AB130" i="30"/>
  <c r="AA130" i="36"/>
  <c r="N11" i="27" s="1"/>
  <c r="AB112" i="30"/>
  <c r="AA112" i="36"/>
  <c r="N6" i="26" s="1"/>
  <c r="AC141" i="30"/>
  <c r="AB141" i="36"/>
  <c r="O9" i="21" s="1"/>
  <c r="AC193" i="30"/>
  <c r="AB193" i="36"/>
  <c r="O9" i="17" s="1"/>
  <c r="AB109" i="30"/>
  <c r="AA109" i="36"/>
  <c r="N3" i="26" s="1"/>
  <c r="AC192" i="30"/>
  <c r="AB192" i="36"/>
  <c r="O8" i="17" s="1"/>
  <c r="AA33" i="36"/>
  <c r="N5" i="11" s="1"/>
  <c r="AB33" i="30"/>
  <c r="AB5" i="30"/>
  <c r="AA5" i="36"/>
  <c r="M3" i="18" s="1"/>
  <c r="AA20" i="36"/>
  <c r="N5" i="20" s="1"/>
  <c r="AB20" i="30"/>
  <c r="AA47" i="36"/>
  <c r="N6" i="12" s="1"/>
  <c r="AB47" i="30"/>
  <c r="AA36" i="36"/>
  <c r="N8" i="11" s="1"/>
  <c r="AB36" i="30"/>
  <c r="AB65" i="30"/>
  <c r="AA65" i="36"/>
  <c r="N11" i="13" s="1"/>
  <c r="AB99" i="30"/>
  <c r="AA99" i="36"/>
  <c r="N6" i="25" s="1"/>
  <c r="AB117" i="30"/>
  <c r="AA117" i="36"/>
  <c r="N11" i="26" s="1"/>
  <c r="AA31" i="36"/>
  <c r="N3" i="11" s="1"/>
  <c r="AB31" i="30"/>
  <c r="AB122" i="30"/>
  <c r="AA122" i="36"/>
  <c r="N3" i="27" s="1"/>
  <c r="AC168" i="30"/>
  <c r="AB168" i="36"/>
  <c r="O10" i="15" s="1"/>
  <c r="AC150" i="30"/>
  <c r="AB150" i="36"/>
  <c r="O5" i="14" s="1"/>
  <c r="AB103" i="30"/>
  <c r="AA103" i="36"/>
  <c r="N10" i="25" s="1"/>
  <c r="AB86" i="30"/>
  <c r="AA86" i="36"/>
  <c r="N6" i="24" s="1"/>
  <c r="AB87" i="30"/>
  <c r="AA87" i="36"/>
  <c r="N7" i="24" s="1"/>
  <c r="AA52" i="36"/>
  <c r="N11" i="12" s="1"/>
  <c r="AB52" i="30"/>
  <c r="AC148" i="30"/>
  <c r="AB148" i="36"/>
  <c r="O3" i="14" s="1"/>
  <c r="AB127" i="30"/>
  <c r="AA127" i="36"/>
  <c r="N8" i="27" s="1"/>
  <c r="AC108" i="30"/>
  <c r="AB108" i="36"/>
  <c r="O2" i="26" s="1"/>
  <c r="D32" i="37"/>
  <c r="E32" i="37"/>
  <c r="E38" i="37" s="1"/>
  <c r="AS147" i="36" s="1"/>
  <c r="AF2" i="14" s="1"/>
  <c r="C32" i="37"/>
  <c r="C38" i="37" s="1"/>
  <c r="S17" i="36" s="1"/>
  <c r="F32" i="37"/>
  <c r="F38" i="37"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AH151" i="30" l="1"/>
  <c r="AG151" i="36"/>
  <c r="T6" i="14" s="1"/>
  <c r="AH156" i="30"/>
  <c r="AG156" i="36"/>
  <c r="T11" i="14" s="1"/>
  <c r="AH143" i="30"/>
  <c r="AG143" i="36"/>
  <c r="T11" i="21" s="1"/>
  <c r="D33" i="37"/>
  <c r="D39" i="37" s="1"/>
  <c r="AA71" i="36" s="1"/>
  <c r="AC122" i="30"/>
  <c r="AB122" i="36"/>
  <c r="O3" i="27" s="1"/>
  <c r="AB36" i="36"/>
  <c r="O8" i="11" s="1"/>
  <c r="AC36" i="30"/>
  <c r="AD150" i="30"/>
  <c r="AC150" i="36"/>
  <c r="P5" i="14" s="1"/>
  <c r="AD192" i="30"/>
  <c r="AC192" i="36"/>
  <c r="P8" i="17" s="1"/>
  <c r="AD191" i="30"/>
  <c r="AC191" i="36"/>
  <c r="P7" i="17" s="1"/>
  <c r="AC78" i="30"/>
  <c r="AB78" i="36"/>
  <c r="O11" i="23" s="1"/>
  <c r="AD154" i="30"/>
  <c r="AC154" i="36"/>
  <c r="P9" i="14" s="1"/>
  <c r="AC76" i="30"/>
  <c r="AB76" i="36"/>
  <c r="O9" i="23" s="1"/>
  <c r="AC91" i="30"/>
  <c r="AB91" i="36"/>
  <c r="O11" i="24" s="1"/>
  <c r="AC70" i="30"/>
  <c r="AB70" i="36"/>
  <c r="O3" i="23" s="1"/>
  <c r="AC98" i="30"/>
  <c r="AB98" i="36"/>
  <c r="O5" i="25" s="1"/>
  <c r="AC86" i="30"/>
  <c r="AB86" i="36"/>
  <c r="O6" i="24" s="1"/>
  <c r="AC31" i="30"/>
  <c r="AB31" i="36"/>
  <c r="O3" i="11" s="1"/>
  <c r="AC52" i="30"/>
  <c r="AB52" i="36"/>
  <c r="O11" i="12" s="1"/>
  <c r="AC117" i="30"/>
  <c r="AB117" i="36"/>
  <c r="O11" i="26" s="1"/>
  <c r="AC112" i="30"/>
  <c r="AB112" i="36"/>
  <c r="O6" i="26" s="1"/>
  <c r="AC20" i="30"/>
  <c r="AB20" i="36"/>
  <c r="O5" i="20" s="1"/>
  <c r="AB96" i="36"/>
  <c r="O3" i="25" s="1"/>
  <c r="AC96" i="30"/>
  <c r="AC125" i="30"/>
  <c r="AB125" i="36"/>
  <c r="O6" i="27" s="1"/>
  <c r="AC113" i="30"/>
  <c r="AB113" i="36"/>
  <c r="O7" i="26" s="1"/>
  <c r="AD139" i="30"/>
  <c r="AC139" i="36"/>
  <c r="P7" i="21" s="1"/>
  <c r="AC128" i="30"/>
  <c r="AB128" i="36"/>
  <c r="O9" i="27" s="1"/>
  <c r="AC99" i="30"/>
  <c r="AB99" i="36"/>
  <c r="O6" i="25" s="1"/>
  <c r="AC130" i="30"/>
  <c r="AB130" i="36"/>
  <c r="O11" i="27" s="1"/>
  <c r="AC39" i="30"/>
  <c r="AB39" i="36"/>
  <c r="O11" i="11" s="1"/>
  <c r="AD140" i="30"/>
  <c r="AC140" i="36"/>
  <c r="P8" i="21" s="1"/>
  <c r="AC101" i="30"/>
  <c r="AB101" i="36"/>
  <c r="O8" i="25" s="1"/>
  <c r="AD166" i="30"/>
  <c r="AC166" i="36"/>
  <c r="P8" i="15" s="1"/>
  <c r="AC85" i="30"/>
  <c r="AB85" i="36"/>
  <c r="O5" i="24" s="1"/>
  <c r="AC83" i="30"/>
  <c r="AB83" i="36"/>
  <c r="O3" i="24" s="1"/>
  <c r="AD174" i="30"/>
  <c r="AC174" i="36"/>
  <c r="P3" i="16" s="1"/>
  <c r="AB26" i="36"/>
  <c r="O11" i="20" s="1"/>
  <c r="AC26" i="30"/>
  <c r="AD179" i="30"/>
  <c r="AC179" i="36"/>
  <c r="P8" i="16" s="1"/>
  <c r="AD168" i="30"/>
  <c r="AC168" i="36"/>
  <c r="P10" i="15" s="1"/>
  <c r="AC109" i="30"/>
  <c r="AB109" i="36"/>
  <c r="O3" i="26" s="1"/>
  <c r="AC114" i="30"/>
  <c r="AB114" i="36"/>
  <c r="O8" i="26" s="1"/>
  <c r="AC121" i="30"/>
  <c r="AB121" i="36"/>
  <c r="O2" i="27" s="1"/>
  <c r="AC24" i="30"/>
  <c r="AB24" i="36"/>
  <c r="O9" i="20" s="1"/>
  <c r="AB21" i="36"/>
  <c r="O6" i="20" s="1"/>
  <c r="AC21" i="30"/>
  <c r="AC60" i="30"/>
  <c r="AB60" i="36"/>
  <c r="O6" i="13" s="1"/>
  <c r="AC95" i="30"/>
  <c r="AB95" i="36"/>
  <c r="O2" i="25" s="1"/>
  <c r="AB199" i="30"/>
  <c r="AB199" i="36" s="1"/>
  <c r="AC102" i="30"/>
  <c r="AB102" i="36"/>
  <c r="O9" i="25" s="1"/>
  <c r="AB57" i="36"/>
  <c r="O3" i="13" s="1"/>
  <c r="AC57" i="30"/>
  <c r="AC104" i="30"/>
  <c r="AB104" i="36"/>
  <c r="O11" i="25" s="1"/>
  <c r="AD152" i="30"/>
  <c r="AC152" i="36"/>
  <c r="P7" i="14" s="1"/>
  <c r="AD108" i="30"/>
  <c r="AC108" i="36"/>
  <c r="P2" i="26" s="1"/>
  <c r="AC65" i="30"/>
  <c r="AB65" i="36"/>
  <c r="O11" i="13" s="1"/>
  <c r="AD155" i="30"/>
  <c r="AC155" i="36"/>
  <c r="P10" i="14" s="1"/>
  <c r="AD135" i="30"/>
  <c r="AC135" i="36"/>
  <c r="P3" i="21" s="1"/>
  <c r="AC37" i="30"/>
  <c r="AB37" i="36"/>
  <c r="O9" i="11" s="1"/>
  <c r="AC100" i="30"/>
  <c r="AB100" i="36"/>
  <c r="O7" i="25" s="1"/>
  <c r="AC89" i="30"/>
  <c r="AB89" i="36"/>
  <c r="O9" i="24" s="1"/>
  <c r="AD161" i="30"/>
  <c r="AC161" i="36"/>
  <c r="P3" i="15" s="1"/>
  <c r="AC38" i="30"/>
  <c r="AB38" i="36"/>
  <c r="O10" i="11" s="1"/>
  <c r="AC75" i="30"/>
  <c r="AB75" i="36"/>
  <c r="O8" i="23" s="1"/>
  <c r="AC97" i="30"/>
  <c r="AB97" i="36"/>
  <c r="O4" i="25" s="1"/>
  <c r="AC11" i="30"/>
  <c r="AB11" i="36"/>
  <c r="N9" i="18" s="1"/>
  <c r="AC35" i="30"/>
  <c r="AB35" i="36"/>
  <c r="O7" i="11" s="1"/>
  <c r="AD193" i="30"/>
  <c r="AC193" i="36"/>
  <c r="P9" i="17" s="1"/>
  <c r="AC33" i="30"/>
  <c r="AB33" i="36"/>
  <c r="O5" i="11" s="1"/>
  <c r="AC61" i="30"/>
  <c r="AB61" i="36"/>
  <c r="O7" i="13" s="1"/>
  <c r="AB18" i="36"/>
  <c r="O3" i="20" s="1"/>
  <c r="AC18" i="30"/>
  <c r="AC13" i="30"/>
  <c r="AB13" i="36"/>
  <c r="N11" i="18" s="1"/>
  <c r="AB22" i="36"/>
  <c r="O7" i="20" s="1"/>
  <c r="AC22" i="30"/>
  <c r="AC8" i="30"/>
  <c r="AB8" i="36"/>
  <c r="N6" i="18" s="1"/>
  <c r="AC25" i="30"/>
  <c r="AB25" i="36"/>
  <c r="O10" i="20" s="1"/>
  <c r="AC63" i="30"/>
  <c r="AB63" i="36"/>
  <c r="O9" i="13" s="1"/>
  <c r="AC126" i="30"/>
  <c r="AB126" i="36"/>
  <c r="O7" i="27" s="1"/>
  <c r="AC90" i="30"/>
  <c r="AB90" i="36"/>
  <c r="O10" i="24" s="1"/>
  <c r="AC127" i="30"/>
  <c r="AB127" i="36"/>
  <c r="O8" i="27" s="1"/>
  <c r="AC115" i="30"/>
  <c r="AB115" i="36"/>
  <c r="O9" i="26" s="1"/>
  <c r="AC103" i="30"/>
  <c r="AB103" i="36"/>
  <c r="O10" i="25" s="1"/>
  <c r="AD141" i="30"/>
  <c r="AC141" i="36"/>
  <c r="P9" i="21" s="1"/>
  <c r="AC88" i="30"/>
  <c r="AB88" i="36"/>
  <c r="O8" i="24" s="1"/>
  <c r="AD167" i="30"/>
  <c r="AC167" i="36"/>
  <c r="P9" i="15" s="1"/>
  <c r="AD178" i="30"/>
  <c r="AC178" i="36"/>
  <c r="P7" i="16" s="1"/>
  <c r="AD153" i="30"/>
  <c r="AC153" i="36"/>
  <c r="P8" i="14" s="1"/>
  <c r="AD180" i="30"/>
  <c r="AC180" i="36"/>
  <c r="P9" i="16" s="1"/>
  <c r="AC73" i="30"/>
  <c r="AB73" i="36"/>
  <c r="O6" i="23" s="1"/>
  <c r="AD163" i="30"/>
  <c r="AC163" i="36"/>
  <c r="P5" i="15" s="1"/>
  <c r="AC50" i="30"/>
  <c r="AB50" i="36"/>
  <c r="O9" i="12" s="1"/>
  <c r="AC10" i="30"/>
  <c r="AB10" i="36"/>
  <c r="N8" i="18" s="1"/>
  <c r="AC87" i="30"/>
  <c r="AB87" i="36"/>
  <c r="O7" i="24" s="1"/>
  <c r="AC5" i="30"/>
  <c r="AB5" i="36"/>
  <c r="N3" i="18" s="1"/>
  <c r="AD148" i="30"/>
  <c r="AC148" i="36"/>
  <c r="P3" i="14" s="1"/>
  <c r="AN136" i="36"/>
  <c r="AA4" i="21" s="1"/>
  <c r="S136" i="36"/>
  <c r="F4" i="21" s="1"/>
  <c r="AC47" i="30"/>
  <c r="AB47" i="36"/>
  <c r="O6" i="12" s="1"/>
  <c r="AB32" i="36"/>
  <c r="O4" i="11" s="1"/>
  <c r="AC32" i="30"/>
  <c r="AC34" i="30"/>
  <c r="AB34" i="36"/>
  <c r="O6" i="11" s="1"/>
  <c r="AB23" i="36"/>
  <c r="O8" i="20" s="1"/>
  <c r="AC23" i="30"/>
  <c r="AC48" i="30"/>
  <c r="AB48" i="36"/>
  <c r="O7" i="12" s="1"/>
  <c r="AC62" i="30"/>
  <c r="AB62" i="36"/>
  <c r="O8" i="13" s="1"/>
  <c r="AB44" i="36"/>
  <c r="O3" i="12" s="1"/>
  <c r="AC44" i="30"/>
  <c r="AD165" i="30"/>
  <c r="AC165" i="36"/>
  <c r="P7" i="15" s="1"/>
  <c r="AC49" i="30"/>
  <c r="AB49" i="36"/>
  <c r="O8" i="12" s="1"/>
  <c r="AD162" i="30"/>
  <c r="AC162" i="36"/>
  <c r="P4" i="15" s="1"/>
  <c r="AF4" i="36"/>
  <c r="R2" i="18" s="1"/>
  <c r="AN4" i="36"/>
  <c r="AB4" i="36"/>
  <c r="N2" i="18" s="1"/>
  <c r="AA4" i="36"/>
  <c r="AG4" i="36"/>
  <c r="S2" i="18" s="1"/>
  <c r="AO4" i="36"/>
  <c r="T4" i="36"/>
  <c r="F2" i="18" s="1"/>
  <c r="AQ4" i="36"/>
  <c r="AC2" i="18" s="1"/>
  <c r="AH4" i="36"/>
  <c r="T2" i="18" s="1"/>
  <c r="AP4" i="36"/>
  <c r="U4" i="36"/>
  <c r="G2" i="18" s="1"/>
  <c r="V4" i="36"/>
  <c r="H2" i="18" s="1"/>
  <c r="AJ4" i="36"/>
  <c r="V2" i="18" s="1"/>
  <c r="AR4" i="36"/>
  <c r="AD2" i="18" s="1"/>
  <c r="W4" i="36"/>
  <c r="I2" i="18" s="1"/>
  <c r="S4" i="36"/>
  <c r="E2" i="18" s="1"/>
  <c r="AK4" i="36"/>
  <c r="W2" i="18" s="1"/>
  <c r="AS4" i="36"/>
  <c r="X4" i="36"/>
  <c r="J2" i="18" s="1"/>
  <c r="AD4" i="36"/>
  <c r="P2" i="18" s="1"/>
  <c r="AL4" i="36"/>
  <c r="AT4" i="36"/>
  <c r="Y4" i="36"/>
  <c r="K2" i="18" s="1"/>
  <c r="AI4" i="36"/>
  <c r="U2" i="18" s="1"/>
  <c r="AE4" i="36"/>
  <c r="Q2" i="18" s="1"/>
  <c r="AM4" i="36"/>
  <c r="Y2" i="18" s="1"/>
  <c r="AC4" i="36"/>
  <c r="O2" i="18" s="1"/>
  <c r="Z4" i="36"/>
  <c r="L2" i="18" s="1"/>
  <c r="AF69" i="36"/>
  <c r="S2" i="23" s="1"/>
  <c r="AN69" i="36"/>
  <c r="AB69" i="36"/>
  <c r="O2" i="23" s="1"/>
  <c r="Z69" i="36"/>
  <c r="M2" i="23" s="1"/>
  <c r="AG69" i="36"/>
  <c r="T2" i="23" s="1"/>
  <c r="AO69" i="36"/>
  <c r="AB2" i="23" s="1"/>
  <c r="AA69" i="36"/>
  <c r="N2" i="23" s="1"/>
  <c r="S69" i="36"/>
  <c r="F2" i="23" s="1"/>
  <c r="AH69" i="36"/>
  <c r="U2" i="23" s="1"/>
  <c r="AP69" i="36"/>
  <c r="T69" i="36"/>
  <c r="G2" i="23" s="1"/>
  <c r="AJ69" i="36"/>
  <c r="W2" i="23" s="1"/>
  <c r="AR69" i="36"/>
  <c r="AE2" i="23" s="1"/>
  <c r="V69" i="36"/>
  <c r="I2" i="23" s="1"/>
  <c r="AQ69" i="36"/>
  <c r="AD2" i="23" s="1"/>
  <c r="AK69" i="36"/>
  <c r="AS69" i="36"/>
  <c r="AF2" i="23" s="1"/>
  <c r="W69" i="36"/>
  <c r="U69" i="36"/>
  <c r="H2" i="23" s="1"/>
  <c r="AD69" i="36"/>
  <c r="Q2" i="23" s="1"/>
  <c r="AL69" i="36"/>
  <c r="Y2" i="23" s="1"/>
  <c r="AT69" i="36"/>
  <c r="AG2" i="23" s="1"/>
  <c r="X69" i="36"/>
  <c r="K2" i="23" s="1"/>
  <c r="AE69" i="36"/>
  <c r="R2" i="23" s="1"/>
  <c r="AM69" i="36"/>
  <c r="Z2" i="23" s="1"/>
  <c r="AC69" i="36"/>
  <c r="P2" i="23" s="1"/>
  <c r="Y69" i="36"/>
  <c r="L2" i="23" s="1"/>
  <c r="AI69" i="36"/>
  <c r="V2" i="23" s="1"/>
  <c r="D38" i="37"/>
  <c r="AQ6" i="36" s="1"/>
  <c r="AC4" i="18"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AE2" i="18"/>
  <c r="AB2" i="18"/>
  <c r="M2" i="18"/>
  <c r="AA2" i="18"/>
  <c r="AF2" i="18"/>
  <c r="X2" i="18"/>
  <c r="Z2" i="18"/>
  <c r="AC2" i="23"/>
  <c r="X2" i="23"/>
  <c r="J2" i="23"/>
  <c r="AA2" i="23"/>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I143" i="30" l="1"/>
  <c r="AH143" i="36"/>
  <c r="U11" i="21" s="1"/>
  <c r="AI156" i="30"/>
  <c r="AH156" i="36"/>
  <c r="U11" i="14" s="1"/>
  <c r="AI151" i="30"/>
  <c r="AH151" i="36"/>
  <c r="U6" i="14" s="1"/>
  <c r="AJ6" i="36"/>
  <c r="V4" i="18" s="1"/>
  <c r="AM6" i="36"/>
  <c r="Y4" i="18" s="1"/>
  <c r="S6" i="36"/>
  <c r="E4" i="18" s="1"/>
  <c r="X6" i="36"/>
  <c r="J4" i="18" s="1"/>
  <c r="AN6" i="36"/>
  <c r="Z4" i="18" s="1"/>
  <c r="W6" i="36"/>
  <c r="I4" i="18" s="1"/>
  <c r="AD5" i="30"/>
  <c r="AC5" i="36"/>
  <c r="O3" i="18" s="1"/>
  <c r="AE163" i="30"/>
  <c r="AD163" i="36"/>
  <c r="Q5" i="15" s="1"/>
  <c r="AE178" i="30"/>
  <c r="AD178" i="36"/>
  <c r="Q7" i="16" s="1"/>
  <c r="AD103" i="30"/>
  <c r="AC103" i="36"/>
  <c r="P10" i="25" s="1"/>
  <c r="AD126" i="30"/>
  <c r="AC126" i="36"/>
  <c r="P7" i="27" s="1"/>
  <c r="AD33" i="30"/>
  <c r="AC33" i="36"/>
  <c r="P5" i="11" s="1"/>
  <c r="AD97" i="30"/>
  <c r="AC97" i="36"/>
  <c r="P4" i="25" s="1"/>
  <c r="AD89" i="30"/>
  <c r="AC89" i="36"/>
  <c r="P9" i="24" s="1"/>
  <c r="AE155" i="30"/>
  <c r="AD155" i="36"/>
  <c r="Q10" i="14" s="1"/>
  <c r="AD104" i="30"/>
  <c r="AC104" i="36"/>
  <c r="P11" i="25" s="1"/>
  <c r="AD26" i="30"/>
  <c r="AC26" i="36"/>
  <c r="P11" i="20" s="1"/>
  <c r="AC62" i="36"/>
  <c r="P8" i="13" s="1"/>
  <c r="AD62" i="30"/>
  <c r="AO6" i="36"/>
  <c r="AA4" i="18" s="1"/>
  <c r="AD6" i="36"/>
  <c r="P4" i="18" s="1"/>
  <c r="AI6" i="36"/>
  <c r="U4" i="18" s="1"/>
  <c r="AC57" i="36"/>
  <c r="P3" i="13" s="1"/>
  <c r="AD57" i="30"/>
  <c r="AD60" i="30"/>
  <c r="AC60" i="36"/>
  <c r="P6" i="13" s="1"/>
  <c r="AD114" i="30"/>
  <c r="AC114" i="36"/>
  <c r="P8" i="26" s="1"/>
  <c r="AE166" i="30"/>
  <c r="AD166" i="36"/>
  <c r="Q8" i="15" s="1"/>
  <c r="AD130" i="30"/>
  <c r="AC130" i="36"/>
  <c r="P11" i="27" s="1"/>
  <c r="AD113" i="30"/>
  <c r="AC113" i="36"/>
  <c r="P7" i="26" s="1"/>
  <c r="AD112" i="30"/>
  <c r="AC112" i="36"/>
  <c r="P6" i="26" s="1"/>
  <c r="AD86" i="30"/>
  <c r="AC86" i="36"/>
  <c r="P6" i="24" s="1"/>
  <c r="AD76" i="30"/>
  <c r="AC76" i="36"/>
  <c r="P9" i="23" s="1"/>
  <c r="AE192" i="30"/>
  <c r="AD192" i="36"/>
  <c r="Q8" i="17" s="1"/>
  <c r="AD32" i="30"/>
  <c r="AC32" i="36"/>
  <c r="P4" i="11" s="1"/>
  <c r="AC48" i="36"/>
  <c r="P7" i="12" s="1"/>
  <c r="AD48" i="30"/>
  <c r="AD87" i="30"/>
  <c r="AC87" i="36"/>
  <c r="P7" i="24" s="1"/>
  <c r="AD73" i="30"/>
  <c r="AC73" i="36"/>
  <c r="P6" i="23" s="1"/>
  <c r="AE167" i="30"/>
  <c r="AD167" i="36"/>
  <c r="Q9" i="15" s="1"/>
  <c r="AD115" i="30"/>
  <c r="AC115" i="36"/>
  <c r="P9" i="26" s="1"/>
  <c r="AD63" i="30"/>
  <c r="AC63" i="36"/>
  <c r="P9" i="13" s="1"/>
  <c r="AD13" i="30"/>
  <c r="AC13" i="36"/>
  <c r="O11" i="18" s="1"/>
  <c r="AE193" i="30"/>
  <c r="AD193" i="36"/>
  <c r="Q9" i="17" s="1"/>
  <c r="AD75" i="30"/>
  <c r="AC75" i="36"/>
  <c r="P8" i="23" s="1"/>
  <c r="AD100" i="30"/>
  <c r="AC100" i="36"/>
  <c r="P7" i="25" s="1"/>
  <c r="AC65" i="36"/>
  <c r="P11" i="13" s="1"/>
  <c r="AD65" i="30"/>
  <c r="AC21" i="36"/>
  <c r="P6" i="20" s="1"/>
  <c r="AD21" i="30"/>
  <c r="AD49" i="30"/>
  <c r="AC49" i="36"/>
  <c r="P8" i="12" s="1"/>
  <c r="AD23" i="30"/>
  <c r="AC23" i="36"/>
  <c r="P8" i="20" s="1"/>
  <c r="AD18" i="30"/>
  <c r="AC18" i="36"/>
  <c r="P3" i="20" s="1"/>
  <c r="AD109" i="30"/>
  <c r="AC109" i="36"/>
  <c r="P3" i="26" s="1"/>
  <c r="AE174" i="30"/>
  <c r="AD174" i="36"/>
  <c r="Q3" i="16" s="1"/>
  <c r="AD101" i="30"/>
  <c r="AC101" i="36"/>
  <c r="P8" i="25" s="1"/>
  <c r="AD99" i="30"/>
  <c r="AC99" i="36"/>
  <c r="P6" i="25" s="1"/>
  <c r="AD125" i="30"/>
  <c r="AC125" i="36"/>
  <c r="P6" i="27" s="1"/>
  <c r="AD117" i="30"/>
  <c r="AC117" i="36"/>
  <c r="P11" i="26" s="1"/>
  <c r="AD98" i="30"/>
  <c r="AC98" i="36"/>
  <c r="P5" i="25" s="1"/>
  <c r="AE154" i="30"/>
  <c r="AD154" i="36"/>
  <c r="Q9" i="14" s="1"/>
  <c r="AE150" i="30"/>
  <c r="AD150" i="36"/>
  <c r="Q5" i="14" s="1"/>
  <c r="AE162" i="30"/>
  <c r="AD162" i="36"/>
  <c r="Q4" i="15" s="1"/>
  <c r="AR6" i="36"/>
  <c r="AD4" i="18" s="1"/>
  <c r="T6" i="36"/>
  <c r="F4" i="18" s="1"/>
  <c r="AC6" i="36"/>
  <c r="O4" i="18" s="1"/>
  <c r="V6" i="36"/>
  <c r="H4" i="18" s="1"/>
  <c r="AE165" i="30"/>
  <c r="AD165" i="36"/>
  <c r="Q7" i="15" s="1"/>
  <c r="AE180" i="30"/>
  <c r="AD180" i="36"/>
  <c r="Q9" i="16" s="1"/>
  <c r="AD127" i="30"/>
  <c r="AC127" i="36"/>
  <c r="P8" i="27" s="1"/>
  <c r="AD25" i="30"/>
  <c r="AC25" i="36"/>
  <c r="P10" i="20" s="1"/>
  <c r="AD35" i="30"/>
  <c r="AC35" i="36"/>
  <c r="P7" i="11" s="1"/>
  <c r="AD38" i="30"/>
  <c r="AC38" i="36"/>
  <c r="P10" i="11" s="1"/>
  <c r="AC37" i="36"/>
  <c r="P9" i="11" s="1"/>
  <c r="AD37" i="30"/>
  <c r="AE108" i="30"/>
  <c r="AD108" i="36"/>
  <c r="Q2" i="26" s="1"/>
  <c r="AD102" i="30"/>
  <c r="AC102" i="36"/>
  <c r="P9" i="25" s="1"/>
  <c r="AD96" i="30"/>
  <c r="AC96" i="36"/>
  <c r="P3" i="25" s="1"/>
  <c r="AD36" i="30"/>
  <c r="AC36" i="36"/>
  <c r="P8" i="11" s="1"/>
  <c r="AD22" i="30"/>
  <c r="AC22" i="36"/>
  <c r="P7" i="20" s="1"/>
  <c r="AH6" i="36"/>
  <c r="T4" i="18" s="1"/>
  <c r="AS6" i="36"/>
  <c r="AE4" i="18" s="1"/>
  <c r="U6" i="36"/>
  <c r="G4" i="18" s="1"/>
  <c r="AD47" i="30"/>
  <c r="AC47" i="36"/>
  <c r="P6" i="12" s="1"/>
  <c r="AT6" i="36"/>
  <c r="AF4" i="18" s="1"/>
  <c r="Z6" i="36"/>
  <c r="L4" i="18" s="1"/>
  <c r="AG6" i="36"/>
  <c r="S4" i="18" s="1"/>
  <c r="AE6" i="36"/>
  <c r="Q4" i="18" s="1"/>
  <c r="AK6" i="36"/>
  <c r="W4" i="18" s="1"/>
  <c r="Y6" i="36"/>
  <c r="K4" i="18" s="1"/>
  <c r="AB6" i="36"/>
  <c r="N4" i="18" s="1"/>
  <c r="AC10" i="36"/>
  <c r="O8" i="18" s="1"/>
  <c r="AD10" i="30"/>
  <c r="AD88" i="30"/>
  <c r="AC88" i="36"/>
  <c r="P8" i="24" s="1"/>
  <c r="AP6" i="36"/>
  <c r="AB4" i="18" s="1"/>
  <c r="AF6" i="36"/>
  <c r="R4" i="18" s="1"/>
  <c r="AL6" i="36"/>
  <c r="X4" i="18" s="1"/>
  <c r="AA6" i="36"/>
  <c r="M4" i="18" s="1"/>
  <c r="AD44" i="30"/>
  <c r="AC44" i="36"/>
  <c r="P3" i="12" s="1"/>
  <c r="AD24" i="30"/>
  <c r="AC24" i="36"/>
  <c r="P9" i="20" s="1"/>
  <c r="AE168" i="30"/>
  <c r="AD168" i="36"/>
  <c r="Q10" i="15" s="1"/>
  <c r="AD83" i="30"/>
  <c r="AC83" i="36"/>
  <c r="P3" i="24" s="1"/>
  <c r="AE140" i="30"/>
  <c r="AD140" i="36"/>
  <c r="Q8" i="21" s="1"/>
  <c r="AD128" i="30"/>
  <c r="AC128" i="36"/>
  <c r="P9" i="27" s="1"/>
  <c r="AD52" i="30"/>
  <c r="AC52" i="36"/>
  <c r="P11" i="12" s="1"/>
  <c r="AD70" i="30"/>
  <c r="AC70" i="36"/>
  <c r="P3" i="23" s="1"/>
  <c r="AD78" i="30"/>
  <c r="AC78" i="36"/>
  <c r="P11" i="23" s="1"/>
  <c r="AD34" i="30"/>
  <c r="AC34" i="36"/>
  <c r="P6" i="11" s="1"/>
  <c r="AE148" i="30"/>
  <c r="AD148" i="36"/>
  <c r="Q3" i="14" s="1"/>
  <c r="AD50" i="30"/>
  <c r="AC50" i="36"/>
  <c r="P9" i="12" s="1"/>
  <c r="AE153" i="30"/>
  <c r="AD153" i="36"/>
  <c r="Q8" i="14" s="1"/>
  <c r="AE141" i="30"/>
  <c r="AD141" i="36"/>
  <c r="Q9" i="21" s="1"/>
  <c r="AD90" i="30"/>
  <c r="AC90" i="36"/>
  <c r="P10" i="24" s="1"/>
  <c r="AD8" i="30"/>
  <c r="AC8" i="36"/>
  <c r="O6" i="18" s="1"/>
  <c r="AC61" i="36"/>
  <c r="P7" i="13" s="1"/>
  <c r="AD61" i="30"/>
  <c r="AD11" i="30"/>
  <c r="AC11" i="36"/>
  <c r="O9" i="18" s="1"/>
  <c r="AE161" i="30"/>
  <c r="AD161" i="36"/>
  <c r="Q3" i="15" s="1"/>
  <c r="AE135" i="30"/>
  <c r="AD135" i="36"/>
  <c r="Q3" i="21" s="1"/>
  <c r="AE152" i="30"/>
  <c r="AD152" i="36"/>
  <c r="Q7" i="14" s="1"/>
  <c r="AD95" i="30"/>
  <c r="AC95" i="36"/>
  <c r="P2" i="25" s="1"/>
  <c r="AC199" i="30"/>
  <c r="AC199" i="36" s="1"/>
  <c r="AD121" i="30"/>
  <c r="AC121" i="36"/>
  <c r="P2" i="27" s="1"/>
  <c r="AE179" i="30"/>
  <c r="AD179" i="36"/>
  <c r="Q8" i="16" s="1"/>
  <c r="AD85" i="30"/>
  <c r="AC85" i="36"/>
  <c r="P5" i="24" s="1"/>
  <c r="AD39" i="30"/>
  <c r="AC39" i="36"/>
  <c r="P11" i="11" s="1"/>
  <c r="AE139" i="30"/>
  <c r="AD139" i="36"/>
  <c r="Q7" i="21" s="1"/>
  <c r="AC20" i="36"/>
  <c r="P5" i="20" s="1"/>
  <c r="AD20" i="30"/>
  <c r="AD31" i="30"/>
  <c r="AC31" i="36"/>
  <c r="P3" i="11" s="1"/>
  <c r="AD91" i="30"/>
  <c r="AC91" i="36"/>
  <c r="P11" i="24" s="1"/>
  <c r="AE191" i="30"/>
  <c r="AD191" i="36"/>
  <c r="Q7" i="17" s="1"/>
  <c r="AD122" i="30"/>
  <c r="AC122" i="36"/>
  <c r="P3" i="27" s="1"/>
  <c r="AK82" i="36"/>
  <c r="X2" i="24" s="1"/>
  <c r="AS82" i="36"/>
  <c r="AF2" i="24" s="1"/>
  <c r="W82" i="36"/>
  <c r="J2" i="24" s="1"/>
  <c r="AN82" i="36"/>
  <c r="AA2" i="24" s="1"/>
  <c r="AD82" i="36"/>
  <c r="Q2" i="24" s="1"/>
  <c r="AL82" i="36"/>
  <c r="Y2" i="24" s="1"/>
  <c r="AT82" i="36"/>
  <c r="AG2" i="24" s="1"/>
  <c r="X82" i="36"/>
  <c r="K2" i="24" s="1"/>
  <c r="AB82" i="36"/>
  <c r="O2" i="24" s="1"/>
  <c r="AE82" i="36"/>
  <c r="R2" i="24" s="1"/>
  <c r="AM82" i="36"/>
  <c r="Z2" i="24" s="1"/>
  <c r="AC82" i="36"/>
  <c r="P2" i="24" s="1"/>
  <c r="Y82" i="36"/>
  <c r="L2" i="24" s="1"/>
  <c r="Z82" i="36"/>
  <c r="M2" i="24" s="1"/>
  <c r="AF82" i="36"/>
  <c r="S2" i="24" s="1"/>
  <c r="AG82" i="36"/>
  <c r="T2" i="24" s="1"/>
  <c r="AO82" i="36"/>
  <c r="AB2" i="24" s="1"/>
  <c r="AA82" i="36"/>
  <c r="N2" i="24" s="1"/>
  <c r="S82" i="36"/>
  <c r="F2" i="24" s="1"/>
  <c r="AH82" i="36"/>
  <c r="U2" i="24" s="1"/>
  <c r="AP82" i="36"/>
  <c r="AC2" i="24" s="1"/>
  <c r="T82" i="36"/>
  <c r="G2" i="24" s="1"/>
  <c r="AI82" i="36"/>
  <c r="V2" i="24" s="1"/>
  <c r="AQ82" i="36"/>
  <c r="AD2" i="24" s="1"/>
  <c r="U82" i="36"/>
  <c r="H2" i="24" s="1"/>
  <c r="AJ82" i="36"/>
  <c r="W2" i="24" s="1"/>
  <c r="AR82" i="36"/>
  <c r="AE2" i="24" s="1"/>
  <c r="V82" i="36"/>
  <c r="I2" i="24" s="1"/>
  <c r="AJ151" i="30" l="1"/>
  <c r="AI151" i="36"/>
  <c r="V6" i="14" s="1"/>
  <c r="AJ156" i="30"/>
  <c r="AI156" i="36"/>
  <c r="V11" i="14" s="1"/>
  <c r="AJ143" i="30"/>
  <c r="AI143" i="36"/>
  <c r="V11" i="21" s="1"/>
  <c r="AD61" i="36"/>
  <c r="Q7" i="13" s="1"/>
  <c r="AE61" i="30"/>
  <c r="AE22" i="30"/>
  <c r="AD22" i="36"/>
  <c r="Q7" i="20" s="1"/>
  <c r="AF108" i="30"/>
  <c r="AE108" i="36"/>
  <c r="R2" i="26" s="1"/>
  <c r="AE25" i="30"/>
  <c r="AD25" i="36"/>
  <c r="Q10" i="20" s="1"/>
  <c r="AF154" i="30"/>
  <c r="AE154" i="36"/>
  <c r="R9" i="14" s="1"/>
  <c r="AE99" i="30"/>
  <c r="AD99" i="36"/>
  <c r="Q6" i="25" s="1"/>
  <c r="AD18" i="36"/>
  <c r="Q3" i="20" s="1"/>
  <c r="AE18" i="30"/>
  <c r="AD13" i="36"/>
  <c r="P11" i="18" s="1"/>
  <c r="AE13" i="30"/>
  <c r="AE73" i="30"/>
  <c r="AD73" i="36"/>
  <c r="Q6" i="23" s="1"/>
  <c r="AF192" i="30"/>
  <c r="AE192" i="36"/>
  <c r="R8" i="17" s="1"/>
  <c r="AE113" i="30"/>
  <c r="AD113" i="36"/>
  <c r="Q7" i="26" s="1"/>
  <c r="AE60" i="30"/>
  <c r="AD60" i="36"/>
  <c r="Q6" i="13" s="1"/>
  <c r="AE85" i="30"/>
  <c r="AD85" i="36"/>
  <c r="Q5" i="24" s="1"/>
  <c r="AD20" i="36"/>
  <c r="Q5" i="20" s="1"/>
  <c r="AE20" i="30"/>
  <c r="AF152" i="30"/>
  <c r="AE152" i="36"/>
  <c r="R7" i="14" s="1"/>
  <c r="AF153" i="30"/>
  <c r="AE153" i="36"/>
  <c r="R8" i="14" s="1"/>
  <c r="AE78" i="30"/>
  <c r="AD78" i="36"/>
  <c r="Q11" i="23" s="1"/>
  <c r="AF140" i="30"/>
  <c r="AE140" i="36"/>
  <c r="R8" i="21" s="1"/>
  <c r="AD44" i="36"/>
  <c r="Q3" i="12" s="1"/>
  <c r="AE44" i="30"/>
  <c r="AE37" i="30"/>
  <c r="AD37" i="36"/>
  <c r="Q9" i="11" s="1"/>
  <c r="AD57" i="36"/>
  <c r="Q3" i="13" s="1"/>
  <c r="AE57" i="30"/>
  <c r="AE26" i="30"/>
  <c r="AD26" i="36"/>
  <c r="Q11" i="20" s="1"/>
  <c r="AE97" i="30"/>
  <c r="AD97" i="36"/>
  <c r="Q4" i="25" s="1"/>
  <c r="AF178" i="30"/>
  <c r="AE178" i="36"/>
  <c r="R7" i="16" s="1"/>
  <c r="AE91" i="30"/>
  <c r="AD91" i="36"/>
  <c r="Q11" i="24" s="1"/>
  <c r="AE122" i="30"/>
  <c r="AD122" i="36"/>
  <c r="Q3" i="27" s="1"/>
  <c r="AE36" i="30"/>
  <c r="AD36" i="36"/>
  <c r="Q8" i="11" s="1"/>
  <c r="AE127" i="30"/>
  <c r="AD127" i="36"/>
  <c r="Q8" i="27" s="1"/>
  <c r="AE98" i="30"/>
  <c r="AD98" i="36"/>
  <c r="Q5" i="25" s="1"/>
  <c r="AE101" i="30"/>
  <c r="AD101" i="36"/>
  <c r="Q8" i="25" s="1"/>
  <c r="AD23" i="36"/>
  <c r="Q8" i="20" s="1"/>
  <c r="AE23" i="30"/>
  <c r="AE100" i="30"/>
  <c r="AD100" i="36"/>
  <c r="Q7" i="25" s="1"/>
  <c r="AD63" i="36"/>
  <c r="Q9" i="13" s="1"/>
  <c r="AE63" i="30"/>
  <c r="AE87" i="30"/>
  <c r="AD87" i="36"/>
  <c r="Q7" i="24" s="1"/>
  <c r="AE76" i="30"/>
  <c r="AD76" i="36"/>
  <c r="Q9" i="23" s="1"/>
  <c r="AE130" i="30"/>
  <c r="AD130" i="36"/>
  <c r="Q11" i="27" s="1"/>
  <c r="AE31" i="30"/>
  <c r="AD31" i="36"/>
  <c r="Q3" i="11" s="1"/>
  <c r="AF179" i="30"/>
  <c r="AE179" i="36"/>
  <c r="R8" i="16" s="1"/>
  <c r="AF135" i="30"/>
  <c r="AE135" i="36"/>
  <c r="R3" i="21" s="1"/>
  <c r="AD8" i="36"/>
  <c r="P6" i="18" s="1"/>
  <c r="AE8" i="30"/>
  <c r="AE50" i="30"/>
  <c r="AD50" i="36"/>
  <c r="Q9" i="12" s="1"/>
  <c r="AE70" i="30"/>
  <c r="AD70" i="36"/>
  <c r="Q3" i="23" s="1"/>
  <c r="AE83" i="30"/>
  <c r="AD83" i="36"/>
  <c r="Q3" i="24" s="1"/>
  <c r="AD47" i="36"/>
  <c r="Q6" i="12" s="1"/>
  <c r="AE47" i="30"/>
  <c r="AE48" i="30"/>
  <c r="AD48" i="36"/>
  <c r="Q7" i="12" s="1"/>
  <c r="AE104" i="30"/>
  <c r="AD104" i="36"/>
  <c r="Q11" i="25" s="1"/>
  <c r="AD33" i="36"/>
  <c r="Q5" i="11" s="1"/>
  <c r="AE33" i="30"/>
  <c r="AF163" i="30"/>
  <c r="AE163" i="36"/>
  <c r="R5" i="15" s="1"/>
  <c r="AE10" i="30"/>
  <c r="AD10" i="36"/>
  <c r="P8" i="18" s="1"/>
  <c r="AF139" i="30"/>
  <c r="AE139" i="36"/>
  <c r="R7" i="21" s="1"/>
  <c r="AE96" i="30"/>
  <c r="AD96" i="36"/>
  <c r="Q3" i="25" s="1"/>
  <c r="AF180" i="30"/>
  <c r="AE180" i="36"/>
  <c r="R9" i="16" s="1"/>
  <c r="AF162" i="30"/>
  <c r="AE162" i="36"/>
  <c r="R4" i="15" s="1"/>
  <c r="AE117" i="30"/>
  <c r="AD117" i="36"/>
  <c r="Q11" i="26" s="1"/>
  <c r="AF174" i="30"/>
  <c r="AE174" i="36"/>
  <c r="R3" i="16" s="1"/>
  <c r="AD49" i="36"/>
  <c r="Q8" i="12" s="1"/>
  <c r="AE49" i="30"/>
  <c r="AE75" i="30"/>
  <c r="AD75" i="36"/>
  <c r="Q8" i="23" s="1"/>
  <c r="AE115" i="30"/>
  <c r="AD115" i="36"/>
  <c r="Q9" i="26" s="1"/>
  <c r="AE86" i="30"/>
  <c r="AD86" i="36"/>
  <c r="Q6" i="24" s="1"/>
  <c r="AF166" i="30"/>
  <c r="AE166" i="36"/>
  <c r="R8" i="15" s="1"/>
  <c r="AE102" i="30"/>
  <c r="AD102" i="36"/>
  <c r="Q9" i="25" s="1"/>
  <c r="AF191" i="30"/>
  <c r="AE191" i="36"/>
  <c r="R7" i="17" s="1"/>
  <c r="AE121" i="30"/>
  <c r="AD121" i="36"/>
  <c r="Q2" i="27" s="1"/>
  <c r="AD38" i="36"/>
  <c r="Q10" i="11" s="1"/>
  <c r="AE38" i="30"/>
  <c r="AF161" i="30"/>
  <c r="AE161" i="36"/>
  <c r="R3" i="15" s="1"/>
  <c r="AE90" i="30"/>
  <c r="AD90" i="36"/>
  <c r="Q10" i="24" s="1"/>
  <c r="AF148" i="30"/>
  <c r="AE148" i="36"/>
  <c r="R3" i="14" s="1"/>
  <c r="AD52" i="36"/>
  <c r="Q11" i="12" s="1"/>
  <c r="AE52" i="30"/>
  <c r="AF168" i="30"/>
  <c r="AE168" i="36"/>
  <c r="R10" i="15" s="1"/>
  <c r="AD21" i="36"/>
  <c r="Q6" i="20" s="1"/>
  <c r="AE21" i="30"/>
  <c r="AF155" i="30"/>
  <c r="AE155" i="36"/>
  <c r="R10" i="14" s="1"/>
  <c r="AE126" i="30"/>
  <c r="AD126" i="36"/>
  <c r="Q7" i="27" s="1"/>
  <c r="AE5" i="30"/>
  <c r="AD5" i="36"/>
  <c r="P3" i="18" s="1"/>
  <c r="AE39" i="30"/>
  <c r="AD39" i="36"/>
  <c r="Q11" i="11" s="1"/>
  <c r="AD35" i="36"/>
  <c r="Q7" i="11" s="1"/>
  <c r="AE35" i="30"/>
  <c r="AF165" i="30"/>
  <c r="AE165" i="36"/>
  <c r="R7" i="15" s="1"/>
  <c r="AF150" i="30"/>
  <c r="AE150" i="36"/>
  <c r="R5" i="14" s="1"/>
  <c r="AE125" i="30"/>
  <c r="AD125" i="36"/>
  <c r="Q6" i="27" s="1"/>
  <c r="AE109" i="30"/>
  <c r="AD109" i="36"/>
  <c r="Q3" i="26" s="1"/>
  <c r="AF193" i="30"/>
  <c r="AE193" i="36"/>
  <c r="R9" i="17" s="1"/>
  <c r="AF167" i="30"/>
  <c r="AE167" i="36"/>
  <c r="R9" i="15" s="1"/>
  <c r="AE32" i="30"/>
  <c r="AD32" i="36"/>
  <c r="Q4" i="11" s="1"/>
  <c r="AE112" i="30"/>
  <c r="AD112" i="36"/>
  <c r="Q6" i="26" s="1"/>
  <c r="AE114" i="30"/>
  <c r="AD114" i="36"/>
  <c r="Q8" i="26" s="1"/>
  <c r="AE62" i="30"/>
  <c r="AD62" i="36"/>
  <c r="Q8" i="13" s="1"/>
  <c r="AE95" i="30"/>
  <c r="AD95" i="36"/>
  <c r="Q2" i="25" s="1"/>
  <c r="AD199" i="30"/>
  <c r="AD199" i="36" s="1"/>
  <c r="AE11" i="30"/>
  <c r="AD11" i="36"/>
  <c r="P9" i="18" s="1"/>
  <c r="AF141" i="30"/>
  <c r="AE141" i="36"/>
  <c r="R9" i="21" s="1"/>
  <c r="AD34" i="36"/>
  <c r="Q6" i="11" s="1"/>
  <c r="AE34" i="30"/>
  <c r="AE128" i="30"/>
  <c r="AD128" i="36"/>
  <c r="Q9" i="27" s="1"/>
  <c r="AE24" i="30"/>
  <c r="AD24" i="36"/>
  <c r="Q9" i="20" s="1"/>
  <c r="AE88" i="30"/>
  <c r="AD88" i="36"/>
  <c r="Q8" i="24" s="1"/>
  <c r="AD65" i="36"/>
  <c r="Q11" i="13" s="1"/>
  <c r="AE65" i="30"/>
  <c r="AE89" i="30"/>
  <c r="AD89" i="36"/>
  <c r="Q9" i="24" s="1"/>
  <c r="AE103" i="30"/>
  <c r="AD103" i="36"/>
  <c r="Q10" i="25" s="1"/>
  <c r="AK143" i="30" l="1"/>
  <c r="AJ143" i="36"/>
  <c r="W11" i="21" s="1"/>
  <c r="AK156" i="30"/>
  <c r="AJ156" i="36"/>
  <c r="W11" i="14" s="1"/>
  <c r="AK151" i="30"/>
  <c r="AJ151" i="36"/>
  <c r="W6" i="14" s="1"/>
  <c r="AG150" i="30"/>
  <c r="AF150" i="36"/>
  <c r="S5" i="14" s="1"/>
  <c r="AF102" i="30"/>
  <c r="AE102" i="36"/>
  <c r="R9" i="25" s="1"/>
  <c r="AF75" i="30"/>
  <c r="AE75" i="36"/>
  <c r="R8" i="23" s="1"/>
  <c r="AF48" i="30"/>
  <c r="AE48" i="36"/>
  <c r="R7" i="12" s="1"/>
  <c r="AF88" i="30"/>
  <c r="AE88" i="36"/>
  <c r="R8" i="24" s="1"/>
  <c r="AG141" i="30"/>
  <c r="AF141" i="36"/>
  <c r="S9" i="21" s="1"/>
  <c r="AF52" i="30"/>
  <c r="AE52" i="36"/>
  <c r="R11" i="12" s="1"/>
  <c r="AF38" i="30"/>
  <c r="AE38" i="36"/>
  <c r="R10" i="11" s="1"/>
  <c r="AF49" i="30"/>
  <c r="AE49" i="36"/>
  <c r="R8" i="12" s="1"/>
  <c r="AF47" i="30"/>
  <c r="AE47" i="36"/>
  <c r="R6" i="12" s="1"/>
  <c r="AE8" i="36"/>
  <c r="Q6" i="18" s="1"/>
  <c r="AF8" i="30"/>
  <c r="AF13" i="30"/>
  <c r="AE13" i="36"/>
  <c r="Q11" i="18" s="1"/>
  <c r="AF65" i="30"/>
  <c r="AE65" i="36"/>
  <c r="R11" i="13" s="1"/>
  <c r="AG168" i="30"/>
  <c r="AF168" i="36"/>
  <c r="S10" i="15" s="1"/>
  <c r="AF126" i="30"/>
  <c r="AE126" i="36"/>
  <c r="R7" i="27" s="1"/>
  <c r="AG180" i="30"/>
  <c r="AF180" i="36"/>
  <c r="S9" i="16" s="1"/>
  <c r="AF130" i="30"/>
  <c r="AE130" i="36"/>
  <c r="R11" i="27" s="1"/>
  <c r="AF100" i="30"/>
  <c r="AE100" i="36"/>
  <c r="R7" i="25" s="1"/>
  <c r="AF127" i="30"/>
  <c r="AE127" i="36"/>
  <c r="R8" i="27" s="1"/>
  <c r="AG178" i="30"/>
  <c r="AF178" i="36"/>
  <c r="S7" i="16" s="1"/>
  <c r="AF37" i="30"/>
  <c r="AE37" i="36"/>
  <c r="R9" i="11" s="1"/>
  <c r="AG153" i="30"/>
  <c r="AF153" i="36"/>
  <c r="S8" i="14" s="1"/>
  <c r="AF60" i="30"/>
  <c r="AE60" i="36"/>
  <c r="R6" i="13" s="1"/>
  <c r="AE25" i="36"/>
  <c r="R10" i="20" s="1"/>
  <c r="AF25" i="30"/>
  <c r="AG167" i="30"/>
  <c r="AF167" i="36"/>
  <c r="S9" i="15" s="1"/>
  <c r="AG193" i="30"/>
  <c r="AF193" i="36"/>
  <c r="S9" i="17" s="1"/>
  <c r="AG166" i="30"/>
  <c r="AF166" i="36"/>
  <c r="S8" i="15" s="1"/>
  <c r="AG163" i="30"/>
  <c r="AF163" i="36"/>
  <c r="S5" i="15" s="1"/>
  <c r="AF103" i="30"/>
  <c r="AE103" i="36"/>
  <c r="R10" i="25" s="1"/>
  <c r="AF24" i="30"/>
  <c r="AE24" i="36"/>
  <c r="R9" i="20" s="1"/>
  <c r="AF11" i="30"/>
  <c r="AE11" i="36"/>
  <c r="Q9" i="18" s="1"/>
  <c r="AE35" i="36"/>
  <c r="R7" i="11" s="1"/>
  <c r="AF35" i="30"/>
  <c r="AE33" i="36"/>
  <c r="R5" i="11" s="1"/>
  <c r="AF33" i="30"/>
  <c r="AF23" i="30"/>
  <c r="AE23" i="36"/>
  <c r="R8" i="20" s="1"/>
  <c r="AF44" i="30"/>
  <c r="AE44" i="36"/>
  <c r="R3" i="12" s="1"/>
  <c r="AF18" i="30"/>
  <c r="AE18" i="36"/>
  <c r="R3" i="20" s="1"/>
  <c r="AF34" i="30"/>
  <c r="AE34" i="36"/>
  <c r="R6" i="11" s="1"/>
  <c r="AF114" i="30"/>
  <c r="AE114" i="36"/>
  <c r="R8" i="26" s="1"/>
  <c r="AF112" i="30"/>
  <c r="AE112" i="36"/>
  <c r="R6" i="26" s="1"/>
  <c r="AG155" i="30"/>
  <c r="AF155" i="36"/>
  <c r="S10" i="14" s="1"/>
  <c r="AF121" i="30"/>
  <c r="AE121" i="36"/>
  <c r="R2" i="27" s="1"/>
  <c r="AG174" i="30"/>
  <c r="AF174" i="36"/>
  <c r="S3" i="16" s="1"/>
  <c r="AF83" i="30"/>
  <c r="AE83" i="36"/>
  <c r="R3" i="24" s="1"/>
  <c r="AE36" i="36"/>
  <c r="R8" i="11" s="1"/>
  <c r="AF36" i="30"/>
  <c r="AF97" i="30"/>
  <c r="AE97" i="36"/>
  <c r="R4" i="25" s="1"/>
  <c r="AG152" i="30"/>
  <c r="AF152" i="36"/>
  <c r="S7" i="14" s="1"/>
  <c r="AF113" i="30"/>
  <c r="AE113" i="36"/>
  <c r="R7" i="26" s="1"/>
  <c r="AG108" i="30"/>
  <c r="AF108" i="36"/>
  <c r="S2" i="26" s="1"/>
  <c r="AF62" i="30"/>
  <c r="AE62" i="36"/>
  <c r="R8" i="13" s="1"/>
  <c r="AG165" i="30"/>
  <c r="AF165" i="36"/>
  <c r="S7" i="15" s="1"/>
  <c r="AF109" i="30"/>
  <c r="AE109" i="36"/>
  <c r="R3" i="26" s="1"/>
  <c r="AG148" i="30"/>
  <c r="AF148" i="36"/>
  <c r="S3" i="14" s="1"/>
  <c r="AF86" i="30"/>
  <c r="AE86" i="36"/>
  <c r="R6" i="24" s="1"/>
  <c r="AF96" i="30"/>
  <c r="AE96" i="36"/>
  <c r="R3" i="25" s="1"/>
  <c r="AG135" i="30"/>
  <c r="AF135" i="36"/>
  <c r="S3" i="21" s="1"/>
  <c r="AF76" i="30"/>
  <c r="AE76" i="36"/>
  <c r="R9" i="23" s="1"/>
  <c r="AF89" i="30"/>
  <c r="AE89" i="36"/>
  <c r="R9" i="24" s="1"/>
  <c r="AF128" i="30"/>
  <c r="AE128" i="36"/>
  <c r="R9" i="27" s="1"/>
  <c r="AE21" i="36"/>
  <c r="R6" i="20" s="1"/>
  <c r="AF21" i="30"/>
  <c r="AF20" i="30"/>
  <c r="AE20" i="36"/>
  <c r="R5" i="20" s="1"/>
  <c r="AF32" i="30"/>
  <c r="AE32" i="36"/>
  <c r="R4" i="11" s="1"/>
  <c r="AF39" i="30"/>
  <c r="AE39" i="36"/>
  <c r="R11" i="11" s="1"/>
  <c r="AG191" i="30"/>
  <c r="AF191" i="36"/>
  <c r="S7" i="17" s="1"/>
  <c r="AF117" i="30"/>
  <c r="AE117" i="36"/>
  <c r="R11" i="26" s="1"/>
  <c r="AF104" i="30"/>
  <c r="AE104" i="36"/>
  <c r="R11" i="25" s="1"/>
  <c r="AG179" i="30"/>
  <c r="AF179" i="36"/>
  <c r="S8" i="16" s="1"/>
  <c r="AF101" i="30"/>
  <c r="AE101" i="36"/>
  <c r="R8" i="25" s="1"/>
  <c r="AF26" i="30"/>
  <c r="AE26" i="36"/>
  <c r="R11" i="20" s="1"/>
  <c r="AG192" i="30"/>
  <c r="AF192" i="36"/>
  <c r="S8" i="17" s="1"/>
  <c r="AF99" i="30"/>
  <c r="AE99" i="36"/>
  <c r="R6" i="25" s="1"/>
  <c r="AE22" i="36"/>
  <c r="R7" i="20" s="1"/>
  <c r="AF22" i="30"/>
  <c r="AF95" i="30"/>
  <c r="AE95" i="36"/>
  <c r="R2" i="25" s="1"/>
  <c r="AE199" i="30"/>
  <c r="AE199" i="36" s="1"/>
  <c r="AF125" i="30"/>
  <c r="AE125" i="36"/>
  <c r="R6" i="27" s="1"/>
  <c r="AF90" i="30"/>
  <c r="AE90" i="36"/>
  <c r="R10" i="24" s="1"/>
  <c r="AF115" i="30"/>
  <c r="AE115" i="36"/>
  <c r="R9" i="26" s="1"/>
  <c r="AG139" i="30"/>
  <c r="AF139" i="36"/>
  <c r="S7" i="21" s="1"/>
  <c r="AF70" i="30"/>
  <c r="AE70" i="36"/>
  <c r="R3" i="23" s="1"/>
  <c r="AF87" i="30"/>
  <c r="AE87" i="36"/>
  <c r="R7" i="24" s="1"/>
  <c r="AF122" i="30"/>
  <c r="AE122" i="36"/>
  <c r="R3" i="27" s="1"/>
  <c r="AG140" i="30"/>
  <c r="AF140" i="36"/>
  <c r="S8" i="21" s="1"/>
  <c r="AF63" i="30"/>
  <c r="AE63" i="36"/>
  <c r="R9" i="13" s="1"/>
  <c r="AF57" i="30"/>
  <c r="AE57" i="36"/>
  <c r="R3" i="13" s="1"/>
  <c r="AF61" i="30"/>
  <c r="AE61" i="36"/>
  <c r="R7" i="13" s="1"/>
  <c r="AE5" i="36"/>
  <c r="Q3" i="18" s="1"/>
  <c r="AF5" i="30"/>
  <c r="AG161" i="30"/>
  <c r="AF161" i="36"/>
  <c r="S3" i="15" s="1"/>
  <c r="AG162" i="30"/>
  <c r="AF162" i="36"/>
  <c r="S4" i="15" s="1"/>
  <c r="AF10" i="30"/>
  <c r="AE10" i="36"/>
  <c r="Q8" i="18" s="1"/>
  <c r="AF50" i="30"/>
  <c r="AE50" i="36"/>
  <c r="R9" i="12" s="1"/>
  <c r="AF31" i="30"/>
  <c r="AE31" i="36"/>
  <c r="R3" i="11" s="1"/>
  <c r="AF98" i="30"/>
  <c r="AE98" i="36"/>
  <c r="R5" i="25" s="1"/>
  <c r="AF91" i="30"/>
  <c r="AE91" i="36"/>
  <c r="R11" i="24" s="1"/>
  <c r="AF78" i="30"/>
  <c r="AE78" i="36"/>
  <c r="R11" i="23" s="1"/>
  <c r="AF85" i="30"/>
  <c r="AE85" i="36"/>
  <c r="R5" i="24" s="1"/>
  <c r="AF73" i="30"/>
  <c r="AE73" i="36"/>
  <c r="R6" i="23" s="1"/>
  <c r="AG154" i="30"/>
  <c r="AF154" i="36"/>
  <c r="S9" i="14" s="1"/>
  <c r="AL151" i="30" l="1"/>
  <c r="AK151" i="36"/>
  <c r="X6" i="14" s="1"/>
  <c r="AL156" i="30"/>
  <c r="AK156" i="36"/>
  <c r="X11" i="14" s="1"/>
  <c r="AL143" i="30"/>
  <c r="AK143" i="36"/>
  <c r="X11" i="21" s="1"/>
  <c r="AH192" i="30"/>
  <c r="AG192" i="36"/>
  <c r="T8" i="17" s="1"/>
  <c r="AG89" i="30"/>
  <c r="AF89" i="36"/>
  <c r="S9" i="24" s="1"/>
  <c r="AG62" i="30"/>
  <c r="AF62" i="36"/>
  <c r="S8" i="13" s="1"/>
  <c r="AG121" i="30"/>
  <c r="AF121" i="36"/>
  <c r="S2" i="27" s="1"/>
  <c r="AG103" i="30"/>
  <c r="AF103" i="36"/>
  <c r="S10" i="25" s="1"/>
  <c r="AG78" i="30"/>
  <c r="AF78" i="36"/>
  <c r="S11" i="23" s="1"/>
  <c r="AG50" i="30"/>
  <c r="AF50" i="36"/>
  <c r="S9" i="12" s="1"/>
  <c r="AH140" i="30"/>
  <c r="AG140" i="36"/>
  <c r="T8" i="21" s="1"/>
  <c r="AH139" i="30"/>
  <c r="AG139" i="36"/>
  <c r="T7" i="21" s="1"/>
  <c r="AG36" i="30"/>
  <c r="AF36" i="36"/>
  <c r="S8" i="11" s="1"/>
  <c r="AG35" i="30"/>
  <c r="AF35" i="36"/>
  <c r="S7" i="11" s="1"/>
  <c r="AG25" i="30"/>
  <c r="AF25" i="36"/>
  <c r="S10" i="20" s="1"/>
  <c r="AG5" i="30"/>
  <c r="AF5" i="36"/>
  <c r="R3" i="18" s="1"/>
  <c r="AG20" i="30"/>
  <c r="AF20" i="36"/>
  <c r="S5" i="20" s="1"/>
  <c r="AH148" i="30"/>
  <c r="AG148" i="36"/>
  <c r="T3" i="14" s="1"/>
  <c r="AH108" i="30"/>
  <c r="AG108" i="36"/>
  <c r="T2" i="26" s="1"/>
  <c r="AH155" i="30"/>
  <c r="AG155" i="36"/>
  <c r="T10" i="14" s="1"/>
  <c r="AF18" i="36"/>
  <c r="S3" i="20" s="1"/>
  <c r="AG18" i="30"/>
  <c r="AH163" i="30"/>
  <c r="AG163" i="36"/>
  <c r="T5" i="15" s="1"/>
  <c r="AH178" i="30"/>
  <c r="AG178" i="36"/>
  <c r="T7" i="16" s="1"/>
  <c r="AH180" i="30"/>
  <c r="AG180" i="36"/>
  <c r="T9" i="16" s="1"/>
  <c r="AG13" i="30"/>
  <c r="AF13" i="36"/>
  <c r="R11" i="18" s="1"/>
  <c r="AG38" i="30"/>
  <c r="AF38" i="36"/>
  <c r="S10" i="11" s="1"/>
  <c r="AG48" i="30"/>
  <c r="AF48" i="36"/>
  <c r="S7" i="12" s="1"/>
  <c r="AH179" i="30"/>
  <c r="AG179" i="36"/>
  <c r="T8" i="16" s="1"/>
  <c r="AG117" i="30"/>
  <c r="AF117" i="36"/>
  <c r="S11" i="26" s="1"/>
  <c r="AG76" i="30"/>
  <c r="AF76" i="36"/>
  <c r="S9" i="23" s="1"/>
  <c r="AH154" i="30"/>
  <c r="AG154" i="36"/>
  <c r="T9" i="14" s="1"/>
  <c r="AG91" i="30"/>
  <c r="AF91" i="36"/>
  <c r="S11" i="24" s="1"/>
  <c r="AG10" i="30"/>
  <c r="AF10" i="36"/>
  <c r="R8" i="18" s="1"/>
  <c r="AG61" i="30"/>
  <c r="AF61" i="36"/>
  <c r="S7" i="13" s="1"/>
  <c r="AG122" i="30"/>
  <c r="AF122" i="36"/>
  <c r="S3" i="27" s="1"/>
  <c r="AG115" i="30"/>
  <c r="AF115" i="36"/>
  <c r="S9" i="26" s="1"/>
  <c r="AF22" i="36"/>
  <c r="S7" i="20" s="1"/>
  <c r="AG22" i="30"/>
  <c r="AG21" i="30"/>
  <c r="AF21" i="36"/>
  <c r="S6" i="20" s="1"/>
  <c r="AF8" i="36"/>
  <c r="R6" i="18" s="1"/>
  <c r="AG8" i="30"/>
  <c r="AG99" i="30"/>
  <c r="AF99" i="36"/>
  <c r="S6" i="25" s="1"/>
  <c r="AG26" i="30"/>
  <c r="AF26" i="36"/>
  <c r="S11" i="20" s="1"/>
  <c r="AH191" i="30"/>
  <c r="AG191" i="36"/>
  <c r="T7" i="17" s="1"/>
  <c r="AG109" i="30"/>
  <c r="AF109" i="36"/>
  <c r="S3" i="26" s="1"/>
  <c r="AG83" i="30"/>
  <c r="AF83" i="36"/>
  <c r="S3" i="24" s="1"/>
  <c r="AF44" i="36"/>
  <c r="S3" i="12" s="1"/>
  <c r="AG44" i="30"/>
  <c r="AH166" i="30"/>
  <c r="AG166" i="36"/>
  <c r="T8" i="15" s="1"/>
  <c r="AG60" i="30"/>
  <c r="AF60" i="36"/>
  <c r="S6" i="13" s="1"/>
  <c r="AG127" i="30"/>
  <c r="AF127" i="36"/>
  <c r="S8" i="27" s="1"/>
  <c r="AG126" i="30"/>
  <c r="AF126" i="36"/>
  <c r="S7" i="27" s="1"/>
  <c r="AG52" i="30"/>
  <c r="AF52" i="36"/>
  <c r="S11" i="12" s="1"/>
  <c r="AG75" i="30"/>
  <c r="AF75" i="36"/>
  <c r="S8" i="23" s="1"/>
  <c r="AG95" i="30"/>
  <c r="AF95" i="36"/>
  <c r="S2" i="25" s="1"/>
  <c r="AF199" i="30"/>
  <c r="AF199" i="36" s="1"/>
  <c r="AG101" i="30"/>
  <c r="AF101" i="36"/>
  <c r="S8" i="25" s="1"/>
  <c r="AH135" i="30"/>
  <c r="AG135" i="36"/>
  <c r="T3" i="21" s="1"/>
  <c r="AG113" i="30"/>
  <c r="AF113" i="36"/>
  <c r="S7" i="26" s="1"/>
  <c r="AG112" i="30"/>
  <c r="AF112" i="36"/>
  <c r="S6" i="26" s="1"/>
  <c r="AG11" i="30"/>
  <c r="AF11" i="36"/>
  <c r="R9" i="18" s="1"/>
  <c r="AG73" i="30"/>
  <c r="AF73" i="36"/>
  <c r="S6" i="23" s="1"/>
  <c r="AG98" i="30"/>
  <c r="AF98" i="36"/>
  <c r="S5" i="25" s="1"/>
  <c r="AH162" i="30"/>
  <c r="AG162" i="36"/>
  <c r="T4" i="15" s="1"/>
  <c r="AF57" i="36"/>
  <c r="S3" i="13" s="1"/>
  <c r="AG57" i="30"/>
  <c r="AG87" i="30"/>
  <c r="AF87" i="36"/>
  <c r="S7" i="24" s="1"/>
  <c r="AG90" i="30"/>
  <c r="AF90" i="36"/>
  <c r="S10" i="24" s="1"/>
  <c r="AG39" i="30"/>
  <c r="AF39" i="36"/>
  <c r="S11" i="11" s="1"/>
  <c r="AF96" i="36"/>
  <c r="S3" i="25" s="1"/>
  <c r="AG96" i="30"/>
  <c r="AH152" i="30"/>
  <c r="AG152" i="36"/>
  <c r="T7" i="14" s="1"/>
  <c r="AG114" i="30"/>
  <c r="AF114" i="36"/>
  <c r="S8" i="26" s="1"/>
  <c r="AF24" i="36"/>
  <c r="S9" i="20" s="1"/>
  <c r="AG24" i="30"/>
  <c r="AH193" i="30"/>
  <c r="AG193" i="36"/>
  <c r="T9" i="17" s="1"/>
  <c r="AH153" i="30"/>
  <c r="AG153" i="36"/>
  <c r="T8" i="14" s="1"/>
  <c r="AG100" i="30"/>
  <c r="AF100" i="36"/>
  <c r="S7" i="25" s="1"/>
  <c r="AH168" i="30"/>
  <c r="AG168" i="36"/>
  <c r="T10" i="15" s="1"/>
  <c r="AG47" i="30"/>
  <c r="AF47" i="36"/>
  <c r="S6" i="12" s="1"/>
  <c r="AH141" i="30"/>
  <c r="AG141" i="36"/>
  <c r="T9" i="21" s="1"/>
  <c r="AG102" i="30"/>
  <c r="AF102" i="36"/>
  <c r="S9" i="25" s="1"/>
  <c r="AG128" i="30"/>
  <c r="AF128" i="36"/>
  <c r="S9" i="27" s="1"/>
  <c r="AH165" i="30"/>
  <c r="AG165" i="36"/>
  <c r="T7" i="15" s="1"/>
  <c r="AH174" i="30"/>
  <c r="AG174" i="36"/>
  <c r="T3" i="16" s="1"/>
  <c r="AG23" i="30"/>
  <c r="AF23" i="36"/>
  <c r="S8" i="20" s="1"/>
  <c r="AG85" i="30"/>
  <c r="AF85" i="36"/>
  <c r="S5" i="24" s="1"/>
  <c r="AG31" i="30"/>
  <c r="AF31" i="36"/>
  <c r="S3" i="11" s="1"/>
  <c r="AH161" i="30"/>
  <c r="AG161" i="36"/>
  <c r="T3" i="15" s="1"/>
  <c r="AG63" i="30"/>
  <c r="AF63" i="36"/>
  <c r="S9" i="13" s="1"/>
  <c r="AG70" i="30"/>
  <c r="AF70" i="36"/>
  <c r="S3" i="23" s="1"/>
  <c r="AG125" i="30"/>
  <c r="AF125" i="36"/>
  <c r="S6" i="27" s="1"/>
  <c r="AG33" i="30"/>
  <c r="AF33" i="36"/>
  <c r="S5" i="11" s="1"/>
  <c r="AG104" i="30"/>
  <c r="AF104" i="36"/>
  <c r="S11" i="25" s="1"/>
  <c r="AG32" i="30"/>
  <c r="AF32" i="36"/>
  <c r="S4" i="11" s="1"/>
  <c r="AG86" i="30"/>
  <c r="AF86" i="36"/>
  <c r="S6" i="24" s="1"/>
  <c r="AG97" i="30"/>
  <c r="AF97" i="36"/>
  <c r="S4" i="25" s="1"/>
  <c r="AF34" i="36"/>
  <c r="S6" i="11" s="1"/>
  <c r="AG34" i="30"/>
  <c r="AH167" i="30"/>
  <c r="AG167" i="36"/>
  <c r="T9" i="15" s="1"/>
  <c r="AF37" i="36"/>
  <c r="S9" i="11" s="1"/>
  <c r="AG37" i="30"/>
  <c r="AG130" i="30"/>
  <c r="AF130" i="36"/>
  <c r="S11" i="27" s="1"/>
  <c r="AG65" i="30"/>
  <c r="AF65" i="36"/>
  <c r="S11" i="13" s="1"/>
  <c r="AF49" i="36"/>
  <c r="S8" i="12" s="1"/>
  <c r="AG49" i="30"/>
  <c r="AG88" i="30"/>
  <c r="AF88" i="36"/>
  <c r="S8" i="24" s="1"/>
  <c r="AH150" i="30"/>
  <c r="AG150" i="36"/>
  <c r="T5" i="14" s="1"/>
  <c r="AM143" i="30" l="1"/>
  <c r="AL143" i="36"/>
  <c r="Y11" i="21" s="1"/>
  <c r="AM156" i="30"/>
  <c r="AL156" i="36"/>
  <c r="Y11" i="14" s="1"/>
  <c r="AM151" i="30"/>
  <c r="AL151" i="36"/>
  <c r="Y6" i="14" s="1"/>
  <c r="AG65" i="36"/>
  <c r="T11" i="13" s="1"/>
  <c r="AH65" i="30"/>
  <c r="AH104" i="30"/>
  <c r="AG104" i="36"/>
  <c r="T11" i="25" s="1"/>
  <c r="AH63" i="30"/>
  <c r="AG63" i="36"/>
  <c r="T9" i="13" s="1"/>
  <c r="AH23" i="30"/>
  <c r="AG23" i="36"/>
  <c r="T8" i="20" s="1"/>
  <c r="AH102" i="30"/>
  <c r="AG102" i="36"/>
  <c r="T9" i="25" s="1"/>
  <c r="AH100" i="30"/>
  <c r="AG100" i="36"/>
  <c r="T7" i="25" s="1"/>
  <c r="AH114" i="30"/>
  <c r="AG114" i="36"/>
  <c r="T8" i="26" s="1"/>
  <c r="AH90" i="30"/>
  <c r="AG90" i="36"/>
  <c r="T10" i="24" s="1"/>
  <c r="AH98" i="30"/>
  <c r="AG98" i="36"/>
  <c r="T5" i="25" s="1"/>
  <c r="AH113" i="30"/>
  <c r="AG113" i="36"/>
  <c r="T7" i="26" s="1"/>
  <c r="AH8" i="30"/>
  <c r="AG8" i="36"/>
  <c r="S6" i="18" s="1"/>
  <c r="AG34" i="36"/>
  <c r="T6" i="11" s="1"/>
  <c r="AH34" i="30"/>
  <c r="AH75" i="30"/>
  <c r="AG75" i="36"/>
  <c r="T8" i="23" s="1"/>
  <c r="AG60" i="36"/>
  <c r="T6" i="13" s="1"/>
  <c r="AH60" i="30"/>
  <c r="AH109" i="30"/>
  <c r="AG109" i="36"/>
  <c r="T3" i="26" s="1"/>
  <c r="AH122" i="30"/>
  <c r="AG122" i="36"/>
  <c r="T3" i="27" s="1"/>
  <c r="AI154" i="30"/>
  <c r="AH154" i="36"/>
  <c r="U9" i="14" s="1"/>
  <c r="AG48" i="36"/>
  <c r="T7" i="12" s="1"/>
  <c r="AH48" i="30"/>
  <c r="AI178" i="30"/>
  <c r="AH178" i="36"/>
  <c r="U7" i="16" s="1"/>
  <c r="AI108" i="30"/>
  <c r="AH108" i="36"/>
  <c r="U2" i="26" s="1"/>
  <c r="AH25" i="30"/>
  <c r="AG25" i="36"/>
  <c r="T10" i="20" s="1"/>
  <c r="AI140" i="30"/>
  <c r="AH140" i="36"/>
  <c r="U8" i="21" s="1"/>
  <c r="AH121" i="30"/>
  <c r="AG121" i="36"/>
  <c r="T2" i="27" s="1"/>
  <c r="AI150" i="30"/>
  <c r="AH150" i="36"/>
  <c r="U5" i="14" s="1"/>
  <c r="AH130" i="30"/>
  <c r="AG130" i="36"/>
  <c r="T11" i="27" s="1"/>
  <c r="AH97" i="30"/>
  <c r="AG97" i="36"/>
  <c r="T4" i="25" s="1"/>
  <c r="AH33" i="30"/>
  <c r="AG33" i="36"/>
  <c r="T5" i="11" s="1"/>
  <c r="AI161" i="30"/>
  <c r="AH161" i="36"/>
  <c r="U3" i="15" s="1"/>
  <c r="AI174" i="30"/>
  <c r="AH174" i="36"/>
  <c r="U3" i="16" s="1"/>
  <c r="AI141" i="30"/>
  <c r="AH141" i="36"/>
  <c r="U9" i="21" s="1"/>
  <c r="AI153" i="30"/>
  <c r="AH153" i="36"/>
  <c r="U8" i="14" s="1"/>
  <c r="AI152" i="30"/>
  <c r="AH152" i="36"/>
  <c r="U7" i="14" s="1"/>
  <c r="AH87" i="30"/>
  <c r="AG87" i="36"/>
  <c r="T7" i="24" s="1"/>
  <c r="AH73" i="30"/>
  <c r="AG73" i="36"/>
  <c r="T6" i="23" s="1"/>
  <c r="AI135" i="30"/>
  <c r="AH135" i="36"/>
  <c r="U3" i="21" s="1"/>
  <c r="AH37" i="30"/>
  <c r="AG37" i="36"/>
  <c r="T9" i="11" s="1"/>
  <c r="AH52" i="30"/>
  <c r="AG52" i="36"/>
  <c r="T11" i="12" s="1"/>
  <c r="AI191" i="30"/>
  <c r="AH191" i="36"/>
  <c r="U7" i="17" s="1"/>
  <c r="AG21" i="36"/>
  <c r="T6" i="20" s="1"/>
  <c r="AH21" i="30"/>
  <c r="AH61" i="30"/>
  <c r="AG61" i="36"/>
  <c r="T7" i="13" s="1"/>
  <c r="AH76" i="30"/>
  <c r="AG76" i="36"/>
  <c r="T9" i="23" s="1"/>
  <c r="AH38" i="30"/>
  <c r="AG38" i="36"/>
  <c r="T10" i="11" s="1"/>
  <c r="AI163" i="30"/>
  <c r="AH163" i="36"/>
  <c r="U5" i="15" s="1"/>
  <c r="AI148" i="30"/>
  <c r="AH148" i="36"/>
  <c r="U3" i="14" s="1"/>
  <c r="AG35" i="36"/>
  <c r="T7" i="11" s="1"/>
  <c r="AH35" i="30"/>
  <c r="AH50" i="30"/>
  <c r="AG50" i="36"/>
  <c r="T9" i="12" s="1"/>
  <c r="AH62" i="30"/>
  <c r="AG62" i="36"/>
  <c r="T8" i="13" s="1"/>
  <c r="AH57" i="30"/>
  <c r="AG57" i="36"/>
  <c r="T3" i="13" s="1"/>
  <c r="AH86" i="30"/>
  <c r="AG86" i="36"/>
  <c r="T6" i="24" s="1"/>
  <c r="AH125" i="30"/>
  <c r="AG125" i="36"/>
  <c r="T6" i="27" s="1"/>
  <c r="AH31" i="30"/>
  <c r="AG31" i="36"/>
  <c r="T3" i="11" s="1"/>
  <c r="AI165" i="30"/>
  <c r="AH165" i="36"/>
  <c r="U7" i="15" s="1"/>
  <c r="AH47" i="30"/>
  <c r="AG47" i="36"/>
  <c r="T6" i="12" s="1"/>
  <c r="AI193" i="30"/>
  <c r="AH193" i="36"/>
  <c r="U9" i="17" s="1"/>
  <c r="AH11" i="30"/>
  <c r="AG11" i="36"/>
  <c r="S9" i="18" s="1"/>
  <c r="AH101" i="30"/>
  <c r="AG101" i="36"/>
  <c r="T8" i="25" s="1"/>
  <c r="AG44" i="36"/>
  <c r="T3" i="12" s="1"/>
  <c r="AH44" i="30"/>
  <c r="AH22" i="30"/>
  <c r="AG22" i="36"/>
  <c r="T7" i="20" s="1"/>
  <c r="AH18" i="30"/>
  <c r="AG18" i="36"/>
  <c r="T3" i="20" s="1"/>
  <c r="AH95" i="30"/>
  <c r="AG95" i="36"/>
  <c r="T2" i="25" s="1"/>
  <c r="AG199" i="30"/>
  <c r="AG199" i="36" s="1"/>
  <c r="AI166" i="30"/>
  <c r="AH166" i="36"/>
  <c r="U8" i="15" s="1"/>
  <c r="AG49" i="36"/>
  <c r="T8" i="12" s="1"/>
  <c r="AH49" i="30"/>
  <c r="AH126" i="30"/>
  <c r="AG126" i="36"/>
  <c r="T7" i="27" s="1"/>
  <c r="AH26" i="30"/>
  <c r="AG26" i="36"/>
  <c r="T11" i="20" s="1"/>
  <c r="AH10" i="30"/>
  <c r="AG10" i="36"/>
  <c r="S8" i="18" s="1"/>
  <c r="AH117" i="30"/>
  <c r="AG117" i="36"/>
  <c r="T11" i="26" s="1"/>
  <c r="AG13" i="36"/>
  <c r="S11" i="18" s="1"/>
  <c r="AH13" i="30"/>
  <c r="AH20" i="30"/>
  <c r="AG20" i="36"/>
  <c r="T5" i="20" s="1"/>
  <c r="AH36" i="30"/>
  <c r="AG36" i="36"/>
  <c r="T8" i="11" s="1"/>
  <c r="AH78" i="30"/>
  <c r="AG78" i="36"/>
  <c r="T11" i="23" s="1"/>
  <c r="AH89" i="30"/>
  <c r="AG89" i="36"/>
  <c r="T9" i="24" s="1"/>
  <c r="AH96" i="30"/>
  <c r="AG96" i="36"/>
  <c r="T3" i="25" s="1"/>
  <c r="AH88" i="30"/>
  <c r="AG88" i="36"/>
  <c r="T8" i="24" s="1"/>
  <c r="AH24" i="30"/>
  <c r="AG24" i="36"/>
  <c r="T9" i="20" s="1"/>
  <c r="AI167" i="30"/>
  <c r="AH167" i="36"/>
  <c r="U9" i="15" s="1"/>
  <c r="AH32" i="30"/>
  <c r="AG32" i="36"/>
  <c r="T4" i="11" s="1"/>
  <c r="AH70" i="30"/>
  <c r="AG70" i="36"/>
  <c r="T3" i="23" s="1"/>
  <c r="AH85" i="30"/>
  <c r="AG85" i="36"/>
  <c r="T5" i="24" s="1"/>
  <c r="AH128" i="30"/>
  <c r="AG128" i="36"/>
  <c r="T9" i="27" s="1"/>
  <c r="AI168" i="30"/>
  <c r="AH168" i="36"/>
  <c r="U10" i="15" s="1"/>
  <c r="AH39" i="30"/>
  <c r="AG39" i="36"/>
  <c r="T11" i="11" s="1"/>
  <c r="AI162" i="30"/>
  <c r="AH162" i="36"/>
  <c r="U4" i="15" s="1"/>
  <c r="AH112" i="30"/>
  <c r="AG112" i="36"/>
  <c r="T6" i="26" s="1"/>
  <c r="AH127" i="30"/>
  <c r="AG127" i="36"/>
  <c r="T8" i="27" s="1"/>
  <c r="AH83" i="30"/>
  <c r="AG83" i="36"/>
  <c r="T3" i="24" s="1"/>
  <c r="AH99" i="30"/>
  <c r="AG99" i="36"/>
  <c r="T6" i="25" s="1"/>
  <c r="AH115" i="30"/>
  <c r="AG115" i="36"/>
  <c r="T9" i="26" s="1"/>
  <c r="AH91" i="30"/>
  <c r="AG91" i="36"/>
  <c r="T11" i="24" s="1"/>
  <c r="AI179" i="30"/>
  <c r="AH179" i="36"/>
  <c r="U8" i="16" s="1"/>
  <c r="AI180" i="30"/>
  <c r="AH180" i="36"/>
  <c r="U9" i="16" s="1"/>
  <c r="AI155" i="30"/>
  <c r="AH155" i="36"/>
  <c r="U10" i="14" s="1"/>
  <c r="AH5" i="30"/>
  <c r="AG5" i="36"/>
  <c r="S3" i="18" s="1"/>
  <c r="AI139" i="30"/>
  <c r="AH139" i="36"/>
  <c r="U7" i="21" s="1"/>
  <c r="AH103" i="30"/>
  <c r="AG103" i="36"/>
  <c r="T10" i="25" s="1"/>
  <c r="AI192" i="30"/>
  <c r="AH192" i="36"/>
  <c r="U8" i="17" s="1"/>
  <c r="AN151" i="30" l="1"/>
  <c r="AM151" i="36"/>
  <c r="Z6" i="14" s="1"/>
  <c r="AN156" i="30"/>
  <c r="AM156" i="36"/>
  <c r="Z11" i="14" s="1"/>
  <c r="AN143" i="30"/>
  <c r="AM143" i="36"/>
  <c r="Z11" i="21" s="1"/>
  <c r="AI49" i="30"/>
  <c r="AH49" i="36"/>
  <c r="U8" i="12" s="1"/>
  <c r="AJ139" i="30"/>
  <c r="AI139" i="36"/>
  <c r="V7" i="21" s="1"/>
  <c r="AI86" i="30"/>
  <c r="AH86" i="36"/>
  <c r="U6" i="24" s="1"/>
  <c r="AI5" i="30"/>
  <c r="AH5" i="36"/>
  <c r="T3" i="18" s="1"/>
  <c r="AI91" i="30"/>
  <c r="AH91" i="36"/>
  <c r="U11" i="24" s="1"/>
  <c r="AI127" i="30"/>
  <c r="AH127" i="36"/>
  <c r="U8" i="27" s="1"/>
  <c r="AJ168" i="30"/>
  <c r="AI168" i="36"/>
  <c r="V10" i="15" s="1"/>
  <c r="AH32" i="36"/>
  <c r="U4" i="11" s="1"/>
  <c r="AI32" i="30"/>
  <c r="AI96" i="30"/>
  <c r="AH96" i="36"/>
  <c r="U3" i="25" s="1"/>
  <c r="AI20" i="30"/>
  <c r="AH20" i="36"/>
  <c r="U5" i="20" s="1"/>
  <c r="AI26" i="30"/>
  <c r="AH26" i="36"/>
  <c r="U11" i="20" s="1"/>
  <c r="AI34" i="30"/>
  <c r="AH34" i="36"/>
  <c r="U6" i="11" s="1"/>
  <c r="AI101" i="30"/>
  <c r="AH101" i="36"/>
  <c r="U8" i="25" s="1"/>
  <c r="AI57" i="30"/>
  <c r="AH57" i="36"/>
  <c r="U3" i="13" s="1"/>
  <c r="AI61" i="30"/>
  <c r="AH61" i="36"/>
  <c r="U7" i="13" s="1"/>
  <c r="AI37" i="30"/>
  <c r="AH37" i="36"/>
  <c r="U9" i="11" s="1"/>
  <c r="AJ152" i="30"/>
  <c r="AI152" i="36"/>
  <c r="V7" i="14" s="1"/>
  <c r="AJ161" i="30"/>
  <c r="AI161" i="36"/>
  <c r="V3" i="15" s="1"/>
  <c r="AJ150" i="30"/>
  <c r="AI150" i="36"/>
  <c r="V5" i="14" s="1"/>
  <c r="AJ108" i="30"/>
  <c r="AI108" i="36"/>
  <c r="V2" i="26" s="1"/>
  <c r="AI122" i="30"/>
  <c r="AH122" i="36"/>
  <c r="U3" i="27" s="1"/>
  <c r="AI90" i="30"/>
  <c r="AH90" i="36"/>
  <c r="U10" i="24" s="1"/>
  <c r="AI23" i="30"/>
  <c r="AH23" i="36"/>
  <c r="U8" i="20" s="1"/>
  <c r="AH13" i="36"/>
  <c r="T11" i="18" s="1"/>
  <c r="AI13" i="30"/>
  <c r="AJ165" i="30"/>
  <c r="AI165" i="36"/>
  <c r="V7" i="15" s="1"/>
  <c r="AJ148" i="30"/>
  <c r="AI148" i="36"/>
  <c r="V3" i="14" s="1"/>
  <c r="AJ192" i="30"/>
  <c r="AI192" i="36"/>
  <c r="V8" i="17" s="1"/>
  <c r="AJ155" i="30"/>
  <c r="AI155" i="36"/>
  <c r="V10" i="14" s="1"/>
  <c r="AI115" i="30"/>
  <c r="AH115" i="36"/>
  <c r="U9" i="26" s="1"/>
  <c r="AI112" i="30"/>
  <c r="AH112" i="36"/>
  <c r="U6" i="26" s="1"/>
  <c r="AI128" i="30"/>
  <c r="AH128" i="36"/>
  <c r="U9" i="27" s="1"/>
  <c r="AJ167" i="30"/>
  <c r="AI167" i="36"/>
  <c r="V9" i="15" s="1"/>
  <c r="AI89" i="30"/>
  <c r="AH89" i="36"/>
  <c r="U9" i="24" s="1"/>
  <c r="AI126" i="30"/>
  <c r="AH126" i="36"/>
  <c r="U7" i="27" s="1"/>
  <c r="AH21" i="36"/>
  <c r="U6" i="20" s="1"/>
  <c r="AI21" i="30"/>
  <c r="AI11" i="30"/>
  <c r="AH11" i="36"/>
  <c r="T9" i="18" s="1"/>
  <c r="AI62" i="30"/>
  <c r="AH62" i="36"/>
  <c r="U8" i="13" s="1"/>
  <c r="AJ163" i="30"/>
  <c r="AI163" i="36"/>
  <c r="V5" i="15" s="1"/>
  <c r="AJ135" i="30"/>
  <c r="AI135" i="36"/>
  <c r="V3" i="21" s="1"/>
  <c r="AJ153" i="30"/>
  <c r="AI153" i="36"/>
  <c r="V8" i="14" s="1"/>
  <c r="AI33" i="30"/>
  <c r="AH33" i="36"/>
  <c r="U5" i="11" s="1"/>
  <c r="AI121" i="30"/>
  <c r="AH121" i="36"/>
  <c r="U2" i="27" s="1"/>
  <c r="AJ178" i="30"/>
  <c r="AI178" i="36"/>
  <c r="V7" i="16" s="1"/>
  <c r="AI109" i="30"/>
  <c r="AH109" i="36"/>
  <c r="U3" i="26" s="1"/>
  <c r="AH8" i="36"/>
  <c r="T6" i="18" s="1"/>
  <c r="AI8" i="30"/>
  <c r="AI114" i="30"/>
  <c r="AH114" i="36"/>
  <c r="U8" i="26" s="1"/>
  <c r="AI63" i="30"/>
  <c r="AH63" i="36"/>
  <c r="U9" i="13" s="1"/>
  <c r="AI95" i="30"/>
  <c r="AH95" i="36"/>
  <c r="U2" i="25" s="1"/>
  <c r="AH199" i="30"/>
  <c r="AH199" i="36" s="1"/>
  <c r="AI31" i="30"/>
  <c r="AH31" i="36"/>
  <c r="U3" i="11" s="1"/>
  <c r="AI103" i="30"/>
  <c r="AH103" i="36"/>
  <c r="U10" i="25" s="1"/>
  <c r="AJ180" i="30"/>
  <c r="AI180" i="36"/>
  <c r="V9" i="16" s="1"/>
  <c r="AI99" i="30"/>
  <c r="AH99" i="36"/>
  <c r="U6" i="25" s="1"/>
  <c r="AJ162" i="30"/>
  <c r="AI162" i="36"/>
  <c r="V4" i="15" s="1"/>
  <c r="AI85" i="30"/>
  <c r="AH85" i="36"/>
  <c r="U5" i="24" s="1"/>
  <c r="AI24" i="30"/>
  <c r="AH24" i="36"/>
  <c r="U9" i="20" s="1"/>
  <c r="AI78" i="30"/>
  <c r="AH78" i="36"/>
  <c r="U11" i="23" s="1"/>
  <c r="AI117" i="30"/>
  <c r="AH117" i="36"/>
  <c r="U11" i="26" s="1"/>
  <c r="AI48" i="30"/>
  <c r="AH48" i="36"/>
  <c r="U7" i="12" s="1"/>
  <c r="AI60" i="30"/>
  <c r="AH60" i="36"/>
  <c r="U6" i="13" s="1"/>
  <c r="AI18" i="30"/>
  <c r="AH18" i="36"/>
  <c r="U3" i="20" s="1"/>
  <c r="AI125" i="30"/>
  <c r="AH125" i="36"/>
  <c r="U6" i="27" s="1"/>
  <c r="AH50" i="36"/>
  <c r="U9" i="12" s="1"/>
  <c r="AI50" i="30"/>
  <c r="AI38" i="30"/>
  <c r="AH38" i="36"/>
  <c r="U10" i="11" s="1"/>
  <c r="AJ191" i="30"/>
  <c r="AI191" i="36"/>
  <c r="V7" i="17" s="1"/>
  <c r="AI73" i="30"/>
  <c r="AH73" i="36"/>
  <c r="U6" i="23" s="1"/>
  <c r="AJ141" i="30"/>
  <c r="AI141" i="36"/>
  <c r="V9" i="21" s="1"/>
  <c r="AI97" i="30"/>
  <c r="AH97" i="36"/>
  <c r="U4" i="25" s="1"/>
  <c r="AJ140" i="30"/>
  <c r="AI140" i="36"/>
  <c r="V8" i="21" s="1"/>
  <c r="AI113" i="30"/>
  <c r="AH113" i="36"/>
  <c r="U7" i="26" s="1"/>
  <c r="AI100" i="30"/>
  <c r="AH100" i="36"/>
  <c r="U7" i="25" s="1"/>
  <c r="AI104" i="30"/>
  <c r="AH104" i="36"/>
  <c r="U11" i="25" s="1"/>
  <c r="AJ193" i="30"/>
  <c r="AI193" i="36"/>
  <c r="V9" i="17" s="1"/>
  <c r="AJ179" i="30"/>
  <c r="AI179" i="36"/>
  <c r="V8" i="16" s="1"/>
  <c r="AI83" i="30"/>
  <c r="AH83" i="36"/>
  <c r="U3" i="24" s="1"/>
  <c r="AI39" i="30"/>
  <c r="AH39" i="36"/>
  <c r="U11" i="11" s="1"/>
  <c r="AI70" i="30"/>
  <c r="AH70" i="36"/>
  <c r="U3" i="23" s="1"/>
  <c r="AI88" i="30"/>
  <c r="AH88" i="36"/>
  <c r="U8" i="24" s="1"/>
  <c r="AH36" i="36"/>
  <c r="U8" i="11" s="1"/>
  <c r="AI36" i="30"/>
  <c r="AI10" i="30"/>
  <c r="AH10" i="36"/>
  <c r="T8" i="18" s="1"/>
  <c r="AJ166" i="30"/>
  <c r="AI166" i="36"/>
  <c r="V8" i="15" s="1"/>
  <c r="AH44" i="36"/>
  <c r="U3" i="12" s="1"/>
  <c r="AI44" i="30"/>
  <c r="AI35" i="30"/>
  <c r="AH35" i="36"/>
  <c r="U7" i="11" s="1"/>
  <c r="AI65" i="30"/>
  <c r="AH65" i="36"/>
  <c r="U11" i="13" s="1"/>
  <c r="AH22" i="36"/>
  <c r="U7" i="20" s="1"/>
  <c r="AI22" i="30"/>
  <c r="AI47" i="30"/>
  <c r="AH47" i="36"/>
  <c r="U6" i="12" s="1"/>
  <c r="AI76" i="30"/>
  <c r="AH76" i="36"/>
  <c r="U9" i="23" s="1"/>
  <c r="AH52" i="36"/>
  <c r="U11" i="12" s="1"/>
  <c r="AI52" i="30"/>
  <c r="AI87" i="30"/>
  <c r="AH87" i="36"/>
  <c r="U7" i="24" s="1"/>
  <c r="AJ174" i="30"/>
  <c r="AI174" i="36"/>
  <c r="V3" i="16" s="1"/>
  <c r="AI130" i="30"/>
  <c r="AH130" i="36"/>
  <c r="U11" i="27" s="1"/>
  <c r="AI25" i="30"/>
  <c r="AH25" i="36"/>
  <c r="U10" i="20" s="1"/>
  <c r="AJ154" i="30"/>
  <c r="AI154" i="36"/>
  <c r="V9" i="14" s="1"/>
  <c r="AI75" i="30"/>
  <c r="AH75" i="36"/>
  <c r="U8" i="23" s="1"/>
  <c r="AI98" i="30"/>
  <c r="AH98" i="36"/>
  <c r="U5" i="25" s="1"/>
  <c r="AI102" i="30"/>
  <c r="AH102" i="36"/>
  <c r="U9" i="25" s="1"/>
  <c r="AO143" i="30" l="1"/>
  <c r="AN143" i="36"/>
  <c r="AA11" i="21" s="1"/>
  <c r="AO156" i="30"/>
  <c r="AN156" i="36"/>
  <c r="AA11" i="14" s="1"/>
  <c r="AO151" i="30"/>
  <c r="AN151" i="36"/>
  <c r="AA6" i="14" s="1"/>
  <c r="AJ114" i="30"/>
  <c r="AI114" i="36"/>
  <c r="V8" i="26" s="1"/>
  <c r="AK154" i="30"/>
  <c r="AJ154" i="36"/>
  <c r="W9" i="14" s="1"/>
  <c r="AJ87" i="30"/>
  <c r="AI87" i="36"/>
  <c r="V7" i="24" s="1"/>
  <c r="AK166" i="30"/>
  <c r="AJ166" i="36"/>
  <c r="W8" i="15" s="1"/>
  <c r="AJ70" i="30"/>
  <c r="AI70" i="36"/>
  <c r="V3" i="23" s="1"/>
  <c r="AK193" i="30"/>
  <c r="AJ193" i="36"/>
  <c r="W9" i="17" s="1"/>
  <c r="AK140" i="30"/>
  <c r="AJ140" i="36"/>
  <c r="W8" i="21" s="1"/>
  <c r="AK191" i="30"/>
  <c r="AJ191" i="36"/>
  <c r="W7" i="17" s="1"/>
  <c r="AJ18" i="30"/>
  <c r="AI18" i="36"/>
  <c r="V3" i="20" s="1"/>
  <c r="AJ78" i="30"/>
  <c r="AI78" i="36"/>
  <c r="V11" i="23" s="1"/>
  <c r="AJ99" i="30"/>
  <c r="AI99" i="36"/>
  <c r="V6" i="25" s="1"/>
  <c r="AJ13" i="30"/>
  <c r="AI13" i="36"/>
  <c r="U11" i="18" s="1"/>
  <c r="AJ32" i="30"/>
  <c r="AI32" i="36"/>
  <c r="V4" i="11" s="1"/>
  <c r="AJ121" i="30"/>
  <c r="AI121" i="36"/>
  <c r="V2" i="27" s="1"/>
  <c r="AJ52" i="30"/>
  <c r="AI52" i="36"/>
  <c r="V11" i="12" s="1"/>
  <c r="AJ95" i="30"/>
  <c r="AI95" i="36"/>
  <c r="V2" i="25" s="1"/>
  <c r="AI199" i="30"/>
  <c r="AI199" i="36" s="1"/>
  <c r="AJ109" i="30"/>
  <c r="AI109" i="36"/>
  <c r="V3" i="26" s="1"/>
  <c r="AK153" i="30"/>
  <c r="AJ153" i="36"/>
  <c r="W8" i="14" s="1"/>
  <c r="AJ11" i="30"/>
  <c r="AI11" i="36"/>
  <c r="U9" i="18" s="1"/>
  <c r="AK167" i="30"/>
  <c r="AJ167" i="36"/>
  <c r="W9" i="15" s="1"/>
  <c r="AK155" i="30"/>
  <c r="AJ155" i="36"/>
  <c r="W10" i="14" s="1"/>
  <c r="AK108" i="30"/>
  <c r="AJ108" i="36"/>
  <c r="W2" i="26" s="1"/>
  <c r="AJ37" i="30"/>
  <c r="AI37" i="36"/>
  <c r="V9" i="11" s="1"/>
  <c r="AJ34" i="30"/>
  <c r="AI34" i="36"/>
  <c r="V6" i="11" s="1"/>
  <c r="AJ5" i="30"/>
  <c r="AI5" i="36"/>
  <c r="U3" i="18" s="1"/>
  <c r="AJ25" i="30"/>
  <c r="AI25" i="36"/>
  <c r="V10" i="20" s="1"/>
  <c r="AJ65" i="30"/>
  <c r="AI65" i="36"/>
  <c r="V11" i="13" s="1"/>
  <c r="AJ10" i="30"/>
  <c r="AI10" i="36"/>
  <c r="U8" i="18" s="1"/>
  <c r="AJ39" i="30"/>
  <c r="AI39" i="36"/>
  <c r="V11" i="11" s="1"/>
  <c r="AJ104" i="30"/>
  <c r="AI104" i="36"/>
  <c r="V11" i="25" s="1"/>
  <c r="AJ97" i="30"/>
  <c r="AI97" i="36"/>
  <c r="V4" i="25" s="1"/>
  <c r="AJ38" i="30"/>
  <c r="AI38" i="36"/>
  <c r="V10" i="11" s="1"/>
  <c r="AJ60" i="30"/>
  <c r="AI60" i="36"/>
  <c r="V6" i="13" s="1"/>
  <c r="AJ24" i="30"/>
  <c r="AI24" i="36"/>
  <c r="V9" i="20" s="1"/>
  <c r="AK180" i="30"/>
  <c r="AJ180" i="36"/>
  <c r="W9" i="16" s="1"/>
  <c r="AJ21" i="30"/>
  <c r="AI21" i="36"/>
  <c r="V6" i="20" s="1"/>
  <c r="AJ36" i="30"/>
  <c r="AI36" i="36"/>
  <c r="V8" i="11" s="1"/>
  <c r="AJ63" i="30"/>
  <c r="AI63" i="36"/>
  <c r="V9" i="13" s="1"/>
  <c r="AK135" i="30"/>
  <c r="AJ135" i="36"/>
  <c r="W3" i="21" s="1"/>
  <c r="AJ128" i="30"/>
  <c r="AI128" i="36"/>
  <c r="V9" i="27" s="1"/>
  <c r="AK192" i="30"/>
  <c r="AJ192" i="36"/>
  <c r="W8" i="17" s="1"/>
  <c r="AJ23" i="30"/>
  <c r="AI23" i="36"/>
  <c r="V8" i="20" s="1"/>
  <c r="AK150" i="30"/>
  <c r="AJ150" i="36"/>
  <c r="W5" i="14" s="1"/>
  <c r="AJ61" i="30"/>
  <c r="AI61" i="36"/>
  <c r="V7" i="13" s="1"/>
  <c r="AJ26" i="30"/>
  <c r="AI26" i="36"/>
  <c r="V11" i="20" s="1"/>
  <c r="AK168" i="30"/>
  <c r="AJ168" i="36"/>
  <c r="W10" i="15" s="1"/>
  <c r="AJ86" i="30"/>
  <c r="AI86" i="36"/>
  <c r="V6" i="24" s="1"/>
  <c r="AJ102" i="30"/>
  <c r="AI102" i="36"/>
  <c r="V9" i="25" s="1"/>
  <c r="AJ50" i="30"/>
  <c r="AI50" i="36"/>
  <c r="V9" i="12" s="1"/>
  <c r="AK178" i="30"/>
  <c r="AJ178" i="36"/>
  <c r="W7" i="16" s="1"/>
  <c r="AJ98" i="30"/>
  <c r="AI98" i="36"/>
  <c r="V5" i="25" s="1"/>
  <c r="AJ130" i="30"/>
  <c r="AI130" i="36"/>
  <c r="V11" i="27" s="1"/>
  <c r="AJ76" i="30"/>
  <c r="AI76" i="36"/>
  <c r="V9" i="23" s="1"/>
  <c r="AJ35" i="30"/>
  <c r="AI35" i="36"/>
  <c r="V7" i="11" s="1"/>
  <c r="AJ83" i="30"/>
  <c r="AI83" i="36"/>
  <c r="V3" i="24" s="1"/>
  <c r="AJ100" i="30"/>
  <c r="AI100" i="36"/>
  <c r="V7" i="25" s="1"/>
  <c r="AK141" i="30"/>
  <c r="AJ141" i="36"/>
  <c r="W9" i="21" s="1"/>
  <c r="AJ48" i="30"/>
  <c r="AI48" i="36"/>
  <c r="V7" i="12" s="1"/>
  <c r="AJ85" i="30"/>
  <c r="AI85" i="36"/>
  <c r="V5" i="24" s="1"/>
  <c r="AJ103" i="30"/>
  <c r="AI103" i="36"/>
  <c r="V10" i="25" s="1"/>
  <c r="AK163" i="30"/>
  <c r="AJ163" i="36"/>
  <c r="W5" i="15" s="1"/>
  <c r="AJ126" i="30"/>
  <c r="AI126" i="36"/>
  <c r="V7" i="27" s="1"/>
  <c r="AJ112" i="30"/>
  <c r="AI112" i="36"/>
  <c r="V6" i="26" s="1"/>
  <c r="AK148" i="30"/>
  <c r="AJ148" i="36"/>
  <c r="W3" i="14" s="1"/>
  <c r="AJ90" i="30"/>
  <c r="AI90" i="36"/>
  <c r="V10" i="24" s="1"/>
  <c r="AK161" i="30"/>
  <c r="AJ161" i="36"/>
  <c r="W3" i="15" s="1"/>
  <c r="AJ57" i="30"/>
  <c r="AI57" i="36"/>
  <c r="V3" i="13" s="1"/>
  <c r="AJ20" i="30"/>
  <c r="AI20" i="36"/>
  <c r="V5" i="20" s="1"/>
  <c r="AJ127" i="30"/>
  <c r="AI127" i="36"/>
  <c r="V8" i="27" s="1"/>
  <c r="AK139" i="30"/>
  <c r="AJ139" i="36"/>
  <c r="W7" i="21" s="1"/>
  <c r="AJ44" i="30"/>
  <c r="AI44" i="36"/>
  <c r="V3" i="12" s="1"/>
  <c r="AJ75" i="30"/>
  <c r="AI75" i="36"/>
  <c r="V8" i="23" s="1"/>
  <c r="AK174" i="30"/>
  <c r="AJ174" i="36"/>
  <c r="W3" i="16" s="1"/>
  <c r="AJ47" i="30"/>
  <c r="AI47" i="36"/>
  <c r="V6" i="12" s="1"/>
  <c r="AJ88" i="30"/>
  <c r="AI88" i="36"/>
  <c r="V8" i="24" s="1"/>
  <c r="AK179" i="30"/>
  <c r="AJ179" i="36"/>
  <c r="W8" i="16" s="1"/>
  <c r="AJ113" i="30"/>
  <c r="AI113" i="36"/>
  <c r="V7" i="26" s="1"/>
  <c r="AJ73" i="30"/>
  <c r="AI73" i="36"/>
  <c r="V6" i="23" s="1"/>
  <c r="AJ125" i="30"/>
  <c r="AI125" i="36"/>
  <c r="V6" i="27" s="1"/>
  <c r="AJ117" i="30"/>
  <c r="AI117" i="36"/>
  <c r="V11" i="26" s="1"/>
  <c r="AK162" i="30"/>
  <c r="AJ162" i="36"/>
  <c r="W4" i="15" s="1"/>
  <c r="AJ31" i="30"/>
  <c r="AI31" i="36"/>
  <c r="V3" i="11" s="1"/>
  <c r="AJ8" i="30"/>
  <c r="AI8" i="36"/>
  <c r="U6" i="18" s="1"/>
  <c r="AJ22" i="30"/>
  <c r="AI22" i="36"/>
  <c r="V7" i="20" s="1"/>
  <c r="AJ33" i="30"/>
  <c r="AI33" i="36"/>
  <c r="V5" i="11" s="1"/>
  <c r="AJ62" i="30"/>
  <c r="AI62" i="36"/>
  <c r="V8" i="13" s="1"/>
  <c r="AJ89" i="30"/>
  <c r="AI89" i="36"/>
  <c r="V9" i="24" s="1"/>
  <c r="AJ115" i="30"/>
  <c r="AI115" i="36"/>
  <c r="V9" i="26" s="1"/>
  <c r="AK165" i="30"/>
  <c r="AJ165" i="36"/>
  <c r="W7" i="15" s="1"/>
  <c r="AJ122" i="30"/>
  <c r="AI122" i="36"/>
  <c r="V3" i="27" s="1"/>
  <c r="AK152" i="30"/>
  <c r="AJ152" i="36"/>
  <c r="W7" i="14" s="1"/>
  <c r="AJ101" i="30"/>
  <c r="AI101" i="36"/>
  <c r="V8" i="25" s="1"/>
  <c r="AJ96" i="30"/>
  <c r="AI96" i="36"/>
  <c r="V3" i="25" s="1"/>
  <c r="AJ91" i="30"/>
  <c r="AI91" i="36"/>
  <c r="V11" i="24" s="1"/>
  <c r="AJ49" i="30"/>
  <c r="AI49" i="36"/>
  <c r="V8" i="12" s="1"/>
  <c r="AP151" i="30" l="1"/>
  <c r="AO151" i="36"/>
  <c r="AB6" i="14" s="1"/>
  <c r="AP156" i="30"/>
  <c r="AO156" i="36"/>
  <c r="AB11" i="14" s="1"/>
  <c r="AP143" i="30"/>
  <c r="AO143" i="36"/>
  <c r="AB11" i="21" s="1"/>
  <c r="AK22" i="30"/>
  <c r="AJ22" i="36"/>
  <c r="W7" i="20" s="1"/>
  <c r="AL179" i="30"/>
  <c r="AK179" i="36"/>
  <c r="X8" i="16" s="1"/>
  <c r="AK75" i="30"/>
  <c r="AJ75" i="36"/>
  <c r="W8" i="23" s="1"/>
  <c r="AL148" i="30"/>
  <c r="AK148" i="36"/>
  <c r="X3" i="14" s="1"/>
  <c r="AK100" i="30"/>
  <c r="AJ100" i="36"/>
  <c r="W7" i="25" s="1"/>
  <c r="AK102" i="30"/>
  <c r="AJ102" i="36"/>
  <c r="W9" i="25" s="1"/>
  <c r="AK128" i="30"/>
  <c r="AJ128" i="36"/>
  <c r="W9" i="27" s="1"/>
  <c r="AK38" i="30"/>
  <c r="AJ38" i="36"/>
  <c r="W10" i="11" s="1"/>
  <c r="AK10" i="30"/>
  <c r="AJ10" i="36"/>
  <c r="V8" i="18" s="1"/>
  <c r="AK34" i="30"/>
  <c r="AJ34" i="36"/>
  <c r="W6" i="11" s="1"/>
  <c r="AL167" i="30"/>
  <c r="AK167" i="36"/>
  <c r="X9" i="15" s="1"/>
  <c r="AK101" i="30"/>
  <c r="AJ101" i="36"/>
  <c r="W8" i="25" s="1"/>
  <c r="AK117" i="30"/>
  <c r="AJ117" i="36"/>
  <c r="W11" i="26" s="1"/>
  <c r="AK20" i="30"/>
  <c r="AJ20" i="36"/>
  <c r="W5" i="20" s="1"/>
  <c r="AK103" i="30"/>
  <c r="AJ103" i="36"/>
  <c r="W10" i="25" s="1"/>
  <c r="AK130" i="30"/>
  <c r="AJ130" i="36"/>
  <c r="W11" i="27" s="1"/>
  <c r="AK61" i="30"/>
  <c r="AJ61" i="36"/>
  <c r="W7" i="13" s="1"/>
  <c r="AK21" i="30"/>
  <c r="AJ21" i="36"/>
  <c r="W6" i="20" s="1"/>
  <c r="AK95" i="30"/>
  <c r="AJ95" i="36"/>
  <c r="W2" i="25" s="1"/>
  <c r="AJ199" i="30"/>
  <c r="AJ199" i="36" s="1"/>
  <c r="AK13" i="30"/>
  <c r="AJ13" i="36"/>
  <c r="V11" i="18" s="1"/>
  <c r="AL191" i="30"/>
  <c r="AK191" i="36"/>
  <c r="X7" i="17" s="1"/>
  <c r="AL166" i="30"/>
  <c r="AK166" i="36"/>
  <c r="X8" i="15" s="1"/>
  <c r="AK49" i="30"/>
  <c r="AJ49" i="36"/>
  <c r="W8" i="12" s="1"/>
  <c r="AK89" i="30"/>
  <c r="AJ89" i="36"/>
  <c r="W9" i="24" s="1"/>
  <c r="AK125" i="30"/>
  <c r="AJ125" i="36"/>
  <c r="W6" i="27" s="1"/>
  <c r="AK44" i="30"/>
  <c r="AJ44" i="36"/>
  <c r="W3" i="12" s="1"/>
  <c r="AK112" i="30"/>
  <c r="AJ112" i="36"/>
  <c r="W6" i="26" s="1"/>
  <c r="AK83" i="30"/>
  <c r="AJ83" i="36"/>
  <c r="W3" i="24" s="1"/>
  <c r="AK86" i="30"/>
  <c r="AJ86" i="36"/>
  <c r="W6" i="24" s="1"/>
  <c r="AL135" i="30"/>
  <c r="AK135" i="36"/>
  <c r="X3" i="21" s="1"/>
  <c r="AL180" i="30"/>
  <c r="AK180" i="36"/>
  <c r="X9" i="16" s="1"/>
  <c r="AK97" i="30"/>
  <c r="AJ97" i="36"/>
  <c r="W4" i="25" s="1"/>
  <c r="AK65" i="30"/>
  <c r="AJ65" i="36"/>
  <c r="W11" i="13" s="1"/>
  <c r="AK37" i="30"/>
  <c r="AJ37" i="36"/>
  <c r="W9" i="11" s="1"/>
  <c r="AK11" i="30"/>
  <c r="AJ11" i="36"/>
  <c r="V9" i="18" s="1"/>
  <c r="AK115" i="30"/>
  <c r="AJ115" i="36"/>
  <c r="W9" i="26" s="1"/>
  <c r="AL152" i="30"/>
  <c r="AK152" i="36"/>
  <c r="X7" i="14" s="1"/>
  <c r="AK8" i="30"/>
  <c r="AJ8" i="36"/>
  <c r="V6" i="18" s="1"/>
  <c r="AK88" i="30"/>
  <c r="AJ88" i="36"/>
  <c r="W8" i="24" s="1"/>
  <c r="AK57" i="30"/>
  <c r="AJ57" i="36"/>
  <c r="W3" i="13" s="1"/>
  <c r="AK85" i="30"/>
  <c r="AJ85" i="36"/>
  <c r="W5" i="24" s="1"/>
  <c r="AK98" i="30"/>
  <c r="AJ98" i="36"/>
  <c r="W5" i="25" s="1"/>
  <c r="AL150" i="30"/>
  <c r="AK150" i="36"/>
  <c r="X5" i="14" s="1"/>
  <c r="AK52" i="30"/>
  <c r="AJ52" i="36"/>
  <c r="W11" i="12" s="1"/>
  <c r="AK99" i="30"/>
  <c r="AJ99" i="36"/>
  <c r="W6" i="25" s="1"/>
  <c r="AL140" i="30"/>
  <c r="AK140" i="36"/>
  <c r="X8" i="21" s="1"/>
  <c r="AK87" i="30"/>
  <c r="AJ87" i="36"/>
  <c r="W7" i="24" s="1"/>
  <c r="AK62" i="30"/>
  <c r="AJ62" i="36"/>
  <c r="W8" i="13" s="1"/>
  <c r="AK73" i="30"/>
  <c r="AJ73" i="36"/>
  <c r="W6" i="23" s="1"/>
  <c r="AL139" i="30"/>
  <c r="AK139" i="36"/>
  <c r="X7" i="21" s="1"/>
  <c r="AK126" i="30"/>
  <c r="AJ126" i="36"/>
  <c r="W7" i="27" s="1"/>
  <c r="AK35" i="30"/>
  <c r="AJ35" i="36"/>
  <c r="W7" i="11" s="1"/>
  <c r="AL168" i="30"/>
  <c r="AK168" i="36"/>
  <c r="X10" i="15" s="1"/>
  <c r="AK63" i="30"/>
  <c r="AJ63" i="36"/>
  <c r="W9" i="13" s="1"/>
  <c r="AK104" i="30"/>
  <c r="AJ104" i="36"/>
  <c r="W11" i="25" s="1"/>
  <c r="AL108" i="30"/>
  <c r="AK108" i="36"/>
  <c r="X2" i="26" s="1"/>
  <c r="AL153" i="30"/>
  <c r="AK153" i="36"/>
  <c r="X8" i="14" s="1"/>
  <c r="AK91" i="30"/>
  <c r="AJ91" i="36"/>
  <c r="W11" i="24" s="1"/>
  <c r="AK31" i="30"/>
  <c r="AJ31" i="36"/>
  <c r="W3" i="11" s="1"/>
  <c r="AK47" i="30"/>
  <c r="AJ47" i="36"/>
  <c r="W6" i="12" s="1"/>
  <c r="AL161" i="30"/>
  <c r="AK161" i="36"/>
  <c r="X3" i="15" s="1"/>
  <c r="AK48" i="30"/>
  <c r="AJ48" i="36"/>
  <c r="W7" i="12" s="1"/>
  <c r="AL178" i="30"/>
  <c r="AK178" i="36"/>
  <c r="X7" i="16" s="1"/>
  <c r="AK23" i="30"/>
  <c r="AJ23" i="36"/>
  <c r="W8" i="20" s="1"/>
  <c r="AK24" i="30"/>
  <c r="AJ24" i="36"/>
  <c r="W9" i="20" s="1"/>
  <c r="AK25" i="30"/>
  <c r="AJ25" i="36"/>
  <c r="W10" i="20" s="1"/>
  <c r="AK121" i="30"/>
  <c r="AJ121" i="36"/>
  <c r="W2" i="27" s="1"/>
  <c r="AK78" i="30"/>
  <c r="AJ78" i="36"/>
  <c r="W11" i="23" s="1"/>
  <c r="AL193" i="30"/>
  <c r="AK193" i="36"/>
  <c r="X9" i="17" s="1"/>
  <c r="AL154" i="30"/>
  <c r="AK154" i="36"/>
  <c r="X9" i="14" s="1"/>
  <c r="AK96" i="30"/>
  <c r="AJ96" i="36"/>
  <c r="W3" i="25" s="1"/>
  <c r="AK33" i="30"/>
  <c r="AJ33" i="36"/>
  <c r="W5" i="11" s="1"/>
  <c r="AK113" i="30"/>
  <c r="AJ113" i="36"/>
  <c r="W7" i="26" s="1"/>
  <c r="AK127" i="30"/>
  <c r="AJ127" i="36"/>
  <c r="W8" i="27" s="1"/>
  <c r="AL163" i="30"/>
  <c r="AK163" i="36"/>
  <c r="X5" i="15" s="1"/>
  <c r="AK76" i="30"/>
  <c r="AJ76" i="36"/>
  <c r="W9" i="23" s="1"/>
  <c r="AK26" i="30"/>
  <c r="AJ26" i="36"/>
  <c r="W11" i="20" s="1"/>
  <c r="AL192" i="30"/>
  <c r="AK192" i="36"/>
  <c r="X8" i="17" s="1"/>
  <c r="AK39" i="30"/>
  <c r="AJ39" i="36"/>
  <c r="W11" i="11" s="1"/>
  <c r="AK5" i="30"/>
  <c r="AJ5" i="36"/>
  <c r="V3" i="18" s="1"/>
  <c r="AL155" i="30"/>
  <c r="AK155" i="36"/>
  <c r="X10" i="14" s="1"/>
  <c r="AK109" i="30"/>
  <c r="AJ109" i="36"/>
  <c r="W3" i="26" s="1"/>
  <c r="AK122" i="30"/>
  <c r="AJ122" i="36"/>
  <c r="W3" i="27" s="1"/>
  <c r="AL165" i="30"/>
  <c r="AK165" i="36"/>
  <c r="X7" i="15" s="1"/>
  <c r="AL162" i="30"/>
  <c r="AK162" i="36"/>
  <c r="X4" i="15" s="1"/>
  <c r="AL174" i="30"/>
  <c r="AK174" i="36"/>
  <c r="X3" i="16" s="1"/>
  <c r="AK90" i="30"/>
  <c r="AJ90" i="36"/>
  <c r="W10" i="24" s="1"/>
  <c r="AL141" i="30"/>
  <c r="AK141" i="36"/>
  <c r="X9" i="21" s="1"/>
  <c r="AK50" i="30"/>
  <c r="AJ50" i="36"/>
  <c r="W9" i="12" s="1"/>
  <c r="AK36" i="30"/>
  <c r="AJ36" i="36"/>
  <c r="W8" i="11" s="1"/>
  <c r="AK60" i="30"/>
  <c r="AJ60" i="36"/>
  <c r="W6" i="13" s="1"/>
  <c r="AK32" i="30"/>
  <c r="AJ32" i="36"/>
  <c r="W4" i="11" s="1"/>
  <c r="AK18" i="30"/>
  <c r="AJ18" i="36"/>
  <c r="W3" i="20" s="1"/>
  <c r="AK70" i="30"/>
  <c r="AJ70" i="36"/>
  <c r="W3" i="23" s="1"/>
  <c r="AK114" i="30"/>
  <c r="AJ114" i="36"/>
  <c r="W8" i="26" s="1"/>
  <c r="AQ143" i="30" l="1"/>
  <c r="AP143" i="36"/>
  <c r="AC11" i="21" s="1"/>
  <c r="AQ156" i="30"/>
  <c r="AP156" i="36"/>
  <c r="AC11" i="14" s="1"/>
  <c r="AQ151" i="30"/>
  <c r="AP151" i="36"/>
  <c r="AC6" i="14" s="1"/>
  <c r="AM165" i="30"/>
  <c r="AL165" i="36"/>
  <c r="Y7" i="15" s="1"/>
  <c r="AL76" i="30"/>
  <c r="AK76" i="36"/>
  <c r="X9" i="23" s="1"/>
  <c r="AL78" i="30"/>
  <c r="AK78" i="36"/>
  <c r="X11" i="23" s="1"/>
  <c r="AL47" i="30"/>
  <c r="AK47" i="36"/>
  <c r="X6" i="12" s="1"/>
  <c r="AL35" i="30"/>
  <c r="AK35" i="36"/>
  <c r="X7" i="11" s="1"/>
  <c r="AL52" i="30"/>
  <c r="AK52" i="36"/>
  <c r="X11" i="12" s="1"/>
  <c r="AL115" i="30"/>
  <c r="AK115" i="36"/>
  <c r="X9" i="26" s="1"/>
  <c r="AL97" i="30"/>
  <c r="AK97" i="36"/>
  <c r="X4" i="25" s="1"/>
  <c r="AL83" i="30"/>
  <c r="AK83" i="36"/>
  <c r="X3" i="24" s="1"/>
  <c r="AL89" i="30"/>
  <c r="AK89" i="36"/>
  <c r="X9" i="24" s="1"/>
  <c r="AL13" i="30"/>
  <c r="AK13" i="36"/>
  <c r="W11" i="18" s="1"/>
  <c r="AK32" i="36"/>
  <c r="X4" i="11" s="1"/>
  <c r="AL32" i="30"/>
  <c r="AK5" i="36"/>
  <c r="W3" i="18" s="1"/>
  <c r="AL5" i="30"/>
  <c r="AL33" i="30"/>
  <c r="AK33" i="36"/>
  <c r="X5" i="11" s="1"/>
  <c r="AK23" i="36"/>
  <c r="X8" i="20" s="1"/>
  <c r="AL23" i="30"/>
  <c r="AM108" i="30"/>
  <c r="AL108" i="36"/>
  <c r="Y2" i="26" s="1"/>
  <c r="AL62" i="30"/>
  <c r="AK62" i="36"/>
  <c r="X8" i="13" s="1"/>
  <c r="AL57" i="30"/>
  <c r="AK57" i="36"/>
  <c r="X3" i="13" s="1"/>
  <c r="AL130" i="30"/>
  <c r="AK130" i="36"/>
  <c r="X11" i="27" s="1"/>
  <c r="AL101" i="30"/>
  <c r="AK101" i="36"/>
  <c r="X8" i="25" s="1"/>
  <c r="AL38" i="30"/>
  <c r="AK38" i="36"/>
  <c r="X10" i="11" s="1"/>
  <c r="AM148" i="30"/>
  <c r="AL148" i="36"/>
  <c r="Y3" i="14" s="1"/>
  <c r="AL90" i="30"/>
  <c r="AK90" i="36"/>
  <c r="X10" i="24" s="1"/>
  <c r="AL39" i="30"/>
  <c r="AK39" i="36"/>
  <c r="X11" i="11" s="1"/>
  <c r="AL96" i="30"/>
  <c r="AK96" i="36"/>
  <c r="X3" i="25" s="1"/>
  <c r="AL31" i="30"/>
  <c r="AK31" i="36"/>
  <c r="X3" i="11" s="1"/>
  <c r="AL126" i="30"/>
  <c r="AK126" i="36"/>
  <c r="X7" i="27" s="1"/>
  <c r="AM150" i="30"/>
  <c r="AL150" i="36"/>
  <c r="Y5" i="14" s="1"/>
  <c r="AL11" i="30"/>
  <c r="AK11" i="36"/>
  <c r="W9" i="18" s="1"/>
  <c r="AM180" i="30"/>
  <c r="AL180" i="36"/>
  <c r="Y9" i="16" s="1"/>
  <c r="AL112" i="30"/>
  <c r="AK112" i="36"/>
  <c r="X6" i="26" s="1"/>
  <c r="AL49" i="30"/>
  <c r="AK49" i="36"/>
  <c r="X8" i="12" s="1"/>
  <c r="AK60" i="36"/>
  <c r="X6" i="13" s="1"/>
  <c r="AL60" i="30"/>
  <c r="AL122" i="30"/>
  <c r="AK122" i="36"/>
  <c r="X3" i="27" s="1"/>
  <c r="AM163" i="30"/>
  <c r="AL163" i="36"/>
  <c r="Y5" i="15" s="1"/>
  <c r="AL121" i="30"/>
  <c r="AK121" i="36"/>
  <c r="X2" i="27" s="1"/>
  <c r="AM178" i="30"/>
  <c r="AL178" i="36"/>
  <c r="Y7" i="16" s="1"/>
  <c r="AL104" i="30"/>
  <c r="AK104" i="36"/>
  <c r="X11" i="25" s="1"/>
  <c r="AL87" i="30"/>
  <c r="AK87" i="36"/>
  <c r="X7" i="24" s="1"/>
  <c r="AL88" i="30"/>
  <c r="AK88" i="36"/>
  <c r="X8" i="24" s="1"/>
  <c r="AL95" i="30"/>
  <c r="AK95" i="36"/>
  <c r="X2" i="25" s="1"/>
  <c r="AK199" i="30"/>
  <c r="AK199" i="36" s="1"/>
  <c r="AL103" i="30"/>
  <c r="AK103" i="36"/>
  <c r="X10" i="25" s="1"/>
  <c r="AM167" i="30"/>
  <c r="AL167" i="36"/>
  <c r="Y9" i="15" s="1"/>
  <c r="AL128" i="30"/>
  <c r="AK128" i="36"/>
  <c r="X9" i="27" s="1"/>
  <c r="AL75" i="30"/>
  <c r="AK75" i="36"/>
  <c r="X8" i="23" s="1"/>
  <c r="AL70" i="30"/>
  <c r="AK70" i="36"/>
  <c r="X3" i="23" s="1"/>
  <c r="AM174" i="30"/>
  <c r="AL174" i="36"/>
  <c r="Y3" i="16" s="1"/>
  <c r="AM192" i="30"/>
  <c r="AL192" i="36"/>
  <c r="Y8" i="17" s="1"/>
  <c r="AM154" i="30"/>
  <c r="AL154" i="36"/>
  <c r="Y9" i="14" s="1"/>
  <c r="AL48" i="30"/>
  <c r="AK48" i="36"/>
  <c r="X7" i="12" s="1"/>
  <c r="AL63" i="30"/>
  <c r="AK63" i="36"/>
  <c r="X9" i="13" s="1"/>
  <c r="AM140" i="30"/>
  <c r="AL140" i="36"/>
  <c r="Y8" i="21" s="1"/>
  <c r="AL8" i="30"/>
  <c r="AK8" i="36"/>
  <c r="W6" i="18" s="1"/>
  <c r="AL37" i="30"/>
  <c r="AK37" i="36"/>
  <c r="X9" i="11" s="1"/>
  <c r="AM135" i="30"/>
  <c r="AL135" i="36"/>
  <c r="Y3" i="21" s="1"/>
  <c r="AL44" i="30"/>
  <c r="AK44" i="36"/>
  <c r="X3" i="12" s="1"/>
  <c r="AM166" i="30"/>
  <c r="AL166" i="36"/>
  <c r="Y8" i="15" s="1"/>
  <c r="AM141" i="30"/>
  <c r="AL141" i="36"/>
  <c r="Y9" i="21" s="1"/>
  <c r="AL36" i="30"/>
  <c r="AK36" i="36"/>
  <c r="X8" i="11" s="1"/>
  <c r="AL109" i="30"/>
  <c r="AK109" i="36"/>
  <c r="X3" i="26" s="1"/>
  <c r="AL127" i="30"/>
  <c r="AK127" i="36"/>
  <c r="X8" i="27" s="1"/>
  <c r="AK25" i="36"/>
  <c r="X10" i="20" s="1"/>
  <c r="AL25" i="30"/>
  <c r="AL91" i="30"/>
  <c r="AK91" i="36"/>
  <c r="X11" i="24" s="1"/>
  <c r="AM139" i="30"/>
  <c r="AL139" i="36"/>
  <c r="Y7" i="21" s="1"/>
  <c r="AL98" i="30"/>
  <c r="AK98" i="36"/>
  <c r="X5" i="25" s="1"/>
  <c r="AK21" i="36"/>
  <c r="X6" i="20" s="1"/>
  <c r="AL21" i="30"/>
  <c r="AL20" i="30"/>
  <c r="AK20" i="36"/>
  <c r="X5" i="20" s="1"/>
  <c r="AK34" i="36"/>
  <c r="X6" i="11" s="1"/>
  <c r="AL34" i="30"/>
  <c r="AL102" i="30"/>
  <c r="AK102" i="36"/>
  <c r="X9" i="25" s="1"/>
  <c r="AM179" i="30"/>
  <c r="AL179" i="36"/>
  <c r="Y8" i="16" s="1"/>
  <c r="AL18" i="30"/>
  <c r="AK18" i="36"/>
  <c r="X3" i="20" s="1"/>
  <c r="AM162" i="30"/>
  <c r="AL162" i="36"/>
  <c r="Y4" i="15" s="1"/>
  <c r="AL26" i="30"/>
  <c r="AK26" i="36"/>
  <c r="X11" i="20" s="1"/>
  <c r="AL113" i="30"/>
  <c r="AK113" i="36"/>
  <c r="X7" i="26" s="1"/>
  <c r="AL24" i="30"/>
  <c r="AK24" i="36"/>
  <c r="X9" i="20" s="1"/>
  <c r="AM153" i="30"/>
  <c r="AL153" i="36"/>
  <c r="Y8" i="14" s="1"/>
  <c r="AL73" i="30"/>
  <c r="AK73" i="36"/>
  <c r="X6" i="23" s="1"/>
  <c r="AL85" i="30"/>
  <c r="AK85" i="36"/>
  <c r="X5" i="24" s="1"/>
  <c r="AK65" i="36"/>
  <c r="X11" i="13" s="1"/>
  <c r="AL65" i="30"/>
  <c r="AL86" i="30"/>
  <c r="AK86" i="36"/>
  <c r="X6" i="24" s="1"/>
  <c r="AL125" i="30"/>
  <c r="AK125" i="36"/>
  <c r="X6" i="27" s="1"/>
  <c r="AM191" i="30"/>
  <c r="AL191" i="36"/>
  <c r="Y7" i="17" s="1"/>
  <c r="AL114" i="30"/>
  <c r="AK114" i="36"/>
  <c r="X8" i="26" s="1"/>
  <c r="AL50" i="30"/>
  <c r="AK50" i="36"/>
  <c r="X9" i="12" s="1"/>
  <c r="AM155" i="30"/>
  <c r="AL155" i="36"/>
  <c r="Y10" i="14" s="1"/>
  <c r="AM193" i="30"/>
  <c r="AL193" i="36"/>
  <c r="Y9" i="17" s="1"/>
  <c r="AM161" i="30"/>
  <c r="AL161" i="36"/>
  <c r="Y3" i="15" s="1"/>
  <c r="AM168" i="30"/>
  <c r="AL168" i="36"/>
  <c r="Y10" i="15" s="1"/>
  <c r="AL99" i="30"/>
  <c r="AK99" i="36"/>
  <c r="X6" i="25" s="1"/>
  <c r="AM152" i="30"/>
  <c r="AL152" i="36"/>
  <c r="Y7" i="14" s="1"/>
  <c r="AL61" i="30"/>
  <c r="AK61" i="36"/>
  <c r="X7" i="13" s="1"/>
  <c r="AL117" i="30"/>
  <c r="AK117" i="36"/>
  <c r="X11" i="26" s="1"/>
  <c r="AK10" i="36"/>
  <c r="W8" i="18" s="1"/>
  <c r="AL10" i="30"/>
  <c r="AL100" i="30"/>
  <c r="AK100" i="36"/>
  <c r="X7" i="25" s="1"/>
  <c r="AL22" i="30"/>
  <c r="AK22" i="36"/>
  <c r="X7" i="20" s="1"/>
  <c r="AR151" i="30" l="1"/>
  <c r="AQ151" i="36"/>
  <c r="AD6" i="14" s="1"/>
  <c r="AR156" i="30"/>
  <c r="AQ156" i="36"/>
  <c r="AD11" i="14" s="1"/>
  <c r="AR143" i="30"/>
  <c r="AQ143" i="36"/>
  <c r="AD11" i="21" s="1"/>
  <c r="AN168" i="30"/>
  <c r="AM168" i="36"/>
  <c r="Z10" i="15" s="1"/>
  <c r="AM86" i="30"/>
  <c r="AL86" i="36"/>
  <c r="Y6" i="24" s="1"/>
  <c r="AN153" i="30"/>
  <c r="AM153" i="36"/>
  <c r="Z8" i="14" s="1"/>
  <c r="AN162" i="30"/>
  <c r="AM162" i="36"/>
  <c r="Z4" i="15" s="1"/>
  <c r="AN139" i="30"/>
  <c r="AM139" i="36"/>
  <c r="Z7" i="21" s="1"/>
  <c r="AM109" i="30"/>
  <c r="AL109" i="36"/>
  <c r="Y3" i="26" s="1"/>
  <c r="AM44" i="30"/>
  <c r="AL44" i="36"/>
  <c r="Y3" i="12" s="1"/>
  <c r="AN140" i="30"/>
  <c r="AM140" i="36"/>
  <c r="Z8" i="21" s="1"/>
  <c r="AN192" i="30"/>
  <c r="AM192" i="36"/>
  <c r="Z8" i="17" s="1"/>
  <c r="AM128" i="30"/>
  <c r="AL128" i="36"/>
  <c r="Y9" i="27" s="1"/>
  <c r="AM32" i="30"/>
  <c r="AL32" i="36"/>
  <c r="Y4" i="11" s="1"/>
  <c r="AL50" i="36"/>
  <c r="Y9" i="12" s="1"/>
  <c r="AM50" i="30"/>
  <c r="AM65" i="30"/>
  <c r="AL65" i="36"/>
  <c r="Y11" i="13" s="1"/>
  <c r="AM88" i="30"/>
  <c r="AL88" i="36"/>
  <c r="Y8" i="24" s="1"/>
  <c r="AM121" i="30"/>
  <c r="AL121" i="36"/>
  <c r="Y2" i="27" s="1"/>
  <c r="AM49" i="30"/>
  <c r="AL49" i="36"/>
  <c r="Y8" i="12" s="1"/>
  <c r="AN150" i="30"/>
  <c r="AM150" i="36"/>
  <c r="Z5" i="14" s="1"/>
  <c r="AL39" i="36"/>
  <c r="Y11" i="11" s="1"/>
  <c r="AM39" i="30"/>
  <c r="AM101" i="30"/>
  <c r="AL101" i="36"/>
  <c r="Y8" i="25" s="1"/>
  <c r="AN108" i="30"/>
  <c r="AM108" i="36"/>
  <c r="Z2" i="26" s="1"/>
  <c r="AM97" i="30"/>
  <c r="AL97" i="36"/>
  <c r="Y4" i="25" s="1"/>
  <c r="AM47" i="30"/>
  <c r="AL47" i="36"/>
  <c r="Y6" i="12" s="1"/>
  <c r="AM114" i="30"/>
  <c r="AL114" i="36"/>
  <c r="Y8" i="26" s="1"/>
  <c r="AL24" i="36"/>
  <c r="Y9" i="20" s="1"/>
  <c r="AM24" i="30"/>
  <c r="AM18" i="30"/>
  <c r="AL18" i="36"/>
  <c r="Y3" i="20" s="1"/>
  <c r="AM20" i="30"/>
  <c r="AL20" i="36"/>
  <c r="Y5" i="20" s="1"/>
  <c r="AM91" i="30"/>
  <c r="AL91" i="36"/>
  <c r="Y11" i="24" s="1"/>
  <c r="AM36" i="30"/>
  <c r="AL36" i="36"/>
  <c r="Y8" i="11" s="1"/>
  <c r="AN135" i="30"/>
  <c r="AM135" i="36"/>
  <c r="Z3" i="21" s="1"/>
  <c r="AM63" i="30"/>
  <c r="AL63" i="36"/>
  <c r="Y9" i="13" s="1"/>
  <c r="AN174" i="30"/>
  <c r="AM174" i="36"/>
  <c r="Z3" i="16" s="1"/>
  <c r="AN167" i="30"/>
  <c r="AM167" i="36"/>
  <c r="Z9" i="15" s="1"/>
  <c r="AM23" i="30"/>
  <c r="AL23" i="36"/>
  <c r="Y8" i="20" s="1"/>
  <c r="AN161" i="30"/>
  <c r="AM161" i="36"/>
  <c r="Z3" i="15" s="1"/>
  <c r="AM21" i="30"/>
  <c r="AL21" i="36"/>
  <c r="Y6" i="20" s="1"/>
  <c r="AL25" i="36"/>
  <c r="Y10" i="20" s="1"/>
  <c r="AM25" i="30"/>
  <c r="AM87" i="30"/>
  <c r="AL87" i="36"/>
  <c r="Y7" i="24" s="1"/>
  <c r="AN163" i="30"/>
  <c r="AM163" i="36"/>
  <c r="Z5" i="15" s="1"/>
  <c r="AM112" i="30"/>
  <c r="AL112" i="36"/>
  <c r="Y6" i="26" s="1"/>
  <c r="AM126" i="30"/>
  <c r="AL126" i="36"/>
  <c r="Y7" i="27" s="1"/>
  <c r="AM90" i="30"/>
  <c r="AL90" i="36"/>
  <c r="Y10" i="24" s="1"/>
  <c r="AM130" i="30"/>
  <c r="AL130" i="36"/>
  <c r="Y11" i="27" s="1"/>
  <c r="AM13" i="30"/>
  <c r="AL13" i="36"/>
  <c r="X11" i="18" s="1"/>
  <c r="AM115" i="30"/>
  <c r="AL115" i="36"/>
  <c r="Y9" i="26" s="1"/>
  <c r="AM78" i="30"/>
  <c r="AL78" i="36"/>
  <c r="Y11" i="23" s="1"/>
  <c r="AM61" i="30"/>
  <c r="AL61" i="36"/>
  <c r="Y7" i="13" s="1"/>
  <c r="AN152" i="30"/>
  <c r="AM152" i="36"/>
  <c r="Z7" i="14" s="1"/>
  <c r="AN193" i="30"/>
  <c r="AM193" i="36"/>
  <c r="Z9" i="17" s="1"/>
  <c r="AN191" i="30"/>
  <c r="AM191" i="36"/>
  <c r="Z7" i="17" s="1"/>
  <c r="AM85" i="30"/>
  <c r="AL85" i="36"/>
  <c r="Y5" i="24" s="1"/>
  <c r="AM113" i="30"/>
  <c r="AL113" i="36"/>
  <c r="Y7" i="26" s="1"/>
  <c r="AN179" i="30"/>
  <c r="AM179" i="36"/>
  <c r="Z8" i="16" s="1"/>
  <c r="AN141" i="30"/>
  <c r="AM141" i="36"/>
  <c r="Z9" i="21" s="1"/>
  <c r="AL37" i="36"/>
  <c r="Y9" i="11" s="1"/>
  <c r="AM37" i="30"/>
  <c r="AM48" i="30"/>
  <c r="AL48" i="36"/>
  <c r="Y7" i="12" s="1"/>
  <c r="AM70" i="30"/>
  <c r="AL70" i="36"/>
  <c r="Y3" i="23" s="1"/>
  <c r="AM103" i="30"/>
  <c r="AL103" i="36"/>
  <c r="Y10" i="25" s="1"/>
  <c r="AM22" i="30"/>
  <c r="AL22" i="36"/>
  <c r="Y7" i="20" s="1"/>
  <c r="AM100" i="30"/>
  <c r="AL100" i="36"/>
  <c r="Y7" i="25" s="1"/>
  <c r="AM10" i="30"/>
  <c r="AL10" i="36"/>
  <c r="X8" i="18" s="1"/>
  <c r="AM104" i="30"/>
  <c r="AL104" i="36"/>
  <c r="Y11" i="25" s="1"/>
  <c r="AM122" i="30"/>
  <c r="AL122" i="36"/>
  <c r="Y3" i="27" s="1"/>
  <c r="AN180" i="30"/>
  <c r="AM180" i="36"/>
  <c r="Z9" i="16" s="1"/>
  <c r="AL31" i="36"/>
  <c r="Y3" i="11" s="1"/>
  <c r="AM31" i="30"/>
  <c r="AN148" i="30"/>
  <c r="AM148" i="36"/>
  <c r="Z3" i="14" s="1"/>
  <c r="AL57" i="36"/>
  <c r="Y3" i="13" s="1"/>
  <c r="AM57" i="30"/>
  <c r="AM33" i="30"/>
  <c r="AL33" i="36"/>
  <c r="Y5" i="11" s="1"/>
  <c r="AM89" i="30"/>
  <c r="AL89" i="36"/>
  <c r="Y9" i="24" s="1"/>
  <c r="AM52" i="30"/>
  <c r="AL52" i="36"/>
  <c r="Y11" i="12" s="1"/>
  <c r="AM76" i="30"/>
  <c r="AL76" i="36"/>
  <c r="Y9" i="23" s="1"/>
  <c r="AM117" i="30"/>
  <c r="AL117" i="36"/>
  <c r="Y11" i="26" s="1"/>
  <c r="AN155" i="30"/>
  <c r="AM155" i="36"/>
  <c r="Z10" i="14" s="1"/>
  <c r="AM73" i="30"/>
  <c r="AL73" i="36"/>
  <c r="Y6" i="23" s="1"/>
  <c r="AM26" i="30"/>
  <c r="AL26" i="36"/>
  <c r="Y11" i="20" s="1"/>
  <c r="AM102" i="30"/>
  <c r="AL102" i="36"/>
  <c r="Y9" i="25" s="1"/>
  <c r="AM98" i="30"/>
  <c r="AL98" i="36"/>
  <c r="Y5" i="25" s="1"/>
  <c r="AM127" i="30"/>
  <c r="AL127" i="36"/>
  <c r="Y8" i="27" s="1"/>
  <c r="AN166" i="30"/>
  <c r="AM166" i="36"/>
  <c r="Z8" i="15" s="1"/>
  <c r="AM8" i="30"/>
  <c r="AL8" i="36"/>
  <c r="X6" i="18" s="1"/>
  <c r="AN154" i="30"/>
  <c r="AM154" i="36"/>
  <c r="Z9" i="14" s="1"/>
  <c r="AM75" i="30"/>
  <c r="AL75" i="36"/>
  <c r="Y8" i="23" s="1"/>
  <c r="AM60" i="30"/>
  <c r="AL60" i="36"/>
  <c r="Y6" i="13" s="1"/>
  <c r="AL5" i="36"/>
  <c r="X3" i="18" s="1"/>
  <c r="AM5" i="30"/>
  <c r="AM99" i="30"/>
  <c r="AL99" i="36"/>
  <c r="Y6" i="25" s="1"/>
  <c r="AM125" i="30"/>
  <c r="AL125" i="36"/>
  <c r="Y6" i="27" s="1"/>
  <c r="AM34" i="30"/>
  <c r="AL34" i="36"/>
  <c r="Y6" i="11" s="1"/>
  <c r="AM95" i="30"/>
  <c r="AL95" i="36"/>
  <c r="Y2" i="25" s="1"/>
  <c r="AL199" i="30"/>
  <c r="AL199" i="36" s="1"/>
  <c r="AN178" i="30"/>
  <c r="AM178" i="36"/>
  <c r="Z7" i="16" s="1"/>
  <c r="AL11" i="36"/>
  <c r="X9" i="18" s="1"/>
  <c r="AM11" i="30"/>
  <c r="AM96" i="30"/>
  <c r="AL96" i="36"/>
  <c r="Y3" i="25" s="1"/>
  <c r="AM38" i="30"/>
  <c r="AL38" i="36"/>
  <c r="Y10" i="11" s="1"/>
  <c r="AM62" i="30"/>
  <c r="AL62" i="36"/>
  <c r="Y8" i="13" s="1"/>
  <c r="AM83" i="30"/>
  <c r="AL83" i="36"/>
  <c r="Y3" i="24" s="1"/>
  <c r="AM35" i="30"/>
  <c r="AL35" i="36"/>
  <c r="Y7" i="11" s="1"/>
  <c r="AN165" i="30"/>
  <c r="AM165" i="36"/>
  <c r="Z7" i="15" s="1"/>
  <c r="AS143" i="30" l="1"/>
  <c r="AR143" i="36"/>
  <c r="AE11" i="21" s="1"/>
  <c r="AS156" i="30"/>
  <c r="AR156" i="36"/>
  <c r="AE11" i="14" s="1"/>
  <c r="AS151" i="30"/>
  <c r="AR151" i="36"/>
  <c r="AE6" i="14" s="1"/>
  <c r="AN75" i="30"/>
  <c r="AM75" i="36"/>
  <c r="Z8" i="23" s="1"/>
  <c r="AN104" i="30"/>
  <c r="AM104" i="36"/>
  <c r="Z11" i="25" s="1"/>
  <c r="AO191" i="30"/>
  <c r="AN191" i="36"/>
  <c r="AA7" i="17" s="1"/>
  <c r="AN90" i="30"/>
  <c r="AM90" i="36"/>
  <c r="Z10" i="24" s="1"/>
  <c r="AM23" i="36"/>
  <c r="Z8" i="20" s="1"/>
  <c r="AN23" i="30"/>
  <c r="AN18" i="30"/>
  <c r="AM18" i="36"/>
  <c r="Z3" i="20" s="1"/>
  <c r="AM62" i="36"/>
  <c r="Z8" i="13" s="1"/>
  <c r="AN62" i="30"/>
  <c r="AO178" i="30"/>
  <c r="AN178" i="36"/>
  <c r="AA7" i="16" s="1"/>
  <c r="AM31" i="36"/>
  <c r="Z3" i="11" s="1"/>
  <c r="AN31" i="30"/>
  <c r="AN25" i="30"/>
  <c r="AM25" i="36"/>
  <c r="Z10" i="20" s="1"/>
  <c r="AN24" i="30"/>
  <c r="AM24" i="36"/>
  <c r="Z9" i="20" s="1"/>
  <c r="AN50" i="30"/>
  <c r="AM50" i="36"/>
  <c r="Z9" i="12" s="1"/>
  <c r="AN125" i="30"/>
  <c r="AM125" i="36"/>
  <c r="Z6" i="27" s="1"/>
  <c r="AN52" i="30"/>
  <c r="AM52" i="36"/>
  <c r="Z11" i="12" s="1"/>
  <c r="AN99" i="30"/>
  <c r="AM99" i="36"/>
  <c r="Z6" i="25" s="1"/>
  <c r="AN98" i="30"/>
  <c r="AM98" i="36"/>
  <c r="Z5" i="25" s="1"/>
  <c r="AN89" i="30"/>
  <c r="AM89" i="36"/>
  <c r="Z9" i="24" s="1"/>
  <c r="AN70" i="30"/>
  <c r="AM70" i="36"/>
  <c r="Z3" i="23" s="1"/>
  <c r="AO193" i="30"/>
  <c r="AN193" i="36"/>
  <c r="AA9" i="17" s="1"/>
  <c r="AN126" i="30"/>
  <c r="AM126" i="36"/>
  <c r="Z7" i="27" s="1"/>
  <c r="AN36" i="30"/>
  <c r="AM36" i="36"/>
  <c r="Z8" i="11" s="1"/>
  <c r="AN49" i="30"/>
  <c r="AM49" i="36"/>
  <c r="Z8" i="12" s="1"/>
  <c r="AO140" i="30"/>
  <c r="AN140" i="36"/>
  <c r="AA8" i="21" s="1"/>
  <c r="AO162" i="30"/>
  <c r="AN162" i="36"/>
  <c r="AA4" i="15" s="1"/>
  <c r="AN73" i="30"/>
  <c r="AM73" i="36"/>
  <c r="Z6" i="23" s="1"/>
  <c r="AN103" i="30"/>
  <c r="AM103" i="36"/>
  <c r="Z10" i="25" s="1"/>
  <c r="AO154" i="30"/>
  <c r="AN154" i="36"/>
  <c r="AA9" i="14" s="1"/>
  <c r="AO155" i="30"/>
  <c r="AN155" i="36"/>
  <c r="AA10" i="14" s="1"/>
  <c r="AN10" i="30"/>
  <c r="AM10" i="36"/>
  <c r="Y8" i="18" s="1"/>
  <c r="AO179" i="30"/>
  <c r="AN179" i="36"/>
  <c r="AA8" i="16" s="1"/>
  <c r="AN115" i="30"/>
  <c r="AM115" i="36"/>
  <c r="Z9" i="26" s="1"/>
  <c r="AO167" i="30"/>
  <c r="AN167" i="36"/>
  <c r="AA9" i="15" s="1"/>
  <c r="AO108" i="30"/>
  <c r="AN108" i="36"/>
  <c r="AA2" i="26" s="1"/>
  <c r="AO165" i="30"/>
  <c r="AN165" i="36"/>
  <c r="AA7" i="15" s="1"/>
  <c r="AN38" i="30"/>
  <c r="AM38" i="36"/>
  <c r="Z10" i="11" s="1"/>
  <c r="AN5" i="30"/>
  <c r="AM5" i="36"/>
  <c r="Y3" i="18" s="1"/>
  <c r="AN95" i="30"/>
  <c r="AM95" i="36"/>
  <c r="Z2" i="25" s="1"/>
  <c r="AM199" i="30"/>
  <c r="AM199" i="36" s="1"/>
  <c r="AN117" i="30"/>
  <c r="AM117" i="36"/>
  <c r="Z11" i="26" s="1"/>
  <c r="AN100" i="30"/>
  <c r="AM100" i="36"/>
  <c r="Z7" i="25" s="1"/>
  <c r="AN113" i="30"/>
  <c r="AM113" i="36"/>
  <c r="Z7" i="26" s="1"/>
  <c r="AN13" i="30"/>
  <c r="AM13" i="36"/>
  <c r="Y11" i="18" s="1"/>
  <c r="AN21" i="30"/>
  <c r="AM21" i="36"/>
  <c r="Z6" i="20" s="1"/>
  <c r="AN91" i="30"/>
  <c r="AM91" i="36"/>
  <c r="Z11" i="24" s="1"/>
  <c r="AN101" i="30"/>
  <c r="AM101" i="36"/>
  <c r="Z8" i="25" s="1"/>
  <c r="AN121" i="30"/>
  <c r="AM121" i="36"/>
  <c r="Z2" i="27" s="1"/>
  <c r="AM32" i="36"/>
  <c r="Z4" i="11" s="1"/>
  <c r="AN32" i="30"/>
  <c r="AN44" i="30"/>
  <c r="AM44" i="36"/>
  <c r="Z3" i="12" s="1"/>
  <c r="AO153" i="30"/>
  <c r="AN153" i="36"/>
  <c r="AA8" i="14" s="1"/>
  <c r="AN102" i="30"/>
  <c r="AM102" i="36"/>
  <c r="Z9" i="25" s="1"/>
  <c r="AO180" i="30"/>
  <c r="AN180" i="36"/>
  <c r="AA9" i="16" s="1"/>
  <c r="AM48" i="36"/>
  <c r="Z7" i="12" s="1"/>
  <c r="AN48" i="30"/>
  <c r="AO152" i="30"/>
  <c r="AN152" i="36"/>
  <c r="AA7" i="14" s="1"/>
  <c r="AN112" i="30"/>
  <c r="AM112" i="36"/>
  <c r="Z6" i="26" s="1"/>
  <c r="AO174" i="30"/>
  <c r="AN174" i="36"/>
  <c r="AA3" i="16" s="1"/>
  <c r="AN114" i="30"/>
  <c r="AM114" i="36"/>
  <c r="Z8" i="26" s="1"/>
  <c r="AN35" i="30"/>
  <c r="AM35" i="36"/>
  <c r="Z7" i="11" s="1"/>
  <c r="AN96" i="30"/>
  <c r="AM96" i="36"/>
  <c r="Z3" i="25" s="1"/>
  <c r="AN57" i="30"/>
  <c r="AM57" i="36"/>
  <c r="Z3" i="13" s="1"/>
  <c r="AN37" i="30"/>
  <c r="AM37" i="36"/>
  <c r="Z9" i="11" s="1"/>
  <c r="AN39" i="30"/>
  <c r="AM39" i="36"/>
  <c r="Z11" i="11" s="1"/>
  <c r="AN127" i="30"/>
  <c r="AM127" i="36"/>
  <c r="Z8" i="27" s="1"/>
  <c r="AN33" i="30"/>
  <c r="AM33" i="36"/>
  <c r="Z5" i="11" s="1"/>
  <c r="AN34" i="30"/>
  <c r="AM34" i="36"/>
  <c r="Z6" i="11" s="1"/>
  <c r="AO166" i="30"/>
  <c r="AN166" i="36"/>
  <c r="AA8" i="15" s="1"/>
  <c r="AN122" i="30"/>
  <c r="AM122" i="36"/>
  <c r="Z3" i="27" s="1"/>
  <c r="AN85" i="30"/>
  <c r="AM85" i="36"/>
  <c r="Z5" i="24" s="1"/>
  <c r="AN130" i="30"/>
  <c r="AM130" i="36"/>
  <c r="Z11" i="27" s="1"/>
  <c r="AO161" i="30"/>
  <c r="AN161" i="36"/>
  <c r="AA3" i="15" s="1"/>
  <c r="AN63" i="30"/>
  <c r="AM63" i="36"/>
  <c r="Z9" i="13" s="1"/>
  <c r="AN88" i="30"/>
  <c r="AM88" i="36"/>
  <c r="Z8" i="24" s="1"/>
  <c r="AN109" i="30"/>
  <c r="AM109" i="36"/>
  <c r="Z3" i="26" s="1"/>
  <c r="AN86" i="30"/>
  <c r="AM86" i="36"/>
  <c r="Z6" i="24" s="1"/>
  <c r="AM8" i="36"/>
  <c r="Y6" i="18" s="1"/>
  <c r="AN8" i="30"/>
  <c r="AM11" i="36"/>
  <c r="Y9" i="18" s="1"/>
  <c r="AN11" i="30"/>
  <c r="AN60" i="30"/>
  <c r="AM60" i="36"/>
  <c r="Z6" i="13" s="1"/>
  <c r="AM26" i="36"/>
  <c r="Z11" i="20" s="1"/>
  <c r="AN26" i="30"/>
  <c r="AN76" i="30"/>
  <c r="AM76" i="36"/>
  <c r="Z9" i="23" s="1"/>
  <c r="AM22" i="36"/>
  <c r="Z7" i="20" s="1"/>
  <c r="AN22" i="30"/>
  <c r="AN61" i="30"/>
  <c r="AM61" i="36"/>
  <c r="Z7" i="13" s="1"/>
  <c r="AO163" i="30"/>
  <c r="AN163" i="36"/>
  <c r="AA5" i="15" s="1"/>
  <c r="AN20" i="30"/>
  <c r="AM20" i="36"/>
  <c r="Z5" i="20" s="1"/>
  <c r="AN47" i="30"/>
  <c r="AM47" i="36"/>
  <c r="Z6" i="12" s="1"/>
  <c r="AN128" i="30"/>
  <c r="AM128" i="36"/>
  <c r="Z9" i="27" s="1"/>
  <c r="AN83" i="30"/>
  <c r="AM83" i="36"/>
  <c r="Z3" i="24" s="1"/>
  <c r="AO148" i="30"/>
  <c r="AN148" i="36"/>
  <c r="AA3" i="14" s="1"/>
  <c r="AO141" i="30"/>
  <c r="AN141" i="36"/>
  <c r="AA9" i="21" s="1"/>
  <c r="AN78" i="30"/>
  <c r="AM78" i="36"/>
  <c r="Z11" i="23" s="1"/>
  <c r="AN87" i="30"/>
  <c r="AM87" i="36"/>
  <c r="Z7" i="24" s="1"/>
  <c r="AO135" i="30"/>
  <c r="AN135" i="36"/>
  <c r="AA3" i="21" s="1"/>
  <c r="AN97" i="30"/>
  <c r="AM97" i="36"/>
  <c r="Z4" i="25" s="1"/>
  <c r="AO150" i="30"/>
  <c r="AN150" i="36"/>
  <c r="AA5" i="14" s="1"/>
  <c r="AN65" i="30"/>
  <c r="AM65" i="36"/>
  <c r="Z11" i="13" s="1"/>
  <c r="AO192" i="30"/>
  <c r="AN192" i="36"/>
  <c r="AA8" i="17" s="1"/>
  <c r="AO139" i="30"/>
  <c r="AN139" i="36"/>
  <c r="AA7" i="21" s="1"/>
  <c r="AO168" i="30"/>
  <c r="AN168" i="36"/>
  <c r="AA10" i="15" s="1"/>
  <c r="AT151" i="30" l="1"/>
  <c r="AT151" i="36" s="1"/>
  <c r="AG6" i="14" s="1"/>
  <c r="AS151" i="36"/>
  <c r="AF6" i="14" s="1"/>
  <c r="AT156" i="30"/>
  <c r="AT156" i="36" s="1"/>
  <c r="AG11" i="14" s="1"/>
  <c r="AS156" i="36"/>
  <c r="AF11" i="14" s="1"/>
  <c r="AT143" i="30"/>
  <c r="AT143" i="36" s="1"/>
  <c r="AG11" i="21" s="1"/>
  <c r="AS143" i="36"/>
  <c r="AF11" i="21" s="1"/>
  <c r="AP168" i="30"/>
  <c r="AO168" i="36"/>
  <c r="AB10" i="15" s="1"/>
  <c r="AO65" i="30"/>
  <c r="AN65" i="36"/>
  <c r="AA11" i="13" s="1"/>
  <c r="AO83" i="30"/>
  <c r="AN83" i="36"/>
  <c r="AA3" i="24" s="1"/>
  <c r="AP163" i="30"/>
  <c r="AO163" i="36"/>
  <c r="AB5" i="15" s="1"/>
  <c r="AO86" i="30"/>
  <c r="AN86" i="36"/>
  <c r="AA6" i="24" s="1"/>
  <c r="AP161" i="30"/>
  <c r="AO161" i="36"/>
  <c r="AB3" i="15" s="1"/>
  <c r="AP166" i="30"/>
  <c r="AO166" i="36"/>
  <c r="AB8" i="15" s="1"/>
  <c r="AO39" i="30"/>
  <c r="AN39" i="36"/>
  <c r="AA11" i="11" s="1"/>
  <c r="AO35" i="30"/>
  <c r="AN35" i="36"/>
  <c r="AA7" i="11" s="1"/>
  <c r="AP152" i="30"/>
  <c r="AO152" i="36"/>
  <c r="AB7" i="14" s="1"/>
  <c r="AP153" i="30"/>
  <c r="AO153" i="36"/>
  <c r="AB8" i="14" s="1"/>
  <c r="AO101" i="30"/>
  <c r="AN101" i="36"/>
  <c r="AA8" i="25" s="1"/>
  <c r="AO113" i="30"/>
  <c r="AN113" i="36"/>
  <c r="AA7" i="26" s="1"/>
  <c r="AP135" i="30"/>
  <c r="AO135" i="36"/>
  <c r="AB3" i="21" s="1"/>
  <c r="AO87" i="30"/>
  <c r="AN87" i="36"/>
  <c r="AA7" i="24" s="1"/>
  <c r="AN48" i="36"/>
  <c r="AA7" i="12" s="1"/>
  <c r="AO48" i="30"/>
  <c r="AO5" i="30"/>
  <c r="AN5" i="36"/>
  <c r="Z3" i="18" s="1"/>
  <c r="AP167" i="30"/>
  <c r="AO167" i="36"/>
  <c r="AB9" i="15" s="1"/>
  <c r="AP155" i="30"/>
  <c r="AO155" i="36"/>
  <c r="AB10" i="14" s="1"/>
  <c r="AP162" i="30"/>
  <c r="AO162" i="36"/>
  <c r="AB4" i="15" s="1"/>
  <c r="AO126" i="30"/>
  <c r="AN126" i="36"/>
  <c r="AA7" i="27" s="1"/>
  <c r="AO98" i="30"/>
  <c r="AN98" i="36"/>
  <c r="AA5" i="25" s="1"/>
  <c r="AN50" i="36"/>
  <c r="AA9" i="12" s="1"/>
  <c r="AO50" i="30"/>
  <c r="AP178" i="30"/>
  <c r="AO178" i="36"/>
  <c r="AB7" i="16" s="1"/>
  <c r="AO90" i="30"/>
  <c r="AN90" i="36"/>
  <c r="AA10" i="24" s="1"/>
  <c r="AO78" i="30"/>
  <c r="AN78" i="36"/>
  <c r="AA11" i="23" s="1"/>
  <c r="AO60" i="30"/>
  <c r="AN60" i="36"/>
  <c r="AA6" i="13" s="1"/>
  <c r="AO109" i="30"/>
  <c r="AN109" i="36"/>
  <c r="AA3" i="26" s="1"/>
  <c r="AO130" i="30"/>
  <c r="AN130" i="36"/>
  <c r="AA11" i="27" s="1"/>
  <c r="AN34" i="36"/>
  <c r="AA6" i="11" s="1"/>
  <c r="AO34" i="30"/>
  <c r="AO37" i="30"/>
  <c r="AN37" i="36"/>
  <c r="AA9" i="11" s="1"/>
  <c r="AO114" i="30"/>
  <c r="AN114" i="36"/>
  <c r="AA8" i="26" s="1"/>
  <c r="AO44" i="30"/>
  <c r="AN44" i="36"/>
  <c r="AA3" i="12" s="1"/>
  <c r="AO91" i="30"/>
  <c r="AN91" i="36"/>
  <c r="AA11" i="24" s="1"/>
  <c r="AO100" i="30"/>
  <c r="AN100" i="36"/>
  <c r="AA7" i="25" s="1"/>
  <c r="AN62" i="36"/>
  <c r="AA8" i="13" s="1"/>
  <c r="AO62" i="30"/>
  <c r="AO22" i="30"/>
  <c r="AN22" i="36"/>
  <c r="AA7" i="20" s="1"/>
  <c r="AO11" i="30"/>
  <c r="AN11" i="36"/>
  <c r="Z9" i="18" s="1"/>
  <c r="AO32" i="30"/>
  <c r="AN32" i="36"/>
  <c r="AA4" i="11" s="1"/>
  <c r="AO38" i="30"/>
  <c r="AN38" i="36"/>
  <c r="AA10" i="11" s="1"/>
  <c r="AO115" i="30"/>
  <c r="AN115" i="36"/>
  <c r="AA9" i="26" s="1"/>
  <c r="AP154" i="30"/>
  <c r="AO154" i="36"/>
  <c r="AB9" i="14" s="1"/>
  <c r="AP140" i="30"/>
  <c r="AO140" i="36"/>
  <c r="AB8" i="21" s="1"/>
  <c r="AP193" i="30"/>
  <c r="AO193" i="36"/>
  <c r="AB9" i="17" s="1"/>
  <c r="AO99" i="30"/>
  <c r="AN99" i="36"/>
  <c r="AA6" i="25" s="1"/>
  <c r="AO24" i="30"/>
  <c r="AN24" i="36"/>
  <c r="AA9" i="20" s="1"/>
  <c r="AP191" i="30"/>
  <c r="AO191" i="36"/>
  <c r="AB7" i="17" s="1"/>
  <c r="AO128" i="30"/>
  <c r="AN128" i="36"/>
  <c r="AA9" i="27" s="1"/>
  <c r="AP139" i="30"/>
  <c r="AO139" i="36"/>
  <c r="AB7" i="21" s="1"/>
  <c r="AP141" i="30"/>
  <c r="AO141" i="36"/>
  <c r="AB9" i="21" s="1"/>
  <c r="AO47" i="30"/>
  <c r="AN47" i="36"/>
  <c r="AA6" i="12" s="1"/>
  <c r="AO88" i="30"/>
  <c r="AN88" i="36"/>
  <c r="AA8" i="24" s="1"/>
  <c r="AO85" i="30"/>
  <c r="AN85" i="36"/>
  <c r="AA5" i="24" s="1"/>
  <c r="AO33" i="30"/>
  <c r="AN33" i="36"/>
  <c r="AA5" i="11" s="1"/>
  <c r="AO57" i="30"/>
  <c r="AN57" i="36"/>
  <c r="AA3" i="13" s="1"/>
  <c r="AP174" i="30"/>
  <c r="AO174" i="36"/>
  <c r="AB3" i="16" s="1"/>
  <c r="AP180" i="30"/>
  <c r="AO180" i="36"/>
  <c r="AB9" i="16" s="1"/>
  <c r="AO21" i="30"/>
  <c r="AN21" i="36"/>
  <c r="AA6" i="20" s="1"/>
  <c r="AO117" i="30"/>
  <c r="AN117" i="36"/>
  <c r="AA11" i="26" s="1"/>
  <c r="AN61" i="36"/>
  <c r="AA7" i="13" s="1"/>
  <c r="AO61" i="30"/>
  <c r="AO97" i="30"/>
  <c r="AN97" i="36"/>
  <c r="AA4" i="25" s="1"/>
  <c r="AO8" i="30"/>
  <c r="AN8" i="36"/>
  <c r="Z6" i="18" s="1"/>
  <c r="AP165" i="30"/>
  <c r="AO165" i="36"/>
  <c r="AB7" i="15" s="1"/>
  <c r="AP179" i="30"/>
  <c r="AO179" i="36"/>
  <c r="AB8" i="16" s="1"/>
  <c r="AO103" i="30"/>
  <c r="AN103" i="36"/>
  <c r="AA10" i="25" s="1"/>
  <c r="AO49" i="30"/>
  <c r="AN49" i="36"/>
  <c r="AA8" i="12" s="1"/>
  <c r="AO70" i="30"/>
  <c r="AN70" i="36"/>
  <c r="AA3" i="23" s="1"/>
  <c r="AN52" i="36"/>
  <c r="AA11" i="12" s="1"/>
  <c r="AO52" i="30"/>
  <c r="AO25" i="30"/>
  <c r="AN25" i="36"/>
  <c r="AA10" i="20" s="1"/>
  <c r="AO18" i="30"/>
  <c r="AN18" i="36"/>
  <c r="AA3" i="20" s="1"/>
  <c r="AO104" i="30"/>
  <c r="AN104" i="36"/>
  <c r="AA11" i="25" s="1"/>
  <c r="AP192" i="30"/>
  <c r="AO192" i="36"/>
  <c r="AB8" i="17" s="1"/>
  <c r="AN20" i="36"/>
  <c r="AA5" i="20" s="1"/>
  <c r="AO20" i="30"/>
  <c r="AO63" i="30"/>
  <c r="AN63" i="36"/>
  <c r="AA9" i="13" s="1"/>
  <c r="AO122" i="30"/>
  <c r="AN122" i="36"/>
  <c r="AA3" i="27" s="1"/>
  <c r="AO127" i="30"/>
  <c r="AN127" i="36"/>
  <c r="AA8" i="27" s="1"/>
  <c r="AO96" i="30"/>
  <c r="AN96" i="36"/>
  <c r="AA3" i="25" s="1"/>
  <c r="AO112" i="30"/>
  <c r="AN112" i="36"/>
  <c r="AA6" i="26" s="1"/>
  <c r="AO102" i="30"/>
  <c r="AN102" i="36"/>
  <c r="AA9" i="25" s="1"/>
  <c r="AO121" i="30"/>
  <c r="AN121" i="36"/>
  <c r="AA2" i="27" s="1"/>
  <c r="AO13" i="30"/>
  <c r="AN13" i="36"/>
  <c r="Z11" i="18" s="1"/>
  <c r="AN31" i="36"/>
  <c r="AA3" i="11" s="1"/>
  <c r="AO31" i="30"/>
  <c r="AO23" i="30"/>
  <c r="AN23" i="36"/>
  <c r="AA8" i="20" s="1"/>
  <c r="AP150" i="30"/>
  <c r="AO150" i="36"/>
  <c r="AB5" i="14" s="1"/>
  <c r="AP148" i="30"/>
  <c r="AO148" i="36"/>
  <c r="AB3" i="14" s="1"/>
  <c r="AO76" i="30"/>
  <c r="AN76" i="36"/>
  <c r="AA9" i="23" s="1"/>
  <c r="AO26" i="30"/>
  <c r="AN26" i="36"/>
  <c r="AA11" i="20" s="1"/>
  <c r="AO95" i="30"/>
  <c r="AN95" i="36"/>
  <c r="AA2" i="25" s="1"/>
  <c r="AN199" i="30"/>
  <c r="AN199" i="36" s="1"/>
  <c r="AP108" i="30"/>
  <c r="AO108" i="36"/>
  <c r="AB2" i="26" s="1"/>
  <c r="AO10" i="30"/>
  <c r="AN10" i="36"/>
  <c r="Z8" i="18" s="1"/>
  <c r="AO73" i="30"/>
  <c r="AN73" i="36"/>
  <c r="AA6" i="23" s="1"/>
  <c r="AO36" i="30"/>
  <c r="AN36" i="36"/>
  <c r="AA8" i="11" s="1"/>
  <c r="AO89" i="30"/>
  <c r="AN89" i="36"/>
  <c r="AA9" i="24" s="1"/>
  <c r="AO125" i="30"/>
  <c r="AN125" i="36"/>
  <c r="AA6" i="27" s="1"/>
  <c r="AO75" i="30"/>
  <c r="AN75" i="36"/>
  <c r="AA8" i="23" s="1"/>
  <c r="AO96" i="36" l="1"/>
  <c r="AB3" i="25" s="1"/>
  <c r="AP96" i="30"/>
  <c r="AP97" i="30"/>
  <c r="AO97" i="36"/>
  <c r="AB4" i="25" s="1"/>
  <c r="AP85" i="30"/>
  <c r="AO85" i="36"/>
  <c r="AB5" i="24" s="1"/>
  <c r="AQ139" i="30"/>
  <c r="AP139" i="36"/>
  <c r="AC7" i="21" s="1"/>
  <c r="AO22" i="36"/>
  <c r="AB7" i="20" s="1"/>
  <c r="AP22" i="30"/>
  <c r="AO44" i="36"/>
  <c r="AB3" i="12" s="1"/>
  <c r="AP44" i="30"/>
  <c r="AO36" i="36"/>
  <c r="AB8" i="11" s="1"/>
  <c r="AP36" i="30"/>
  <c r="AO52" i="36"/>
  <c r="AB11" i="12" s="1"/>
  <c r="AP52" i="30"/>
  <c r="AP61" i="30"/>
  <c r="AO61" i="36"/>
  <c r="AB7" i="13" s="1"/>
  <c r="AO62" i="36"/>
  <c r="AB8" i="13" s="1"/>
  <c r="AP62" i="30"/>
  <c r="AO48" i="36"/>
  <c r="AB7" i="12" s="1"/>
  <c r="AP48" i="30"/>
  <c r="AP76" i="30"/>
  <c r="AO76" i="36"/>
  <c r="AB9" i="23" s="1"/>
  <c r="AP25" i="30"/>
  <c r="AO25" i="36"/>
  <c r="AB10" i="20" s="1"/>
  <c r="AP121" i="30"/>
  <c r="AO121" i="36"/>
  <c r="AB2" i="27" s="1"/>
  <c r="AQ192" i="30"/>
  <c r="AP192" i="36"/>
  <c r="AC8" i="17" s="1"/>
  <c r="AQ174" i="30"/>
  <c r="AP174" i="36"/>
  <c r="AC3" i="16" s="1"/>
  <c r="AP88" i="30"/>
  <c r="AO88" i="36"/>
  <c r="AB8" i="24" s="1"/>
  <c r="AQ193" i="30"/>
  <c r="AP193" i="36"/>
  <c r="AC9" i="17" s="1"/>
  <c r="AP114" i="30"/>
  <c r="AO114" i="36"/>
  <c r="AB8" i="26" s="1"/>
  <c r="AQ178" i="30"/>
  <c r="AP178" i="36"/>
  <c r="AC7" i="16" s="1"/>
  <c r="AP101" i="30"/>
  <c r="AO101" i="36"/>
  <c r="AB8" i="25" s="1"/>
  <c r="AP39" i="30"/>
  <c r="AO39" i="36"/>
  <c r="AB11" i="11" s="1"/>
  <c r="AQ163" i="30"/>
  <c r="AP163" i="36"/>
  <c r="AC5" i="15" s="1"/>
  <c r="AQ148" i="30"/>
  <c r="AP148" i="36"/>
  <c r="AC3" i="14" s="1"/>
  <c r="AP95" i="30"/>
  <c r="AO95" i="36"/>
  <c r="AB2" i="25" s="1"/>
  <c r="AO199" i="30"/>
  <c r="AO199" i="36" s="1"/>
  <c r="AQ150" i="30"/>
  <c r="AP150" i="36"/>
  <c r="AC5" i="14" s="1"/>
  <c r="AP127" i="30"/>
  <c r="AO127" i="36"/>
  <c r="AB8" i="27" s="1"/>
  <c r="AQ179" i="30"/>
  <c r="AP179" i="36"/>
  <c r="AC8" i="16" s="1"/>
  <c r="AP128" i="30"/>
  <c r="AO128" i="36"/>
  <c r="AB9" i="27" s="1"/>
  <c r="AP38" i="30"/>
  <c r="AO38" i="36"/>
  <c r="AB10" i="11" s="1"/>
  <c r="AP109" i="30"/>
  <c r="AO109" i="36"/>
  <c r="AB3" i="26" s="1"/>
  <c r="AQ162" i="30"/>
  <c r="AP162" i="36"/>
  <c r="AC4" i="15" s="1"/>
  <c r="AP75" i="30"/>
  <c r="AO75" i="36"/>
  <c r="AB8" i="23" s="1"/>
  <c r="AP73" i="30"/>
  <c r="AO73" i="36"/>
  <c r="AB6" i="23" s="1"/>
  <c r="AP50" i="30"/>
  <c r="AO50" i="36"/>
  <c r="AB9" i="12" s="1"/>
  <c r="AP102" i="30"/>
  <c r="AO102" i="36"/>
  <c r="AB9" i="25" s="1"/>
  <c r="AP104" i="30"/>
  <c r="AO104" i="36"/>
  <c r="AB11" i="25" s="1"/>
  <c r="AQ165" i="30"/>
  <c r="AP165" i="36"/>
  <c r="AC7" i="15" s="1"/>
  <c r="AP57" i="30"/>
  <c r="AO57" i="36"/>
  <c r="AB3" i="13" s="1"/>
  <c r="AQ191" i="30"/>
  <c r="AP191" i="36"/>
  <c r="AC7" i="17" s="1"/>
  <c r="AO32" i="36"/>
  <c r="AB4" i="11" s="1"/>
  <c r="AP32" i="30"/>
  <c r="AO37" i="36"/>
  <c r="AB9" i="11" s="1"/>
  <c r="AP37" i="30"/>
  <c r="AQ155" i="30"/>
  <c r="AP155" i="36"/>
  <c r="AC10" i="14" s="1"/>
  <c r="AP87" i="30"/>
  <c r="AO87" i="36"/>
  <c r="AB7" i="24" s="1"/>
  <c r="AQ153" i="30"/>
  <c r="AP153" i="36"/>
  <c r="AC8" i="14" s="1"/>
  <c r="AQ166" i="30"/>
  <c r="AP166" i="36"/>
  <c r="AC8" i="15" s="1"/>
  <c r="AP83" i="30"/>
  <c r="AO83" i="36"/>
  <c r="AB3" i="24" s="1"/>
  <c r="AP23" i="30"/>
  <c r="AO23" i="36"/>
  <c r="AB8" i="20" s="1"/>
  <c r="AP122" i="30"/>
  <c r="AO122" i="36"/>
  <c r="AB3" i="27" s="1"/>
  <c r="AP70" i="30"/>
  <c r="AO70" i="36"/>
  <c r="AB3" i="23" s="1"/>
  <c r="AP117" i="30"/>
  <c r="AO117" i="36"/>
  <c r="AB11" i="26" s="1"/>
  <c r="AO47" i="36"/>
  <c r="AB6" i="12" s="1"/>
  <c r="AP47" i="30"/>
  <c r="AQ140" i="30"/>
  <c r="AP140" i="36"/>
  <c r="AC8" i="21" s="1"/>
  <c r="AP100" i="30"/>
  <c r="AO100" i="36"/>
  <c r="AB7" i="25" s="1"/>
  <c r="AO60" i="36"/>
  <c r="AB6" i="13" s="1"/>
  <c r="AP60" i="30"/>
  <c r="AP125" i="30"/>
  <c r="AO125" i="36"/>
  <c r="AB6" i="27" s="1"/>
  <c r="AP10" i="30"/>
  <c r="AO10" i="36"/>
  <c r="AA8" i="18" s="1"/>
  <c r="AO31" i="36"/>
  <c r="AB3" i="11" s="1"/>
  <c r="AP31" i="30"/>
  <c r="AP34" i="30"/>
  <c r="AO34" i="36"/>
  <c r="AB6" i="11" s="1"/>
  <c r="AP26" i="30"/>
  <c r="AO26" i="36"/>
  <c r="AB11" i="20" s="1"/>
  <c r="AO63" i="36"/>
  <c r="AB9" i="13" s="1"/>
  <c r="AP63" i="30"/>
  <c r="AP49" i="30"/>
  <c r="AO49" i="36"/>
  <c r="AB8" i="12" s="1"/>
  <c r="AP21" i="30"/>
  <c r="AO21" i="36"/>
  <c r="AB6" i="20" s="1"/>
  <c r="AQ141" i="30"/>
  <c r="AP141" i="36"/>
  <c r="AC9" i="21" s="1"/>
  <c r="AQ154" i="30"/>
  <c r="AP154" i="36"/>
  <c r="AC9" i="14" s="1"/>
  <c r="AP91" i="30"/>
  <c r="AO91" i="36"/>
  <c r="AB11" i="24" s="1"/>
  <c r="AP98" i="30"/>
  <c r="AO98" i="36"/>
  <c r="AB5" i="25" s="1"/>
  <c r="AQ135" i="30"/>
  <c r="AP135" i="36"/>
  <c r="AC3" i="21" s="1"/>
  <c r="AQ152" i="30"/>
  <c r="AP152" i="36"/>
  <c r="AC7" i="14" s="1"/>
  <c r="AQ161" i="30"/>
  <c r="AP161" i="36"/>
  <c r="AC3" i="15" s="1"/>
  <c r="AO65" i="36"/>
  <c r="AB11" i="13" s="1"/>
  <c r="AP65" i="30"/>
  <c r="AP112" i="30"/>
  <c r="AO112" i="36"/>
  <c r="AB6" i="26" s="1"/>
  <c r="AP18" i="30"/>
  <c r="AO18" i="36"/>
  <c r="AB3" i="20" s="1"/>
  <c r="AP8" i="30"/>
  <c r="AO8" i="36"/>
  <c r="AA6" i="18" s="1"/>
  <c r="AO33" i="36"/>
  <c r="AB5" i="11" s="1"/>
  <c r="AP33" i="30"/>
  <c r="AO24" i="36"/>
  <c r="AB9" i="20" s="1"/>
  <c r="AP24" i="30"/>
  <c r="AP11" i="30"/>
  <c r="AO11" i="36"/>
  <c r="AA9" i="18" s="1"/>
  <c r="AP78" i="30"/>
  <c r="AO78" i="36"/>
  <c r="AB11" i="23" s="1"/>
  <c r="AQ167" i="30"/>
  <c r="AP167" i="36"/>
  <c r="AC9" i="15" s="1"/>
  <c r="AP89" i="30"/>
  <c r="AO89" i="36"/>
  <c r="AB9" i="24" s="1"/>
  <c r="AQ108" i="30"/>
  <c r="AP108" i="36"/>
  <c r="AC2" i="26" s="1"/>
  <c r="AP20" i="30"/>
  <c r="AO20" i="36"/>
  <c r="AB5" i="20" s="1"/>
  <c r="AO13" i="36"/>
  <c r="AA11" i="18" s="1"/>
  <c r="AP13" i="30"/>
  <c r="AP103" i="30"/>
  <c r="AO103" i="36"/>
  <c r="AB10" i="25" s="1"/>
  <c r="AQ180" i="30"/>
  <c r="AP180" i="36"/>
  <c r="AC9" i="16" s="1"/>
  <c r="AP99" i="30"/>
  <c r="AO99" i="36"/>
  <c r="AB6" i="25" s="1"/>
  <c r="AP115" i="30"/>
  <c r="AO115" i="36"/>
  <c r="AB9" i="26" s="1"/>
  <c r="AP130" i="30"/>
  <c r="AO130" i="36"/>
  <c r="AB11" i="27" s="1"/>
  <c r="AP90" i="30"/>
  <c r="AO90" i="36"/>
  <c r="AB10" i="24" s="1"/>
  <c r="AP126" i="30"/>
  <c r="AO126" i="36"/>
  <c r="AB7" i="27" s="1"/>
  <c r="AO5" i="36"/>
  <c r="AA3" i="18" s="1"/>
  <c r="AP5" i="30"/>
  <c r="AP113" i="30"/>
  <c r="AO113" i="36"/>
  <c r="AB7" i="26" s="1"/>
  <c r="AO35" i="36"/>
  <c r="AB7" i="11" s="1"/>
  <c r="AP35" i="30"/>
  <c r="AP86" i="30"/>
  <c r="AO86" i="36"/>
  <c r="AB6" i="24" s="1"/>
  <c r="AQ168" i="30"/>
  <c r="AP168" i="36"/>
  <c r="AC10" i="15" s="1"/>
  <c r="AQ113" i="30" l="1"/>
  <c r="AP113" i="36"/>
  <c r="AC7" i="26" s="1"/>
  <c r="AR135" i="30"/>
  <c r="AQ135" i="36"/>
  <c r="AD3" i="21" s="1"/>
  <c r="AQ26" i="30"/>
  <c r="AP26" i="36"/>
  <c r="AC11" i="20" s="1"/>
  <c r="AQ125" i="30"/>
  <c r="AP125" i="36"/>
  <c r="AC6" i="27" s="1"/>
  <c r="AQ23" i="30"/>
  <c r="AP23" i="36"/>
  <c r="AC8" i="20" s="1"/>
  <c r="AQ87" i="30"/>
  <c r="AP87" i="36"/>
  <c r="AC7" i="24" s="1"/>
  <c r="AR191" i="30"/>
  <c r="AQ191" i="36"/>
  <c r="AD7" i="17" s="1"/>
  <c r="AQ102" i="30"/>
  <c r="AP102" i="36"/>
  <c r="AC9" i="25" s="1"/>
  <c r="AR162" i="30"/>
  <c r="AQ162" i="36"/>
  <c r="AD4" i="15" s="1"/>
  <c r="AR179" i="30"/>
  <c r="AQ179" i="36"/>
  <c r="AD8" i="16" s="1"/>
  <c r="AQ52" i="30"/>
  <c r="AP52" i="36"/>
  <c r="AC11" i="12" s="1"/>
  <c r="AQ103" i="30"/>
  <c r="AP103" i="36"/>
  <c r="AC10" i="25" s="1"/>
  <c r="AQ5" i="30"/>
  <c r="AP5" i="36"/>
  <c r="AB3" i="18" s="1"/>
  <c r="AQ13" i="30"/>
  <c r="AP13" i="36"/>
  <c r="AB11" i="18" s="1"/>
  <c r="AP33" i="36"/>
  <c r="AC5" i="11" s="1"/>
  <c r="AQ33" i="30"/>
  <c r="AP65" i="36"/>
  <c r="AC11" i="13" s="1"/>
  <c r="AQ65" i="30"/>
  <c r="AQ60" i="30"/>
  <c r="AP60" i="36"/>
  <c r="AC6" i="13" s="1"/>
  <c r="AR148" i="30"/>
  <c r="AQ148" i="36"/>
  <c r="AD3" i="14" s="1"/>
  <c r="AR178" i="30"/>
  <c r="AQ178" i="36"/>
  <c r="AD7" i="16" s="1"/>
  <c r="AR174" i="30"/>
  <c r="AQ174" i="36"/>
  <c r="AD3" i="16" s="1"/>
  <c r="AQ76" i="30"/>
  <c r="AP76" i="36"/>
  <c r="AC9" i="23" s="1"/>
  <c r="AR139" i="30"/>
  <c r="AQ139" i="36"/>
  <c r="AD7" i="21" s="1"/>
  <c r="AQ112" i="30"/>
  <c r="AP112" i="36"/>
  <c r="AC6" i="26" s="1"/>
  <c r="AR168" i="30"/>
  <c r="AQ168" i="36"/>
  <c r="AD10" i="15" s="1"/>
  <c r="AR167" i="30"/>
  <c r="AQ167" i="36"/>
  <c r="AD9" i="15" s="1"/>
  <c r="AQ21" i="30"/>
  <c r="AP21" i="36"/>
  <c r="AC6" i="20" s="1"/>
  <c r="AQ117" i="30"/>
  <c r="AP117" i="36"/>
  <c r="AC11" i="26" s="1"/>
  <c r="AR155" i="30"/>
  <c r="AQ155" i="36"/>
  <c r="AD10" i="14" s="1"/>
  <c r="AQ57" i="30"/>
  <c r="AP57" i="36"/>
  <c r="AC3" i="13" s="1"/>
  <c r="AQ50" i="30"/>
  <c r="AP50" i="36"/>
  <c r="AC9" i="12" s="1"/>
  <c r="AQ109" i="30"/>
  <c r="AP109" i="36"/>
  <c r="AC3" i="26" s="1"/>
  <c r="AQ127" i="30"/>
  <c r="AP127" i="36"/>
  <c r="AC8" i="27" s="1"/>
  <c r="AP48" i="36"/>
  <c r="AC7" i="12" s="1"/>
  <c r="AQ48" i="30"/>
  <c r="AP36" i="36"/>
  <c r="AC8" i="11" s="1"/>
  <c r="AQ36" i="30"/>
  <c r="AQ89" i="30"/>
  <c r="AP89" i="36"/>
  <c r="AC9" i="24" s="1"/>
  <c r="AR141" i="30"/>
  <c r="AQ141" i="36"/>
  <c r="AD9" i="21" s="1"/>
  <c r="AQ115" i="30"/>
  <c r="AP115" i="36"/>
  <c r="AC9" i="26" s="1"/>
  <c r="AQ98" i="30"/>
  <c r="AP98" i="36"/>
  <c r="AC5" i="25" s="1"/>
  <c r="AQ34" i="30"/>
  <c r="AP34" i="36"/>
  <c r="AC6" i="11" s="1"/>
  <c r="AQ83" i="30"/>
  <c r="AP83" i="36"/>
  <c r="AC3" i="24" s="1"/>
  <c r="AQ31" i="30"/>
  <c r="AP31" i="36"/>
  <c r="AC3" i="11" s="1"/>
  <c r="AQ37" i="30"/>
  <c r="AP37" i="36"/>
  <c r="AC9" i="11" s="1"/>
  <c r="AR163" i="30"/>
  <c r="AQ163" i="36"/>
  <c r="AD5" i="15" s="1"/>
  <c r="AQ114" i="30"/>
  <c r="AP114" i="36"/>
  <c r="AC8" i="26" s="1"/>
  <c r="AR192" i="30"/>
  <c r="AQ192" i="36"/>
  <c r="AD8" i="17" s="1"/>
  <c r="AQ85" i="30"/>
  <c r="AP85" i="36"/>
  <c r="AC5" i="24" s="1"/>
  <c r="AQ99" i="30"/>
  <c r="AP99" i="36"/>
  <c r="AC6" i="25" s="1"/>
  <c r="AQ8" i="30"/>
  <c r="AP8" i="36"/>
  <c r="AB6" i="18" s="1"/>
  <c r="AQ91" i="30"/>
  <c r="AP91" i="36"/>
  <c r="AC11" i="24" s="1"/>
  <c r="AQ100" i="30"/>
  <c r="AP100" i="36"/>
  <c r="AC7" i="25" s="1"/>
  <c r="AR166" i="30"/>
  <c r="AQ166" i="36"/>
  <c r="AD8" i="15" s="1"/>
  <c r="AR165" i="30"/>
  <c r="AQ165" i="36"/>
  <c r="AD7" i="15" s="1"/>
  <c r="AQ73" i="30"/>
  <c r="AP73" i="36"/>
  <c r="AC6" i="23" s="1"/>
  <c r="AQ38" i="30"/>
  <c r="AP38" i="36"/>
  <c r="AC10" i="11" s="1"/>
  <c r="AR150" i="30"/>
  <c r="AQ150" i="36"/>
  <c r="AD5" i="14" s="1"/>
  <c r="AQ62" i="30"/>
  <c r="AP62" i="36"/>
  <c r="AC8" i="13" s="1"/>
  <c r="AQ44" i="30"/>
  <c r="AP44" i="36"/>
  <c r="AC3" i="12" s="1"/>
  <c r="AQ130" i="30"/>
  <c r="AP130" i="36"/>
  <c r="AC11" i="27" s="1"/>
  <c r="AP20" i="36"/>
  <c r="AC5" i="20" s="1"/>
  <c r="AQ20" i="30"/>
  <c r="AR161" i="30"/>
  <c r="AQ161" i="36"/>
  <c r="AD3" i="15" s="1"/>
  <c r="AP49" i="36"/>
  <c r="AC8" i="12" s="1"/>
  <c r="AQ49" i="30"/>
  <c r="AQ70" i="30"/>
  <c r="AP70" i="36"/>
  <c r="AC3" i="23" s="1"/>
  <c r="AQ35" i="30"/>
  <c r="AP35" i="36"/>
  <c r="AC7" i="11" s="1"/>
  <c r="AQ63" i="30"/>
  <c r="AP63" i="36"/>
  <c r="AC9" i="13" s="1"/>
  <c r="AQ32" i="30"/>
  <c r="AP32" i="36"/>
  <c r="AC4" i="11" s="1"/>
  <c r="AQ39" i="30"/>
  <c r="AP39" i="36"/>
  <c r="AC11" i="11" s="1"/>
  <c r="AR193" i="30"/>
  <c r="AQ193" i="36"/>
  <c r="AD9" i="17" s="1"/>
  <c r="AQ121" i="30"/>
  <c r="AP121" i="36"/>
  <c r="AC2" i="27" s="1"/>
  <c r="AQ97" i="30"/>
  <c r="AP97" i="36"/>
  <c r="AC4" i="25" s="1"/>
  <c r="AQ86" i="30"/>
  <c r="AP86" i="36"/>
  <c r="AC6" i="24" s="1"/>
  <c r="AQ78" i="30"/>
  <c r="AP78" i="36"/>
  <c r="AC11" i="23" s="1"/>
  <c r="AR180" i="30"/>
  <c r="AQ180" i="36"/>
  <c r="AD9" i="16" s="1"/>
  <c r="AP11" i="36"/>
  <c r="AB9" i="18" s="1"/>
  <c r="AQ11" i="30"/>
  <c r="AR152" i="30"/>
  <c r="AQ152" i="36"/>
  <c r="AD7" i="14" s="1"/>
  <c r="AP10" i="36"/>
  <c r="AB8" i="18" s="1"/>
  <c r="AQ10" i="30"/>
  <c r="AQ122" i="30"/>
  <c r="AP122" i="36"/>
  <c r="AC3" i="27" s="1"/>
  <c r="AR153" i="30"/>
  <c r="AQ153" i="36"/>
  <c r="AD8" i="14" s="1"/>
  <c r="AQ104" i="30"/>
  <c r="AP104" i="36"/>
  <c r="AC11" i="25" s="1"/>
  <c r="AQ75" i="30"/>
  <c r="AP75" i="36"/>
  <c r="AC8" i="23" s="1"/>
  <c r="AQ128" i="30"/>
  <c r="AP128" i="36"/>
  <c r="AC9" i="27" s="1"/>
  <c r="AQ22" i="30"/>
  <c r="AP22" i="36"/>
  <c r="AC7" i="20" s="1"/>
  <c r="AQ96" i="30"/>
  <c r="AP96" i="36"/>
  <c r="AC3" i="25" s="1"/>
  <c r="AQ126" i="30"/>
  <c r="AP126" i="36"/>
  <c r="AC7" i="27" s="1"/>
  <c r="AQ90" i="30"/>
  <c r="AP90" i="36"/>
  <c r="AC10" i="24" s="1"/>
  <c r="AR108" i="30"/>
  <c r="AQ108" i="36"/>
  <c r="AD2" i="26" s="1"/>
  <c r="AQ18" i="30"/>
  <c r="AP18" i="36"/>
  <c r="AC3" i="20" s="1"/>
  <c r="AR154" i="30"/>
  <c r="AQ154" i="36"/>
  <c r="AD9" i="14" s="1"/>
  <c r="AR140" i="30"/>
  <c r="AQ140" i="36"/>
  <c r="AD8" i="21" s="1"/>
  <c r="AQ24" i="30"/>
  <c r="AP24" i="36"/>
  <c r="AC9" i="20" s="1"/>
  <c r="AP47" i="36"/>
  <c r="AC6" i="12" s="1"/>
  <c r="AQ47" i="30"/>
  <c r="AQ95" i="30"/>
  <c r="AP95" i="36"/>
  <c r="AC2" i="25" s="1"/>
  <c r="AP199" i="30"/>
  <c r="AP199" i="36" s="1"/>
  <c r="AQ101" i="30"/>
  <c r="AP101" i="36"/>
  <c r="AC8" i="25" s="1"/>
  <c r="AQ88" i="30"/>
  <c r="AP88" i="36"/>
  <c r="AC8" i="24" s="1"/>
  <c r="AQ25" i="30"/>
  <c r="AP25" i="36"/>
  <c r="AC10" i="20" s="1"/>
  <c r="AQ61" i="30"/>
  <c r="AP61" i="36"/>
  <c r="AC7" i="13" s="1"/>
  <c r="AR18" i="30" l="1"/>
  <c r="AQ18" i="36"/>
  <c r="AD3" i="20" s="1"/>
  <c r="AR24" i="30"/>
  <c r="AQ24" i="36"/>
  <c r="AD9" i="20" s="1"/>
  <c r="AR22" i="30"/>
  <c r="AQ22" i="36"/>
  <c r="AD7" i="20" s="1"/>
  <c r="AR97" i="30"/>
  <c r="AQ97" i="36"/>
  <c r="AD4" i="25" s="1"/>
  <c r="AR44" i="30"/>
  <c r="AQ44" i="36"/>
  <c r="AD3" i="12" s="1"/>
  <c r="AR91" i="30"/>
  <c r="AQ91" i="36"/>
  <c r="AD11" i="24" s="1"/>
  <c r="AR31" i="30"/>
  <c r="AQ31" i="36"/>
  <c r="AD3" i="11" s="1"/>
  <c r="AQ57" i="36"/>
  <c r="AD3" i="13" s="1"/>
  <c r="AR57" i="30"/>
  <c r="AR60" i="30"/>
  <c r="AQ60" i="36"/>
  <c r="AD6" i="13" s="1"/>
  <c r="AS162" i="30"/>
  <c r="AR162" i="36"/>
  <c r="AE4" i="15" s="1"/>
  <c r="AR101" i="30"/>
  <c r="AQ101" i="36"/>
  <c r="AD8" i="25" s="1"/>
  <c r="AR65" i="30"/>
  <c r="AQ65" i="36"/>
  <c r="AD11" i="13" s="1"/>
  <c r="AR128" i="30"/>
  <c r="AQ128" i="36"/>
  <c r="AD9" i="27" s="1"/>
  <c r="AS180" i="30"/>
  <c r="AR180" i="36"/>
  <c r="AE9" i="16" s="1"/>
  <c r="AQ63" i="36"/>
  <c r="AD9" i="13" s="1"/>
  <c r="AR63" i="30"/>
  <c r="AQ62" i="36"/>
  <c r="AD8" i="13" s="1"/>
  <c r="AR62" i="30"/>
  <c r="AQ8" i="36"/>
  <c r="AC6" i="18" s="1"/>
  <c r="AR8" i="30"/>
  <c r="AR114" i="30"/>
  <c r="AQ114" i="36"/>
  <c r="AD8" i="26" s="1"/>
  <c r="AR127" i="30"/>
  <c r="AQ127" i="36"/>
  <c r="AD8" i="27" s="1"/>
  <c r="AS168" i="30"/>
  <c r="AR168" i="36"/>
  <c r="AE10" i="15" s="1"/>
  <c r="AS174" i="30"/>
  <c r="AR174" i="36"/>
  <c r="AE3" i="16" s="1"/>
  <c r="AR103" i="30"/>
  <c r="AQ103" i="36"/>
  <c r="AD10" i="25" s="1"/>
  <c r="AR102" i="30"/>
  <c r="AQ102" i="36"/>
  <c r="AD9" i="25" s="1"/>
  <c r="AR125" i="30"/>
  <c r="AQ125" i="36"/>
  <c r="AD6" i="27" s="1"/>
  <c r="AR90" i="30"/>
  <c r="AQ90" i="36"/>
  <c r="AD10" i="24" s="1"/>
  <c r="AR122" i="30"/>
  <c r="AQ122" i="36"/>
  <c r="AD3" i="27" s="1"/>
  <c r="AR121" i="30"/>
  <c r="AQ121" i="36"/>
  <c r="AD2" i="27" s="1"/>
  <c r="AS161" i="30"/>
  <c r="AR161" i="36"/>
  <c r="AE3" i="15" s="1"/>
  <c r="AS165" i="30"/>
  <c r="AR165" i="36"/>
  <c r="AE7" i="15" s="1"/>
  <c r="AR83" i="30"/>
  <c r="AQ83" i="36"/>
  <c r="AD3" i="24" s="1"/>
  <c r="AS141" i="30"/>
  <c r="AR141" i="36"/>
  <c r="AE9" i="21" s="1"/>
  <c r="AS155" i="30"/>
  <c r="AR155" i="36"/>
  <c r="AE10" i="14" s="1"/>
  <c r="AQ61" i="36"/>
  <c r="AD7" i="13" s="1"/>
  <c r="AR61" i="30"/>
  <c r="AR10" i="30"/>
  <c r="AQ10" i="36"/>
  <c r="AC8" i="18" s="1"/>
  <c r="AR20" i="30"/>
  <c r="AQ20" i="36"/>
  <c r="AD5" i="20" s="1"/>
  <c r="AR33" i="30"/>
  <c r="AQ33" i="36"/>
  <c r="AD5" i="11" s="1"/>
  <c r="AS140" i="30"/>
  <c r="AR140" i="36"/>
  <c r="AE8" i="21" s="1"/>
  <c r="AS154" i="30"/>
  <c r="AR154" i="36"/>
  <c r="AE9" i="14" s="1"/>
  <c r="AR75" i="30"/>
  <c r="AQ75" i="36"/>
  <c r="AD8" i="23" s="1"/>
  <c r="AS193" i="30"/>
  <c r="AR193" i="36"/>
  <c r="AE9" i="17" s="1"/>
  <c r="AS150" i="30"/>
  <c r="AR150" i="36"/>
  <c r="AE5" i="14" s="1"/>
  <c r="AR99" i="30"/>
  <c r="AQ99" i="36"/>
  <c r="AD6" i="25" s="1"/>
  <c r="AR34" i="30"/>
  <c r="AQ34" i="36"/>
  <c r="AD6" i="11" s="1"/>
  <c r="AR109" i="30"/>
  <c r="AQ109" i="36"/>
  <c r="AD3" i="26" s="1"/>
  <c r="AR112" i="30"/>
  <c r="AQ112" i="36"/>
  <c r="AD6" i="26" s="1"/>
  <c r="AR52" i="30"/>
  <c r="AQ52" i="36"/>
  <c r="AD11" i="12" s="1"/>
  <c r="AS191" i="30"/>
  <c r="AR191" i="36"/>
  <c r="AE7" i="17" s="1"/>
  <c r="AQ26" i="36"/>
  <c r="AD11" i="20" s="1"/>
  <c r="AR26" i="30"/>
  <c r="AR95" i="30"/>
  <c r="AQ95" i="36"/>
  <c r="AD2" i="25" s="1"/>
  <c r="AQ199" i="30"/>
  <c r="AQ199" i="36" s="1"/>
  <c r="AR126" i="30"/>
  <c r="AQ126" i="36"/>
  <c r="AD7" i="27" s="1"/>
  <c r="AR78" i="30"/>
  <c r="AQ78" i="36"/>
  <c r="AD11" i="23" s="1"/>
  <c r="AR35" i="30"/>
  <c r="AQ35" i="36"/>
  <c r="AD7" i="11" s="1"/>
  <c r="AS166" i="30"/>
  <c r="AR166" i="36"/>
  <c r="AE8" i="15" s="1"/>
  <c r="AS163" i="30"/>
  <c r="AR163" i="36"/>
  <c r="AE5" i="15" s="1"/>
  <c r="AR89" i="30"/>
  <c r="AQ89" i="36"/>
  <c r="AD9" i="24" s="1"/>
  <c r="AR117" i="30"/>
  <c r="AQ117" i="36"/>
  <c r="AD11" i="26" s="1"/>
  <c r="AS178" i="30"/>
  <c r="AR178" i="36"/>
  <c r="AE7" i="16" s="1"/>
  <c r="AR25" i="30"/>
  <c r="AQ25" i="36"/>
  <c r="AD10" i="20" s="1"/>
  <c r="AR47" i="30"/>
  <c r="AQ47" i="36"/>
  <c r="AD6" i="12" s="1"/>
  <c r="AR36" i="30"/>
  <c r="AQ36" i="36"/>
  <c r="AD8" i="11" s="1"/>
  <c r="AS152" i="30"/>
  <c r="AR152" i="36"/>
  <c r="AE7" i="14" s="1"/>
  <c r="AR39" i="30"/>
  <c r="AQ39" i="36"/>
  <c r="AD11" i="11" s="1"/>
  <c r="AR130" i="30"/>
  <c r="AQ130" i="36"/>
  <c r="AD11" i="27" s="1"/>
  <c r="AR100" i="30"/>
  <c r="AQ100" i="36"/>
  <c r="AD7" i="25" s="1"/>
  <c r="AQ37" i="36"/>
  <c r="AD9" i="11" s="1"/>
  <c r="AR37" i="30"/>
  <c r="AR21" i="30"/>
  <c r="AQ21" i="36"/>
  <c r="AD6" i="20" s="1"/>
  <c r="AS139" i="30"/>
  <c r="AR139" i="36"/>
  <c r="AE7" i="21" s="1"/>
  <c r="AR13" i="30"/>
  <c r="AQ13" i="36"/>
  <c r="AC11" i="18" s="1"/>
  <c r="AS179" i="30"/>
  <c r="AR179" i="36"/>
  <c r="AE8" i="16" s="1"/>
  <c r="AR87" i="30"/>
  <c r="AQ87" i="36"/>
  <c r="AD7" i="24" s="1"/>
  <c r="AS135" i="30"/>
  <c r="AR135" i="36"/>
  <c r="AE3" i="21" s="1"/>
  <c r="AR104" i="30"/>
  <c r="AQ104" i="36"/>
  <c r="AD11" i="25" s="1"/>
  <c r="AR86" i="30"/>
  <c r="AQ86" i="36"/>
  <c r="AD6" i="24" s="1"/>
  <c r="AR70" i="30"/>
  <c r="AQ70" i="36"/>
  <c r="AD3" i="23" s="1"/>
  <c r="AR38" i="30"/>
  <c r="AQ38" i="36"/>
  <c r="AD10" i="11" s="1"/>
  <c r="AR85" i="30"/>
  <c r="AQ85" i="36"/>
  <c r="AD5" i="24" s="1"/>
  <c r="AR98" i="30"/>
  <c r="AQ98" i="36"/>
  <c r="AD5" i="25" s="1"/>
  <c r="AR50" i="30"/>
  <c r="AQ50" i="36"/>
  <c r="AD9" i="12" s="1"/>
  <c r="AS148" i="30"/>
  <c r="AR148" i="36"/>
  <c r="AE3" i="14" s="1"/>
  <c r="AR88" i="30"/>
  <c r="AQ88" i="36"/>
  <c r="AD8" i="24" s="1"/>
  <c r="AR11" i="30"/>
  <c r="AQ11" i="36"/>
  <c r="AC9" i="18" s="1"/>
  <c r="AR49" i="30"/>
  <c r="AQ49" i="36"/>
  <c r="AD8" i="12" s="1"/>
  <c r="AR48" i="30"/>
  <c r="AQ48" i="36"/>
  <c r="AD7" i="12" s="1"/>
  <c r="AR96" i="30"/>
  <c r="AQ96" i="36"/>
  <c r="AD3" i="25" s="1"/>
  <c r="AS108" i="30"/>
  <c r="AR108" i="36"/>
  <c r="AE2" i="26" s="1"/>
  <c r="AS153" i="30"/>
  <c r="AR153" i="36"/>
  <c r="AE8" i="14" s="1"/>
  <c r="AQ32" i="36"/>
  <c r="AD4" i="11" s="1"/>
  <c r="AR32" i="30"/>
  <c r="AR73" i="30"/>
  <c r="AQ73" i="36"/>
  <c r="AD6" i="23" s="1"/>
  <c r="AS192" i="30"/>
  <c r="AR192" i="36"/>
  <c r="AE8" i="17" s="1"/>
  <c r="AR115" i="30"/>
  <c r="AQ115" i="36"/>
  <c r="AD9" i="26" s="1"/>
  <c r="AS167" i="30"/>
  <c r="AR167" i="36"/>
  <c r="AE9" i="15" s="1"/>
  <c r="AR76" i="30"/>
  <c r="AQ76" i="36"/>
  <c r="AD9" i="23" s="1"/>
  <c r="AR5" i="30"/>
  <c r="AQ5" i="36"/>
  <c r="AC3" i="18" s="1"/>
  <c r="AR23" i="30"/>
  <c r="AQ23" i="36"/>
  <c r="AD8" i="20" s="1"/>
  <c r="AR113" i="30"/>
  <c r="AQ113" i="36"/>
  <c r="AD7" i="26" s="1"/>
  <c r="AR96" i="36" l="1"/>
  <c r="AE3" i="25" s="1"/>
  <c r="AS96" i="30"/>
  <c r="AS88" i="30"/>
  <c r="AR88" i="36"/>
  <c r="AE8" i="24" s="1"/>
  <c r="AS85" i="30"/>
  <c r="AR85" i="36"/>
  <c r="AE5" i="24" s="1"/>
  <c r="AS104" i="30"/>
  <c r="AR104" i="36"/>
  <c r="AE11" i="25" s="1"/>
  <c r="AS13" i="30"/>
  <c r="AR13" i="36"/>
  <c r="AD11" i="18" s="1"/>
  <c r="AS100" i="30"/>
  <c r="AR100" i="36"/>
  <c r="AE7" i="25" s="1"/>
  <c r="AR36" i="36"/>
  <c r="AE8" i="11" s="1"/>
  <c r="AS36" i="30"/>
  <c r="AS117" i="30"/>
  <c r="AR117" i="36"/>
  <c r="AE11" i="26" s="1"/>
  <c r="AS35" i="30"/>
  <c r="AR35" i="36"/>
  <c r="AE7" i="11" s="1"/>
  <c r="AS26" i="30"/>
  <c r="AR26" i="36"/>
  <c r="AE11" i="20" s="1"/>
  <c r="AS62" i="30"/>
  <c r="AR62" i="36"/>
  <c r="AE8" i="13" s="1"/>
  <c r="AS57" i="30"/>
  <c r="AR57" i="36"/>
  <c r="AE3" i="13" s="1"/>
  <c r="AS73" i="30"/>
  <c r="AR73" i="36"/>
  <c r="AE6" i="23" s="1"/>
  <c r="AS32" i="30"/>
  <c r="AR32" i="36"/>
  <c r="AE4" i="11" s="1"/>
  <c r="AS109" i="30"/>
  <c r="AR109" i="36"/>
  <c r="AE3" i="26" s="1"/>
  <c r="AT193" i="30"/>
  <c r="AT193" i="36" s="1"/>
  <c r="AG9" i="17" s="1"/>
  <c r="AS193" i="36"/>
  <c r="AF9" i="17" s="1"/>
  <c r="AR33" i="36"/>
  <c r="AE5" i="11" s="1"/>
  <c r="AS33" i="30"/>
  <c r="AT155" i="30"/>
  <c r="AT155" i="36" s="1"/>
  <c r="AG10" i="14" s="1"/>
  <c r="AS155" i="36"/>
  <c r="AF10" i="14" s="1"/>
  <c r="AT161" i="30"/>
  <c r="AT161" i="36" s="1"/>
  <c r="AG3" i="15" s="1"/>
  <c r="AS161" i="36"/>
  <c r="AF3" i="15" s="1"/>
  <c r="AS125" i="30"/>
  <c r="AR125" i="36"/>
  <c r="AE6" i="27" s="1"/>
  <c r="AT168" i="30"/>
  <c r="AT168" i="36" s="1"/>
  <c r="AG10" i="15" s="1"/>
  <c r="AS168" i="36"/>
  <c r="AF10" i="15" s="1"/>
  <c r="AR65" i="36"/>
  <c r="AE11" i="13" s="1"/>
  <c r="AS65" i="30"/>
  <c r="AS97" i="30"/>
  <c r="AR97" i="36"/>
  <c r="AE4" i="25" s="1"/>
  <c r="AS113" i="30"/>
  <c r="AR113" i="36"/>
  <c r="AE7" i="26" s="1"/>
  <c r="AT167" i="30"/>
  <c r="AT167" i="36" s="1"/>
  <c r="AG9" i="15" s="1"/>
  <c r="AS167" i="36"/>
  <c r="AF9" i="15" s="1"/>
  <c r="AR48" i="36"/>
  <c r="AE7" i="12" s="1"/>
  <c r="AS48" i="30"/>
  <c r="AT148" i="30"/>
  <c r="AT148" i="36" s="1"/>
  <c r="AG3" i="14" s="1"/>
  <c r="AS148" i="36"/>
  <c r="AF3" i="14" s="1"/>
  <c r="AS38" i="30"/>
  <c r="AR38" i="36"/>
  <c r="AE10" i="11" s="1"/>
  <c r="AT135" i="30"/>
  <c r="AT135" i="36" s="1"/>
  <c r="AG3" i="21" s="1"/>
  <c r="AS135" i="36"/>
  <c r="AF3" i="21" s="1"/>
  <c r="AT139" i="30"/>
  <c r="AT139" i="36" s="1"/>
  <c r="AG7" i="21" s="1"/>
  <c r="AS139" i="36"/>
  <c r="AF7" i="21" s="1"/>
  <c r="AS130" i="30"/>
  <c r="AR130" i="36"/>
  <c r="AE11" i="27" s="1"/>
  <c r="AR47" i="36"/>
  <c r="AE6" i="12" s="1"/>
  <c r="AS47" i="30"/>
  <c r="AS89" i="30"/>
  <c r="AR89" i="36"/>
  <c r="AE9" i="24" s="1"/>
  <c r="AS78" i="30"/>
  <c r="AR78" i="36"/>
  <c r="AE11" i="23" s="1"/>
  <c r="AS63" i="30"/>
  <c r="AR63" i="36"/>
  <c r="AE9" i="13" s="1"/>
  <c r="AT191" i="30"/>
  <c r="AT191" i="36" s="1"/>
  <c r="AG7" i="17" s="1"/>
  <c r="AS191" i="36"/>
  <c r="AF7" i="17" s="1"/>
  <c r="AS34" i="30"/>
  <c r="AR34" i="36"/>
  <c r="AE6" i="11" s="1"/>
  <c r="AS75" i="30"/>
  <c r="AR75" i="36"/>
  <c r="AE8" i="23" s="1"/>
  <c r="AR20" i="36"/>
  <c r="AE5" i="20" s="1"/>
  <c r="AS20" i="30"/>
  <c r="AT141" i="30"/>
  <c r="AT141" i="36" s="1"/>
  <c r="AG9" i="21" s="1"/>
  <c r="AS141" i="36"/>
  <c r="AF9" i="21" s="1"/>
  <c r="AS121" i="30"/>
  <c r="AR121" i="36"/>
  <c r="AE2" i="27" s="1"/>
  <c r="AS102" i="30"/>
  <c r="AR102" i="36"/>
  <c r="AE9" i="25" s="1"/>
  <c r="AS127" i="30"/>
  <c r="AR127" i="36"/>
  <c r="AE8" i="27" s="1"/>
  <c r="AS101" i="30"/>
  <c r="AR101" i="36"/>
  <c r="AE8" i="25" s="1"/>
  <c r="AS31" i="30"/>
  <c r="AR31" i="36"/>
  <c r="AE3" i="11" s="1"/>
  <c r="AS22" i="30"/>
  <c r="AR22" i="36"/>
  <c r="AE7" i="20" s="1"/>
  <c r="AS76" i="30"/>
  <c r="AR76" i="36"/>
  <c r="AE9" i="23" s="1"/>
  <c r="AT153" i="30"/>
  <c r="AT153" i="36" s="1"/>
  <c r="AG8" i="14" s="1"/>
  <c r="AS153" i="36"/>
  <c r="AF8" i="14" s="1"/>
  <c r="AR49" i="36"/>
  <c r="AE8" i="12" s="1"/>
  <c r="AS49" i="30"/>
  <c r="AS50" i="30"/>
  <c r="AR50" i="36"/>
  <c r="AE9" i="12" s="1"/>
  <c r="AS70" i="30"/>
  <c r="AR70" i="36"/>
  <c r="AE3" i="23" s="1"/>
  <c r="AS87" i="30"/>
  <c r="AR87" i="36"/>
  <c r="AE7" i="24" s="1"/>
  <c r="AS21" i="30"/>
  <c r="AR21" i="36"/>
  <c r="AE6" i="20" s="1"/>
  <c r="AS39" i="30"/>
  <c r="AR39" i="36"/>
  <c r="AE11" i="11" s="1"/>
  <c r="AS25" i="30"/>
  <c r="AR25" i="36"/>
  <c r="AE10" i="20" s="1"/>
  <c r="AT163" i="30"/>
  <c r="AT163" i="36" s="1"/>
  <c r="AG5" i="15" s="1"/>
  <c r="AS163" i="36"/>
  <c r="AF5" i="15" s="1"/>
  <c r="AS126" i="30"/>
  <c r="AR126" i="36"/>
  <c r="AE7" i="27" s="1"/>
  <c r="AS23" i="30"/>
  <c r="AR23" i="36"/>
  <c r="AE8" i="20" s="1"/>
  <c r="AS52" i="30"/>
  <c r="AR52" i="36"/>
  <c r="AE11" i="12" s="1"/>
  <c r="AS99" i="30"/>
  <c r="AR99" i="36"/>
  <c r="AE6" i="25" s="1"/>
  <c r="AT154" i="30"/>
  <c r="AT154" i="36" s="1"/>
  <c r="AG9" i="14" s="1"/>
  <c r="AS154" i="36"/>
  <c r="AF9" i="14" s="1"/>
  <c r="AR10" i="36"/>
  <c r="AD8" i="18" s="1"/>
  <c r="AS10" i="30"/>
  <c r="AS83" i="30"/>
  <c r="AR83" i="36"/>
  <c r="AE3" i="24" s="1"/>
  <c r="AS122" i="30"/>
  <c r="AR122" i="36"/>
  <c r="AE3" i="27" s="1"/>
  <c r="AS103" i="30"/>
  <c r="AR103" i="36"/>
  <c r="AE10" i="25" s="1"/>
  <c r="AS114" i="30"/>
  <c r="AR114" i="36"/>
  <c r="AE8" i="26" s="1"/>
  <c r="AT180" i="30"/>
  <c r="AT180" i="36" s="1"/>
  <c r="AG9" i="16" s="1"/>
  <c r="AS180" i="36"/>
  <c r="AF9" i="16" s="1"/>
  <c r="AT162" i="30"/>
  <c r="AT162" i="36" s="1"/>
  <c r="AG4" i="15" s="1"/>
  <c r="AS162" i="36"/>
  <c r="AF4" i="15" s="1"/>
  <c r="AS91" i="30"/>
  <c r="AR91" i="36"/>
  <c r="AE11" i="24" s="1"/>
  <c r="AS24" i="30"/>
  <c r="AR24" i="36"/>
  <c r="AE9" i="20" s="1"/>
  <c r="AS115" i="30"/>
  <c r="AR115" i="36"/>
  <c r="AE9" i="26" s="1"/>
  <c r="AS5" i="30"/>
  <c r="AR5" i="36"/>
  <c r="AD3" i="18" s="1"/>
  <c r="AT192" i="30"/>
  <c r="AT192" i="36" s="1"/>
  <c r="AG8" i="17" s="1"/>
  <c r="AS192" i="36"/>
  <c r="AF8" i="17" s="1"/>
  <c r="AT108" i="30"/>
  <c r="AT108" i="36" s="1"/>
  <c r="AG2" i="26" s="1"/>
  <c r="AS108" i="36"/>
  <c r="AF2" i="26" s="1"/>
  <c r="AR11" i="36"/>
  <c r="AD9" i="18" s="1"/>
  <c r="AS11" i="30"/>
  <c r="AS98" i="30"/>
  <c r="AR98" i="36"/>
  <c r="AE5" i="25" s="1"/>
  <c r="AS86" i="30"/>
  <c r="AR86" i="36"/>
  <c r="AE6" i="24" s="1"/>
  <c r="AT179" i="30"/>
  <c r="AT179" i="36" s="1"/>
  <c r="AG8" i="16" s="1"/>
  <c r="AS179" i="36"/>
  <c r="AF8" i="16" s="1"/>
  <c r="AT152" i="30"/>
  <c r="AT152" i="36" s="1"/>
  <c r="AG7" i="14" s="1"/>
  <c r="AS152" i="36"/>
  <c r="AF7" i="14" s="1"/>
  <c r="AT178" i="30"/>
  <c r="AT178" i="36" s="1"/>
  <c r="AG7" i="16" s="1"/>
  <c r="AS178" i="36"/>
  <c r="AF7" i="16" s="1"/>
  <c r="AT166" i="30"/>
  <c r="AT166" i="36" s="1"/>
  <c r="AG8" i="15" s="1"/>
  <c r="AS166" i="36"/>
  <c r="AF8" i="15" s="1"/>
  <c r="AS61" i="30"/>
  <c r="AR61" i="36"/>
  <c r="AE7" i="13" s="1"/>
  <c r="AS8" i="30"/>
  <c r="AR8" i="36"/>
  <c r="AD6" i="18" s="1"/>
  <c r="AS37" i="30"/>
  <c r="AR37" i="36"/>
  <c r="AE9" i="11" s="1"/>
  <c r="AS95" i="30"/>
  <c r="AR95" i="36"/>
  <c r="AE2" i="25" s="1"/>
  <c r="AR199" i="30"/>
  <c r="AR199" i="36" s="1"/>
  <c r="AS112" i="30"/>
  <c r="AR112" i="36"/>
  <c r="AE6" i="26" s="1"/>
  <c r="AT150" i="30"/>
  <c r="AT150" i="36" s="1"/>
  <c r="AG5" i="14" s="1"/>
  <c r="AS150" i="36"/>
  <c r="AF5" i="14" s="1"/>
  <c r="AT140" i="30"/>
  <c r="AT140" i="36" s="1"/>
  <c r="AG8" i="21" s="1"/>
  <c r="AS140" i="36"/>
  <c r="AF8" i="21" s="1"/>
  <c r="AT165" i="30"/>
  <c r="AT165" i="36" s="1"/>
  <c r="AG7" i="15" s="1"/>
  <c r="AS165" i="36"/>
  <c r="AF7" i="15" s="1"/>
  <c r="AS90" i="30"/>
  <c r="AR90" i="36"/>
  <c r="AE10" i="24" s="1"/>
  <c r="AT174" i="30"/>
  <c r="AT174" i="36" s="1"/>
  <c r="AG3" i="16" s="1"/>
  <c r="AS174" i="36"/>
  <c r="AF3" i="16" s="1"/>
  <c r="AS128" i="30"/>
  <c r="AR128" i="36"/>
  <c r="AE9" i="27" s="1"/>
  <c r="AS60" i="30"/>
  <c r="AR60" i="36"/>
  <c r="AE6" i="13" s="1"/>
  <c r="AS44" i="30"/>
  <c r="AR44" i="36"/>
  <c r="AE3" i="12" s="1"/>
  <c r="AS18" i="30"/>
  <c r="AR18" i="36"/>
  <c r="AE3" i="20" s="1"/>
  <c r="AT95" i="30" l="1"/>
  <c r="AS95" i="36"/>
  <c r="AF2" i="25" s="1"/>
  <c r="AS199" i="30"/>
  <c r="AS199" i="36" s="1"/>
  <c r="AT86" i="30"/>
  <c r="AT86" i="36" s="1"/>
  <c r="AG6" i="24" s="1"/>
  <c r="AS86" i="36"/>
  <c r="AF6" i="24" s="1"/>
  <c r="AT91" i="30"/>
  <c r="AT91" i="36" s="1"/>
  <c r="AG11" i="24" s="1"/>
  <c r="AS91" i="36"/>
  <c r="AF11" i="24" s="1"/>
  <c r="AT21" i="30"/>
  <c r="AT21" i="36" s="1"/>
  <c r="AG6" i="20" s="1"/>
  <c r="AS21" i="36"/>
  <c r="AF6" i="20" s="1"/>
  <c r="AT121" i="30"/>
  <c r="AT121" i="36" s="1"/>
  <c r="AG2" i="27" s="1"/>
  <c r="AS121" i="36"/>
  <c r="AF2" i="27" s="1"/>
  <c r="AT89" i="30"/>
  <c r="AT89" i="36" s="1"/>
  <c r="AG9" i="24" s="1"/>
  <c r="AS89" i="36"/>
  <c r="AF9" i="24" s="1"/>
  <c r="AT128" i="30"/>
  <c r="AT128" i="36" s="1"/>
  <c r="AG9" i="27" s="1"/>
  <c r="AS128" i="36"/>
  <c r="AF9" i="27" s="1"/>
  <c r="AT47" i="30"/>
  <c r="AT47" i="36" s="1"/>
  <c r="AG6" i="12" s="1"/>
  <c r="AS47" i="36"/>
  <c r="AF6" i="12" s="1"/>
  <c r="AT5" i="30"/>
  <c r="AT5" i="36" s="1"/>
  <c r="AF3" i="18" s="1"/>
  <c r="AS5" i="36"/>
  <c r="AE3" i="18" s="1"/>
  <c r="AT122" i="30"/>
  <c r="AT122" i="36" s="1"/>
  <c r="AG3" i="27" s="1"/>
  <c r="AS122" i="36"/>
  <c r="AF3" i="27" s="1"/>
  <c r="AS38" i="36"/>
  <c r="AF10" i="11" s="1"/>
  <c r="AT38" i="30"/>
  <c r="AT38" i="36" s="1"/>
  <c r="AG10" i="11" s="1"/>
  <c r="AT113" i="30"/>
  <c r="AT113" i="36" s="1"/>
  <c r="AG7" i="26" s="1"/>
  <c r="AS113" i="36"/>
  <c r="AF7" i="26" s="1"/>
  <c r="AT125" i="30"/>
  <c r="AT125" i="36" s="1"/>
  <c r="AG6" i="27" s="1"/>
  <c r="AS125" i="36"/>
  <c r="AF6" i="27" s="1"/>
  <c r="AS57" i="36"/>
  <c r="AF3" i="13" s="1"/>
  <c r="AT57" i="30"/>
  <c r="AT57" i="36" s="1"/>
  <c r="AG3" i="13" s="1"/>
  <c r="AT117" i="30"/>
  <c r="AT117" i="36" s="1"/>
  <c r="AG11" i="26" s="1"/>
  <c r="AS117" i="36"/>
  <c r="AF11" i="26" s="1"/>
  <c r="AT104" i="30"/>
  <c r="AT104" i="36" s="1"/>
  <c r="AG11" i="25" s="1"/>
  <c r="AS104" i="36"/>
  <c r="AF11" i="25" s="1"/>
  <c r="AS37" i="36"/>
  <c r="AF9" i="11" s="1"/>
  <c r="AT37" i="30"/>
  <c r="AT37" i="36" s="1"/>
  <c r="AG9" i="11" s="1"/>
  <c r="AT99" i="30"/>
  <c r="AT99" i="36" s="1"/>
  <c r="AG6" i="25" s="1"/>
  <c r="AS99" i="36"/>
  <c r="AF6" i="25" s="1"/>
  <c r="AT87" i="30"/>
  <c r="AT87" i="36" s="1"/>
  <c r="AG7" i="24" s="1"/>
  <c r="AS87" i="36"/>
  <c r="AF7" i="24" s="1"/>
  <c r="AT101" i="30"/>
  <c r="AT101" i="36" s="1"/>
  <c r="AG8" i="25" s="1"/>
  <c r="AS101" i="36"/>
  <c r="AF8" i="25" s="1"/>
  <c r="AT18" i="30"/>
  <c r="AT18" i="36" s="1"/>
  <c r="AG3" i="20" s="1"/>
  <c r="AS18" i="36"/>
  <c r="AF3" i="20" s="1"/>
  <c r="AT11" i="30"/>
  <c r="AT11" i="36" s="1"/>
  <c r="AF9" i="18" s="1"/>
  <c r="AS11" i="36"/>
  <c r="AE9" i="18" s="1"/>
  <c r="AT20" i="30"/>
  <c r="AT20" i="36" s="1"/>
  <c r="AG5" i="20" s="1"/>
  <c r="AS20" i="36"/>
  <c r="AF5" i="20" s="1"/>
  <c r="AT36" i="30"/>
  <c r="AT36" i="36" s="1"/>
  <c r="AG8" i="11" s="1"/>
  <c r="AS36" i="36"/>
  <c r="AF8" i="11" s="1"/>
  <c r="AS8" i="36"/>
  <c r="AE6" i="18" s="1"/>
  <c r="AT8" i="30"/>
  <c r="AT8" i="36" s="1"/>
  <c r="AF6" i="18" s="1"/>
  <c r="AT115" i="30"/>
  <c r="AT115" i="36" s="1"/>
  <c r="AG9" i="26" s="1"/>
  <c r="AS115" i="36"/>
  <c r="AF9" i="26" s="1"/>
  <c r="AT83" i="30"/>
  <c r="AT83" i="36" s="1"/>
  <c r="AG3" i="24" s="1"/>
  <c r="AS83" i="36"/>
  <c r="AF3" i="24" s="1"/>
  <c r="AT25" i="30"/>
  <c r="AT25" i="36" s="1"/>
  <c r="AG10" i="20" s="1"/>
  <c r="AS25" i="36"/>
  <c r="AF10" i="20" s="1"/>
  <c r="AT76" i="30"/>
  <c r="AT76" i="36" s="1"/>
  <c r="AG9" i="23" s="1"/>
  <c r="AS76" i="36"/>
  <c r="AF9" i="23" s="1"/>
  <c r="AS63" i="36"/>
  <c r="AF9" i="13" s="1"/>
  <c r="AT63" i="30"/>
  <c r="AT63" i="36" s="1"/>
  <c r="AG9" i="13" s="1"/>
  <c r="AT97" i="30"/>
  <c r="AT97" i="36" s="1"/>
  <c r="AG4" i="25" s="1"/>
  <c r="AS97" i="36"/>
  <c r="AF4" i="25" s="1"/>
  <c r="AT109" i="30"/>
  <c r="AT109" i="36" s="1"/>
  <c r="AG3" i="26" s="1"/>
  <c r="AS109" i="36"/>
  <c r="AF3" i="26" s="1"/>
  <c r="AS62" i="36"/>
  <c r="AF8" i="13" s="1"/>
  <c r="AT62" i="30"/>
  <c r="AT62" i="36" s="1"/>
  <c r="AG8" i="13" s="1"/>
  <c r="AT85" i="30"/>
  <c r="AT85" i="36" s="1"/>
  <c r="AG5" i="24" s="1"/>
  <c r="AS85" i="36"/>
  <c r="AF5" i="24" s="1"/>
  <c r="AS52" i="36"/>
  <c r="AF11" i="12" s="1"/>
  <c r="AT52" i="30"/>
  <c r="AT52" i="36" s="1"/>
  <c r="AG11" i="12" s="1"/>
  <c r="AT70" i="30"/>
  <c r="AT70" i="36" s="1"/>
  <c r="AG3" i="23" s="1"/>
  <c r="AS70" i="36"/>
  <c r="AF3" i="23" s="1"/>
  <c r="AT127" i="30"/>
  <c r="AT127" i="36" s="1"/>
  <c r="AG8" i="27" s="1"/>
  <c r="AS127" i="36"/>
  <c r="AF8" i="27" s="1"/>
  <c r="AT130" i="30"/>
  <c r="AT130" i="36" s="1"/>
  <c r="AG11" i="27" s="1"/>
  <c r="AS130" i="36"/>
  <c r="AF11" i="27" s="1"/>
  <c r="AS44" i="36"/>
  <c r="AF3" i="12" s="1"/>
  <c r="AT44" i="30"/>
  <c r="AT44" i="36" s="1"/>
  <c r="AG3" i="12" s="1"/>
  <c r="AT90" i="30"/>
  <c r="AT90" i="36" s="1"/>
  <c r="AG10" i="24" s="1"/>
  <c r="AS90" i="36"/>
  <c r="AF10" i="24" s="1"/>
  <c r="AT112" i="30"/>
  <c r="AT112" i="36" s="1"/>
  <c r="AG6" i="26" s="1"/>
  <c r="AS112" i="36"/>
  <c r="AF6" i="26" s="1"/>
  <c r="AT10" i="30"/>
  <c r="AT10" i="36" s="1"/>
  <c r="AF8" i="18" s="1"/>
  <c r="AS10" i="36"/>
  <c r="AE8" i="18" s="1"/>
  <c r="AT48" i="30"/>
  <c r="AT48" i="36" s="1"/>
  <c r="AG7" i="12" s="1"/>
  <c r="AS48" i="36"/>
  <c r="AF7" i="12" s="1"/>
  <c r="AT65" i="30"/>
  <c r="AT65" i="36" s="1"/>
  <c r="AG11" i="13" s="1"/>
  <c r="AS65" i="36"/>
  <c r="AF11" i="13" s="1"/>
  <c r="AS24" i="36"/>
  <c r="AF9" i="20" s="1"/>
  <c r="AT24" i="30"/>
  <c r="AT24" i="36" s="1"/>
  <c r="AG9" i="20" s="1"/>
  <c r="AS23" i="36"/>
  <c r="AF8" i="20" s="1"/>
  <c r="AT23" i="30"/>
  <c r="AT23" i="36" s="1"/>
  <c r="AG8" i="20" s="1"/>
  <c r="AT50" i="30"/>
  <c r="AT50" i="36" s="1"/>
  <c r="AG9" i="12" s="1"/>
  <c r="AS50" i="36"/>
  <c r="AF9" i="12" s="1"/>
  <c r="AT102" i="30"/>
  <c r="AT102" i="36" s="1"/>
  <c r="AG9" i="25" s="1"/>
  <c r="AS102" i="36"/>
  <c r="AF9" i="25" s="1"/>
  <c r="AT78" i="30"/>
  <c r="AT78" i="36" s="1"/>
  <c r="AG11" i="23" s="1"/>
  <c r="AS78" i="36"/>
  <c r="AF11" i="23" s="1"/>
  <c r="AS32" i="36"/>
  <c r="AF4" i="11" s="1"/>
  <c r="AT32" i="30"/>
  <c r="AT32" i="36" s="1"/>
  <c r="AG4" i="11" s="1"/>
  <c r="AS26" i="36"/>
  <c r="AF11" i="20" s="1"/>
  <c r="AT26" i="30"/>
  <c r="AT26" i="36" s="1"/>
  <c r="AG11" i="20" s="1"/>
  <c r="AT100" i="30"/>
  <c r="AT100" i="36" s="1"/>
  <c r="AG7" i="25" s="1"/>
  <c r="AS100" i="36"/>
  <c r="AF7" i="25" s="1"/>
  <c r="AT88" i="30"/>
  <c r="AT88" i="36" s="1"/>
  <c r="AG8" i="24" s="1"/>
  <c r="AS88" i="36"/>
  <c r="AF8" i="24" s="1"/>
  <c r="AS61" i="36"/>
  <c r="AF7" i="13" s="1"/>
  <c r="AT61" i="30"/>
  <c r="AT61" i="36" s="1"/>
  <c r="AG7" i="13" s="1"/>
  <c r="AT114" i="30"/>
  <c r="AT114" i="36" s="1"/>
  <c r="AG8" i="26" s="1"/>
  <c r="AS114" i="36"/>
  <c r="AF8" i="26" s="1"/>
  <c r="AS39" i="36"/>
  <c r="AF11" i="11" s="1"/>
  <c r="AT39" i="30"/>
  <c r="AT39" i="36" s="1"/>
  <c r="AG11" i="11" s="1"/>
  <c r="AT22" i="30"/>
  <c r="AT22" i="36" s="1"/>
  <c r="AG7" i="20" s="1"/>
  <c r="AS22" i="36"/>
  <c r="AF7" i="20" s="1"/>
  <c r="AT75" i="30"/>
  <c r="AT75" i="36" s="1"/>
  <c r="AG8" i="23" s="1"/>
  <c r="AS75" i="36"/>
  <c r="AF8" i="23" s="1"/>
  <c r="AT60" i="30"/>
  <c r="AT60" i="36" s="1"/>
  <c r="AG6" i="13" s="1"/>
  <c r="AS60" i="36"/>
  <c r="AF6" i="13" s="1"/>
  <c r="AT49" i="30"/>
  <c r="AT49" i="36" s="1"/>
  <c r="AG8" i="12" s="1"/>
  <c r="AS49" i="36"/>
  <c r="AF8" i="12" s="1"/>
  <c r="AT33" i="30"/>
  <c r="AT33" i="36" s="1"/>
  <c r="AG5" i="11" s="1"/>
  <c r="AS33" i="36"/>
  <c r="AF5" i="11" s="1"/>
  <c r="AT96" i="30"/>
  <c r="AT96" i="36" s="1"/>
  <c r="AG3" i="25" s="1"/>
  <c r="AS96" i="36"/>
  <c r="AF3" i="25" s="1"/>
  <c r="AT98" i="30"/>
  <c r="AT98" i="36" s="1"/>
  <c r="AG5" i="25" s="1"/>
  <c r="AS98" i="36"/>
  <c r="AF5" i="25" s="1"/>
  <c r="AT103" i="30"/>
  <c r="AT103" i="36" s="1"/>
  <c r="AG10" i="25" s="1"/>
  <c r="AS103" i="36"/>
  <c r="AF10" i="25" s="1"/>
  <c r="AT126" i="30"/>
  <c r="AT126" i="36" s="1"/>
  <c r="AG7" i="27" s="1"/>
  <c r="AS126" i="36"/>
  <c r="AF7" i="27" s="1"/>
  <c r="AS31" i="36"/>
  <c r="AF3" i="11" s="1"/>
  <c r="AT31" i="30"/>
  <c r="AT31" i="36" s="1"/>
  <c r="AG3" i="11" s="1"/>
  <c r="AS34" i="36"/>
  <c r="AF6" i="11" s="1"/>
  <c r="AT34" i="30"/>
  <c r="AT34" i="36" s="1"/>
  <c r="AG6" i="11" s="1"/>
  <c r="AT73" i="30"/>
  <c r="AT73" i="36" s="1"/>
  <c r="AG6" i="23" s="1"/>
  <c r="AS73" i="36"/>
  <c r="AF6" i="23" s="1"/>
  <c r="AS35" i="36"/>
  <c r="AF7" i="11" s="1"/>
  <c r="AT35" i="30"/>
  <c r="AT35" i="36" s="1"/>
  <c r="AG7" i="11" s="1"/>
  <c r="AT13" i="30"/>
  <c r="AT13" i="36" s="1"/>
  <c r="AF11" i="18" s="1"/>
  <c r="AS13" i="36"/>
  <c r="AE11" i="18" s="1"/>
  <c r="AT95" i="36" l="1"/>
  <c r="AG2" i="25"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<sst xmlns="http://schemas.openxmlformats.org/spreadsheetml/2006/main" count="211474" uniqueCount="1097">
  <si>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</si>
  <si>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</si>
  <si>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</si>
  <si>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</si>
  <si>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</si>
  <si>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</si>
  <si>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</si>
  <si>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</si>
  <si>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</si>
  <si>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</si>
  <si>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</si>
  <si>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</si>
  <si>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</si>
  <si>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</si>
  <si>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</si>
  <si>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</si>
  <si>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</si>
  <si>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</si>
  <si>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</si>
  <si>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</si>
  <si>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</si>
  <si>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</si>
  <si>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</si>
  <si>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</si>
  <si>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</si>
  <si>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</si>
  <si>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</si>
  <si>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</si>
  <si>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</si>
  <si>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</si>
  <si>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</si>
  <si>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</si>
  <si>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</si>
  <si>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</si>
  <si>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</si>
  <si>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</si>
  <si>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</si>
  <si>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</si>
  <si>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</si>
  <si>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</si>
  <si>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</si>
  <si>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</si>
  <si>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</si>
  <si>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</si>
  <si>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</si>
  <si>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</si>
  <si>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</si>
  <si>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</si>
  <si>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</si>
  <si>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</si>
  <si>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</si>
  <si>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</si>
  <si>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</si>
  <si>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</si>
  <si>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</si>
  <si>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</si>
  <si>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</si>
  <si>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</si>
  <si>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</si>
  <si>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</si>
  <si>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</si>
  <si>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</si>
  <si>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</si>
  <si>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</si>
  <si>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</si>
  <si>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</si>
  <si>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</si>
  <si>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</si>
  <si>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</si>
  <si>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</si>
  <si>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</si>
  <si>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</si>
  <si>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</si>
  <si>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</si>
  <si>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</si>
  <si>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</si>
  <si>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</si>
  <si>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</si>
  <si>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</si>
  <si>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</si>
  <si>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</si>
  <si>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</si>
  <si>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</si>
  <si>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</si>
  <si>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</si>
  <si>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</si>
  <si>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</si>
  <si>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</si>
  <si>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</si>
  <si>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</si>
  <si>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</si>
  <si>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</si>
  <si>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</si>
  <si>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</si>
  <si>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</si>
  <si>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</si>
  <si>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</si>
  <si>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</si>
  <si>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</si>
  <si>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</si>
  <si>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</si>
  <si>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</si>
  <si>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</si>
  <si>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</si>
  <si>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</si>
  <si>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</si>
  <si>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</si>
  <si>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</si>
  <si>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</si>
  <si>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</si>
  <si>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</si>
  <si>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</si>
  <si>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</si>
  <si>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</si>
  <si>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</si>
  <si>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</si>
  <si>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</si>
  <si>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</si>
  <si>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</si>
  <si>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</si>
  <si>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</si>
  <si>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</si>
  <si>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</si>
  <si>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</si>
  <si>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</si>
  <si>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</si>
  <si>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</si>
  <si>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</si>
  <si>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</si>
  <si>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</si>
  <si>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</si>
  <si>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</si>
  <si>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</si>
  <si>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</si>
  <si>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</si>
  <si>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</si>
  <si>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</si>
  <si>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</si>
  <si>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</si>
  <si>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</si>
  <si>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</si>
  <si>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</si>
  <si>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</si>
  <si>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</si>
  <si>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</si>
  <si>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</si>
  <si>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</si>
  <si>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</si>
  <si>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</si>
  <si>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</si>
  <si>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</si>
  <si>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</si>
  <si>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</si>
  <si>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</si>
  <si>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</si>
  <si>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</si>
  <si>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</si>
  <si>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</si>
  <si>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</si>
  <si>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</si>
  <si>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</si>
  <si>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</si>
  <si>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</si>
  <si>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</si>
  <si>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</si>
  <si>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</si>
  <si>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</si>
  <si>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</si>
  <si>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</si>
  <si>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</si>
  <si>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</si>
  <si>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</si>
  <si>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</si>
  <si>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</si>
  <si>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</si>
  <si>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</si>
  <si>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</si>
  <si>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</si>
  <si>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</si>
  <si>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</si>
  <si>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</si>
  <si>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</si>
  <si>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</si>
  <si>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</si>
  <si>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</si>
  <si>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</si>
  <si>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</si>
  <si>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</si>
  <si>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</si>
  <si>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</si>
  <si>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</si>
  <si>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</si>
  <si>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</si>
  <si>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</si>
  <si>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</si>
  <si>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</si>
  <si>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</si>
  <si>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</si>
  <si>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</si>
  <si>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</si>
  <si>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</si>
  <si>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</si>
  <si>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</si>
  <si>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</si>
  <si>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</si>
  <si>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</si>
  <si>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</si>
  <si>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</si>
  <si>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</si>
  <si>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</si>
  <si>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</si>
  <si>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</si>
  <si>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</si>
  <si>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</si>
  <si>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</si>
  <si>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</si>
  <si>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</si>
  <si>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</si>
  <si>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</si>
  <si>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</si>
  <si>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</si>
  <si>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</si>
  <si>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</si>
  <si>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</si>
  <si>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</si>
  <si>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</si>
  <si>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</si>
  <si>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</si>
  <si>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</si>
  <si>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</si>
  <si>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</si>
  <si>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</si>
  <si>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</si>
  <si>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</si>
  <si>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</si>
  <si>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</si>
  <si>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</si>
  <si>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</si>
  <si>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</si>
  <si>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</si>
  <si>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</si>
  <si>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</si>
  <si>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</si>
  <si>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</si>
  <si>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</si>
  <si>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</si>
  <si>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</si>
  <si>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</si>
  <si>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</si>
  <si>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</si>
  <si>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</si>
  <si>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</si>
  <si>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</si>
  <si>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</si>
  <si>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</si>
  <si>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</si>
  <si>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</si>
  <si>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</si>
  <si>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</si>
  <si>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</si>
  <si>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</si>
  <si>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</si>
  <si>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</si>
  <si>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</si>
  <si>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</si>
  <si>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</si>
  <si>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</si>
  <si>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</si>
  <si>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</si>
  <si>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</si>
  <si>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</si>
  <si>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</si>
  <si>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</si>
  <si>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</si>
  <si>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</si>
  <si>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</si>
  <si>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</si>
  <si>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</si>
  <si>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</si>
  <si>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</si>
  <si>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</si>
  <si>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</si>
  <si>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</si>
  <si>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</si>
  <si>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</si>
  <si>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</si>
  <si>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</si>
  <si>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</si>
  <si>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</si>
  <si>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</si>
  <si>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</si>
  <si>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</si>
  <si>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</si>
  <si>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</si>
  <si>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</si>
  <si>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</si>
  <si>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</si>
  <si>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</si>
  <si>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</si>
  <si>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</si>
  <si>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</si>
  <si>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</si>
  <si>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</si>
  <si>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</si>
  <si>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</si>
  <si>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</si>
  <si>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</si>
  <si>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</si>
  <si>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</si>
  <si>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</si>
  <si>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</si>
  <si>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</si>
  <si>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</si>
  <si>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</si>
  <si>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</si>
  <si>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</si>
  <si>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</si>
  <si>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</si>
  <si>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</si>
  <si>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</si>
  <si>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</si>
  <si>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</si>
  <si>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</si>
  <si>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</si>
  <si>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</si>
  <si>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</si>
  <si>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</si>
  <si>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</si>
  <si>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</si>
  <si>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</si>
  <si>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</si>
  <si>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</si>
  <si>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</si>
  <si>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</si>
  <si>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</si>
  <si>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</si>
  <si>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</si>
  <si>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</si>
  <si>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</si>
  <si>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</si>
  <si>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</si>
  <si>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</si>
  <si>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</si>
  <si>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</si>
  <si>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</si>
  <si>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</si>
  <si>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</si>
  <si>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</si>
  <si>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</si>
  <si>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</si>
  <si>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</si>
  <si>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</si>
  <si>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</si>
  <si>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</si>
  <si>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</si>
  <si>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</si>
  <si>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</si>
  <si>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</si>
  <si>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</si>
  <si>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</si>
  <si>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</si>
  <si>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</si>
  <si>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</si>
  <si>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</si>
  <si>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</si>
  <si>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</si>
  <si>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</si>
  <si>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</si>
  <si>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</si>
  <si>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</si>
  <si>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</si>
  <si>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</si>
  <si>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</si>
  <si>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</si>
  <si>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</si>
  <si>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</si>
  <si>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</si>
  <si>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</si>
  <si>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</si>
  <si>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</si>
  <si>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</si>
  <si>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</si>
  <si>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</si>
  <si>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</si>
  <si>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</si>
  <si>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</si>
  <si>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</si>
  <si>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</si>
  <si>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</si>
  <si>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</si>
  <si>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</si>
  <si>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</si>
  <si>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</si>
  <si>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</si>
  <si>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</si>
  <si>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</si>
  <si>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</si>
  <si>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</si>
  <si>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</si>
  <si>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</si>
  <si>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</si>
  <si>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</si>
  <si>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</si>
  <si>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</si>
  <si>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</si>
  <si>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</si>
  <si>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</si>
  <si>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</si>
  <si>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</si>
  <si>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</si>
  <si>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</si>
  <si>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</si>
  <si>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</si>
  <si>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</si>
  <si>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</si>
  <si>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</si>
  <si>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</si>
  <si>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</si>
  <si>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</si>
  <si>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</si>
  <si>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</si>
  <si>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</si>
  <si>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</si>
  <si>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</si>
  <si>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</si>
  <si>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</si>
  <si>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</si>
  <si>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</si>
  <si>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</si>
  <si>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</si>
  <si>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</si>
  <si>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</si>
  <si>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</si>
  <si>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</si>
  <si>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</si>
  <si>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</si>
  <si>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</si>
  <si>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</si>
  <si>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</si>
  <si>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</si>
  <si>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</si>
  <si>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</si>
  <si>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</si>
  <si>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</si>
  <si>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</si>
  <si>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</si>
  <si>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</si>
  <si>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</si>
  <si>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</si>
  <si>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</si>
  <si>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</si>
  <si>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</si>
  <si>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</si>
  <si>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</si>
  <si>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</si>
  <si>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</si>
  <si>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</si>
  <si>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</si>
  <si>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</si>
  <si>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</si>
  <si>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</si>
  <si>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</si>
  <si>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</si>
  <si>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</si>
  <si>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</si>
  <si>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</si>
  <si>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</si>
  <si>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</si>
  <si>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</si>
  <si>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</si>
  <si>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</si>
  <si>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</si>
  <si>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</si>
  <si>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</si>
  <si>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</si>
  <si>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</si>
  <si>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</si>
  <si>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</si>
  <si>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</si>
  <si>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</si>
  <si>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</si>
  <si>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</si>
  <si>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</si>
  <si>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</si>
  <si>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</si>
  <si>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</si>
  <si>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</si>
  <si>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</si>
  <si>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</si>
  <si>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</si>
  <si>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</si>
  <si>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</si>
  <si>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</si>
  <si>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</si>
  <si>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</si>
  <si>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</si>
  <si>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</si>
  <si>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</si>
  <si>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</si>
  <si>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</si>
  <si>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</si>
  <si>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</si>
  <si>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</si>
  <si>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</si>
  <si>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</si>
  <si>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</si>
  <si>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</si>
  <si>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</si>
  <si>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</si>
  <si>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</si>
  <si>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</si>
  <si>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</si>
  <si>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</si>
  <si>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</si>
  <si>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</si>
  <si>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</si>
  <si>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</si>
  <si>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</si>
  <si>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</si>
  <si>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</si>
  <si>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</si>
  <si>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</si>
  <si>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</si>
  <si>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</si>
  <si>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</si>
  <si>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</si>
  <si>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</si>
  <si>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</si>
  <si>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</si>
  <si>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</si>
  <si>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</si>
  <si>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</si>
  <si>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</si>
  <si>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</si>
  <si>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</si>
  <si>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</si>
  <si>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</si>
  <si>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</si>
  <si>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</si>
  <si>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</si>
  <si>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</si>
  <si>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</si>
  <si>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</si>
  <si>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</si>
  <si>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</si>
  <si>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</si>
  <si>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</si>
  <si>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</si>
  <si>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</si>
  <si>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</si>
  <si>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</si>
  <si>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</si>
  <si>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</si>
  <si>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</si>
  <si>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</si>
  <si>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</si>
  <si>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</si>
  <si>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</si>
  <si>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</si>
  <si>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</si>
  <si>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</si>
  <si>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</si>
  <si>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</si>
  <si>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</si>
  <si>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</si>
  <si>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</si>
  <si>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</si>
  <si>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</si>
  <si>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</si>
  <si>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</si>
  <si>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</si>
  <si>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</si>
  <si>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</si>
  <si>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</si>
  <si>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</si>
  <si>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</si>
  <si>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</si>
  <si>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</si>
  <si>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</si>
  <si>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</si>
  <si>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</si>
  <si>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</si>
  <si>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</si>
  <si>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</si>
  <si>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</si>
  <si>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</si>
  <si>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</si>
  <si>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</si>
  <si>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</si>
  <si>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</si>
  <si>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</si>
  <si>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</si>
  <si>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</si>
  <si>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</si>
  <si>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</si>
  <si>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</si>
  <si>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</si>
  <si>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</si>
  <si>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</si>
  <si>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</si>
  <si>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</si>
  <si>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</si>
  <si>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</si>
  <si>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</si>
  <si>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</si>
  <si>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</si>
  <si>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</si>
  <si>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</si>
  <si>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</si>
  <si>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</si>
  <si>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</si>
  <si>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</si>
  <si>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</si>
  <si>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</si>
  <si>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</si>
  <si>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</si>
  <si>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</si>
  <si>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</si>
  <si>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</si>
  <si>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</si>
  <si>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</si>
  <si>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</si>
  <si>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</si>
  <si>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</si>
  <si>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</si>
  <si>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</si>
  <si>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</si>
  <si>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</si>
  <si>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</si>
  <si>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</si>
  <si>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</si>
  <si>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</si>
  <si>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</si>
  <si>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</si>
  <si>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</si>
  <si>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</si>
  <si>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</si>
  <si>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</si>
  <si>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</si>
  <si>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</si>
  <si>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</si>
  <si>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</si>
  <si>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</si>
  <si>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</si>
  <si>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</si>
  <si>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</si>
  <si>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</si>
  <si>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</si>
  <si>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</si>
  <si>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</si>
  <si>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</si>
  <si>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</si>
  <si>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</si>
  <si>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</si>
  <si>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</si>
  <si>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</si>
  <si>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</si>
  <si>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</si>
  <si>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</si>
  <si>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</si>
  <si>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</si>
  <si>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</si>
  <si>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</si>
  <si>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</si>
  <si>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</si>
  <si>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</si>
  <si>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</si>
  <si>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</si>
  <si>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</si>
  <si>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</si>
  <si>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</si>
  <si>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</si>
  <si>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</si>
  <si>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</si>
  <si>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</si>
  <si>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</si>
  <si>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</si>
  <si>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</si>
  <si>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</si>
  <si>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</si>
  <si>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</si>
  <si>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</si>
  <si>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</si>
  <si>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</si>
  <si>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</si>
  <si>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</si>
  <si>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</si>
  <si>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</si>
  <si>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</si>
  <si>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</si>
  <si>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</si>
  <si>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</si>
  <si>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</si>
  <si>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</si>
  <si>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</si>
  <si>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</si>
  <si>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</si>
  <si>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</si>
  <si>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</si>
  <si>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</si>
  <si>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</si>
  <si>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</si>
  <si>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</si>
  <si>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</si>
  <si>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</si>
  <si>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</si>
  <si>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</si>
  <si>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</si>
  <si>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</si>
  <si>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</si>
  <si>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</si>
  <si>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</si>
  <si>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</si>
  <si>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</si>
  <si>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</si>
  <si>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</si>
  <si>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</si>
  <si>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</si>
  <si>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</si>
  <si>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</si>
  <si>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</si>
  <si>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</si>
  <si>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</si>
  <si>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</si>
  <si>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</si>
  <si>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</si>
  <si>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</si>
  <si>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</si>
  <si>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</si>
  <si>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</si>
  <si>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</si>
  <si>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</si>
  <si>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</si>
  <si>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</si>
  <si>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</si>
  <si>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</si>
  <si>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</si>
  <si>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</si>
  <si>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</si>
  <si>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</si>
  <si>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</si>
  <si>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</si>
  <si>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</si>
  <si>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</si>
  <si>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</si>
  <si>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</si>
  <si>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</si>
  <si>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</si>
  <si>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</si>
  <si>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</si>
  <si>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</si>
  <si>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</si>
  <si>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</si>
  <si>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</si>
  <si>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</si>
  <si>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</si>
  <si>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</si>
  <si>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</si>
  <si>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</si>
  <si>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</si>
  <si>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</si>
  <si>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</si>
  <si>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</si>
  <si>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</si>
  <si>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</si>
  <si>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</si>
  <si>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</si>
  <si>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</si>
  <si>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</si>
  <si>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</si>
  <si>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</si>
  <si>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</si>
  <si>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</si>
  <si>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</si>
  <si>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</si>
  <si>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</si>
  <si>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</si>
  <si>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</si>
  <si>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</si>
  <si>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</si>
  <si>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</si>
  <si>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</si>
  <si>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</si>
  <si>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</si>
  <si>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</si>
  <si>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</si>
  <si>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</si>
  <si>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</si>
  <si>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</si>
  <si>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</si>
  <si>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</si>
  <si>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</si>
  <si>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</si>
  <si>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</si>
  <si>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</si>
  <si>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</si>
  <si>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</si>
  <si>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</si>
  <si>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</si>
  <si>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</si>
  <si>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</si>
  <si>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</si>
  <si>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</si>
  <si>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</si>
  <si>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</si>
  <si>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</si>
  <si>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</si>
  <si>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</si>
  <si>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</si>
  <si>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</si>
  <si>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</si>
  <si>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</si>
  <si>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</si>
  <si>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</si>
  <si>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</si>
  <si>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</si>
  <si>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</si>
  <si>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</si>
  <si>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</si>
  <si>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</si>
  <si>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</si>
  <si>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</si>
  <si>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</si>
  <si>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</si>
  <si>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</si>
  <si>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</si>
  <si>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</si>
  <si>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</si>
  <si>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</si>
  <si>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</si>
  <si>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</si>
  <si>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</si>
  <si>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</si>
  <si>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</si>
  <si>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</si>
  <si>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</si>
  <si>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</si>
  <si>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</si>
  <si>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</si>
  <si>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</si>
  <si>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</si>
  <si>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</si>
  <si>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</si>
  <si>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</si>
  <si>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</si>
  <si>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</si>
  <si>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</si>
  <si>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</si>
  <si>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</si>
  <si>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</si>
  <si>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</si>
  <si>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</si>
  <si>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</si>
  <si>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</si>
  <si>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</si>
  <si>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</si>
  <si>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</si>
  <si>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</si>
  <si>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</si>
  <si>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</si>
  <si>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</si>
  <si>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</si>
  <si>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</si>
  <si>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</si>
  <si>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</si>
  <si>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</si>
  <si>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</si>
  <si>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</si>
  <si>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</si>
  <si>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</si>
  <si>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</si>
  <si>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</si>
  <si>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</si>
  <si>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</si>
  <si>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</si>
  <si>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</si>
  <si>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</si>
  <si>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</si>
  <si>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</si>
  <si>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</si>
  <si>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</si>
  <si>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</si>
  <si>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</si>
  <si>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</si>
  <si>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</si>
  <si>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</si>
  <si>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</si>
  <si>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</si>
  <si>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</si>
  <si>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</si>
  <si>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</si>
  <si>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</si>
  <si>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</si>
  <si>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</si>
  <si>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</si>
  <si>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</si>
  <si>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</si>
  <si>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</si>
  <si>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</si>
  <si>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</si>
  <si>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</si>
  <si>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</si>
  <si>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</si>
  <si>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</si>
  <si>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</si>
  <si>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</si>
  <si>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</si>
  <si>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</si>
  <si>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</si>
  <si>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</si>
  <si>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</si>
  <si>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</si>
  <si>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</si>
  <si>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</si>
  <si>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</si>
  <si>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</si>
  <si>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</si>
  <si>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</si>
  <si>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</si>
  <si>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</si>
  <si>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</si>
  <si>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</si>
  <si>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</si>
  <si>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</si>
  <si>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</si>
  <si>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</si>
  <si>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</si>
  <si>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</si>
  <si>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</si>
  <si>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</si>
  <si>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</si>
  <si>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</si>
  <si>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</si>
  <si>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</si>
  <si>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</si>
  <si>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</si>
  <si>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</si>
  <si>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</si>
  <si>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</si>
  <si>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</si>
  <si>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</si>
  <si>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</si>
  <si>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</si>
  <si>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</si>
  <si>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</si>
  <si>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</si>
  <si>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</si>
  <si>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</si>
  <si>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</si>
  <si>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</si>
  <si>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</si>
  <si>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</si>
  <si>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</si>
  <si>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</si>
  <si>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</si>
  <si>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</si>
  <si>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</si>
  <si>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</si>
  <si>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</si>
  <si>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</si>
  <si>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</si>
  <si>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</si>
  <si>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</si>
  <si>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</si>
  <si>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</si>
  <si>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</si>
  <si>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</si>
  <si>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</si>
  <si>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</si>
  <si>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</si>
  <si>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</si>
  <si>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</si>
  <si>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</si>
  <si>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</si>
  <si>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</si>
  <si>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</si>
  <si>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</si>
  <si>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</si>
  <si>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</si>
  <si>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</si>
  <si>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</si>
  <si>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</si>
  <si>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</si>
  <si>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</si>
  <si>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</si>
  <si>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</si>
  <si>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</si>
  <si>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</si>
  <si>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</si>
  <si>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</si>
  <si>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</si>
  <si>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</si>
  <si>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</si>
  <si>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</si>
  <si>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</si>
  <si>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</si>
  <si>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</si>
  <si>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</si>
  <si>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</si>
  <si>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</si>
  <si>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</si>
  <si>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</si>
  <si>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</si>
  <si>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</si>
  <si>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</si>
  <si>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</si>
  <si>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</si>
  <si>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</si>
  <si>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</si>
  <si>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</si>
  <si>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</si>
  <si>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</si>
  <si>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</si>
  <si>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</si>
  <si>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</si>
  <si>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</si>
  <si>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</si>
  <si>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</si>
  <si>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</si>
  <si>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</si>
  <si>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</si>
  <si>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</si>
  <si>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</si>
  <si>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</si>
  <si>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</si>
  <si>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</si>
  <si>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</si>
  <si>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</si>
  <si>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</si>
  <si>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</si>
  <si>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</si>
  <si>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</si>
  <si>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</si>
  <si>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</si>
  <si>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</si>
  <si>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</si>
  <si>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</si>
  <si>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</si>
  <si>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</si>
  <si>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</si>
  <si>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</si>
  <si>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</si>
  <si>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</si>
  <si>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</si>
  <si>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</si>
  <si>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</si>
  <si>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</si>
  <si>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</si>
  <si>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</si>
  <si>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</si>
  <si>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</si>
  <si>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</si>
  <si>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</si>
  <si>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</si>
  <si>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</si>
  <si>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</si>
  <si>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</si>
  <si>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</si>
  <si>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</si>
  <si>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</si>
  <si>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</si>
  <si>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</si>
  <si>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</si>
  <si>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</si>
  <si>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</si>
  <si>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</si>
  <si>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</si>
  <si>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</si>
  <si>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</si>
  <si>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</si>
  <si>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</si>
  <si>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</si>
  <si>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</si>
  <si>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</si>
  <si>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</si>
  <si>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</si>
  <si>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</si>
  <si>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</si>
  <si>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</si>
  <si>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</si>
  <si>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</si>
  <si>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</si>
  <si>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</si>
  <si>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</si>
  <si>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</si>
  <si>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</si>
  <si>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</si>
  <si>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</si>
  <si>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</si>
  <si>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</si>
  <si>
    <t>Gas</t>
  </si>
  <si>
    <t>Residential</t>
  </si>
  <si>
    <t>Commercial</t>
  </si>
  <si>
    <t>Electric</t>
  </si>
  <si>
    <t>State data</t>
  </si>
  <si>
    <t>National Data</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</si>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</sst>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1">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10" fontId="38" fillId="0" borderId="0" xfId="0" applyNumberFormat="1" applyFont="1"/>
    <xf numFmtId="10" fontId="0" fillId="20" borderId="0" xfId="0" applyNumberFormat="1" applyFill="1"/>
    <xf numFmtId="0" fontId="0" fillId="0" borderId="13" xfId="0" applyBorder="1" applyAlignment="1">
      <alignment horizontal="center"/>
    </xf>
    <xf numFmtId="0" fontId="0" fillId="0" borderId="0" xfId="0"/>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64548000000000.016</c:v>
                </c:pt>
                <c:pt idx="1">
                  <c:v>64548000000000.016</c:v>
                </c:pt>
                <c:pt idx="2">
                  <c:v>64815983091297</c:v>
                </c:pt>
                <c:pt idx="3">
                  <c:v>65179097907956.875</c:v>
                </c:pt>
                <c:pt idx="4">
                  <c:v>65611220819037.531</c:v>
                </c:pt>
                <c:pt idx="5">
                  <c:v>66084671421631.641</c:v>
                </c:pt>
                <c:pt idx="6">
                  <c:v>66558166071600.078</c:v>
                </c:pt>
                <c:pt idx="7">
                  <c:v>67075991041468.672</c:v>
                </c:pt>
                <c:pt idx="8">
                  <c:v>67659944662381.055</c:v>
                </c:pt>
                <c:pt idx="9">
                  <c:v>68217150214023.578</c:v>
                </c:pt>
                <c:pt idx="10">
                  <c:v>68760323509361.711</c:v>
                </c:pt>
                <c:pt idx="11">
                  <c:v>69315872162314.188</c:v>
                </c:pt>
                <c:pt idx="12">
                  <c:v>69899164672966.758</c:v>
                </c:pt>
                <c:pt idx="13">
                  <c:v>70548601664365.594</c:v>
                </c:pt>
                <c:pt idx="14">
                  <c:v>71315051113042.406</c:v>
                </c:pt>
                <c:pt idx="15">
                  <c:v>72130070013001.281</c:v>
                </c:pt>
                <c:pt idx="16">
                  <c:v>72941179662797.797</c:v>
                </c:pt>
                <c:pt idx="17">
                  <c:v>73822662573019.453</c:v>
                </c:pt>
                <c:pt idx="18">
                  <c:v>74703875452456.797</c:v>
                </c:pt>
                <c:pt idx="19">
                  <c:v>75514023036188.453</c:v>
                </c:pt>
                <c:pt idx="20">
                  <c:v>76073364750358.438</c:v>
                </c:pt>
                <c:pt idx="21">
                  <c:v>76657314669403.188</c:v>
                </c:pt>
                <c:pt idx="22">
                  <c:v>77535397841546.062</c:v>
                </c:pt>
                <c:pt idx="23">
                  <c:v>78405875545226.297</c:v>
                </c:pt>
                <c:pt idx="24">
                  <c:v>79147615646378.688</c:v>
                </c:pt>
                <c:pt idx="25">
                  <c:v>79766453135611.172</c:v>
                </c:pt>
                <c:pt idx="26">
                  <c:v>80319728537875.219</c:v>
                </c:pt>
                <c:pt idx="27">
                  <c:v>80758807416120.484</c:v>
                </c:pt>
                <c:pt idx="28">
                  <c:v>81128975835100.156</c:v>
                </c:pt>
                <c:pt idx="29">
                  <c:v>81486582030685.719</c:v>
                </c:pt>
                <c:pt idx="30">
                  <c:v>81814691933281.5</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39296000000000</c:v>
                </c:pt>
                <c:pt idx="1">
                  <c:v>39296000000000</c:v>
                </c:pt>
                <c:pt idx="2">
                  <c:v>39478988796854.828</c:v>
                </c:pt>
                <c:pt idx="3">
                  <c:v>39627854024431.5</c:v>
                </c:pt>
                <c:pt idx="4">
                  <c:v>39780044735441.461</c:v>
                </c:pt>
                <c:pt idx="5">
                  <c:v>39919984148753.844</c:v>
                </c:pt>
                <c:pt idx="6">
                  <c:v>40056839488075.906</c:v>
                </c:pt>
                <c:pt idx="7">
                  <c:v>40192138105766.906</c:v>
                </c:pt>
                <c:pt idx="8">
                  <c:v>40333729552566.555</c:v>
                </c:pt>
                <c:pt idx="9">
                  <c:v>40492697567484.562</c:v>
                </c:pt>
                <c:pt idx="10">
                  <c:v>40668994236504.656</c:v>
                </c:pt>
                <c:pt idx="11">
                  <c:v>40872846667799.859</c:v>
                </c:pt>
                <c:pt idx="12">
                  <c:v>41111822308134.578</c:v>
                </c:pt>
                <c:pt idx="13">
                  <c:v>41375688359278.258</c:v>
                </c:pt>
                <c:pt idx="14">
                  <c:v>41665990611944.672</c:v>
                </c:pt>
                <c:pt idx="15">
                  <c:v>41976724089640.984</c:v>
                </c:pt>
                <c:pt idx="16">
                  <c:v>42299579800125.852</c:v>
                </c:pt>
                <c:pt idx="17">
                  <c:v>42647305961125.148</c:v>
                </c:pt>
                <c:pt idx="18">
                  <c:v>43011039113870.312</c:v>
                </c:pt>
                <c:pt idx="19">
                  <c:v>43397493052875.992</c:v>
                </c:pt>
                <c:pt idx="20">
                  <c:v>43804479167040.633</c:v>
                </c:pt>
                <c:pt idx="21">
                  <c:v>44233832720703.258</c:v>
                </c:pt>
                <c:pt idx="22">
                  <c:v>44686951569767.758</c:v>
                </c:pt>
                <c:pt idx="23">
                  <c:v>45164083254543.219</c:v>
                </c:pt>
                <c:pt idx="24">
                  <c:v>45663117383148.648</c:v>
                </c:pt>
                <c:pt idx="25">
                  <c:v>46179139222418.492</c:v>
                </c:pt>
                <c:pt idx="26">
                  <c:v>46722240004337.141</c:v>
                </c:pt>
                <c:pt idx="27">
                  <c:v>47274619908150.953</c:v>
                </c:pt>
                <c:pt idx="28">
                  <c:v>47850021924467.125</c:v>
                </c:pt>
                <c:pt idx="29">
                  <c:v>48446240236612.156</c:v>
                </c:pt>
                <c:pt idx="30">
                  <c:v>49064790131154.305</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D29" sqref="D29"/>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724</v>
      </c>
      <c r="C1" s="95">
        <v>45275</v>
      </c>
      <c r="E1" s="128" t="s">
        <v>915</v>
      </c>
      <c r="F1" s="129" t="str">
        <f>B1</f>
        <v>Arkansas</v>
      </c>
      <c r="H1" t="s">
        <v>712</v>
      </c>
      <c r="I1" t="s">
        <v>817</v>
      </c>
    </row>
    <row r="2" spans="1:9" x14ac:dyDescent="0.2">
      <c r="B2" t="str">
        <f>VLOOKUP(B1,H2:I52,2)</f>
        <v>AR</v>
      </c>
      <c r="E2" s="128" t="s">
        <v>817</v>
      </c>
      <c r="F2" s="130" t="str">
        <f>LOOKUP(F1,H:H,I:I)</f>
        <v>AR</v>
      </c>
      <c r="H2" s="100" t="s">
        <v>718</v>
      </c>
      <c r="I2" s="100" t="s">
        <v>719</v>
      </c>
    </row>
    <row r="3" spans="1:9" x14ac:dyDescent="0.2">
      <c r="A3" s="1" t="s">
        <v>0</v>
      </c>
      <c r="B3" s="2" t="s">
        <v>84</v>
      </c>
      <c r="E3" s="1"/>
      <c r="F3" s="101"/>
      <c r="H3" s="100" t="s">
        <v>720</v>
      </c>
      <c r="I3" s="100" t="s">
        <v>721</v>
      </c>
    </row>
    <row r="4" spans="1:9" x14ac:dyDescent="0.2">
      <c r="B4" t="s">
        <v>72</v>
      </c>
      <c r="E4" s="214" t="s">
        <v>912</v>
      </c>
      <c r="F4" s="214"/>
      <c r="H4" s="100" t="s">
        <v>722</v>
      </c>
      <c r="I4" s="100" t="s">
        <v>723</v>
      </c>
    </row>
    <row r="5" spans="1:9" x14ac:dyDescent="0.2">
      <c r="B5" s="4">
        <v>2021</v>
      </c>
      <c r="E5" s="119" t="s">
        <v>909</v>
      </c>
      <c r="F5" s="120">
        <f>SUMIFS('Rural Urban'!H:H,'Rural Urban'!B:B,About!F2) / 100</f>
        <v>0.44523868977965975</v>
      </c>
      <c r="H5" s="100" t="s">
        <v>724</v>
      </c>
      <c r="I5" s="100" t="s">
        <v>725</v>
      </c>
    </row>
    <row r="6" spans="1:9" x14ac:dyDescent="0.2">
      <c r="B6" t="s">
        <v>551</v>
      </c>
      <c r="E6" s="119" t="s">
        <v>910</v>
      </c>
      <c r="F6" s="120">
        <f>SUMIFS('Rural Urban'!F:F,'Rural Urban'!B:B,About!F2) / 100</f>
        <v>0.55476131022034025</v>
      </c>
      <c r="H6" s="100" t="s">
        <v>726</v>
      </c>
      <c r="I6" s="100" t="s">
        <v>727</v>
      </c>
    </row>
    <row r="7" spans="1:9" x14ac:dyDescent="0.2">
      <c r="B7" s="5" t="s">
        <v>632</v>
      </c>
      <c r="E7" s="119" t="s">
        <v>911</v>
      </c>
      <c r="F7" s="119">
        <f>SUM(F5:F6)</f>
        <v>1</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6" t="s">
        <v>586</v>
      </c>
      <c r="C112" s="217">
        <v>21.012035000000001</v>
      </c>
      <c r="D112" s="217">
        <v>21.043247000000001</v>
      </c>
      <c r="E112" s="217">
        <v>21.216681999999999</v>
      </c>
      <c r="F112" s="217">
        <v>21.018280000000001</v>
      </c>
      <c r="G112" s="217">
        <v>20.85379</v>
      </c>
      <c r="H112" s="217">
        <v>20.627789</v>
      </c>
      <c r="I112" s="217">
        <v>20.385228999999999</v>
      </c>
      <c r="J112" s="217">
        <v>20.220219</v>
      </c>
      <c r="K112" s="217">
        <v>20.168883999999998</v>
      </c>
      <c r="L112" s="217">
        <v>20.144856999999998</v>
      </c>
      <c r="M112" s="217">
        <v>20.183903000000001</v>
      </c>
      <c r="N112" s="217">
        <v>20.200790000000001</v>
      </c>
      <c r="O112" s="217">
        <v>20.210455</v>
      </c>
      <c r="P112" s="217">
        <v>20.251712999999999</v>
      </c>
      <c r="Q112" s="217">
        <v>20.298100000000002</v>
      </c>
      <c r="R112" s="217">
        <v>20.374268000000001</v>
      </c>
      <c r="S112" s="217">
        <v>20.453151999999999</v>
      </c>
      <c r="T112" s="217">
        <v>20.522358000000001</v>
      </c>
      <c r="U112" s="217">
        <v>20.597715000000001</v>
      </c>
      <c r="V112" s="217">
        <v>20.691054999999999</v>
      </c>
      <c r="W112" s="217">
        <v>20.79027</v>
      </c>
      <c r="X112" s="217">
        <v>20.887352</v>
      </c>
      <c r="Y112" s="217">
        <v>20.988150000000001</v>
      </c>
      <c r="Z112" s="217">
        <v>21.068726000000002</v>
      </c>
      <c r="AA112" s="217">
        <v>21.118212</v>
      </c>
      <c r="AB112" s="217">
        <v>21.216028000000001</v>
      </c>
      <c r="AC112" s="217">
        <v>21.321000999999999</v>
      </c>
      <c r="AD112" s="217">
        <v>21.423819999999999</v>
      </c>
      <c r="AE112" s="217">
        <v>21.530754000000002</v>
      </c>
      <c r="AF112" s="217">
        <v>21.665205</v>
      </c>
      <c r="AG112" s="217">
        <v>21.802175999999999</v>
      </c>
      <c r="AH112" s="218">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9" t="s">
        <v>592</v>
      </c>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112:AH112"/>
    <mergeCell ref="B147:AG147"/>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21" t="s">
        <v>32</v>
      </c>
      <c r="C112" s="222">
        <v>840</v>
      </c>
      <c r="D112" s="222">
        <v>706</v>
      </c>
      <c r="E112" s="222">
        <v>826</v>
      </c>
      <c r="F112" s="222">
        <v>834</v>
      </c>
      <c r="G112" s="222">
        <v>842</v>
      </c>
      <c r="H112" s="222">
        <v>850</v>
      </c>
      <c r="I112" s="222">
        <v>858</v>
      </c>
      <c r="J112" s="222">
        <v>867</v>
      </c>
      <c r="K112" s="222">
        <v>875</v>
      </c>
      <c r="L112" s="222">
        <v>883</v>
      </c>
      <c r="M112" s="222">
        <v>891</v>
      </c>
      <c r="N112" s="222">
        <v>899</v>
      </c>
      <c r="O112" s="222">
        <v>907</v>
      </c>
      <c r="P112" s="222">
        <v>916</v>
      </c>
      <c r="Q112" s="222">
        <v>924</v>
      </c>
      <c r="R112" s="222">
        <v>932</v>
      </c>
      <c r="S112" s="222">
        <v>940</v>
      </c>
      <c r="T112" s="222">
        <v>948</v>
      </c>
      <c r="U112" s="222">
        <v>956</v>
      </c>
      <c r="V112" s="222">
        <v>965</v>
      </c>
      <c r="W112" s="222">
        <v>973</v>
      </c>
      <c r="X112" s="222">
        <v>981</v>
      </c>
      <c r="Y112" s="222">
        <v>989</v>
      </c>
      <c r="Z112" s="222">
        <v>997</v>
      </c>
      <c r="AA112" s="222">
        <v>1005</v>
      </c>
      <c r="AB112" s="222">
        <v>1014</v>
      </c>
      <c r="AC112" s="222">
        <v>1022</v>
      </c>
      <c r="AD112" s="222">
        <v>1030</v>
      </c>
      <c r="AE112" s="222">
        <v>1038</v>
      </c>
      <c r="AF112" s="222">
        <v>1046</v>
      </c>
      <c r="AG112" s="222">
        <v>1054</v>
      </c>
      <c r="AH112" s="223">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9" t="s">
        <v>592</v>
      </c>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22:AG12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4" t="s">
        <v>217</v>
      </c>
      <c r="B2" s="225"/>
      <c r="C2" s="225"/>
      <c r="D2" s="225"/>
      <c r="E2" s="225"/>
      <c r="F2" s="225"/>
      <c r="G2" s="225"/>
    </row>
    <row r="3" spans="1:7" s="9" customFormat="1" ht="15" customHeight="1" thickBot="1" x14ac:dyDescent="0.25">
      <c r="A3" s="26"/>
      <c r="B3" s="226" t="s">
        <v>218</v>
      </c>
      <c r="C3" s="226"/>
      <c r="D3" s="226"/>
      <c r="E3" s="226"/>
      <c r="F3" s="226"/>
      <c r="G3" s="227"/>
    </row>
    <row r="4" spans="1:7" s="10" customFormat="1" ht="15" customHeight="1" thickTop="1" x14ac:dyDescent="0.2">
      <c r="A4" s="26"/>
      <c r="B4" s="27"/>
      <c r="C4" s="228" t="s">
        <v>219</v>
      </c>
      <c r="D4" s="228"/>
      <c r="E4" s="228"/>
      <c r="F4" s="228"/>
      <c r="G4" s="228"/>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9" t="s">
        <v>200</v>
      </c>
      <c r="B304" s="229"/>
      <c r="C304" s="229"/>
      <c r="D304" s="229"/>
      <c r="E304" s="229"/>
      <c r="F304" s="229"/>
      <c r="G304" s="229"/>
    </row>
    <row r="305" spans="1:7" ht="10.5" customHeight="1" x14ac:dyDescent="0.2">
      <c r="A305" s="229"/>
      <c r="B305" s="229"/>
      <c r="C305" s="229"/>
      <c r="D305" s="229"/>
      <c r="E305" s="229"/>
      <c r="F305" s="229"/>
      <c r="G305" s="229"/>
    </row>
    <row r="306" spans="1:7" ht="10.5" customHeight="1" x14ac:dyDescent="0.2">
      <c r="A306" s="229"/>
      <c r="B306" s="229"/>
      <c r="C306" s="229"/>
      <c r="D306" s="229"/>
      <c r="E306" s="229"/>
      <c r="F306" s="229"/>
      <c r="G306" s="229"/>
    </row>
    <row r="307" spans="1:7" ht="10.5" customHeight="1" x14ac:dyDescent="0.2">
      <c r="A307" s="229"/>
      <c r="B307" s="229"/>
      <c r="C307" s="229"/>
      <c r="D307" s="229"/>
      <c r="E307" s="229"/>
      <c r="F307" s="229"/>
      <c r="G307" s="229"/>
    </row>
    <row r="308" spans="1:7" ht="10.5" customHeight="1" x14ac:dyDescent="0.2">
      <c r="A308" s="229"/>
      <c r="B308" s="229"/>
      <c r="C308" s="229"/>
      <c r="D308" s="229"/>
      <c r="E308" s="229"/>
      <c r="F308" s="229"/>
      <c r="G308" s="229"/>
    </row>
    <row r="309" spans="1:7" ht="10.5" customHeight="1" x14ac:dyDescent="0.2">
      <c r="A309" s="229"/>
      <c r="B309" s="229"/>
      <c r="C309" s="229"/>
      <c r="D309" s="229"/>
      <c r="E309" s="229"/>
      <c r="F309" s="229"/>
      <c r="G309" s="229"/>
    </row>
    <row r="310" spans="1:7" ht="10.5" customHeight="1" x14ac:dyDescent="0.2">
      <c r="A310" s="229"/>
      <c r="B310" s="229"/>
      <c r="C310" s="229"/>
      <c r="D310" s="229"/>
      <c r="E310" s="229"/>
      <c r="F310" s="229"/>
      <c r="G310" s="229"/>
    </row>
    <row r="311" spans="1:7" ht="10.5" customHeight="1" x14ac:dyDescent="0.2">
      <c r="A311" s="229"/>
      <c r="B311" s="229"/>
      <c r="C311" s="229"/>
      <c r="D311" s="229"/>
      <c r="E311" s="229"/>
      <c r="F311" s="229"/>
      <c r="G311" s="229"/>
    </row>
    <row r="312" spans="1:7" ht="10.5" customHeight="1" x14ac:dyDescent="0.2">
      <c r="A312" s="229"/>
      <c r="B312" s="229"/>
      <c r="C312" s="229"/>
      <c r="D312" s="229"/>
      <c r="E312" s="229"/>
      <c r="F312" s="229"/>
      <c r="G312" s="229"/>
    </row>
    <row r="313" spans="1:7" ht="10.5" customHeight="1" x14ac:dyDescent="0.2">
      <c r="A313" s="229"/>
      <c r="B313" s="229"/>
      <c r="C313" s="229"/>
      <c r="D313" s="229"/>
      <c r="E313" s="229"/>
      <c r="F313" s="229"/>
      <c r="G313" s="229"/>
    </row>
    <row r="314" spans="1:7" ht="10.5" customHeight="1" x14ac:dyDescent="0.2">
      <c r="A314" s="229"/>
      <c r="B314" s="229"/>
      <c r="C314" s="229"/>
      <c r="D314" s="229"/>
      <c r="E314" s="229"/>
      <c r="F314" s="229"/>
      <c r="G314" s="229"/>
    </row>
    <row r="315" spans="1:7" ht="10.5" customHeight="1" x14ac:dyDescent="0.2">
      <c r="A315" s="229"/>
      <c r="B315" s="229"/>
      <c r="C315" s="229"/>
      <c r="D315" s="229"/>
      <c r="E315" s="229"/>
      <c r="F315" s="229"/>
      <c r="G315" s="229"/>
    </row>
    <row r="316" spans="1:7" ht="10.5" customHeight="1" x14ac:dyDescent="0.2">
      <c r="A316" s="229"/>
      <c r="B316" s="229"/>
      <c r="C316" s="229"/>
      <c r="D316" s="229"/>
      <c r="E316" s="229"/>
      <c r="F316" s="229"/>
      <c r="G316" s="229"/>
    </row>
    <row r="317" spans="1:7" ht="10.5" customHeight="1" x14ac:dyDescent="0.2">
      <c r="A317" s="229"/>
      <c r="B317" s="229"/>
      <c r="C317" s="229"/>
      <c r="D317" s="229"/>
      <c r="E317" s="229"/>
      <c r="F317" s="229"/>
      <c r="G317" s="229"/>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M16" sqref="M16"/>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0.44523868977965975</v>
      </c>
      <c r="R11" s="207">
        <f>1-Q11</f>
        <v>0.55476131022034025</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F40"/>
  <sheetViews>
    <sheetView topLeftCell="A13" workbookViewId="0">
      <selection activeCell="I32" sqref="I32"/>
    </sheetView>
  </sheetViews>
  <sheetFormatPr baseColWidth="10" defaultRowHeight="15" x14ac:dyDescent="0.2"/>
  <cols>
    <col min="3" max="3" width="31" customWidth="1"/>
    <col min="4" max="4" width="11.83203125" bestFit="1" customWidth="1"/>
    <col min="5" max="5" width="28.5" customWidth="1"/>
  </cols>
  <sheetData>
    <row r="1" spans="1:58"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8"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c r="BF2" s="6">
        <f>SUM(G2:BE2)</f>
        <v>1.1695032E+16</v>
      </c>
    </row>
    <row r="3" spans="1:58"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c r="BF3" s="6">
        <f t="shared" ref="BF3:BF19" si="0">SUM(G3:BE3)</f>
        <v>0</v>
      </c>
    </row>
    <row r="4" spans="1:58"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c r="BF4" s="6">
        <f t="shared" si="0"/>
        <v>473453000000000</v>
      </c>
    </row>
    <row r="5" spans="1:58"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c r="BF5" s="6">
        <f t="shared" si="0"/>
        <v>5017299000000000</v>
      </c>
    </row>
    <row r="6" spans="1:58"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c r="BF6" s="6">
        <f t="shared" si="0"/>
        <v>9410000000000</v>
      </c>
    </row>
    <row r="7" spans="1:58"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c r="BF7" s="6">
        <f t="shared" si="0"/>
        <v>4914171000000000</v>
      </c>
    </row>
    <row r="8" spans="1:58"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c r="BF8" s="6">
        <f t="shared" si="0"/>
        <v>484129000000000</v>
      </c>
    </row>
    <row r="9" spans="1:58"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c r="BF9" s="6">
        <f t="shared" si="0"/>
        <v>0</v>
      </c>
    </row>
    <row r="10" spans="1:58"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c r="BF10" s="6">
        <f t="shared" si="0"/>
        <v>438967000000000</v>
      </c>
    </row>
    <row r="11" spans="1:58"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c r="BF11" s="6">
        <f t="shared" si="0"/>
        <v>9178628000000000</v>
      </c>
    </row>
    <row r="12" spans="1:58"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c r="BF12" s="6">
        <f t="shared" si="0"/>
        <v>14648000000000</v>
      </c>
    </row>
    <row r="13" spans="1:58"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c r="BF13" s="6">
        <f t="shared" si="0"/>
        <v>707192000000000</v>
      </c>
    </row>
    <row r="14" spans="1:58"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c r="BF14" s="6">
        <f t="shared" si="0"/>
        <v>4532636000000000</v>
      </c>
    </row>
    <row r="15" spans="1:58"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c r="BF15" s="6">
        <f t="shared" si="0"/>
        <v>1434000000000</v>
      </c>
    </row>
    <row r="16" spans="1:58"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c r="BF16" s="6">
        <f t="shared" si="0"/>
        <v>3434314000000000</v>
      </c>
    </row>
    <row r="17" spans="1:58"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c r="BF17" s="6">
        <f t="shared" si="0"/>
        <v>216973000000000</v>
      </c>
    </row>
    <row r="18" spans="1:58"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c r="BF18" s="6">
        <f t="shared" si="0"/>
        <v>3163000000000</v>
      </c>
    </row>
    <row r="19" spans="1:58"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c r="BF19" s="6">
        <f t="shared" si="0"/>
        <v>122008000000000</v>
      </c>
    </row>
    <row r="20" spans="1:58" x14ac:dyDescent="0.2">
      <c r="D20" t="str">
        <f>About!B2</f>
        <v>AR</v>
      </c>
      <c r="BF20" s="6"/>
    </row>
    <row r="22" spans="1:58" x14ac:dyDescent="0.2">
      <c r="C22" t="s">
        <v>1077</v>
      </c>
      <c r="F22" t="s">
        <v>1094</v>
      </c>
      <c r="G22" t="s">
        <v>1095</v>
      </c>
      <c r="H22" t="s">
        <v>1096</v>
      </c>
    </row>
    <row r="23" spans="1:58" x14ac:dyDescent="0.2">
      <c r="C23" s="204" t="s">
        <v>958</v>
      </c>
      <c r="D23" s="204" t="s">
        <v>958</v>
      </c>
      <c r="E23" t="s">
        <v>1022</v>
      </c>
      <c r="F23">
        <f t="shared" ref="F23:F40" si="1">SUMIFS(G2:BE2,$G$1:$BE$1,$D$20)</f>
        <v>109316000000000</v>
      </c>
      <c r="G23" s="6">
        <f>BF2</f>
        <v>1.1695032E+16</v>
      </c>
      <c r="H23" s="207">
        <f>IFERROR(F23/G23,0)</f>
        <v>9.3472168353194753E-3</v>
      </c>
    </row>
    <row r="24" spans="1:58" x14ac:dyDescent="0.2">
      <c r="C24" s="204" t="s">
        <v>960</v>
      </c>
      <c r="D24" s="204" t="s">
        <v>961</v>
      </c>
      <c r="E24" t="s">
        <v>1022</v>
      </c>
      <c r="F24">
        <f t="shared" si="1"/>
        <v>0</v>
      </c>
      <c r="G24" s="6">
        <f t="shared" ref="G24:G40" si="2">BF3</f>
        <v>0</v>
      </c>
      <c r="H24" s="207">
        <f t="shared" ref="H24:H40" si="3">IFERROR(F24/G24,0)</f>
        <v>0</v>
      </c>
    </row>
    <row r="25" spans="1:58" x14ac:dyDescent="0.2">
      <c r="C25" s="204" t="s">
        <v>963</v>
      </c>
      <c r="D25" s="204" t="s">
        <v>964</v>
      </c>
      <c r="E25" t="s">
        <v>1022</v>
      </c>
      <c r="F25">
        <f t="shared" si="1"/>
        <v>39000000000</v>
      </c>
      <c r="G25" s="6">
        <f t="shared" si="2"/>
        <v>473453000000000</v>
      </c>
      <c r="H25" s="207">
        <f t="shared" si="3"/>
        <v>8.2373540773846606E-5</v>
      </c>
    </row>
    <row r="26" spans="1:58" x14ac:dyDescent="0.2">
      <c r="C26" s="204" t="s">
        <v>966</v>
      </c>
      <c r="D26" s="204" t="s">
        <v>635</v>
      </c>
      <c r="E26" t="s">
        <v>1022</v>
      </c>
      <c r="F26">
        <f t="shared" si="1"/>
        <v>64548000000000</v>
      </c>
      <c r="G26" s="6">
        <f t="shared" si="2"/>
        <v>5017299000000000</v>
      </c>
      <c r="H26" s="213">
        <f t="shared" si="3"/>
        <v>1.286508936381906E-2</v>
      </c>
    </row>
    <row r="27" spans="1:58" x14ac:dyDescent="0.2">
      <c r="C27" s="204" t="s">
        <v>968</v>
      </c>
      <c r="D27" s="204" t="s">
        <v>969</v>
      </c>
      <c r="E27" t="s">
        <v>1022</v>
      </c>
      <c r="F27">
        <f t="shared" si="1"/>
        <v>5000000000</v>
      </c>
      <c r="G27" s="6">
        <f t="shared" si="2"/>
        <v>9410000000000</v>
      </c>
      <c r="H27" s="207">
        <f t="shared" si="3"/>
        <v>5.3134962805526033E-4</v>
      </c>
    </row>
    <row r="28" spans="1:58" x14ac:dyDescent="0.2">
      <c r="C28" s="204" t="s">
        <v>971</v>
      </c>
      <c r="D28" s="204" t="s">
        <v>972</v>
      </c>
      <c r="E28" t="s">
        <v>1022</v>
      </c>
      <c r="F28">
        <f t="shared" si="1"/>
        <v>34276000000000</v>
      </c>
      <c r="G28" s="6">
        <f t="shared" si="2"/>
        <v>4914171000000000</v>
      </c>
      <c r="H28" s="213">
        <f t="shared" si="3"/>
        <v>6.9749302578196812E-3</v>
      </c>
    </row>
    <row r="29" spans="1:58" x14ac:dyDescent="0.2">
      <c r="C29" s="204" t="s">
        <v>974</v>
      </c>
      <c r="D29" s="204" t="s">
        <v>975</v>
      </c>
      <c r="E29" t="s">
        <v>1022</v>
      </c>
      <c r="F29">
        <f t="shared" si="1"/>
        <v>3983000000000</v>
      </c>
      <c r="G29" s="6">
        <f t="shared" si="2"/>
        <v>484129000000000</v>
      </c>
      <c r="H29" s="207">
        <f t="shared" si="3"/>
        <v>8.2271460705720997E-3</v>
      </c>
    </row>
    <row r="30" spans="1:58" x14ac:dyDescent="0.2">
      <c r="C30" s="204" t="s">
        <v>977</v>
      </c>
      <c r="D30" s="204" t="s">
        <v>978</v>
      </c>
      <c r="E30" t="s">
        <v>1022</v>
      </c>
      <c r="F30">
        <f t="shared" si="1"/>
        <v>0</v>
      </c>
      <c r="G30" s="6">
        <f t="shared" si="2"/>
        <v>0</v>
      </c>
      <c r="H30" s="207">
        <f t="shared" si="3"/>
        <v>0</v>
      </c>
    </row>
    <row r="31" spans="1:58" ht="16" thickBot="1" x14ac:dyDescent="0.25">
      <c r="C31" s="205" t="s">
        <v>980</v>
      </c>
      <c r="D31" s="205" t="s">
        <v>981</v>
      </c>
      <c r="E31" t="s">
        <v>1022</v>
      </c>
      <c r="F31">
        <f t="shared" si="1"/>
        <v>4896000000000</v>
      </c>
      <c r="G31" s="6">
        <f t="shared" si="2"/>
        <v>438967000000000</v>
      </c>
      <c r="H31" s="207">
        <f t="shared" si="3"/>
        <v>1.1153458004815852E-2</v>
      </c>
    </row>
    <row r="32" spans="1:58" x14ac:dyDescent="0.2">
      <c r="C32" s="204" t="s">
        <v>983</v>
      </c>
      <c r="D32" s="204" t="s">
        <v>983</v>
      </c>
      <c r="E32" t="s">
        <v>1013</v>
      </c>
      <c r="F32">
        <f t="shared" si="1"/>
        <v>106419000000000</v>
      </c>
      <c r="G32" s="6">
        <f t="shared" si="2"/>
        <v>9178628000000000</v>
      </c>
      <c r="H32" s="207">
        <f t="shared" si="3"/>
        <v>1.1594216477669648E-2</v>
      </c>
    </row>
    <row r="33" spans="3:8" x14ac:dyDescent="0.2">
      <c r="C33" s="204" t="s">
        <v>985</v>
      </c>
      <c r="D33" s="204" t="s">
        <v>961</v>
      </c>
      <c r="E33" t="s">
        <v>1013</v>
      </c>
      <c r="F33">
        <f t="shared" si="1"/>
        <v>0</v>
      </c>
      <c r="G33" s="6">
        <f t="shared" si="2"/>
        <v>14648000000000</v>
      </c>
      <c r="H33" s="207">
        <f t="shared" si="3"/>
        <v>0</v>
      </c>
    </row>
    <row r="34" spans="3:8" x14ac:dyDescent="0.2">
      <c r="C34" s="204" t="s">
        <v>988</v>
      </c>
      <c r="D34" s="204" t="s">
        <v>964</v>
      </c>
      <c r="E34" t="s">
        <v>1013</v>
      </c>
      <c r="F34">
        <f t="shared" si="1"/>
        <v>5910000000000</v>
      </c>
      <c r="G34" s="6">
        <f t="shared" si="2"/>
        <v>707192000000000</v>
      </c>
      <c r="H34" s="207">
        <f t="shared" si="3"/>
        <v>8.3569949886310932E-3</v>
      </c>
    </row>
    <row r="35" spans="3:8" x14ac:dyDescent="0.2">
      <c r="C35" s="204" t="s">
        <v>990</v>
      </c>
      <c r="D35" s="204" t="s">
        <v>635</v>
      </c>
      <c r="E35" t="s">
        <v>1013</v>
      </c>
      <c r="F35">
        <f t="shared" si="1"/>
        <v>39296000000000</v>
      </c>
      <c r="G35" s="6">
        <f t="shared" si="2"/>
        <v>4532636000000000</v>
      </c>
      <c r="H35" s="213">
        <f t="shared" si="3"/>
        <v>8.6695688778009091E-3</v>
      </c>
    </row>
    <row r="36" spans="3:8" x14ac:dyDescent="0.2">
      <c r="C36" s="204" t="s">
        <v>992</v>
      </c>
      <c r="D36" s="204" t="s">
        <v>969</v>
      </c>
      <c r="E36" t="s">
        <v>1013</v>
      </c>
      <c r="F36">
        <f t="shared" si="1"/>
        <v>9000000000</v>
      </c>
      <c r="G36" s="6">
        <f t="shared" si="2"/>
        <v>1434000000000</v>
      </c>
      <c r="H36" s="207">
        <f t="shared" si="3"/>
        <v>6.2761506276150627E-3</v>
      </c>
    </row>
    <row r="37" spans="3:8" x14ac:dyDescent="0.2">
      <c r="C37" s="204" t="s">
        <v>994</v>
      </c>
      <c r="D37" s="204" t="s">
        <v>972</v>
      </c>
      <c r="E37" t="s">
        <v>1013</v>
      </c>
      <c r="F37">
        <f t="shared" si="1"/>
        <v>57877000000000</v>
      </c>
      <c r="G37" s="6">
        <f t="shared" si="2"/>
        <v>3434314000000000</v>
      </c>
      <c r="H37" s="213">
        <f t="shared" si="3"/>
        <v>1.6852565024630829E-2</v>
      </c>
    </row>
    <row r="38" spans="3:8" x14ac:dyDescent="0.2">
      <c r="C38" s="204" t="s">
        <v>996</v>
      </c>
      <c r="D38" s="204" t="s">
        <v>975</v>
      </c>
      <c r="E38" t="s">
        <v>1013</v>
      </c>
      <c r="F38">
        <f t="shared" si="1"/>
        <v>1711000000000</v>
      </c>
      <c r="G38" s="6">
        <f t="shared" si="2"/>
        <v>216973000000000</v>
      </c>
      <c r="H38" s="207">
        <f t="shared" si="3"/>
        <v>7.8857738059574228E-3</v>
      </c>
    </row>
    <row r="39" spans="3:8" x14ac:dyDescent="0.2">
      <c r="C39" s="204" t="s">
        <v>998</v>
      </c>
      <c r="D39" s="204" t="s">
        <v>978</v>
      </c>
      <c r="E39" t="s">
        <v>1013</v>
      </c>
      <c r="F39">
        <f t="shared" si="1"/>
        <v>0</v>
      </c>
      <c r="G39" s="6">
        <f t="shared" si="2"/>
        <v>3163000000000</v>
      </c>
      <c r="H39" s="207">
        <f t="shared" si="3"/>
        <v>0</v>
      </c>
    </row>
    <row r="40" spans="3:8" ht="16" thickBot="1" x14ac:dyDescent="0.25">
      <c r="C40" s="205" t="s">
        <v>1001</v>
      </c>
      <c r="D40" s="205" t="s">
        <v>981</v>
      </c>
      <c r="E40" t="s">
        <v>1013</v>
      </c>
      <c r="F40">
        <f t="shared" si="1"/>
        <v>905000000000</v>
      </c>
      <c r="G40" s="6">
        <f t="shared" si="2"/>
        <v>122008000000000</v>
      </c>
      <c r="H40" s="207">
        <f t="shared" si="3"/>
        <v>7.417546390400629E-3</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abSelected="1" topLeftCell="I134" zoomScale="109" zoomScaleNormal="90" workbookViewId="0">
      <selection activeCell="J154" sqref="J15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Arkansas</v>
      </c>
      <c r="H2" s="1" t="s">
        <v>354</v>
      </c>
      <c r="I2" s="1"/>
      <c r="J2" s="1"/>
      <c r="K2" s="1"/>
      <c r="L2" s="1"/>
      <c r="M2" s="1"/>
      <c r="P2" s="1" t="s">
        <v>1087</v>
      </c>
      <c r="Q2">
        <f>SUMIFS(BDEQ!C:C,BDEQ!$AG:$AG,About!$B$2,BDEQ!$AH:$AH,Calculations!$I4)*BDEQ!$C$2</f>
        <v>142331341.16</v>
      </c>
    </row>
    <row r="3" spans="1:46" x14ac:dyDescent="0.2">
      <c r="J3" t="s">
        <v>1075</v>
      </c>
      <c r="K3" t="s">
        <v>1081</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1085</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0.13575295642168689</v>
      </c>
      <c r="K4" s="207">
        <f>$B$12</f>
        <v>0.55476131022034025</v>
      </c>
      <c r="L4" s="209" t="s">
        <v>1022</v>
      </c>
      <c r="M4" s="12" t="s">
        <v>1015</v>
      </c>
      <c r="N4" s="1" t="s">
        <v>635</v>
      </c>
      <c r="O4" s="7">
        <f>P4</f>
        <v>4861141377537.8926</v>
      </c>
      <c r="P4" s="7">
        <f>Q4</f>
        <v>4861141377537.8926</v>
      </c>
      <c r="Q4" s="45">
        <f>SUMIFS('SEDS 2021'!$F$23:$F$40,'SEDS 2021'!E$23:E$40,Calculations!L4,'SEDS 2021'!D$23:D$40,Calculations!N4)*J4*K4</f>
        <v>4861141377537.8926</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4894162720609.0166</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4925339056767.8604</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4956412739569.7627</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4987143963594.3838</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5014894863464.125</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5044309810944.8311</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5072192682714.6104</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5096026286591.666</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5121688343100.7695</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5147980231670.3916</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5176825725906.1641</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5203394463894.9385</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5233399465643.0713</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5263891762574.6045</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5300201119311.3135</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5338634396383.5566</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5378737577759.9443</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5419605791851.2061</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5461760687410.7314</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5495469627625.8096</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5528573727779.3486</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5560592680203.5889</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5591380733583.6045</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5621233666093.9648</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5648210999533.7812</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5677669414333.3164</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5707569512335.3828</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5737920157348.373</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5768910065698.2158</v>
      </c>
    </row>
    <row r="5" spans="1:46" x14ac:dyDescent="0.2">
      <c r="I5" s="12" t="s">
        <v>1085</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0.55476131022034025</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1085</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0.5918300538790493</v>
      </c>
      <c r="K6" s="207">
        <f t="shared" si="0"/>
        <v>0.55476131022034025</v>
      </c>
      <c r="L6" s="209" t="s">
        <v>1022</v>
      </c>
      <c r="M6" s="12" t="s">
        <v>1015</v>
      </c>
      <c r="N6" s="1" t="s">
        <v>972</v>
      </c>
      <c r="O6" s="7">
        <f t="shared" si="1"/>
        <v>11253647686850.832</v>
      </c>
      <c r="P6" s="7">
        <f t="shared" si="1"/>
        <v>11253647686850.832</v>
      </c>
      <c r="Q6" s="45">
        <f>SUMIFS('SEDS 2021'!$F$23:$F$40,'SEDS 2021'!E$23:E$40,Calculations!L6,'SEDS 2021'!D$23:D$40,Calculations!N6)*J6*K6</f>
        <v>11253647686850.832</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11234334871027.578</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11202347148346.951</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11168105387094.885</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11128266660004.883</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11079988416420.074</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11040618116072.816</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10998661943110.061</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10946488420952.568</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10897589438270.975</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10849772737389.537</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10804444182395.434</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10754150489615.641</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10711525609895.588</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10668848162464.418</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10639282736214.684</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10616471551595.496</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10600591287304.047</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10591163699254.664</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10585338433157.25</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10587465714993.625</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10597433926536.443</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10614973380005.059</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10639610626679.182</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10670383338797.465</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10700298795792.373</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10738930579489.391</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10779651990721.947</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10821491192660.51</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10863741843644.893</v>
      </c>
    </row>
    <row r="7" spans="1:46" x14ac:dyDescent="0.2">
      <c r="B7" t="s">
        <v>1004</v>
      </c>
      <c r="H7" s="12" t="s">
        <v>401</v>
      </c>
      <c r="I7" s="12" t="s">
        <v>1085</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0.95360176747450764</v>
      </c>
      <c r="K7" s="207">
        <f t="shared" si="0"/>
        <v>0.55476131022034025</v>
      </c>
      <c r="L7" s="209" t="s">
        <v>1022</v>
      </c>
      <c r="M7" s="12" t="s">
        <v>1015</v>
      </c>
      <c r="N7" s="1" t="s">
        <v>964</v>
      </c>
      <c r="O7" s="7">
        <f t="shared" si="1"/>
        <v>20631833272.151012</v>
      </c>
      <c r="P7" s="7">
        <f t="shared" si="1"/>
        <v>20631833272.151012</v>
      </c>
      <c r="Q7" s="45">
        <f>SUMIFS('SEDS 2021'!$F$23:$F$40,'SEDS 2021'!E$23:E$40,Calculations!L7,'SEDS 2021'!D$23:D$40,Calculations!N7)*J7*K7</f>
        <v>20631833272.151012</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21230557910.734013</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21675188010.186863</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21958329299.142471</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22038673315.660286</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21882391142.02457</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21504817663.505512</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20870006647.833839</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19966410895.602367</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18844462367.305946</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17553251997.723915</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16157653173.500954</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14700797345.385159</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13248854534.258804</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11836497660.821035</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10515406189.029699</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9298364680.842001</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8189858431.8708372</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7184194249.8371468</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6263392419.2698479</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5416482347.7387505</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4634940575.3654289</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3913109955.6489339</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3252004956.7204375</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2655792090.5749273</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2127443513.9097457</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1671529940.0842159</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1286362499.8877633</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968756074.7797817</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713451363.53719509</v>
      </c>
    </row>
    <row r="8" spans="1:46" x14ac:dyDescent="0.2">
      <c r="B8" t="s">
        <v>1005</v>
      </c>
      <c r="I8" s="12" t="s">
        <v>1085</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0.55476131022034025</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1085</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0.55476131022034025</v>
      </c>
      <c r="L9" s="209" t="s">
        <v>1022</v>
      </c>
      <c r="M9" s="12" t="s">
        <v>1015</v>
      </c>
      <c r="N9" s="1" t="s">
        <v>981</v>
      </c>
      <c r="O9" s="7">
        <f t="shared" si="1"/>
        <v>2716111374838.7856</v>
      </c>
      <c r="P9" s="7">
        <f t="shared" si="1"/>
        <v>2716111374838.7856</v>
      </c>
      <c r="Q9" s="45">
        <f>SUMIFS('SEDS 2021'!$F$23:$F$40,'SEDS 2021'!E$23:E$40,Calculations!L9,'SEDS 2021'!D$23:D$40,Calculations!N9)*J9*K9</f>
        <v>2716111374838.7856</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2704596619346.5327</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2691463114058.3193</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2679606783407.6606</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2668234303042.2539</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2655998040809.3413</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2646671523552.5786</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2638309933747.5864</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2628504195485.2661</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2620975082848.4287</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2614883046492.4507</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2610882623438.0396</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2607621662631.9546</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2607671736150.8867</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2609442447423.8633</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2616648630002.6426</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2626849564849.0015</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2639334632101.5669</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2652418939638.5239</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2664663729541.1245</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2683194145757.9707</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2699976442129.459</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2714493042724.397</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2726916326642.3223</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2738010261023.5181</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2747134144445.0571</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2757682388188.1953</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2768544320288.8604</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2779708774321.7007</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2791270000681.437</v>
      </c>
    </row>
    <row r="10" spans="1:46" x14ac:dyDescent="0.2">
      <c r="I10" s="12" t="s">
        <v>1085</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0.55476131022034025</v>
      </c>
      <c r="L10" s="209" t="s">
        <v>1022</v>
      </c>
      <c r="M10" s="12" t="s">
        <v>1015</v>
      </c>
      <c r="N10" s="1" t="s">
        <v>969</v>
      </c>
      <c r="O10" s="7">
        <f t="shared" si="1"/>
        <v>2773806551.1017013</v>
      </c>
      <c r="P10" s="7">
        <f t="shared" si="1"/>
        <v>2773806551.1017013</v>
      </c>
      <c r="Q10" s="45">
        <f>SUMIFS('SEDS 2021'!$F$23:$F$40,'SEDS 2021'!E$23:E$40,Calculations!L10,'SEDS 2021'!D$23:D$40,Calculations!N10)*J10*K10</f>
        <v>2773806551.1017013</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2798161232.7004786</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2819961558.4191594</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2842142200.5552497</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2863399968.2949376</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2882581702.8198209</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2901722031.4653502</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2918407297.0216293</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2930330718.0981388</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2941021166.0227728</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2949504710.0412507</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2955597262.3398423</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2959297029.7613826</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2962080856.8660331</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2963427843.5068855</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2967207573.1915283</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2971825553.7563753</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2977287896.7590322</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2983270535.0859056</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2989424327.1994276</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3007903949.3013597</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3026670978.1852069</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3045667254.7034845</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3064910690.4294748</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3084451835.3921657</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3102733782.705246</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3122996815.9847965</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3143667621.5536337</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3164755706.1067853</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3186252795.4613371</v>
      </c>
    </row>
    <row r="11" spans="1:46" x14ac:dyDescent="0.2">
      <c r="B11" s="1" t="s">
        <v>137</v>
      </c>
      <c r="C11" s="1" t="s">
        <v>138</v>
      </c>
      <c r="I11" s="12" t="s">
        <v>1085</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0.55476131022034025</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0.55476131022034025</v>
      </c>
      <c r="C12" s="207">
        <f>'Rural Urban'!Q11</f>
        <v>0.44523868977965975</v>
      </c>
      <c r="H12" s="12" t="s">
        <v>405</v>
      </c>
      <c r="I12" s="12" t="s">
        <v>1085</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0.74713178820360193</v>
      </c>
      <c r="K12" s="207">
        <f t="shared" si="0"/>
        <v>0.55476131022034025</v>
      </c>
      <c r="L12" s="209" t="s">
        <v>1022</v>
      </c>
      <c r="M12" s="12" t="s">
        <v>1015</v>
      </c>
      <c r="N12" s="1" t="s">
        <v>975</v>
      </c>
      <c r="O12" s="7">
        <f t="shared" si="1"/>
        <v>1650873082158.9551</v>
      </c>
      <c r="P12" s="7">
        <f t="shared" si="1"/>
        <v>1650873082158.9551</v>
      </c>
      <c r="Q12" s="45">
        <f>SUMIFS('SEDS 2021'!$F$23:$F$40,'SEDS 2021'!E$23:E$40,Calculations!L12,'SEDS 2021'!D$23:D$40,Calculations!N12)*J12*K12</f>
        <v>1650873082158.9551</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1657117654956.0464</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1662066089076.7061</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1667543645609.8787</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1673005228993.5859</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1678020425195.9875</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1685449243854.4697</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1693523088088.0686</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1700792149246.1292</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1709263314264.2761</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1717948534235.782</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1726350916634.5425</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1732880157387.3123</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1739243473693.4277</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1743836111065.3359</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1748706417180.5791</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1752668408971.4465</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1756026774844.2354</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1759012639719.072</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1761361070976.5928</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1766655986817.6572</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1772848493283.4509</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1780031434504.6338</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1788256225790.6033</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1797418498643.1309</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1806346206931.3252</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1816635919080.6792</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1827143200264.6931</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1837665727084.082</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1848088764901.7576</v>
      </c>
    </row>
    <row r="13" spans="1:46" x14ac:dyDescent="0.2">
      <c r="I13" s="12" t="s">
        <v>1085</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0.55476131022034025</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1085</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0.12740562697708585</v>
      </c>
      <c r="K17" s="207">
        <f>$B$12</f>
        <v>0.55476131022034025</v>
      </c>
      <c r="L17" s="209" t="s">
        <v>1022</v>
      </c>
      <c r="M17" s="12" t="s">
        <v>1018</v>
      </c>
      <c r="N17" s="1" t="s">
        <v>635</v>
      </c>
      <c r="O17" s="7">
        <f>P17</f>
        <v>4562234085758.2188</v>
      </c>
      <c r="P17" s="7">
        <f>Q17</f>
        <v>4562234085758.2188</v>
      </c>
      <c r="Q17" s="45">
        <f>SUMIFS('SEDS 2021'!$F$23:$F$40,'SEDS 2021'!E$23:E$40,Calculations!L17,'SEDS 2021'!D$23:D$40,Calculations!N17)*J17*K17</f>
        <v>4562234085758.2188</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4458892712407.0244</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4364287387252.7798</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4276669419753.0898</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4198731704947.1099</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4133747827975.6885</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4078952922384.7153</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4035197744727.1436</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4001256679433.9468</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3976711928851.1616</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3957900259479.2437</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3944677288730.2441</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3936746560467.6958</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3930219352473.3511</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3925757908619.5122</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3924374810592.29</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3923306382958.562</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3923556941666.4761</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3926288016146.2993</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3928793557445.2217</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3931639299656.7144</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3936918859606.7295</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3941798860644.0396</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3947421668500.166</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3954973337473.4883</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3961869782930.2368</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3969257855880.1826</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3978307672160.8496</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3986382995038.3188</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3995831055374.0298</v>
      </c>
    </row>
    <row r="18" spans="7:46" x14ac:dyDescent="0.2">
      <c r="I18" s="12" t="s">
        <v>1085</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0.55476131022034025</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1085</v>
      </c>
      <c r="J19" s="209">
        <v>0</v>
      </c>
      <c r="K19" s="207">
        <f t="shared" si="2"/>
        <v>0.55476131022034025</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1085</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0.55476131022034025</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1085</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0.55476131022034025</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1085</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0.55476131022034025</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1085</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0.55476131022034025</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1085</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0.55476131022034025</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1085</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0.55476131022034025</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1085</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0.55476131022034025</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1085</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4.3128116533666064E-2</v>
      </c>
      <c r="K30" s="207">
        <f>$B$12</f>
        <v>0.55476131022034025</v>
      </c>
      <c r="L30" s="209" t="s">
        <v>1022</v>
      </c>
      <c r="M30" s="12" t="s">
        <v>1019</v>
      </c>
      <c r="N30" s="1" t="s">
        <v>635</v>
      </c>
      <c r="O30" s="7">
        <f>P30</f>
        <v>1544363211994.0173</v>
      </c>
      <c r="P30" s="7">
        <f>Q30</f>
        <v>1544363211994.0173</v>
      </c>
      <c r="Q30" s="45">
        <f>SUMIFS('SEDS 2021'!$F$23:$F$40,'SEDS 2021'!E$23:E$40,Calculations!L30,'SEDS 2021'!D$23:D$40,Calculations!N30)*J30*K30</f>
        <v>1544363211994.0173</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1544661917159.7969</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1546088893035.7104</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1548903241746.2715</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1555807369812.4036</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1567101538917.0928</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1580021532531.1338</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1592824641933.6394</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1605633448274.7344</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1619280272820.0725</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1635355529794.8887</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1652955452921.7312</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1672247171657.2234</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1691834242012.373</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1711350714374.6768</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1727851493411.0754</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1743749761077.7478</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1759177655102.9934</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1774195013684.9934</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1788891975004.6055</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1810747994111.9817</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1833197369196.2112</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1856415195455.7205</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1880540504847.3149</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1905564137579.0369</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1931430250773.1724</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1958036469406.1814</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1985268229111.3083</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2013063800741.0881</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2041406487464.6704</v>
      </c>
    </row>
    <row r="31" spans="7:46" x14ac:dyDescent="0.2">
      <c r="I31" s="12" t="s">
        <v>1085</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0.55476131022034025</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1085</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0.55476131022034025</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1085</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0.55476131022034025</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1085</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0.55476131022034025</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1085</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0.55476131022034025</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1085</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0.55476131022034025</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1085</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0.55476131022034025</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1085</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0.55476131022034025</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1085</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0.55476131022034025</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1085</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0.22902910275859237</v>
      </c>
      <c r="K43" s="207">
        <f>$B$12</f>
        <v>0.55476131022034025</v>
      </c>
      <c r="L43" s="209" t="s">
        <v>1022</v>
      </c>
      <c r="M43" s="12" t="s">
        <v>1014</v>
      </c>
      <c r="N43" s="1" t="s">
        <v>635</v>
      </c>
      <c r="O43" s="7">
        <f>P43</f>
        <v>8201242001844.9922</v>
      </c>
      <c r="P43" s="7">
        <f>Q43</f>
        <v>8201242001844.9922</v>
      </c>
      <c r="Q43" s="45">
        <f>SUMIFS('SEDS 2021'!$F$23:$F$40,'SEDS 2021'!E$23:E$40,Calculations!L43,'SEDS 2021'!D$23:D$40,Calculations!N43)*J43*K43</f>
        <v>8201242001844.9922</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8164444505539.0527</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8129361300487.7188</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8099834723751.3701</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8077637555198.8662</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8064279429256.7178</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8058919092283.5469</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8061432439868.9248</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8070479162725.7266</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8086987278049.0674</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8111920668875.7871</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8143762418555.8369</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8181226293463.9287</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8225167530250.7324</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8275337980173.749</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8331174542132.8643</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8389736729060.5986</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8449269946686.459</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8508971835370.6895</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8568690107493.4502</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8652576974938.2285</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8737308820136.0029</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8822858397391.6016</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8909260255659.6328</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8996605504432.6836</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9084933737848.8496</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9174248710356.9102</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9264621173888.9414</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9355972470815.8965</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9448229286835.4102</v>
      </c>
    </row>
    <row r="44" spans="2:46" x14ac:dyDescent="0.2">
      <c r="I44" s="12" t="s">
        <v>1085</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0.55476131022034025</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1085</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0.40737447181402409</v>
      </c>
      <c r="K45" s="207">
        <f t="shared" si="8"/>
        <v>0.55476131022034025</v>
      </c>
      <c r="L45" s="209" t="s">
        <v>1022</v>
      </c>
      <c r="M45" s="12" t="s">
        <v>1014</v>
      </c>
      <c r="N45" s="1" t="s">
        <v>972</v>
      </c>
      <c r="O45" s="7">
        <f t="shared" ref="O45:O52" si="10">P45</f>
        <v>7746225039374.0283</v>
      </c>
      <c r="P45" s="7">
        <f t="shared" si="9"/>
        <v>7746225039374.0283</v>
      </c>
      <c r="Q45" s="45">
        <f>SUMIFS('SEDS 2021'!$F$23:$F$40,'SEDS 2021'!E$23:E$40,Calculations!L45,'SEDS 2021'!D$23:D$40,Calculations!N45)*J45*K45</f>
        <v>7746225039374.0283</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7772332175869.5303</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7800829829001.5723</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7833524461579.5469</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7871570521729.8896</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7916241433476.4531</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7965395107511.2041</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8016467427419.6904</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8066901612000.6504</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8117706496284.3027</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8168772255359.5166</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8218342199122.9395</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8266325800599.6387</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8315549644266.9131</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8367134121438.5254</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8421331177856.9844</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8476212696979.0352</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8531174609570.752</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8585431686735.6699</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8638853915742.3301</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8721963114762.21</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8805461576619.1895</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8889618333257.0977</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8974635537209.3984</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9060579091897.1445</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9147445308104.7422</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9235321464502.9648</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9324106130437.832</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9413927900564.8027</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9504881838350.668</v>
      </c>
    </row>
    <row r="46" spans="2:46" x14ac:dyDescent="0.2">
      <c r="H46" s="12" t="s">
        <v>402</v>
      </c>
      <c r="I46" s="12" t="s">
        <v>1085</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4.6398232525492383E-2</v>
      </c>
      <c r="K46" s="207">
        <f t="shared" si="8"/>
        <v>0.55476131022034025</v>
      </c>
      <c r="L46" s="209" t="s">
        <v>1022</v>
      </c>
      <c r="M46" s="12" t="s">
        <v>1014</v>
      </c>
      <c r="N46" s="1" t="s">
        <v>964</v>
      </c>
      <c r="O46" s="7">
        <f t="shared" si="10"/>
        <v>1003857826.4422562</v>
      </c>
      <c r="P46" s="7">
        <f t="shared" si="9"/>
        <v>1003857826.4422562</v>
      </c>
      <c r="Q46" s="45">
        <f>SUMIFS('SEDS 2021'!$F$23:$F$40,'SEDS 2021'!E$23:E$40,Calculations!L46,'SEDS 2021'!D$23:D$40,Calculations!N46)*J46*K46</f>
        <v>1003857826.4422562</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960043102.02989376</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910035196.38534987</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858096392.89659417</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808296904.96279109</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764071676.48697674</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727441823.932917</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699158216.9103229</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678873013.03501403</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665774485.77096295</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658471506.73536336</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655273208.58953774</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654767092.97494721</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656103933.12779081</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658607210.07420528</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661815836.61362481</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665309659.46833777</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668916197.99905145</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672512213.22793341</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676060702.32078111</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682387223.60412335</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688757981.60622478</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695199780.40371478</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701732331.92765594</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708362597.79795074</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715082633.89066267</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721895583.04650247</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728789109.57660663</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735769049.45146537</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742844036.28980637</v>
      </c>
    </row>
    <row r="47" spans="2:46" x14ac:dyDescent="0.2">
      <c r="I47" s="12" t="s">
        <v>1085</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0.55476131022034025</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1085</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0.55476131022034025</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1085</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0.55476131022034025</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1085</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0.55476131022034025</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1085</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0.25286821179639812</v>
      </c>
      <c r="K51" s="207">
        <f t="shared" si="8"/>
        <v>0.55476131022034025</v>
      </c>
      <c r="L51" s="209" t="s">
        <v>1022</v>
      </c>
      <c r="M51" s="12" t="s">
        <v>1014</v>
      </c>
      <c r="N51" s="1" t="s">
        <v>975</v>
      </c>
      <c r="O51" s="7">
        <f t="shared" si="10"/>
        <v>558741216448.66016</v>
      </c>
      <c r="P51" s="7">
        <f t="shared" si="9"/>
        <v>558741216448.66016</v>
      </c>
      <c r="Q51" s="45">
        <f>SUMIFS('SEDS 2021'!$F$23:$F$40,'SEDS 2021'!E$23:E$40,Calculations!L51,'SEDS 2021'!D$23:D$40,Calculations!N51)*J51*K51</f>
        <v>558741216448.66016</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552934150291.95557</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549531500568.6579</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548098054994.53314</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548147526196.24603</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549325197927.52686</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551194463138.14868</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553437196542.61414</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555792348902.71362</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558303092880.87085</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560944712464.96033</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563569103844.27991</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566115519561.52258</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568730738252.57996</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571476420696.68774</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574386272171.47595</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577331871760.3175</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580280961531.93359</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583185739464.76025</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586039435804.75659</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591893514459.90845</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597757792533.91638</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603646585319.39404</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609572075277.49951</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615540359244.44031</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621554363604.99133</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627620090352.07483</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633735801649.81396</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639910039197.21118</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646150495649.4585</v>
      </c>
    </row>
    <row r="52" spans="6:46" x14ac:dyDescent="0.2">
      <c r="I52" s="12" t="s">
        <v>1085</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0.55476131022034025</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1085</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0.46468419730896898</v>
      </c>
      <c r="K56" s="207">
        <f>$B$12</f>
        <v>0.55476131022034025</v>
      </c>
      <c r="L56" s="209" t="s">
        <v>1022</v>
      </c>
      <c r="M56" s="12" t="s">
        <v>1016</v>
      </c>
      <c r="N56" s="1" t="s">
        <v>635</v>
      </c>
      <c r="O56" s="7">
        <f>P56</f>
        <v>16639752374967.406</v>
      </c>
      <c r="P56" s="7">
        <f>Q56</f>
        <v>16639752374967.406</v>
      </c>
      <c r="Q56" s="45">
        <f>SUMIFS('SEDS 2021'!$F$23:$F$40,'SEDS 2021'!E$23:E$40,Calculations!L56,'SEDS 2021'!D$23:D$40,Calculations!N56)*J56*K56</f>
        <v>16639752374967.406</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16895237847232.451</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17193765116853.924</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17516746701904.836</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17841898309792.281</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18143871756130.234</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18448961316348.738</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18773472041093.914</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19070840055203.41</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19340899338406.902</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19600607370010.723</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19859131291168.383</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20144020204052.543</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20482210603522.406</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20838633780954.922</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21181342433303.402</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21558529743481.879</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21932077703326.164</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22263197702511.672</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22454423174424.684</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22636078427638.289</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22977640118313.145</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23314881112747.719</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23579431794210.223</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23772965407561.848</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23931833069127.664</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24022649364022.527</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24071450343617.992</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24112263588776.762</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24133248796808.426</v>
      </c>
    </row>
    <row r="57" spans="6:46" x14ac:dyDescent="0.2">
      <c r="I57" s="12" t="s">
        <v>1085</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0.55476131022034025</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1085</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0.55476131022034025</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1085</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0.55476131022034025</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1085</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0.55476131022034025</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1085</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0.55476131022034025</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1085</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0.55476131022034025</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1085</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0.55476131022034025</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1085</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0.55476131022034025</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1085</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0.55476131022034025</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1084</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0.13575295642168689</v>
      </c>
      <c r="K69" s="210">
        <f>$C$12</f>
        <v>0.44523868977965975</v>
      </c>
      <c r="L69" s="209" t="s">
        <v>1022</v>
      </c>
      <c r="M69" s="12" t="s">
        <v>1015</v>
      </c>
      <c r="N69" s="1" t="s">
        <v>635</v>
      </c>
      <c r="O69" s="7">
        <f>P69</f>
        <v>3901440453569.1523</v>
      </c>
      <c r="P69" s="7">
        <f>Q69</f>
        <v>3901440453569.1523</v>
      </c>
      <c r="Q69" s="45">
        <f>SUMIFS('SEDS 2021'!$F$23:$F$40,'SEDS 2021'!E$23:E$40,Calculations!L69,'SEDS 2021'!D$23:D$40,Calculations!N69)*J69*K69</f>
        <v>3901440453569.1523</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3927942625319.2197</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3952964036884.4575</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3977903061222.4253</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4002567236008.8989</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4024839471059.5063</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4048447232514.6899</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4070825385182.0776</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4089953688413.4858</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4110549465744.5088</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4131650731825.811</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4154801463181.7544</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4176124922250.165</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4200206247712.2256</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4224678665099.7612</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4253819721122.1675</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4284665386838.812</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4316851279407.5049</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4349651169667.3374</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4383483720930.27</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4410537742360.2451</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4437106333044.4844</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4462804009077.125</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4487513793799.3867</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4511473071982.8535</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4533124460378.5625</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4556767107705.791</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4580764239829.9404</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4605122970640.1045</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4629994759526.3838</v>
      </c>
    </row>
    <row r="70" spans="8:46" x14ac:dyDescent="0.2">
      <c r="I70" s="12" t="s">
        <v>1084</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0.44523868977965975</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1084</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0.5918300538790493</v>
      </c>
      <c r="K71" s="210">
        <f t="shared" si="14"/>
        <v>0.44523868977965975</v>
      </c>
      <c r="L71" s="209" t="s">
        <v>1022</v>
      </c>
      <c r="M71" s="12" t="s">
        <v>1015</v>
      </c>
      <c r="N71" s="1" t="s">
        <v>972</v>
      </c>
      <c r="O71" s="7">
        <f t="shared" si="15"/>
        <v>9031919239907.4609</v>
      </c>
      <c r="P71" s="7">
        <f t="shared" si="16"/>
        <v>9031919239907.4609</v>
      </c>
      <c r="Q71" s="45">
        <f>SUMIFS('SEDS 2021'!$F$23:$F$40,'SEDS 2021'!E$23:E$40,Calculations!L71,'SEDS 2021'!D$23:D$40,Calculations!N71)*J71*K71</f>
        <v>9031919239907.4609</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9016419217366.8008</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8990746605609.3223</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8963264954249.0957</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8931291306618.5566</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8892544296827.9375</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8860946597745.6367</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8827273536676.0273</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8785400265741.9658</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8746155065004.9795</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8707778478790.665</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8671398821335.5254</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8631034258297.4824</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8596824508538.5557</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8562572569141.6875</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8538844036881.6045</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8520536303870.9248</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8507791168375.3164</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8500224802672.5205</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8495549577855.9219</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8497256885413.5508</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8505257143118.9922</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8519333905751.7646</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8539107194239.7588</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8563804666417.6025</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8587814125316.75</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8618819107892.5527</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8651501177548.71</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8685080360360.0586</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8718989762728.3535</v>
      </c>
    </row>
    <row r="72" spans="8:46" x14ac:dyDescent="0.2">
      <c r="H72" s="12" t="s">
        <v>401</v>
      </c>
      <c r="I72" s="12" t="s">
        <v>1084</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0.95360176747450764</v>
      </c>
      <c r="K72" s="210">
        <f t="shared" si="14"/>
        <v>0.44523868977965975</v>
      </c>
      <c r="L72" s="209" t="s">
        <v>1022</v>
      </c>
      <c r="M72" s="12" t="s">
        <v>1015</v>
      </c>
      <c r="N72" s="1" t="s">
        <v>964</v>
      </c>
      <c r="O72" s="7">
        <f t="shared" si="15"/>
        <v>16558635659.354784</v>
      </c>
      <c r="P72" s="7">
        <f t="shared" si="16"/>
        <v>16558635659.354784</v>
      </c>
      <c r="Q72" s="45">
        <f>SUMIFS('SEDS 2021'!$F$23:$F$40,'SEDS 2021'!E$23:E$40,Calculations!L72,'SEDS 2021'!D$23:D$40,Calculations!N72)*J72*K72</f>
        <v>16558635659.354784</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17039158307.041979</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17396008215.768234</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17623250913.113239</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17687733176.001793</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17562304691.816685</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17259272887.373432</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16749788142.009537</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16024582938.614557</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15124132810.719894</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14087837015.408796</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12967761443.252787</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11798522406.286587</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10633226443.948961</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9499701246.272562</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8439423564.424427</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7462653994.2867222</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6572992331.132062</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5765869349.557929</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5026854942.7571697</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4347144365.139678</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3719896883.5130973</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3140572201.9887791</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2609984509.3957295</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2131477752.5943794</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1707437316.3067076</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1341531550.1273441</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1032405006.405791</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777501382.13445568</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572599682.90983689</v>
      </c>
    </row>
    <row r="73" spans="8:46" x14ac:dyDescent="0.2">
      <c r="I73" s="12" t="s">
        <v>1084</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0.44523868977965975</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1084</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0.44523868977965975</v>
      </c>
      <c r="L74" s="209" t="s">
        <v>1022</v>
      </c>
      <c r="M74" s="12" t="s">
        <v>1015</v>
      </c>
      <c r="N74" s="1" t="s">
        <v>981</v>
      </c>
      <c r="O74" s="7">
        <f t="shared" si="15"/>
        <v>2179888625161.2141</v>
      </c>
      <c r="P74" s="7">
        <f t="shared" si="16"/>
        <v>2179888625161.2141</v>
      </c>
      <c r="Q74" s="45">
        <f>SUMIFS('SEDS 2021'!$F$23:$F$40,'SEDS 2021'!E$23:E$40,Calculations!L74,'SEDS 2021'!D$23:D$40,Calculations!N74)*J74*K74</f>
        <v>2179888625161.2141</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2170647146791.9536</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2160106497004.3613</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2150590878255.8279</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2141463586636.6133</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2131643043523.7231</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2124157794918.4102</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2117446974930.313</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2109577114549.2715</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2103534421621.9341</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2098645093121.0903</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2095434445430.8198</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2092817273162.3582</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2092857461018.9214</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2094278593229.5383</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2100062109907.0339</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2108249145992.3669</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2118269374301.2505</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2128770539103.3076</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2138597926328.0867</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2153470012909.2207</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2166939098640.8259</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2178589788964.5212</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2188560431387.6218</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2197464168395.5674</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2204786787737.3794</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2213252565968.7524</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2221970103273.3184</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2230930437734.481</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2240209212554.9722</v>
      </c>
    </row>
    <row r="75" spans="8:46" x14ac:dyDescent="0.2">
      <c r="I75" s="12" t="s">
        <v>1084</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0.44523868977965975</v>
      </c>
      <c r="L75" s="209" t="s">
        <v>1022</v>
      </c>
      <c r="M75" s="12" t="s">
        <v>1015</v>
      </c>
      <c r="N75" s="1" t="s">
        <v>969</v>
      </c>
      <c r="O75" s="7">
        <f t="shared" si="15"/>
        <v>2226193448.8982987</v>
      </c>
      <c r="P75" s="7">
        <f t="shared" si="16"/>
        <v>2226193448.8982987</v>
      </c>
      <c r="Q75" s="45">
        <f>SUMIFS('SEDS 2021'!$F$23:$F$40,'SEDS 2021'!E$23:E$40,Calculations!L75,'SEDS 2021'!D$23:D$40,Calculations!N75)*J75*K75</f>
        <v>2226193448.8982987</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2245739957.1447616</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2263236398.0120959</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2281038072.1036468</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2298099068.3946457</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2313493888.0949745</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2328855476.3872485</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2342246687.4144788</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2351816151.3983455</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2360396059.4406552</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2367204757.0803208</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2372094499.6648598</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2375063848.0475035</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2377298083.762599</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2378379144.3125601</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2381412668.5715666</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2385118953.7400541</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2389502904.8138309</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2394304432.968389</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2399243325.2222714</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2414074645.6130528</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2429136632.0878892</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2444382607.4503937</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2459826947.1180177</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2475510221.3833537</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2490182892.5273881</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2506445537.7806511</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2523035451.7104883</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2539960264.1720471</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2557213334.4961028</v>
      </c>
    </row>
    <row r="76" spans="8:46" x14ac:dyDescent="0.2">
      <c r="I76" s="12" t="s">
        <v>1084</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0.44523868977965975</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1084</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0.74713178820360193</v>
      </c>
      <c r="K77" s="210">
        <f t="shared" si="14"/>
        <v>0.44523868977965975</v>
      </c>
      <c r="L77" s="209" t="s">
        <v>1022</v>
      </c>
      <c r="M77" s="12" t="s">
        <v>1015</v>
      </c>
      <c r="N77" s="1" t="s">
        <v>975</v>
      </c>
      <c r="O77" s="7">
        <f t="shared" si="15"/>
        <v>1324952830255.9912</v>
      </c>
      <c r="P77" s="7">
        <f t="shared" si="16"/>
        <v>1324952830255.9912</v>
      </c>
      <c r="Q77" s="45">
        <f>SUMIFS('SEDS 2021'!$F$23:$F$40,'SEDS 2021'!E$23:E$40,Calculations!L77,'SEDS 2021'!D$23:D$40,Calculations!N77)*J77*K77</f>
        <v>1324952830255.9912</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1329964581002.1028</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1333936080606.9839</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1338332241711.0361</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1342715583132.085</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1346740664450.8567</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1352702863734.0034</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1359182745733.3896</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1365016727314.8696</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1371815489853.1025</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1378786047982.0129</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1385529607169.2351</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1390769825880.3499</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1395876877440.3496</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1399562822744.0864</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1403471618605.7075</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1406651422246.2732</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1409346769584.7661</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1411743156175.25</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1413627953180.5078</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1417877531058.6636</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1422847494562.7639</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1428612358260.2944</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1435213386898.0374</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1442566816715.7058</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1449731990399.8474</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1457990277110.1599</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1466423179732.1157</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1474868318150.9705</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1483233608981.4043</v>
      </c>
    </row>
    <row r="78" spans="8:46" x14ac:dyDescent="0.2">
      <c r="I78" s="12" t="s">
        <v>1084</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0.44523868977965975</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1084</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0.12740562697708585</v>
      </c>
      <c r="K82" s="210">
        <f>$C$12</f>
        <v>0.44523868977965975</v>
      </c>
      <c r="L82" s="209" t="s">
        <v>1022</v>
      </c>
      <c r="M82" s="12" t="s">
        <v>1018</v>
      </c>
      <c r="N82" s="1" t="s">
        <v>635</v>
      </c>
      <c r="O82" s="7">
        <f>P82</f>
        <v>3661544324358.7188</v>
      </c>
      <c r="P82" s="7">
        <f>Q82</f>
        <v>3661544324358.7188</v>
      </c>
      <c r="Q82" s="45">
        <f>SUMIFS('SEDS 2021'!$F$23:$F$40,'SEDS 2021'!E$23:E$40,Calculations!L82,'SEDS 2021'!D$23:D$40,Calculations!N82)*J82*K82</f>
        <v>3661544324358.7188</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3578604910915.0498</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3502676849166.9722</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3432356680236.6182</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3369805659851.1973</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3317651092280.3867</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3273673959191.8608</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3238557058260.9077</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3211316738573.0283</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3191617685324.1504</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3176519871418.5732</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3165907418706.3594</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3159542398299.271</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3154303811033.394</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3150723158634.9424</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3149613115915.4302</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3148755620428.6294</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3148956713094.5547</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3151148610764.2104</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3153159500681.3135</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3155443428039.5361</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3159680681632.1206</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3163597258415.5889</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3168109994896.3472</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3174170791021.4341</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3179705719796.6226</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3185635217509.6553</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3192898392264.8491</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3199379460989.8545</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3206962257279.5962</v>
      </c>
    </row>
    <row r="83" spans="7:46" x14ac:dyDescent="0.2">
      <c r="I83" s="12" t="s">
        <v>1084</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0.44523868977965975</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1084</v>
      </c>
      <c r="J84" s="209">
        <v>0</v>
      </c>
      <c r="K84" s="210">
        <f t="shared" si="17"/>
        <v>0.44523868977965975</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1084</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0.44523868977965975</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1084</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0.44523868977965975</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1084</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0.44523868977965975</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1084</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0.44523868977965975</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1084</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0.44523868977965975</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1084</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0.44523868977965975</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1084</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0.44523868977965975</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1084</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4.3128116533666064E-2</v>
      </c>
      <c r="K95" s="210">
        <f>$C$12</f>
        <v>0.44523868977965975</v>
      </c>
      <c r="L95" s="209" t="s">
        <v>1022</v>
      </c>
      <c r="M95" s="12" t="s">
        <v>1019</v>
      </c>
      <c r="N95" s="1" t="s">
        <v>635</v>
      </c>
      <c r="O95" s="7">
        <f>P95</f>
        <v>1239470454021.0598</v>
      </c>
      <c r="P95" s="7">
        <f>Q95</f>
        <v>1239470454021.0598</v>
      </c>
      <c r="Q95" s="45">
        <f>SUMIFS('SEDS 2021'!$F$23:$F$40,'SEDS 2021'!E$23:E$40,Calculations!L95,'SEDS 2021'!D$23:D$40,Calculations!N95)*J95*K95</f>
        <v>1239470454021.0598</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1239710187928.5835</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1240855446001.9819</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1243114177657.179</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1248655272318.259</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1257719713117.7166</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1268089003338.032</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1278364484973.9326</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1288644538841.9382</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1299597166879.0413</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1312498799025.1182</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1326624093217.1477</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1342107183719.5779</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1357827316650.4146</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1373490789253.1843</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1386733935635.53</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1399493520226.7195</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1411875593733.4888</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1423928180919.7605</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1435723624619.8401</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1453264763722.1729</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1471282116707.5579</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1489916210961.9136</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1509278630341.4773</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1529362023407.5405</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1550121571948.6511</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1571475112121.5356</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1593330697195.9338</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1615638784775.4453</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1638385974367.0032</v>
      </c>
    </row>
    <row r="96" spans="7:46" x14ac:dyDescent="0.2">
      <c r="I96" s="12" t="s">
        <v>1084</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0.44523868977965975</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1084</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0.44523868977965975</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1084</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0.44523868977965975</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1084</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0.44523868977965975</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1084</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0.44523868977965975</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1084</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0.44523868977965975</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1084</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0.44523868977965975</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1084</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0.44523868977965975</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1084</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0.44523868977965975</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1084</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0.22902910275859237</v>
      </c>
      <c r="K108" s="210">
        <f>$C$12</f>
        <v>0.44523868977965975</v>
      </c>
      <c r="L108" s="209" t="s">
        <v>1022</v>
      </c>
      <c r="M108" s="12" t="s">
        <v>1014</v>
      </c>
      <c r="N108" s="1" t="s">
        <v>635</v>
      </c>
      <c r="O108" s="7">
        <f>P108</f>
        <v>6582128523016.6289</v>
      </c>
      <c r="P108" s="7">
        <f>Q108</f>
        <v>6582128523016.6289</v>
      </c>
      <c r="Q108" s="45">
        <f>SUMIFS('SEDS 2021'!$F$23:$F$40,'SEDS 2021'!E$23:E$40,Calculations!L108,'SEDS 2021'!D$23:D$40,Calculations!N108)*J108*K108</f>
        <v>6582128523016.6289</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6552595697384.0684</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6524438722550.833</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6500741370018.1748</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6482926432204.2705</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6472205507037.3164</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6467903423660.6582</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6469920578724.0312</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6477181270768.2588</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6490430305086.0566</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6510441272071.1973</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6535996729250.0811</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6566064375048.0957</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6601330602764.0908</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6641596253915.0479</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6686409396487.3066</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6733410063076.6543</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6781190056608.6074</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6829105421659.1729</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6877033935681.3252</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6944359609376.916</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7012363442815.6357</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7081023569228.124</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7150367716812.0762</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7220469007954.2891</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7291359220000.8818</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7363041366186.2393</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7435572230386.5205</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7508888683794.6992</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7582931886035.0586</v>
      </c>
    </row>
    <row r="109" spans="2:46" x14ac:dyDescent="0.2">
      <c r="I109" s="12" t="s">
        <v>1084</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0.44523868977965975</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1084</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0.40737447181402409</v>
      </c>
      <c r="K110" s="210">
        <f t="shared" si="23"/>
        <v>0.44523868977965975</v>
      </c>
      <c r="L110" s="209" t="s">
        <v>1022</v>
      </c>
      <c r="M110" s="12" t="s">
        <v>1014</v>
      </c>
      <c r="N110" s="1" t="s">
        <v>972</v>
      </c>
      <c r="O110" s="7">
        <f t="shared" si="24"/>
        <v>6216942356523.4619</v>
      </c>
      <c r="P110" s="7">
        <f t="shared" si="25"/>
        <v>6216942356523.4619</v>
      </c>
      <c r="Q110" s="45">
        <f>SUMIFS('SEDS 2021'!$F$23:$F$40,'SEDS 2021'!E$23:E$40,Calculations!L110,'SEDS 2021'!D$23:D$40,Calculations!N110)*J110*K110</f>
        <v>6216942356523.4619</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6237895344832.1436</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6260766906904.9668</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6287006868314.79</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6317541762620.7549</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6353393610705.4795</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6392843220874.5742</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6433832692168.1484</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6474310010699.9932</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6515084844301.6299</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6556069050021.0615</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6595852748716.4736</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6634363285516.3623</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6673869212221.3652</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6715269729174.7471</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6758767042244.5518</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6802813689364.3984</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6846924858437.0957</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6890470342779.8799</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6933345797159.6865</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7000047332033.3984</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7067061280322.3525</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7134603560887.459</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7202836416710.4756</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7271812740363.9414</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7341529570968.127</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7412056956380.2002</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7483313490686.2148</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7555402381003.9941</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7628399923089.2471</v>
      </c>
    </row>
    <row r="111" spans="2:46" x14ac:dyDescent="0.2">
      <c r="H111" s="12" t="s">
        <v>402</v>
      </c>
      <c r="I111" s="12" t="s">
        <v>1084</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4.6398232525492383E-2</v>
      </c>
      <c r="K111" s="210">
        <f t="shared" si="23"/>
        <v>0.44523868977965975</v>
      </c>
      <c r="L111" s="209" t="s">
        <v>1022</v>
      </c>
      <c r="M111" s="12" t="s">
        <v>1014</v>
      </c>
      <c r="N111" s="1" t="s">
        <v>964</v>
      </c>
      <c r="O111" s="7">
        <f t="shared" si="24"/>
        <v>805673242.05194664</v>
      </c>
      <c r="P111" s="7">
        <f t="shared" si="25"/>
        <v>805673242.05194664</v>
      </c>
      <c r="Q111" s="45">
        <f>SUMIFS('SEDS 2021'!$F$23:$F$40,'SEDS 2021'!E$23:E$40,Calculations!L111,'SEDS 2021'!D$23:D$40,Calculations!N111)*J111*K111</f>
        <v>805673242.05194664</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770508550.26284385</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730373353.41763091</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688688462.29775095</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648720536.7217263</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613226383.79682803</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583828105.19027913</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561128331.61021292</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544847892.74585056</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534335315.51732522</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528474112.2261166</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525907231.56998986</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525501034.7985751</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526573952.01023233</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528583024.61000419</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531158194.59768051</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533962256.59965533</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536856781.61513817</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539742860.87019503</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542590796.73971224</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547668317.45928025</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552781341.55361068</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557951381.35916138</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563194257.21920013</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568515556.37001574</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573908903.04014075</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579376819.60136724</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584909405.71305168</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590511345.19111049</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596189567.17969894</v>
      </c>
    </row>
    <row r="112" spans="2:46" x14ac:dyDescent="0.2">
      <c r="I112" s="12" t="s">
        <v>1084</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0.44523868977965975</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1084</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0.44523868977965975</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1084</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0.44523868977965975</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1084</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0.44523868977965975</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1084</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0.25286821179639812</v>
      </c>
      <c r="K116" s="210">
        <f t="shared" si="23"/>
        <v>0.44523868977965975</v>
      </c>
      <c r="L116" s="209" t="s">
        <v>1022</v>
      </c>
      <c r="M116" s="12" t="s">
        <v>1014</v>
      </c>
      <c r="N116" s="1" t="s">
        <v>975</v>
      </c>
      <c r="O116" s="7">
        <f t="shared" si="24"/>
        <v>448432871136.39355</v>
      </c>
      <c r="P116" s="7">
        <f t="shared" si="25"/>
        <v>448432871136.39355</v>
      </c>
      <c r="Q116" s="45">
        <f>SUMIFS('SEDS 2021'!$F$23:$F$40,'SEDS 2021'!E$23:E$40,Calculations!L116,'SEDS 2021'!D$23:D$40,Calculations!N116)*J116*K116</f>
        <v>448432871136.39355</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443772253174.32257</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441041364634.20709</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439890914129.57428</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439930618580.16711</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440875790871.32373</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442376020209.4104</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444175986544.72076</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446066177752.58575</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448081243220.58472</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450201346444.8869</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452307622707.61542</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454351317494.35022</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456450231968.09241</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458653853654.47137</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460989233635.41046</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463353304231.88092</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465720175968.90857</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468051484041.56226</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470341795200.68817</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475040144314.565</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479746679247.82812</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484472889125.6377</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489228551311.59937</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494018558986.46454</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498845260799.46112</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503713473812.29767</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508621803277.80151</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513577104567.46729</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518585551629.72198</v>
      </c>
    </row>
    <row r="117" spans="6:46" x14ac:dyDescent="0.2">
      <c r="I117" s="12" t="s">
        <v>1084</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0.44523868977965975</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1084</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0.46468419730896898</v>
      </c>
      <c r="K121" s="210">
        <f>$C$12</f>
        <v>0.44523868977965975</v>
      </c>
      <c r="L121" s="209" t="s">
        <v>1022</v>
      </c>
      <c r="M121" s="12" t="s">
        <v>1016</v>
      </c>
      <c r="N121" s="1" t="s">
        <v>635</v>
      </c>
      <c r="O121" s="7">
        <f>P121</f>
        <v>13354683192931.922</v>
      </c>
      <c r="P121" s="7">
        <f>Q121</f>
        <v>13354683192931.922</v>
      </c>
      <c r="Q121" s="45">
        <f>SUMIFS('SEDS 2021'!$F$23:$F$40,'SEDS 2021'!E$23:E$40,Calculations!L121,'SEDS 2021'!D$23:D$40,Calculations!N121)*J121*K121</f>
        <v>13354683192931.922</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13559729966802.736</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13799321098954.637</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14058538703177.811</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14319497917903.973</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14561854872361.301</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14806712748270.469</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15067157604901.877</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15305818345197.383</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15522561725099.992</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15730997428142.465</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15938482791329.055</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16167128091512.148</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16438551940980.34</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16724608999400.883</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16999659094886.428</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17302380969486.295</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17602181985070.594</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17867931293613.113</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18021404466667</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18167196801933.305</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18441326372314.84</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18711988251100.875</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18924310553728.465</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19079636188104.043</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19207139725536.797</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19280026798598.133</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19319193344308.43</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19351949117765.18</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19368791363892.727</v>
      </c>
    </row>
    <row r="122" spans="6:46" x14ac:dyDescent="0.2">
      <c r="I122" s="12" t="s">
        <v>1084</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0.44523868977965975</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1084</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0.44523868977965975</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1084</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0.44523868977965975</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1084</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0.44523868977965975</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1084</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0.44523868977965975</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1084</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0.44523868977965975</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1084</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0.44523868977965975</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1084</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0.44523868977965975</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1084</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0.44523868977965975</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1086</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2.6364947928922369E-2</v>
      </c>
      <c r="K134" s="12">
        <v>1</v>
      </c>
      <c r="L134" s="12" t="s">
        <v>1013</v>
      </c>
      <c r="M134" s="12" t="s">
        <v>1015</v>
      </c>
      <c r="N134" s="1" t="s">
        <v>635</v>
      </c>
      <c r="O134" s="7">
        <f>P134</f>
        <v>1036036993814.9335</v>
      </c>
      <c r="P134" s="7">
        <f>Q134</f>
        <v>1036036993814.9335</v>
      </c>
      <c r="Q134" s="45">
        <f>SUMIFS('SEDS 2021'!$F$23:$F$40,'SEDS 2021'!E$23:E$40,Calculations!L134,'SEDS 2021'!D$23:D$40,Calculations!N134)*J134*K134</f>
        <v>1036036993814.9335</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1047287352702.2285</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1057845805061.2219</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1067821592149.4246</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1077401981218.0416</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1086505718351.6855</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1095444199246.4315</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1103851439528.3262</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1111833412853.4067</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1118855058553.7146</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1125117072795.7239</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1130372437790.0217</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1134494630749.6311</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1137626838544.0281</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1139681201629.1492</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1141015386802.2971</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1141515258494.9148</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1141757109231.0986</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1141647035742.5466</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1141339276683.3862</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1140774675882.7312</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1140322027091.5293</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1139707128587.5303</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1139177785176.6414</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1138607326345.123</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1137889417675.2852</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1137352638494.864</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1136563178776.9382</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1135547189287.1558</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1134599592908.2432</v>
      </c>
    </row>
    <row r="135" spans="1:46" x14ac:dyDescent="0.2">
      <c r="I135" s="12" t="s">
        <v>1086</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1086</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0.45395310520199211</v>
      </c>
      <c r="K136" s="12">
        <v>1</v>
      </c>
      <c r="L136" s="12" t="s">
        <v>1013</v>
      </c>
      <c r="M136" s="12" t="s">
        <v>1015</v>
      </c>
      <c r="N136" s="1" t="s">
        <v>972</v>
      </c>
      <c r="O136" s="7">
        <f t="shared" si="29"/>
        <v>26273443869775.699</v>
      </c>
      <c r="P136" s="7">
        <f t="shared" si="30"/>
        <v>26273443869775.699</v>
      </c>
      <c r="Q136" s="45">
        <f>SUMIFS('SEDS 2021'!$F$23:$F$40,'SEDS 2021'!E$23:E$40,Calculations!L136,'SEDS 2021'!D$23:D$40,Calculations!N136)*J136*K136</f>
        <v>26273443869775.699</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26130651331429.055</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25977310454640.648</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25817692488557.07</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25658348081157.602</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25501565708838.059</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25358682577852.168</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25227458422031.75</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25116319487367.363</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25019248627500.246</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24944191879281.41</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24888797897920.387</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24850790745711.16</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24831029417892.441</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24822522822770.359</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24826547325177.801</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24833281525792.074</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24849117394181.152</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24866693756487.758</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24885684783541.785</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24901478015642.516</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24920575877830.199</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24935757762777.754</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24951843037678.375</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24965957106474.254</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24975745532051.535</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24988928210936.895</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24996087966245.844</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24998094291438.148</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25001750088810.148</v>
      </c>
    </row>
    <row r="137" spans="1:46" x14ac:dyDescent="0.2">
      <c r="H137" s="12" t="s">
        <v>489</v>
      </c>
      <c r="I137" s="12" t="s">
        <v>1086</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0</v>
      </c>
      <c r="K137" s="12">
        <v>1</v>
      </c>
      <c r="L137" s="12" t="s">
        <v>1013</v>
      </c>
      <c r="M137" s="12" t="s">
        <v>1015</v>
      </c>
      <c r="N137" s="1" t="s">
        <v>964</v>
      </c>
      <c r="O137" s="7">
        <f t="shared" si="29"/>
        <v>0</v>
      </c>
      <c r="P137" s="7">
        <f t="shared" si="30"/>
        <v>0</v>
      </c>
      <c r="Q137" s="45">
        <f>SUMIFS('SEDS 2021'!$F$23:$F$40,'SEDS 2021'!E$23:E$40,Calculations!L137,'SEDS 2021'!D$23:D$40,Calculations!N137)*J137*K137</f>
        <v>0</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0</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0</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0</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0</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0</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0</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0</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0</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0</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0</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0</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0</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0</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0</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0</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0</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0</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0</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0</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0</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0</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0</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0</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0</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0</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0</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0</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0</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0</v>
      </c>
    </row>
    <row r="138" spans="1:46" x14ac:dyDescent="0.2">
      <c r="I138" s="12" t="s">
        <v>1086</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1086</v>
      </c>
      <c r="J139" s="209">
        <v>1</v>
      </c>
      <c r="K139" s="12">
        <v>1</v>
      </c>
      <c r="L139" s="12" t="s">
        <v>1013</v>
      </c>
      <c r="M139" s="12" t="s">
        <v>1015</v>
      </c>
      <c r="N139" s="1" t="s">
        <v>981</v>
      </c>
      <c r="O139" s="7">
        <f t="shared" si="29"/>
        <v>905000000000</v>
      </c>
      <c r="P139" s="7">
        <f t="shared" si="30"/>
        <v>905000000000</v>
      </c>
      <c r="Q139" s="45">
        <f>SUMIFS('SEDS 2021'!$F$23:$F$40,'SEDS 2021'!E$23:E$40,Calculations!L139,'SEDS 2021'!D$23:D$40,Calculations!N139)*J139*K139</f>
        <v>905000000000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1086</v>
      </c>
      <c r="J140" s="209">
        <v>1</v>
      </c>
      <c r="K140" s="12">
        <v>1</v>
      </c>
      <c r="L140" s="12" t="s">
        <v>1013</v>
      </c>
      <c r="M140" s="12" t="s">
        <v>1015</v>
      </c>
      <c r="N140" s="1" t="s">
        <v>969</v>
      </c>
      <c r="O140" s="7">
        <f t="shared" si="29"/>
        <v>9000000000</v>
      </c>
      <c r="P140" s="7">
        <f t="shared" si="30"/>
        <v>9000000000</v>
      </c>
      <c r="Q140" s="45">
        <f>SUMIFS('SEDS 2021'!$F$23:$F$40,'SEDS 2021'!E$23:E$40,Calculations!L140,'SEDS 2021'!D$23:D$40,Calculations!N140)*J140*K140</f>
        <v>9000000000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1086</v>
      </c>
      <c r="J141" s="209">
        <v>1</v>
      </c>
      <c r="K141" s="12">
        <v>1</v>
      </c>
      <c r="L141" s="12" t="s">
        <v>1013</v>
      </c>
      <c r="M141" s="12" t="s">
        <v>1015</v>
      </c>
      <c r="N141" s="1" t="s">
        <v>1079</v>
      </c>
      <c r="O141" s="7">
        <f t="shared" si="29"/>
        <v>0</v>
      </c>
      <c r="P141" s="7">
        <f t="shared" si="30"/>
        <v>0</v>
      </c>
      <c r="Q141" s="45">
        <f>SUMIFS('SEDS 2021'!$F$23:$F$40,'SEDS 2021'!E$23:E$40,Calculations!L141,'SEDS 2021'!D$23:D$40,Calculations!N141)*J141*K141</f>
        <v>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1086</v>
      </c>
      <c r="J142" s="209">
        <v>1</v>
      </c>
      <c r="K142" s="12">
        <v>1</v>
      </c>
      <c r="L142" s="12" t="s">
        <v>1013</v>
      </c>
      <c r="M142" s="12" t="s">
        <v>1015</v>
      </c>
      <c r="N142" s="1" t="s">
        <v>975</v>
      </c>
      <c r="O142" s="7">
        <f t="shared" si="29"/>
        <v>1711000000000</v>
      </c>
      <c r="P142" s="7">
        <f t="shared" si="30"/>
        <v>1711000000000</v>
      </c>
      <c r="Q142" s="45">
        <f>SUMIFS('SEDS 2021'!$F$23:$F$40,'SEDS 2021'!E$23:E$40,Calculations!L142,'SEDS 2021'!D$23:D$40,Calculations!N142)*J142*K142</f>
        <v>1711000000000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1086</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1086</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0.24571272705408248</v>
      </c>
      <c r="K147" s="12">
        <v>1</v>
      </c>
      <c r="L147" s="12" t="s">
        <v>1013</v>
      </c>
      <c r="M147" s="12" t="s">
        <v>1018</v>
      </c>
      <c r="N147" s="1" t="s">
        <v>635</v>
      </c>
      <c r="O147" s="7">
        <f>P147</f>
        <v>9655527322317.2246</v>
      </c>
      <c r="P147" s="7">
        <f>Q147</f>
        <v>9655527322317.2246</v>
      </c>
      <c r="Q147" s="45">
        <f>SUMIFS('SEDS 2021'!$F$23:$F$40,'SEDS 2021'!E$23:E$40,Calculations!L147,'SEDS 2021'!D$23:D$40,Calculations!N147)*J147*K147</f>
        <v>9655527322317.2246</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9651742915596.5059</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9642798126226.3535</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9626187954384.8086</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9604622358198.2734</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9578460387141.4512</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9548507466591.9453</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9516299288888.0059</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9480896288790.1211</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9443130594008.0273</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9408541249953.7148</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9376589532968.1562</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9348504825122.4082</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9323565256981.1895</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9302979284989.8945</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9285864228387.7422</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9273441325139.1914</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9266772337135.5117</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9266514591922.8555</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9273385821809.2051</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9284628171116.1055</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9303539672295.8457</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9326647436479.7031</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9357821431373.4551</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9395412952855.5605</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9438535916455.3398</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9486482241352.6035</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9538794898339.2422</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9596532895144.3496</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9658582286791.1797</v>
      </c>
    </row>
    <row r="148" spans="7:46" x14ac:dyDescent="0.2">
      <c r="I148" s="12" t="s">
        <v>1086</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1086</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1.1443404156008283E-2</v>
      </c>
      <c r="K149" s="12">
        <v>1</v>
      </c>
      <c r="L149" s="12" t="s">
        <v>1013</v>
      </c>
      <c r="M149" s="12" t="s">
        <v>1018</v>
      </c>
      <c r="N149" s="1" t="s">
        <v>972</v>
      </c>
      <c r="O149" s="7">
        <f t="shared" si="31"/>
        <v>662309902337.29138</v>
      </c>
      <c r="P149" s="7">
        <f t="shared" si="32"/>
        <v>662309902337.29138</v>
      </c>
      <c r="Q149" s="45">
        <f>SUMIFS('SEDS 2021'!$F$23:$F$40,'SEDS 2021'!E$23:E$40,Calculations!L149,'SEDS 2021'!D$23:D$40,Calculations!N149)*J149*K149</f>
        <v>662309902337.29138</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662045875283.224</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661573521803.57043</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660800991047.74194</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659714809813.87964</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658291298402.30359</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656470239548.16602</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654168990313.38379</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651376178142.55725</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648029485765.22778</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644105964887.3136</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639601838223.43884</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634519568693.73059</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628829636737.91321</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622538477837.23169</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615634070283.34546</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608163149088.29321</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600198147050.84705</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591823546766.46826</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583143952481.77686</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574282927859.6322</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565421134434.86121</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556702792409.98169</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548307470512.73859</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540357586956.53558</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532984747888.07574</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526204016414.95349</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520109826369.14752</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514684460172.77814</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509911513765.80078</v>
      </c>
    </row>
    <row r="150" spans="7:46" x14ac:dyDescent="0.2">
      <c r="I150" s="12" t="s">
        <v>1086</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1086</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1086</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1086</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1086</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1086</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1086</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5287305.0543220798</v>
      </c>
      <c r="S158">
        <f>SUMIFS('NREL Scaling Data'!$F:$F,'NREL Scaling Data'!$B:$B,UPPER(About!$B$1),'NREL Scaling Data'!$E:$E,Calculations!$M160,'NREL Scaling Data'!$A:$A,Q$3,'NREL Scaling Data'!$C:$C,Calculations!$L160,'NREL Scaling Data'!$D:$D,Calculations!$N160)</f>
        <v>5370395.0987551603</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1086</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0.11652040644411968</v>
      </c>
      <c r="K160" s="12">
        <v>1</v>
      </c>
      <c r="L160" s="12" t="s">
        <v>1013</v>
      </c>
      <c r="M160" s="12" t="s">
        <v>1019</v>
      </c>
      <c r="N160" s="1" t="s">
        <v>635</v>
      </c>
      <c r="O160" s="7">
        <f>P160</f>
        <v>4578785891628.127</v>
      </c>
      <c r="P160" s="7">
        <f>Q160</f>
        <v>4578785891628.127</v>
      </c>
      <c r="Q160" s="45">
        <f>SUMIFS('SEDS 2021'!$F$23:$F$40,'SEDS 2021'!E$23:E$40,Calculations!L160,'SEDS 2021'!D$23:D$40,Calculations!N160)*J160*K160</f>
        <v>4578785891628.127</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4507943520407.9668</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4391833119669.1313</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4268272729672.3164</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4149248949604.5024</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4033149473645.4556</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3920480376817.0615</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3816814005293.9961</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3722895437812.0811</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3640076310260.7466</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3570850917176.9263</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3513522290835.854</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3465723306748.1035</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3424461499874.4795</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3387100652614.688</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3352401126404.0762</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3321372987608.4917</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3294854570886.2358</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3271264151686.1616</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3249852738213.2832</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3232094620371.062</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3219603473228.7695</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3211809882298.3179</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3208099752524.811</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3208100695228.1655</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3211808432832.4609</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3218955899499.7129</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3229831529658.001</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3244670929095.2329</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3263594171940.3848</v>
      </c>
    </row>
    <row r="161" spans="6:46" x14ac:dyDescent="0.2">
      <c r="I161" s="12" t="s">
        <v>1086</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1086</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1086</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1086</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1086</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1086</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1086</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1086</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1086</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1086</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0.17112354340294803</v>
      </c>
      <c r="K173" s="12">
        <v>1</v>
      </c>
      <c r="L173" s="12" t="s">
        <v>1013</v>
      </c>
      <c r="M173" s="12" t="s">
        <v>1014</v>
      </c>
      <c r="N173" s="1" t="s">
        <v>635</v>
      </c>
      <c r="O173" s="7">
        <f>P173</f>
        <v>6724470761562.2451</v>
      </c>
      <c r="P173" s="7">
        <f>Q173</f>
        <v>6724470761562.2451</v>
      </c>
      <c r="Q173" s="45">
        <f>SUMIFS('SEDS 2021'!$F$23:$F$40,'SEDS 2021'!E$23:E$40,Calculations!L173,'SEDS 2021'!D$23:D$40,Calculations!N173)*J173*K173</f>
        <v>6724470761562.2451</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6799773500244.9287</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6864594318428.7666</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6916207410784.123</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6950223231341.3506</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6966828607129.251</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6971331401274.8525</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6969046805359.3633</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6966447469472.3867</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6965900683509.0449</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6970837400905.1973</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6983384294424.8711</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7001573043015.6807</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7026199373065.0635</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7054506954229.75</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7085945141804.5732</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7119687340508.4746</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7157092465407.6377</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7197098831492.8857</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7238295416306.1064</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7282498002721.2812</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7329350538644.6357</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7378929366005.0889</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7431228152839.876</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7486196768323.9053</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7543488200050.6895</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7602189686374.0605</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7662169427568.6836</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7723465274937.0303</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7785710844328.3672</v>
      </c>
    </row>
    <row r="174" spans="6:46" x14ac:dyDescent="0.2">
      <c r="I174" s="12" t="s">
        <v>1086</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1086</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0.32478534815253957</v>
      </c>
      <c r="K175" s="12">
        <v>1</v>
      </c>
      <c r="L175" s="12" t="s">
        <v>1013</v>
      </c>
      <c r="M175" s="12" t="s">
        <v>1014</v>
      </c>
      <c r="N175" s="1" t="s">
        <v>972</v>
      </c>
      <c r="O175" s="7">
        <f t="shared" si="35"/>
        <v>18797601595024.531</v>
      </c>
      <c r="P175" s="7">
        <f t="shared" si="36"/>
        <v>18797601595024.531</v>
      </c>
      <c r="Q175" s="45">
        <f>SUMIFS('SEDS 2021'!$F$23:$F$40,'SEDS 2021'!E$23:E$40,Calculations!L175,'SEDS 2021'!D$23:D$40,Calculations!N175)*J175*K175</f>
        <v>18797601595024.531</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19035627407957.012</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19260205292220.734</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19474150890405.973</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19680198976072.613</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19884467937108.281</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20090264652900.555</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20308841568200.258</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20535363386068.422</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20768615086196.129</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21001986864034.445</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21236216965588.52</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21472827338756.613</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21712792417012.023</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21950481438440.781</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22187275603525.031</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22422000425002.137</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22662942973553.156</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22899651208950.328</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23140873089392.625</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23380896495537.184</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23616944501647.879</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23856841656137.273</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24097913184132.949</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24340448611243.266</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24582451008592.613</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24825542411348.352</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25069830231518.438</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25310721515912.93</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25551909404178.312</v>
      </c>
    </row>
    <row r="176" spans="6:46" x14ac:dyDescent="0.2">
      <c r="H176" s="12" t="s">
        <v>490</v>
      </c>
      <c r="I176" s="12" t="s">
        <v>1086</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0</v>
      </c>
      <c r="K176" s="12">
        <v>1</v>
      </c>
      <c r="L176" s="12" t="s">
        <v>1013</v>
      </c>
      <c r="M176" s="12" t="s">
        <v>1014</v>
      </c>
      <c r="N176" s="1" t="s">
        <v>964</v>
      </c>
      <c r="O176" s="7">
        <f t="shared" si="35"/>
        <v>0</v>
      </c>
      <c r="P176" s="7">
        <f t="shared" si="36"/>
        <v>0</v>
      </c>
      <c r="Q176" s="45">
        <f>SUMIFS('SEDS 2021'!$F$23:$F$40,'SEDS 2021'!E$23:E$40,Calculations!L176,'SEDS 2021'!D$23:D$40,Calculations!N176)*J176*K176</f>
        <v>0</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0</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0</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0</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0</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0</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0</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0</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0</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0</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0</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0</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0</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0</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0</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0</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0</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0</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0</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0</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0</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0</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0</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0</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0</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0</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0</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0</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0</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0</v>
      </c>
    </row>
    <row r="177" spans="6:46" x14ac:dyDescent="0.2">
      <c r="I177" s="12" t="s">
        <v>1086</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1086</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1086</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1086</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1086</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1086</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1086</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0.44027837516992752</v>
      </c>
      <c r="K186" s="12">
        <v>1</v>
      </c>
      <c r="L186" s="12" t="s">
        <v>1013</v>
      </c>
      <c r="M186" s="12" t="s">
        <v>1016</v>
      </c>
      <c r="N186" s="1" t="s">
        <v>635</v>
      </c>
      <c r="O186" s="7">
        <f>P186</f>
        <v>17301179030677.471</v>
      </c>
      <c r="P186" s="7">
        <f>Q186</f>
        <v>17301179030677.471</v>
      </c>
      <c r="Q186" s="45">
        <f>SUMIFS('SEDS 2021'!$F$23:$F$40,'SEDS 2021'!E$23:E$40,Calculations!L186,'SEDS 2021'!D$23:D$40,Calculations!N186)*J186*K186</f>
        <v>17301179030677.471</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17472241507903.197</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17670782655046.031</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17901555048450.789</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18138487628391.676</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18391895301808.062</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18656374661836.621</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18927718013496.863</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19210624958556.562</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19501031590173.125</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19797500026968.301</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20107953752115.676</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20425392553642.434</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20754137643479.91</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21092455996177.508</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21434353916727.164</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21791289049374.078</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22150562631209.824</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22520968442031.543</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22901605914028.652</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23293837250612.078</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23694135858506.977</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24106989441172.582</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24526790261233.867</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24950821479665.738</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25390518037323.363</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25829639442429.707</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26282662890124.262</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26746023948148.383</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27222303235186.133</v>
      </c>
    </row>
    <row r="187" spans="6:46" x14ac:dyDescent="0.2">
      <c r="H187" s="12" t="s">
        <v>494</v>
      </c>
      <c r="I187" s="12" t="s">
        <v>1086</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1086</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0.20981814248946012</v>
      </c>
      <c r="K188" s="12">
        <v>1</v>
      </c>
      <c r="L188" s="12" t="s">
        <v>1013</v>
      </c>
      <c r="M188" s="12" t="s">
        <v>1016</v>
      </c>
      <c r="N188" s="1" t="s">
        <v>972</v>
      </c>
      <c r="O188" s="7">
        <f t="shared" si="37"/>
        <v>12143644632862.484</v>
      </c>
      <c r="P188" s="7">
        <f t="shared" si="38"/>
        <v>12143644632862.484</v>
      </c>
      <c r="Q188" s="45">
        <f>SUMIFS('SEDS 2021'!$F$23:$F$40,'SEDS 2021'!E$23:E$40,Calculations!L188,'SEDS 2021'!D$23:D$40,Calculations!N188)*J188*K188</f>
        <v>12143644632862.484</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12101769033539.982</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12088351393590.402</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12070484471212.795</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12046022141941.916</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12021228297509.705</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11965690783908.244</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11918702871835.129</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11884801084550.281</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11869621179795.875</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11860234066281.09</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11857372566994.053</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11862345294413.604</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11861420541595.225</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11840622327265.057</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11823453331542.828</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11811152374241.838</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11807627844632.193</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11804522071015.779</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11811187270574.613</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11816735787484.855</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11814258147858.26</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11802864495209.273</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11788016105616.162</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11771230969554.396</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11755981272134.449</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11744587619485.465</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11728988958737.83</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11718153647413.139</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11706131860774.297</v>
      </c>
    </row>
    <row r="189" spans="6:46" x14ac:dyDescent="0.2">
      <c r="H189" s="12" t="s">
        <v>491</v>
      </c>
      <c r="I189" s="12" t="s">
        <v>1086</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1</v>
      </c>
      <c r="K189" s="12">
        <v>1</v>
      </c>
      <c r="L189" s="12" t="s">
        <v>1013</v>
      </c>
      <c r="M189" s="12" t="s">
        <v>1016</v>
      </c>
      <c r="N189" s="1" t="s">
        <v>964</v>
      </c>
      <c r="O189" s="7">
        <f t="shared" si="37"/>
        <v>5910000000000</v>
      </c>
      <c r="P189" s="7">
        <f t="shared" si="38"/>
        <v>5910000000000</v>
      </c>
      <c r="Q189" s="45">
        <f>SUMIFS('SEDS 2021'!$F$23:$F$40,'SEDS 2021'!E$23:E$40,Calculations!L189,'SEDS 2021'!D$23:D$40,Calculations!N189)*J189*K189</f>
        <v>5910000000000</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5916582773048.627</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5914945606694.541</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5908124080219.2842</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5889535420574.2295</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5871935882268.0527</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5861055547540.0166</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5862419852835.0762</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5862249314673.2041</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5852460424181.1992</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5838953801760.1992</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5823775905352.7549</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5823434829029.0088</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5822957322175.7109</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5824730919059.2734</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5815862934641.4658</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5815351320155.8096</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5819273697879.0742</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5820467465012.2607</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5822070523733.9492</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5828107574664.5605</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5839499523878.2148</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5852289886019.3262</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5864159342086.2773</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5873334295195.4707</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5878518655316.6787</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5879814745346.9814</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5883737123070.2461</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5888614514500.0693</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5890456326648.3867</v>
      </c>
    </row>
    <row r="190" spans="6:46" x14ac:dyDescent="0.2">
      <c r="I190" s="12" t="s">
        <v>1086</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1086</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1086</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1086</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1086</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1086</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64548000000000.016</v>
      </c>
      <c r="Q199" s="7">
        <f t="shared" ref="Q199:AT199" si="40">SUM(Q4,Q17,Q30,Q43,Q56,Q69,Q82,Q95,Q108,Q121)</f>
        <v>64548000000000.016</v>
      </c>
      <c r="R199" s="7">
        <f t="shared" si="40"/>
        <v>64815983091297</v>
      </c>
      <c r="S199" s="7">
        <f t="shared" si="40"/>
        <v>65179097907956.875</v>
      </c>
      <c r="T199" s="7">
        <f t="shared" si="40"/>
        <v>65611220819037.531</v>
      </c>
      <c r="U199" s="7">
        <f t="shared" si="40"/>
        <v>66084671421631.641</v>
      </c>
      <c r="V199" s="7">
        <f t="shared" si="40"/>
        <v>66558166071600.078</v>
      </c>
      <c r="W199" s="7">
        <f t="shared" si="40"/>
        <v>67075991041468.672</v>
      </c>
      <c r="X199" s="7">
        <f t="shared" si="40"/>
        <v>67659944662381.055</v>
      </c>
      <c r="Y199" s="7">
        <f t="shared" si="40"/>
        <v>68217150214023.578</v>
      </c>
      <c r="Z199" s="7">
        <f t="shared" si="40"/>
        <v>68760323509361.711</v>
      </c>
      <c r="AA199" s="7">
        <f t="shared" si="40"/>
        <v>69315872162314.188</v>
      </c>
      <c r="AB199" s="7">
        <f t="shared" si="40"/>
        <v>69899164672966.758</v>
      </c>
      <c r="AC199" s="7">
        <f t="shared" si="40"/>
        <v>70548601664365.594</v>
      </c>
      <c r="AD199" s="7">
        <f t="shared" si="40"/>
        <v>71315051113042.406</v>
      </c>
      <c r="AE199" s="7">
        <f t="shared" si="40"/>
        <v>72130070013001.281</v>
      </c>
      <c r="AF199" s="7">
        <f t="shared" si="40"/>
        <v>72941179662797.797</v>
      </c>
      <c r="AG199" s="7">
        <f t="shared" si="40"/>
        <v>73822662573019.453</v>
      </c>
      <c r="AH199" s="7">
        <f t="shared" si="40"/>
        <v>74703875452456.797</v>
      </c>
      <c r="AI199" s="7">
        <f t="shared" si="40"/>
        <v>75514023036188.453</v>
      </c>
      <c r="AJ199" s="7">
        <f t="shared" si="40"/>
        <v>76073364750358.438</v>
      </c>
      <c r="AK199" s="7">
        <f t="shared" si="40"/>
        <v>76657314669403.188</v>
      </c>
      <c r="AL199" s="7">
        <f t="shared" si="40"/>
        <v>77535397841546.062</v>
      </c>
      <c r="AM199" s="7">
        <f t="shared" si="40"/>
        <v>78405875545226.297</v>
      </c>
      <c r="AN199" s="7">
        <f t="shared" si="40"/>
        <v>79147615646378.688</v>
      </c>
      <c r="AO199" s="7">
        <f t="shared" si="40"/>
        <v>79766453135611.172</v>
      </c>
      <c r="AP199" s="7">
        <f t="shared" si="40"/>
        <v>80319728537875.219</v>
      </c>
      <c r="AQ199" s="7">
        <f t="shared" si="40"/>
        <v>80758807416120.484</v>
      </c>
      <c r="AR199" s="7">
        <f t="shared" si="40"/>
        <v>81128975835100.156</v>
      </c>
      <c r="AS199" s="7">
        <f t="shared" si="40"/>
        <v>81486582030685.719</v>
      </c>
      <c r="AT199" s="7">
        <f t="shared" si="40"/>
        <v>81814691933281.5</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39296000000000</v>
      </c>
      <c r="Q202" s="7">
        <f t="shared" ref="Q202:AT202" si="41">SUM(Q134,Q147,Q160,Q173,Q186)</f>
        <v>39296000000000</v>
      </c>
      <c r="R202" s="7">
        <f t="shared" si="41"/>
        <v>39478988796854.828</v>
      </c>
      <c r="S202" s="7">
        <f t="shared" si="41"/>
        <v>39627854024431.5</v>
      </c>
      <c r="T202" s="7">
        <f t="shared" si="41"/>
        <v>39780044735441.461</v>
      </c>
      <c r="U202" s="7">
        <f t="shared" si="41"/>
        <v>39919984148753.844</v>
      </c>
      <c r="V202" s="7">
        <f t="shared" si="41"/>
        <v>40056839488075.906</v>
      </c>
      <c r="W202" s="7">
        <f t="shared" si="41"/>
        <v>40192138105766.906</v>
      </c>
      <c r="X202" s="7">
        <f t="shared" si="41"/>
        <v>40333729552566.555</v>
      </c>
      <c r="Y202" s="7">
        <f t="shared" si="41"/>
        <v>40492697567484.562</v>
      </c>
      <c r="Z202" s="7">
        <f t="shared" si="41"/>
        <v>40668994236504.656</v>
      </c>
      <c r="AA202" s="7">
        <f t="shared" si="41"/>
        <v>40872846667799.859</v>
      </c>
      <c r="AB202" s="7">
        <f t="shared" si="41"/>
        <v>41111822308134.578</v>
      </c>
      <c r="AC202" s="7">
        <f t="shared" si="41"/>
        <v>41375688359278.258</v>
      </c>
      <c r="AD202" s="7">
        <f t="shared" si="41"/>
        <v>41665990611944.672</v>
      </c>
      <c r="AE202" s="7">
        <f t="shared" si="41"/>
        <v>41976724089640.984</v>
      </c>
      <c r="AF202" s="7">
        <f t="shared" si="41"/>
        <v>42299579800125.852</v>
      </c>
      <c r="AG202" s="7">
        <f t="shared" si="41"/>
        <v>42647305961125.148</v>
      </c>
      <c r="AH202" s="7">
        <f t="shared" si="41"/>
        <v>43011039113870.312</v>
      </c>
      <c r="AI202" s="7">
        <f t="shared" si="41"/>
        <v>43397493052875.992</v>
      </c>
      <c r="AJ202" s="7">
        <f t="shared" si="41"/>
        <v>43804479167040.633</v>
      </c>
      <c r="AK202" s="7">
        <f t="shared" si="41"/>
        <v>44233832720703.258</v>
      </c>
      <c r="AL202" s="7">
        <f t="shared" si="41"/>
        <v>44686951569767.758</v>
      </c>
      <c r="AM202" s="7">
        <f t="shared" si="41"/>
        <v>45164083254543.219</v>
      </c>
      <c r="AN202" s="7">
        <f t="shared" si="41"/>
        <v>45663117383148.648</v>
      </c>
      <c r="AO202" s="7">
        <f t="shared" si="41"/>
        <v>46179139222418.492</v>
      </c>
      <c r="AP202" s="7">
        <f t="shared" si="41"/>
        <v>46722240004337.141</v>
      </c>
      <c r="AQ202" s="7">
        <f t="shared" si="41"/>
        <v>47274619908150.953</v>
      </c>
      <c r="AR202" s="7">
        <f t="shared" si="41"/>
        <v>47850021924467.125</v>
      </c>
      <c r="AS202" s="7">
        <f t="shared" si="41"/>
        <v>48446240236612.156</v>
      </c>
      <c r="AT202" s="7">
        <f t="shared" si="41"/>
        <v>49064790131154.305</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1082</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1083</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1084</v>
      </c>
    </row>
    <row r="7" spans="1:34" ht="16" x14ac:dyDescent="0.2">
      <c r="A7" s="131" t="s">
        <v>1083</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1084</v>
      </c>
    </row>
    <row r="8" spans="1:34" ht="16" x14ac:dyDescent="0.2">
      <c r="A8" s="131" t="s">
        <v>1083</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1084</v>
      </c>
    </row>
    <row r="9" spans="1:34" ht="16" x14ac:dyDescent="0.2">
      <c r="A9" s="131" t="s">
        <v>1083</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1084</v>
      </c>
    </row>
    <row r="10" spans="1:34" ht="16" x14ac:dyDescent="0.2">
      <c r="A10" s="131" t="s">
        <v>1083</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1084</v>
      </c>
    </row>
    <row r="11" spans="1:34" ht="16" x14ac:dyDescent="0.2">
      <c r="A11" s="131" t="s">
        <v>1083</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1084</v>
      </c>
    </row>
    <row r="12" spans="1:34" ht="16" x14ac:dyDescent="0.2">
      <c r="A12" s="131" t="s">
        <v>1083</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1084</v>
      </c>
    </row>
    <row r="13" spans="1:34" ht="16" x14ac:dyDescent="0.2">
      <c r="A13" s="131" t="s">
        <v>1083</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1084</v>
      </c>
    </row>
    <row r="14" spans="1:34" ht="16" x14ac:dyDescent="0.2">
      <c r="A14" s="131" t="s">
        <v>1083</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1084</v>
      </c>
    </row>
    <row r="15" spans="1:34" ht="16" x14ac:dyDescent="0.2">
      <c r="A15" s="131" t="s">
        <v>1083</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1084</v>
      </c>
    </row>
    <row r="16" spans="1:34" ht="16" x14ac:dyDescent="0.2">
      <c r="A16" s="131" t="s">
        <v>1083</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1084</v>
      </c>
    </row>
    <row r="17" spans="1:34" ht="16" x14ac:dyDescent="0.2">
      <c r="A17" s="131" t="s">
        <v>1083</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1084</v>
      </c>
    </row>
    <row r="18" spans="1:34" ht="16" x14ac:dyDescent="0.2">
      <c r="A18" s="131" t="s">
        <v>1083</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1084</v>
      </c>
    </row>
    <row r="19" spans="1:34" ht="16" x14ac:dyDescent="0.2">
      <c r="A19" s="131" t="s">
        <v>1083</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1084</v>
      </c>
    </row>
    <row r="20" spans="1:34" ht="16" x14ac:dyDescent="0.2">
      <c r="A20" s="131" t="s">
        <v>1083</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1084</v>
      </c>
    </row>
    <row r="21" spans="1:34" ht="16" x14ac:dyDescent="0.2">
      <c r="A21" s="131" t="s">
        <v>1083</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1084</v>
      </c>
    </row>
    <row r="22" spans="1:34" ht="16" x14ac:dyDescent="0.2">
      <c r="A22" s="131" t="s">
        <v>1083</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1084</v>
      </c>
    </row>
    <row r="23" spans="1:34" ht="16" x14ac:dyDescent="0.2">
      <c r="A23" s="131" t="s">
        <v>1083</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1084</v>
      </c>
    </row>
    <row r="24" spans="1:34" ht="16" x14ac:dyDescent="0.2">
      <c r="A24" s="131" t="s">
        <v>1083</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1084</v>
      </c>
    </row>
    <row r="25" spans="1:34" ht="16" x14ac:dyDescent="0.2">
      <c r="A25" s="131" t="s">
        <v>1083</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1084</v>
      </c>
    </row>
    <row r="26" spans="1:34" ht="16" x14ac:dyDescent="0.2">
      <c r="A26" s="131" t="s">
        <v>1083</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1084</v>
      </c>
    </row>
    <row r="27" spans="1:34" ht="16" x14ac:dyDescent="0.2">
      <c r="A27" s="131" t="s">
        <v>1083</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1084</v>
      </c>
    </row>
    <row r="28" spans="1:34" ht="16" x14ac:dyDescent="0.2">
      <c r="A28" s="131" t="s">
        <v>1083</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1084</v>
      </c>
    </row>
    <row r="29" spans="1:34" ht="16" x14ac:dyDescent="0.2">
      <c r="A29" s="131" t="s">
        <v>1083</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1084</v>
      </c>
    </row>
    <row r="30" spans="1:34" ht="16" x14ac:dyDescent="0.2">
      <c r="A30" s="131" t="s">
        <v>1083</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1084</v>
      </c>
    </row>
    <row r="31" spans="1:34" ht="16" x14ac:dyDescent="0.2">
      <c r="A31" s="131" t="s">
        <v>1083</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1084</v>
      </c>
    </row>
    <row r="32" spans="1:34" ht="16" x14ac:dyDescent="0.2">
      <c r="A32" s="131" t="s">
        <v>1083</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1084</v>
      </c>
    </row>
    <row r="33" spans="1:34" ht="16" x14ac:dyDescent="0.2">
      <c r="A33" s="131" t="s">
        <v>1083</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1084</v>
      </c>
    </row>
    <row r="34" spans="1:34" ht="16" x14ac:dyDescent="0.2">
      <c r="A34" s="131" t="s">
        <v>1083</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1084</v>
      </c>
    </row>
    <row r="35" spans="1:34" ht="16" x14ac:dyDescent="0.2">
      <c r="A35" s="131" t="s">
        <v>1083</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1084</v>
      </c>
    </row>
    <row r="36" spans="1:34" ht="16" x14ac:dyDescent="0.2">
      <c r="A36" s="131" t="s">
        <v>1083</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1084</v>
      </c>
    </row>
    <row r="37" spans="1:34" ht="16" x14ac:dyDescent="0.2">
      <c r="A37" s="131" t="s">
        <v>1083</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1084</v>
      </c>
    </row>
    <row r="38" spans="1:34" ht="16" x14ac:dyDescent="0.2">
      <c r="A38" s="131" t="s">
        <v>1083</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1084</v>
      </c>
    </row>
    <row r="39" spans="1:34" ht="16" x14ac:dyDescent="0.2">
      <c r="A39" s="131" t="s">
        <v>1083</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1084</v>
      </c>
    </row>
    <row r="40" spans="1:34" ht="16" x14ac:dyDescent="0.2">
      <c r="A40" s="131" t="s">
        <v>1083</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1084</v>
      </c>
    </row>
    <row r="41" spans="1:34" ht="16" x14ac:dyDescent="0.2">
      <c r="A41" s="131" t="s">
        <v>1083</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1084</v>
      </c>
    </row>
    <row r="42" spans="1:34" ht="16" x14ac:dyDescent="0.2">
      <c r="A42" s="131" t="s">
        <v>1083</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1084</v>
      </c>
    </row>
    <row r="43" spans="1:34" ht="16" x14ac:dyDescent="0.2">
      <c r="A43" s="131" t="s">
        <v>1083</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1084</v>
      </c>
    </row>
    <row r="44" spans="1:34" ht="16" x14ac:dyDescent="0.2">
      <c r="A44" s="131" t="s">
        <v>1083</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1084</v>
      </c>
    </row>
    <row r="45" spans="1:34" ht="16" x14ac:dyDescent="0.2">
      <c r="A45" s="131" t="s">
        <v>1083</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1084</v>
      </c>
    </row>
    <row r="46" spans="1:34" ht="16" x14ac:dyDescent="0.2">
      <c r="A46" s="131" t="s">
        <v>1083</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1084</v>
      </c>
    </row>
    <row r="47" spans="1:34" ht="16" x14ac:dyDescent="0.2">
      <c r="A47" s="131" t="s">
        <v>1083</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1084</v>
      </c>
    </row>
    <row r="48" spans="1:34" ht="16" x14ac:dyDescent="0.2">
      <c r="A48" s="131" t="s">
        <v>1083</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1084</v>
      </c>
    </row>
    <row r="49" spans="1:34" ht="16" x14ac:dyDescent="0.2">
      <c r="A49" s="131" t="s">
        <v>1083</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1084</v>
      </c>
    </row>
    <row r="50" spans="1:34" ht="16" x14ac:dyDescent="0.2">
      <c r="A50" s="131" t="s">
        <v>1083</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1084</v>
      </c>
    </row>
    <row r="51" spans="1:34" ht="16" x14ac:dyDescent="0.2">
      <c r="A51" s="131" t="s">
        <v>1083</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1084</v>
      </c>
    </row>
    <row r="52" spans="1:34" ht="16" x14ac:dyDescent="0.2">
      <c r="A52" s="131" t="s">
        <v>1083</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1084</v>
      </c>
    </row>
    <row r="53" spans="1:34" ht="16" x14ac:dyDescent="0.2">
      <c r="A53" s="131" t="s">
        <v>1083</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1084</v>
      </c>
    </row>
    <row r="54" spans="1:34" ht="16" x14ac:dyDescent="0.2">
      <c r="A54" s="131" t="s">
        <v>1083</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1084</v>
      </c>
    </row>
    <row r="55" spans="1:34" ht="16" x14ac:dyDescent="0.2">
      <c r="A55" s="131" t="s">
        <v>1083</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1084</v>
      </c>
    </row>
    <row r="56" spans="1:34" ht="16" x14ac:dyDescent="0.2">
      <c r="A56" s="131" t="s">
        <v>1083</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1085</v>
      </c>
    </row>
    <row r="57" spans="1:34" ht="16" x14ac:dyDescent="0.2">
      <c r="A57" s="131" t="s">
        <v>1083</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1085</v>
      </c>
    </row>
    <row r="58" spans="1:34" ht="16" x14ac:dyDescent="0.2">
      <c r="A58" s="131" t="s">
        <v>1083</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1085</v>
      </c>
    </row>
    <row r="59" spans="1:34" ht="16" x14ac:dyDescent="0.2">
      <c r="A59" s="131" t="s">
        <v>1083</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1085</v>
      </c>
    </row>
    <row r="60" spans="1:34" ht="16" x14ac:dyDescent="0.2">
      <c r="A60" s="131" t="s">
        <v>1083</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1085</v>
      </c>
    </row>
    <row r="61" spans="1:34" ht="16" x14ac:dyDescent="0.2">
      <c r="A61" s="131" t="s">
        <v>1083</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1085</v>
      </c>
    </row>
    <row r="62" spans="1:34" ht="16" x14ac:dyDescent="0.2">
      <c r="A62" s="131" t="s">
        <v>1083</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1085</v>
      </c>
    </row>
    <row r="63" spans="1:34" ht="16" x14ac:dyDescent="0.2">
      <c r="A63" s="131" t="s">
        <v>1083</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1085</v>
      </c>
    </row>
    <row r="64" spans="1:34" ht="16" x14ac:dyDescent="0.2">
      <c r="A64" s="131" t="s">
        <v>1083</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1085</v>
      </c>
    </row>
    <row r="65" spans="1:34" ht="16" x14ac:dyDescent="0.2">
      <c r="A65" s="131" t="s">
        <v>1083</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1085</v>
      </c>
    </row>
    <row r="66" spans="1:34" ht="16" x14ac:dyDescent="0.2">
      <c r="A66" s="131" t="s">
        <v>1083</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1085</v>
      </c>
    </row>
    <row r="67" spans="1:34" ht="16" x14ac:dyDescent="0.2">
      <c r="A67" s="131" t="s">
        <v>1083</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1085</v>
      </c>
    </row>
    <row r="68" spans="1:34" ht="16" x14ac:dyDescent="0.2">
      <c r="A68" s="131" t="s">
        <v>1083</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1085</v>
      </c>
    </row>
    <row r="69" spans="1:34" ht="16" x14ac:dyDescent="0.2">
      <c r="A69" s="131" t="s">
        <v>1083</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1085</v>
      </c>
    </row>
    <row r="70" spans="1:34" ht="16" x14ac:dyDescent="0.2">
      <c r="A70" s="131" t="s">
        <v>1083</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1085</v>
      </c>
    </row>
    <row r="71" spans="1:34" ht="16" x14ac:dyDescent="0.2">
      <c r="A71" s="131" t="s">
        <v>1083</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1085</v>
      </c>
    </row>
    <row r="72" spans="1:34" ht="16" x14ac:dyDescent="0.2">
      <c r="A72" s="131" t="s">
        <v>1083</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1085</v>
      </c>
    </row>
    <row r="73" spans="1:34" ht="16" x14ac:dyDescent="0.2">
      <c r="A73" s="131" t="s">
        <v>1083</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1085</v>
      </c>
    </row>
    <row r="74" spans="1:34" ht="16" x14ac:dyDescent="0.2">
      <c r="A74" s="131" t="s">
        <v>1083</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1085</v>
      </c>
    </row>
    <row r="75" spans="1:34" ht="16" x14ac:dyDescent="0.2">
      <c r="A75" s="131" t="s">
        <v>1083</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1085</v>
      </c>
    </row>
    <row r="76" spans="1:34" ht="16" x14ac:dyDescent="0.2">
      <c r="A76" s="131" t="s">
        <v>1083</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1085</v>
      </c>
    </row>
    <row r="77" spans="1:34" ht="16" x14ac:dyDescent="0.2">
      <c r="A77" s="131" t="s">
        <v>1083</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1085</v>
      </c>
    </row>
    <row r="78" spans="1:34" ht="16" x14ac:dyDescent="0.2">
      <c r="A78" s="131" t="s">
        <v>1083</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1085</v>
      </c>
    </row>
    <row r="79" spans="1:34" ht="16" x14ac:dyDescent="0.2">
      <c r="A79" s="131" t="s">
        <v>1083</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1085</v>
      </c>
    </row>
    <row r="80" spans="1:34" ht="16" x14ac:dyDescent="0.2">
      <c r="A80" s="131" t="s">
        <v>1083</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1085</v>
      </c>
    </row>
    <row r="81" spans="1:34" ht="16" x14ac:dyDescent="0.2">
      <c r="A81" s="131" t="s">
        <v>1083</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1085</v>
      </c>
    </row>
    <row r="82" spans="1:34" ht="16" x14ac:dyDescent="0.2">
      <c r="A82" s="131" t="s">
        <v>1083</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1085</v>
      </c>
    </row>
    <row r="83" spans="1:34" ht="16" x14ac:dyDescent="0.2">
      <c r="A83" s="131" t="s">
        <v>1083</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1085</v>
      </c>
    </row>
    <row r="84" spans="1:34" ht="16" x14ac:dyDescent="0.2">
      <c r="A84" s="131" t="s">
        <v>1083</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1085</v>
      </c>
    </row>
    <row r="85" spans="1:34" ht="16" x14ac:dyDescent="0.2">
      <c r="A85" s="131" t="s">
        <v>1083</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1085</v>
      </c>
    </row>
    <row r="86" spans="1:34" ht="16" x14ac:dyDescent="0.2">
      <c r="A86" s="131" t="s">
        <v>1083</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1085</v>
      </c>
    </row>
    <row r="87" spans="1:34" ht="16" x14ac:dyDescent="0.2">
      <c r="A87" s="131" t="s">
        <v>1083</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1085</v>
      </c>
    </row>
    <row r="88" spans="1:34" ht="16" x14ac:dyDescent="0.2">
      <c r="A88" s="131" t="s">
        <v>1083</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1085</v>
      </c>
    </row>
    <row r="89" spans="1:34" ht="16" x14ac:dyDescent="0.2">
      <c r="A89" s="131" t="s">
        <v>1083</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1085</v>
      </c>
    </row>
    <row r="90" spans="1:34" ht="16" x14ac:dyDescent="0.2">
      <c r="A90" s="131" t="s">
        <v>1083</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1085</v>
      </c>
    </row>
    <row r="91" spans="1:34" ht="16" x14ac:dyDescent="0.2">
      <c r="A91" s="131" t="s">
        <v>1083</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1085</v>
      </c>
    </row>
    <row r="92" spans="1:34" ht="16" x14ac:dyDescent="0.2">
      <c r="A92" s="131" t="s">
        <v>1083</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1085</v>
      </c>
    </row>
    <row r="93" spans="1:34" ht="16" x14ac:dyDescent="0.2">
      <c r="A93" s="131" t="s">
        <v>1083</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1085</v>
      </c>
    </row>
    <row r="94" spans="1:34" ht="16" x14ac:dyDescent="0.2">
      <c r="A94" s="131" t="s">
        <v>1083</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1085</v>
      </c>
    </row>
    <row r="95" spans="1:34" ht="16" x14ac:dyDescent="0.2">
      <c r="A95" s="131" t="s">
        <v>1083</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1085</v>
      </c>
    </row>
    <row r="96" spans="1:34" ht="16" x14ac:dyDescent="0.2">
      <c r="A96" s="131" t="s">
        <v>1083</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1085</v>
      </c>
    </row>
    <row r="97" spans="1:34" ht="16" x14ac:dyDescent="0.2">
      <c r="A97" s="131" t="s">
        <v>1083</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1085</v>
      </c>
    </row>
    <row r="98" spans="1:34" ht="16" x14ac:dyDescent="0.2">
      <c r="A98" s="131" t="s">
        <v>1083</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1085</v>
      </c>
    </row>
    <row r="99" spans="1:34" ht="16" x14ac:dyDescent="0.2">
      <c r="A99" s="131" t="s">
        <v>1083</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1085</v>
      </c>
    </row>
    <row r="100" spans="1:34" ht="16" x14ac:dyDescent="0.2">
      <c r="A100" s="131" t="s">
        <v>1083</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1085</v>
      </c>
    </row>
    <row r="101" spans="1:34" ht="16" x14ac:dyDescent="0.2">
      <c r="A101" s="131" t="s">
        <v>1083</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1085</v>
      </c>
    </row>
    <row r="102" spans="1:34" ht="16" x14ac:dyDescent="0.2">
      <c r="A102" s="131" t="s">
        <v>1083</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1085</v>
      </c>
    </row>
    <row r="103" spans="1:34" ht="16" x14ac:dyDescent="0.2">
      <c r="A103" s="131" t="s">
        <v>1083</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1085</v>
      </c>
    </row>
    <row r="104" spans="1:34" ht="16" x14ac:dyDescent="0.2">
      <c r="A104" s="131" t="s">
        <v>1083</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1085</v>
      </c>
    </row>
    <row r="105" spans="1:34" ht="16" x14ac:dyDescent="0.2">
      <c r="A105" s="131" t="s">
        <v>1083</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1085</v>
      </c>
    </row>
    <row r="106" spans="1:34" ht="16" x14ac:dyDescent="0.2">
      <c r="A106" s="131" t="s">
        <v>1083</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1086</v>
      </c>
    </row>
    <row r="107" spans="1:34" ht="16" x14ac:dyDescent="0.2">
      <c r="A107" s="131" t="s">
        <v>1083</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1086</v>
      </c>
    </row>
    <row r="108" spans="1:34" ht="16" x14ac:dyDescent="0.2">
      <c r="A108" s="131" t="s">
        <v>1083</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1086</v>
      </c>
    </row>
    <row r="109" spans="1:34" ht="16" x14ac:dyDescent="0.2">
      <c r="A109" s="131" t="s">
        <v>1083</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1086</v>
      </c>
    </row>
    <row r="110" spans="1:34" ht="16" x14ac:dyDescent="0.2">
      <c r="A110" s="131" t="s">
        <v>1083</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1086</v>
      </c>
    </row>
    <row r="111" spans="1:34" ht="16" x14ac:dyDescent="0.2">
      <c r="A111" s="131" t="s">
        <v>1083</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1086</v>
      </c>
    </row>
    <row r="112" spans="1:34" ht="16" x14ac:dyDescent="0.2">
      <c r="A112" s="131" t="s">
        <v>1083</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1086</v>
      </c>
    </row>
    <row r="113" spans="1:34" ht="16" x14ac:dyDescent="0.2">
      <c r="A113" s="131" t="s">
        <v>1083</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1086</v>
      </c>
    </row>
    <row r="114" spans="1:34" ht="16" x14ac:dyDescent="0.2">
      <c r="A114" s="131" t="s">
        <v>1083</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1086</v>
      </c>
    </row>
    <row r="115" spans="1:34" ht="16" x14ac:dyDescent="0.2">
      <c r="A115" s="131" t="s">
        <v>1083</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1086</v>
      </c>
    </row>
    <row r="116" spans="1:34" ht="16" x14ac:dyDescent="0.2">
      <c r="A116" s="131" t="s">
        <v>1083</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1086</v>
      </c>
    </row>
    <row r="117" spans="1:34" ht="16" x14ac:dyDescent="0.2">
      <c r="A117" s="131" t="s">
        <v>1083</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1086</v>
      </c>
    </row>
    <row r="118" spans="1:34" ht="16" x14ac:dyDescent="0.2">
      <c r="A118" s="131" t="s">
        <v>1083</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1086</v>
      </c>
    </row>
    <row r="119" spans="1:34" ht="16" x14ac:dyDescent="0.2">
      <c r="A119" s="131" t="s">
        <v>1083</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1086</v>
      </c>
    </row>
    <row r="120" spans="1:34" ht="16" x14ac:dyDescent="0.2">
      <c r="A120" s="131" t="s">
        <v>1083</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1086</v>
      </c>
    </row>
    <row r="121" spans="1:34" ht="16" x14ac:dyDescent="0.2">
      <c r="A121" s="131" t="s">
        <v>1083</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1086</v>
      </c>
    </row>
    <row r="122" spans="1:34" ht="16" x14ac:dyDescent="0.2">
      <c r="A122" s="131" t="s">
        <v>1083</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1086</v>
      </c>
    </row>
    <row r="123" spans="1:34" ht="16" x14ac:dyDescent="0.2">
      <c r="A123" s="131" t="s">
        <v>1083</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1086</v>
      </c>
    </row>
    <row r="124" spans="1:34" ht="16" x14ac:dyDescent="0.2">
      <c r="A124" s="131" t="s">
        <v>1083</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1086</v>
      </c>
    </row>
    <row r="125" spans="1:34" ht="16" x14ac:dyDescent="0.2">
      <c r="A125" s="131" t="s">
        <v>1083</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1086</v>
      </c>
    </row>
    <row r="126" spans="1:34" ht="16" x14ac:dyDescent="0.2">
      <c r="A126" s="131" t="s">
        <v>1083</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1086</v>
      </c>
    </row>
    <row r="127" spans="1:34" ht="16" x14ac:dyDescent="0.2">
      <c r="A127" s="131" t="s">
        <v>1083</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1086</v>
      </c>
    </row>
    <row r="128" spans="1:34" ht="16" x14ac:dyDescent="0.2">
      <c r="A128" s="131" t="s">
        <v>1083</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1086</v>
      </c>
    </row>
    <row r="129" spans="1:34" ht="16" x14ac:dyDescent="0.2">
      <c r="A129" s="131" t="s">
        <v>1083</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1086</v>
      </c>
    </row>
    <row r="130" spans="1:34" ht="16" x14ac:dyDescent="0.2">
      <c r="A130" s="131" t="s">
        <v>1083</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1086</v>
      </c>
    </row>
    <row r="131" spans="1:34" ht="16" x14ac:dyDescent="0.2">
      <c r="A131" s="131" t="s">
        <v>1083</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1086</v>
      </c>
    </row>
    <row r="132" spans="1:34" ht="16" x14ac:dyDescent="0.2">
      <c r="A132" s="131" t="s">
        <v>1083</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1086</v>
      </c>
    </row>
    <row r="133" spans="1:34" ht="16" x14ac:dyDescent="0.2">
      <c r="A133" s="131" t="s">
        <v>1083</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1086</v>
      </c>
    </row>
    <row r="134" spans="1:34" ht="16" x14ac:dyDescent="0.2">
      <c r="A134" s="131" t="s">
        <v>1083</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1086</v>
      </c>
    </row>
    <row r="135" spans="1:34" ht="16" x14ac:dyDescent="0.2">
      <c r="A135" s="131" t="s">
        <v>1083</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1086</v>
      </c>
    </row>
    <row r="136" spans="1:34" ht="16" x14ac:dyDescent="0.2">
      <c r="A136" s="131" t="s">
        <v>1083</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1086</v>
      </c>
    </row>
    <row r="137" spans="1:34" ht="16" x14ac:dyDescent="0.2">
      <c r="A137" s="131" t="s">
        <v>1083</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1086</v>
      </c>
    </row>
    <row r="138" spans="1:34" ht="16" x14ac:dyDescent="0.2">
      <c r="A138" s="131" t="s">
        <v>1083</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1086</v>
      </c>
    </row>
    <row r="139" spans="1:34" ht="16" x14ac:dyDescent="0.2">
      <c r="A139" s="131" t="s">
        <v>1083</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1086</v>
      </c>
    </row>
    <row r="140" spans="1:34" ht="16" x14ac:dyDescent="0.2">
      <c r="A140" s="131" t="s">
        <v>1083</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1086</v>
      </c>
    </row>
    <row r="141" spans="1:34" ht="16" x14ac:dyDescent="0.2">
      <c r="A141" s="131" t="s">
        <v>1083</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1086</v>
      </c>
    </row>
    <row r="142" spans="1:34" ht="16" x14ac:dyDescent="0.2">
      <c r="A142" s="131" t="s">
        <v>1083</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1086</v>
      </c>
    </row>
    <row r="143" spans="1:34" ht="16" x14ac:dyDescent="0.2">
      <c r="A143" s="131" t="s">
        <v>1083</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1086</v>
      </c>
    </row>
    <row r="144" spans="1:34" ht="16" x14ac:dyDescent="0.2">
      <c r="A144" s="131" t="s">
        <v>1083</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1086</v>
      </c>
    </row>
    <row r="145" spans="1:34" ht="16" x14ac:dyDescent="0.2">
      <c r="A145" s="131" t="s">
        <v>1083</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1086</v>
      </c>
    </row>
    <row r="146" spans="1:34" ht="16" x14ac:dyDescent="0.2">
      <c r="A146" s="131" t="s">
        <v>1083</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1086</v>
      </c>
    </row>
    <row r="147" spans="1:34" ht="16" x14ac:dyDescent="0.2">
      <c r="A147" s="131" t="s">
        <v>1083</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1086</v>
      </c>
    </row>
    <row r="148" spans="1:34" ht="16" x14ac:dyDescent="0.2">
      <c r="A148" s="131" t="s">
        <v>1083</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1086</v>
      </c>
    </row>
    <row r="149" spans="1:34" ht="16" x14ac:dyDescent="0.2">
      <c r="A149" s="131" t="s">
        <v>1083</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1086</v>
      </c>
    </row>
    <row r="150" spans="1:34" ht="16" x14ac:dyDescent="0.2">
      <c r="A150" s="131" t="s">
        <v>1083</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1086</v>
      </c>
    </row>
    <row r="151" spans="1:34" ht="16" x14ac:dyDescent="0.2">
      <c r="A151" s="131" t="s">
        <v>1083</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1086</v>
      </c>
    </row>
    <row r="152" spans="1:34" ht="16" x14ac:dyDescent="0.2">
      <c r="A152" s="131" t="s">
        <v>1083</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1086</v>
      </c>
    </row>
    <row r="153" spans="1:34" ht="16" x14ac:dyDescent="0.2">
      <c r="A153" s="131" t="s">
        <v>1083</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1086</v>
      </c>
    </row>
    <row r="154" spans="1:34" ht="16" x14ac:dyDescent="0.2">
      <c r="A154" s="131" t="s">
        <v>1083</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1086</v>
      </c>
    </row>
    <row r="155" spans="1:34" ht="16" x14ac:dyDescent="0.2">
      <c r="A155" s="131" t="s">
        <v>1083</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C22" zoomScale="137" workbookViewId="0">
      <selection activeCell="G44" sqref="G44"/>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0" t="s">
        <v>916</v>
      </c>
      <c r="B1" s="230"/>
      <c r="C1" s="230"/>
      <c r="D1" s="230"/>
      <c r="E1" s="230"/>
      <c r="F1" s="230"/>
    </row>
    <row r="2" spans="1:14" x14ac:dyDescent="0.2">
      <c r="A2" s="225" t="s">
        <v>927</v>
      </c>
      <c r="B2" s="225"/>
      <c r="C2" s="225"/>
      <c r="D2" s="225"/>
      <c r="E2" s="225"/>
      <c r="F2" s="225"/>
      <c r="K2" s="100"/>
      <c r="L2" s="100"/>
    </row>
    <row r="3" spans="1:14" x14ac:dyDescent="0.2">
      <c r="A3" s="131" t="s">
        <v>930</v>
      </c>
      <c r="C3" s="131"/>
      <c r="D3" s="131"/>
      <c r="E3" s="131"/>
      <c r="F3" s="131"/>
      <c r="K3" s="100"/>
      <c r="L3" s="100"/>
    </row>
    <row r="4" spans="1:14" x14ac:dyDescent="0.2">
      <c r="A4" s="232" t="s">
        <v>924</v>
      </c>
      <c r="B4" s="233"/>
      <c r="C4" s="233"/>
      <c r="D4" s="233"/>
      <c r="E4" s="233"/>
      <c r="F4" s="233"/>
      <c r="G4" s="234"/>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1" t="s">
        <v>925</v>
      </c>
      <c r="B11" s="231"/>
      <c r="C11" s="231"/>
      <c r="D11" s="231"/>
      <c r="E11" s="231"/>
      <c r="F11" s="231"/>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2021</v>
      </c>
      <c r="C14" s="141" t="s">
        <v>716</v>
      </c>
      <c r="D14" s="142"/>
      <c r="E14" s="139"/>
      <c r="F14" s="142"/>
      <c r="G14" s="142"/>
      <c r="H14" s="142"/>
      <c r="I14" s="142"/>
    </row>
    <row r="15" spans="1:14" x14ac:dyDescent="0.2">
      <c r="A15" s="139"/>
      <c r="B15" s="143" t="s">
        <v>714</v>
      </c>
      <c r="C15" s="144">
        <v>1.1442266E+16</v>
      </c>
      <c r="D15" s="142"/>
      <c r="E15" s="142" t="s">
        <v>1093</v>
      </c>
      <c r="F15" t="s">
        <v>1090</v>
      </c>
      <c r="G15" s="142" t="s">
        <v>818</v>
      </c>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107719734322655.78</v>
      </c>
      <c r="D16" s="142" t="s">
        <v>1091</v>
      </c>
      <c r="E16" s="212">
        <f>'SEDS 2021'!H26</f>
        <v>1.286508936381906E-2</v>
      </c>
      <c r="F16" s="207">
        <f>'SEDS 2021'!H28</f>
        <v>6.9749302578196812E-3</v>
      </c>
      <c r="G16" s="142" t="s">
        <v>819</v>
      </c>
      <c r="H16" s="142"/>
      <c r="I16" s="142"/>
    </row>
    <row r="17" spans="1:12" x14ac:dyDescent="0.2">
      <c r="A17" s="139"/>
      <c r="B17" s="146" t="s">
        <v>715</v>
      </c>
      <c r="C17" s="147">
        <f>C16/C15</f>
        <v>9.4141959575713228E-3</v>
      </c>
      <c r="D17" s="142" t="s">
        <v>1092</v>
      </c>
      <c r="E17" s="212">
        <f>'SEDS 2021'!H35</f>
        <v>8.6695688778009091E-3</v>
      </c>
      <c r="F17" s="212">
        <f>'SEDS 2021'!H37</f>
        <v>1.6852565024630829E-2</v>
      </c>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35" t="s">
        <v>697</v>
      </c>
      <c r="D20" s="236"/>
      <c r="E20" s="236"/>
      <c r="F20" s="237"/>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C28*E16</f>
        <v>3.7903319684788253</v>
      </c>
      <c r="D29" s="152">
        <f>D28*F16</f>
        <v>-6.9074826822265649</v>
      </c>
      <c r="E29" s="152">
        <f>E28*$E$17</f>
        <v>-0.35322216435179882</v>
      </c>
      <c r="F29" s="158">
        <f>F28*$F$17</f>
        <v>-0.31248936107181813</v>
      </c>
      <c r="G29" s="177">
        <f>G28*C17</f>
        <v>4.98010966155523E-2</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2.1027295290033545</v>
      </c>
      <c r="D32" s="159">
        <f>D29*About!F6</f>
        <v>-3.8320041431163192</v>
      </c>
      <c r="E32" s="241">
        <f>E29</f>
        <v>-0.35322216435179882</v>
      </c>
      <c r="F32" s="243">
        <f>F29</f>
        <v>-0.31248936107181813</v>
      </c>
      <c r="G32" s="173">
        <f>G29*About!F6</f>
        <v>2.7627721608853545E-2</v>
      </c>
      <c r="H32" s="142"/>
      <c r="I32" s="142"/>
      <c r="K32" s="100"/>
      <c r="L32" s="100"/>
    </row>
    <row r="33" spans="1:12" x14ac:dyDescent="0.2">
      <c r="A33" s="139"/>
      <c r="B33" s="146" t="s">
        <v>710</v>
      </c>
      <c r="C33" s="160">
        <f>C29*About!F5</f>
        <v>1.6876024394754707</v>
      </c>
      <c r="D33" s="160">
        <f>D29*About!F5</f>
        <v>-3.0754785391102457</v>
      </c>
      <c r="E33" s="242"/>
      <c r="F33" s="244"/>
      <c r="G33" s="174">
        <f>G29*About!F5</f>
        <v>2.2173375006698755E-2</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45" t="s">
        <v>948</v>
      </c>
      <c r="D36" s="246"/>
      <c r="E36" s="246"/>
      <c r="F36" s="246"/>
      <c r="G36" s="24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2102729529003.3545</v>
      </c>
      <c r="D38" s="156">
        <f>D32*Trillion</f>
        <v>-3832004143116.3193</v>
      </c>
      <c r="E38" s="238">
        <f>E32*Trillion</f>
        <v>-353222164351.79883</v>
      </c>
      <c r="F38" s="240">
        <f>F32*Trillion</f>
        <v>-312489361071.81812</v>
      </c>
      <c r="G38" s="168">
        <f>G32*Trillion</f>
        <v>27627721608.853546</v>
      </c>
      <c r="H38" s="142"/>
      <c r="I38" s="142"/>
      <c r="K38" s="100"/>
      <c r="L38" s="100"/>
    </row>
    <row r="39" spans="1:12" ht="16" thickBot="1" x14ac:dyDescent="0.25">
      <c r="A39" s="139"/>
      <c r="B39" s="169" t="s">
        <v>710</v>
      </c>
      <c r="C39" s="170">
        <f>C33*Trillion</f>
        <v>1687602439475.4707</v>
      </c>
      <c r="D39" s="171">
        <f>D33*Trillion</f>
        <v>-3075478539110.2456</v>
      </c>
      <c r="E39" s="239"/>
      <c r="F39" s="239"/>
      <c r="G39" s="172">
        <f>G33*Trillion</f>
        <v>22173375006.698753</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E38:E39"/>
    <mergeCell ref="F38:F39"/>
    <mergeCell ref="E32:E33"/>
    <mergeCell ref="F32:F33"/>
    <mergeCell ref="C36:G36"/>
    <mergeCell ref="A1:F1"/>
    <mergeCell ref="A2:F2"/>
    <mergeCell ref="A11:F11"/>
    <mergeCell ref="A4:G4"/>
    <mergeCell ref="C20:F20"/>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opLeftCell="J1" zoomScaleNormal="100" workbookViewId="0">
      <selection activeCell="S6" sqref="S6"/>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Arkansas</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10719042.756295132</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0.13575295642168689</v>
      </c>
      <c r="K4">
        <f>IF(ISBLANK(Calculations!K4),"",Calculations!K4)</f>
        <v>0.55476131022034025</v>
      </c>
      <c r="L4" t="str">
        <f>IF(ISBLANK(Calculations!L4),"",Calculations!L4)</f>
        <v>RESIDENTIAL</v>
      </c>
      <c r="M4" t="str">
        <f>IF(ISBLANK(Calculations!M4),"",Calculations!M4)</f>
        <v>heating</v>
      </c>
      <c r="N4" t="str">
        <f>IF(ISBLANK(Calculations!N4),"",Calculations!N4)</f>
        <v>electricity</v>
      </c>
      <c r="O4">
        <f>IF(ISBLANK(Calculations!O4),"",Calculations!O4)</f>
        <v>4861141377537.8926</v>
      </c>
      <c r="P4">
        <f>IF(ISBLANK(Calculations!P4),"",Calculations!P4)</f>
        <v>4861141377537.8926</v>
      </c>
      <c r="Q4">
        <f>IF(ISBLANK(Calculations!Q4),"",Calculations!Q4)-(SUMIFS(BDEQ!C:C,BDEQ!$AG:$AG,About!$B$2,BDEQ!$AH:$AH,$I4)*BDEQ!$C$2*$J4*$K4)</f>
        <v>4861130658495.1367</v>
      </c>
      <c r="R4">
        <f>IF(ISBLANK(Calculations!R4),"",Calculations!R4)-(SUMIFS(BDEQ!D:D,BDEQ!$AG:$AG,About!$B$2,BDEQ!$AH:$AH,$I4)*BDEQ!$C$2*$J4*$K4)</f>
        <v>4894145714111.8662</v>
      </c>
      <c r="S4" s="99">
        <f>IF(ISBLANK(Calculations!S4),"",Calculations!S4+ ('IRA Buildings Changes'!$G$38/($AB$3-$R$3)*(S3-$R$3)))-(SUMIFS(BDEQ!D:D,BDEQ!$AG:$AG,About!$B$2,BDEQ!$AH:$AH,$I4)*BDEQ!$C$2*$J4*$K4)</f>
        <v>4928084822431.5957</v>
      </c>
      <c r="T4" s="99">
        <f>IF(ISBLANK(Calculations!T4),"",Calculations!T4+ ('IRA Buildings Changes'!$G$38/($AB$3-$R$3)*(T3-$R$3)))-(SUMIFS(BDEQ!E:E,BDEQ!$AG:$AG,About!$B$2,BDEQ!$AH:$AH,$I4)*BDEQ!$C$2*$J4*$K4)</f>
        <v>4961924589161.4541</v>
      </c>
      <c r="U4" s="99">
        <f>IF(ISBLANK(Calculations!U4),"",Calculations!U4+ ('IRA Buildings Changes'!$G$38/($AB$3-$R$3)*(U3-$R$3)))-(SUMIFS(BDEQ!F:F,BDEQ!$AG:$AG,About!$B$2,BDEQ!$AH:$AH,$I4)*BDEQ!$C$2*$J4*$K4)</f>
        <v>4995417086233.0615</v>
      </c>
      <c r="V4" s="99">
        <f>IF(ISBLANK(Calculations!V4),"",Calculations!V4+ ('IRA Buildings Changes'!$G$38/($AB$3-$R$3)*(V3-$R$3)))-(SUMIFS(BDEQ!G:G,BDEQ!$AG:$AG,About!$B$2,BDEQ!$AH:$AH,$I4)*BDEQ!$C$2*$J4*$K4)</f>
        <v>5025929722617.1523</v>
      </c>
      <c r="W4" s="99">
        <f>IF(ISBLANK(Calculations!W4),"",Calculations!W4+ ('IRA Buildings Changes'!$G$38/($AB$3-$R$3)*(W3-$R$3)))-(SUMIFS(BDEQ!H:H,BDEQ!$AG:$AG,About!$B$2,BDEQ!$AH:$AH,$I4)*BDEQ!$C$2*$J4*$K4)</f>
        <v>5058106273525.2344</v>
      </c>
      <c r="X4" s="99">
        <f>IF(ISBLANK(Calculations!X4),"",Calculations!X4+ ('IRA Buildings Changes'!$G$38/($AB$3-$R$3)*(X3-$R$3)))-(SUMIFS(BDEQ!I:I,BDEQ!$AG:$AG,About!$B$2,BDEQ!$AH:$AH,$I4)*BDEQ!$C$2*$J4*$K4)</f>
        <v>5088750935223.5107</v>
      </c>
      <c r="Y4" s="99">
        <f>IF(ISBLANK(Calculations!Y4),"",Calculations!Y4+ ('IRA Buildings Changes'!$G$38/($AB$3-$R$3)*(Y3-$R$3)))-(SUMIFS(BDEQ!J:J,BDEQ!$AG:$AG,About!$B$2,BDEQ!$AH:$AH,$I4)*BDEQ!$C$2*$J4*$K4)</f>
        <v>5115339257612.1426</v>
      </c>
      <c r="Z4" s="99">
        <f>IF(ISBLANK(Calculations!Z4),"",Calculations!Z4+ ('IRA Buildings Changes'!$G$38/($AB$3-$R$3)*(Z3-$R$3)))-(SUMIFS(BDEQ!K:K,BDEQ!$AG:$AG,About!$B$2,BDEQ!$AH:$AH,$I4)*BDEQ!$C$2*$J4*$K4)</f>
        <v>5143762430448.7031</v>
      </c>
      <c r="AA4" s="99">
        <f>IF(ISBLANK(Calculations!AA4),"",Calculations!AA4+ ('IRA Buildings Changes'!$G$38/($AB$3-$R$3)*(AA3-$R$3)))-(SUMIFS(BDEQ!L:L,BDEQ!$AG:$AG,About!$B$2,BDEQ!$AH:$AH,$I4)*BDEQ!$C$2*$J4*$K4)</f>
        <v>5172824548505.4434</v>
      </c>
      <c r="AB4" s="98">
        <f>IF(ISBLANK(Calculations!AB4),"",Calculations!AB4 + 'IRA Buildings Changes'!G38)-(SUMIFS(BDEQ!D:D,BDEQ!$AG:$AG,About!$B$2,BDEQ!$AH:$AH,$I4)*BDEQ!$C$2*$J4*$K4)</f>
        <v>5204436441017.8672</v>
      </c>
      <c r="AC4" s="99">
        <f>IF(ISBLANK(Calculations!AC4),"",Calculations!AC4+ 'IRA Buildings Changes'!$G$38)-(SUMIFS(BDEQ!D:D,BDEQ!$AG:$AG,About!$B$2,BDEQ!$AH:$AH,$I4)*BDEQ!$C$2*$J4*$K4)</f>
        <v>5231005179006.6416</v>
      </c>
      <c r="AD4" s="99">
        <f>IF(ISBLANK(Calculations!AD4),"",Calculations!AD4+ 'IRA Buildings Changes'!$G$38)-(SUMIFS(BDEQ!E:E,BDEQ!$AG:$AG,About!$B$2,BDEQ!$AH:$AH,$I4)*BDEQ!$C$2*$J4*$K4)</f>
        <v>5261013492521.8457</v>
      </c>
      <c r="AE4" s="99">
        <f>IF(ISBLANK(Calculations!AE4),"",Calculations!AE4+ 'IRA Buildings Changes'!$G$38)-(SUMIFS(BDEQ!F:F,BDEQ!$AG:$AG,About!$B$2,BDEQ!$AH:$AH,$I4)*BDEQ!$C$2*$J4*$K4)</f>
        <v>5291504290339.4795</v>
      </c>
      <c r="AF4" s="99">
        <f>IF(ISBLANK(Calculations!AF4),"",Calculations!AF4+ 'IRA Buildings Changes'!$G$38)-(SUMIFS(BDEQ!G:G,BDEQ!$AG:$AG,About!$B$2,BDEQ!$AH:$AH,$I4)*BDEQ!$C$2*$J4*$K4)</f>
        <v>5327812611429.6533</v>
      </c>
      <c r="AG4" s="99">
        <f>IF(ISBLANK(Calculations!AG4),"",Calculations!AG4+ 'IRA Buildings Changes'!$G$38)-(SUMIFS(BDEQ!H:H,BDEQ!$AG:$AG,About!$B$2,BDEQ!$AH:$AH,$I4)*BDEQ!$C$2*$J4*$K4)</f>
        <v>5366244719768.3867</v>
      </c>
      <c r="AH4" s="99">
        <f>IF(ISBLANK(Calculations!AH4),"",Calculations!AH4+ 'IRA Buildings Changes'!$G$38)-(SUMIFS(BDEQ!I:I,BDEQ!$AG:$AG,About!$B$2,BDEQ!$AH:$AH,$I4)*BDEQ!$C$2*$J4*$K4)</f>
        <v>5406346918912.3857</v>
      </c>
      <c r="AI4" s="99">
        <f>IF(ISBLANK(Calculations!AI4),"",Calculations!AI4+ 'IRA Buildings Changes'!$G$38)-(SUMIFS(BDEQ!J:J,BDEQ!$AG:$AG,About!$B$2,BDEQ!$AH:$AH,$I4)*BDEQ!$C$2*$J4*$K4)</f>
        <v>5447207079354.3389</v>
      </c>
      <c r="AJ4" s="99">
        <f>IF(ISBLANK(Calculations!AJ4),"",Calculations!AJ4+ 'IRA Buildings Changes'!$G$38)-(SUMIFS(BDEQ!K:K,BDEQ!$AG:$AG,About!$B$2,BDEQ!$AH:$AH,$I4)*BDEQ!$C$2*$J4*$K4)</f>
        <v>5489360319080.4355</v>
      </c>
      <c r="AK4" s="99">
        <f>IF(ISBLANK(Calculations!AK4),"",Calculations!AK4+ 'IRA Buildings Changes'!$G$38)-(SUMIFS(BDEQ!L:L,BDEQ!$AG:$AG,About!$B$2,BDEQ!$AH:$AH,$I4)*BDEQ!$C$2*$J4*$K4)</f>
        <v>5523076716621.7471</v>
      </c>
      <c r="AL4" s="99">
        <f>IF(ISBLANK(Calculations!AL4),"",Calculations!AL4+ 'IRA Buildings Changes'!$G$38)-(SUMIFS(BDEQ!M:M,BDEQ!$AG:$AG,About!$B$2,BDEQ!$AH:$AH,$I4)*BDEQ!$C$2*$J4*$K4)</f>
        <v>5556179921947.6328</v>
      </c>
      <c r="AM4" s="99">
        <f>IF(ISBLANK(Calculations!AM4),"",Calculations!AM4+ 'IRA Buildings Changes'!$G$38)-(SUMIFS(BDEQ!N:N,BDEQ!$AG:$AG,About!$B$2,BDEQ!$AH:$AH,$I4)*BDEQ!$C$2*$J4*$K4)</f>
        <v>5588198253642.7959</v>
      </c>
      <c r="AN4" s="99">
        <f>IF(ISBLANK(Calculations!AN4),"",Calculations!AN4+ 'IRA Buildings Changes'!$G$38)-(SUMIFS(BDEQ!O:O,BDEQ!$AG:$AG,About!$B$2,BDEQ!$AH:$AH,$I4)*BDEQ!$C$2*$J4*$K4)</f>
        <v>5618985427815.7188</v>
      </c>
      <c r="AO4" s="99">
        <f>IF(ISBLANK(Calculations!AO4),"",Calculations!AO4+ 'IRA Buildings Changes'!$G$38)-(SUMIFS(BDEQ!P:P,BDEQ!$AG:$AG,About!$B$2,BDEQ!$AH:$AH,$I4)*BDEQ!$C$2*$J4*$K4)</f>
        <v>5648837591917.3047</v>
      </c>
      <c r="AP4" s="99">
        <f>IF(ISBLANK(Calculations!AP4),"",Calculations!AP4+ 'IRA Buildings Changes'!$G$38)-(SUMIFS(BDEQ!Q:Q,BDEQ!$AG:$AG,About!$B$2,BDEQ!$AH:$AH,$I4)*BDEQ!$C$2*$J4*$K4)</f>
        <v>5675814589120.626</v>
      </c>
      <c r="AQ4" s="99">
        <f>IF(ISBLANK(Calculations!AQ4),"",Calculations!AQ4+ 'IRA Buildings Changes'!$G$38)-(SUMIFS(BDEQ!R:R,BDEQ!$AG:$AG,About!$B$2,BDEQ!$AH:$AH,$I4)*BDEQ!$C$2*$J4*$K4)</f>
        <v>5705272114383.3018</v>
      </c>
      <c r="AR4" s="99">
        <f>IF(ISBLANK(Calculations!AR4),"",Calculations!AR4+ 'IRA Buildings Changes'!$G$38)-(SUMIFS(BDEQ!S:S,BDEQ!$AG:$AG,About!$B$2,BDEQ!$AH:$AH,$I4)*BDEQ!$C$2*$J4*$K4)</f>
        <v>5735171330662.6436</v>
      </c>
      <c r="AS4" s="99">
        <f>IF(ISBLANK(Calculations!AS4),"",Calculations!AS4+ 'IRA Buildings Changes'!$G$38)-(SUMIFS(BDEQ!T:T,BDEQ!$AG:$AG,About!$B$2,BDEQ!$AH:$AH,$I4)*BDEQ!$C$2*$J4*$K4)</f>
        <v>5765521170596.1846</v>
      </c>
      <c r="AT4" s="99">
        <f>IF(ISBLANK(Calculations!AT4),"",Calculations!AT4+ 'IRA Buildings Changes'!$G$38)-(SUMIFS(BDEQ!U:U,BDEQ!$AG:$AG,About!$B$2,BDEQ!$AH:$AH,$I4)*BDEQ!$C$2*$J4*$K4)</f>
        <v>5796509869582.0996</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0.55476131022034025</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0.5918300538790493</v>
      </c>
      <c r="K6">
        <f>IF(ISBLANK(Calculations!K6),"",Calculations!K6)</f>
        <v>0.55476131022034025</v>
      </c>
      <c r="L6" t="str">
        <f>IF(ISBLANK(Calculations!L6),"",Calculations!L6)</f>
        <v>RESIDENTIAL</v>
      </c>
      <c r="M6" t="str">
        <f>IF(ISBLANK(Calculations!M6),"",Calculations!M6)</f>
        <v>heating</v>
      </c>
      <c r="N6" t="str">
        <f>IF(ISBLANK(Calculations!N6),"",Calculations!N6)</f>
        <v>natural gas</v>
      </c>
      <c r="O6">
        <f>IF(ISBLANK(Calculations!O6),"",Calculations!O6)</f>
        <v>11253647686850.832</v>
      </c>
      <c r="P6">
        <f>IF(ISBLANK(Calculations!P6),"",Calculations!P6)</f>
        <v>11253647686850.832</v>
      </c>
      <c r="Q6">
        <f>IF(ISBLANK(Calculations!Q6),"",Calculations!Q6)</f>
        <v>11253647686850.832</v>
      </c>
      <c r="R6">
        <f>IF(ISBLANK(Calculations!R6),"",Calculations!R6)</f>
        <v>11234334871027.578</v>
      </c>
      <c r="S6" s="99">
        <f>IF(ISBLANK(Calculations!S6),"",Calculations!S6 + ('IRA Buildings Changes'!$D$38/($AB$3-$R$3)*(S3-$R$3)))</f>
        <v>10819146734035.318</v>
      </c>
      <c r="T6" s="99">
        <f>IF(ISBLANK(Calculations!T6),"",Calculations!T6 + ('IRA Buildings Changes'!$D$38/($AB$3-$R$3)*(T3-$R$3)))</f>
        <v>10401704558471.621</v>
      </c>
      <c r="U6" s="99">
        <f>IF(ISBLANK(Calculations!U6),"",Calculations!U6 + ('IRA Buildings Changes'!$D$38/($AB$3-$R$3)*(U3-$R$3)))</f>
        <v>9978665417069.9863</v>
      </c>
      <c r="V6" s="99">
        <f>IF(ISBLANK(Calculations!V6),"",Calculations!V6 + ('IRA Buildings Changes'!$D$38/($AB$3-$R$3)*(V3-$R$3)))</f>
        <v>9547186759173.5469</v>
      </c>
      <c r="W6" s="99">
        <f>IF(ISBLANK(Calculations!W6),"",Calculations!W6 + ('IRA Buildings Changes'!$D$38/($AB$3-$R$3)*(W3-$R$3)))</f>
        <v>9124616044514.6562</v>
      </c>
      <c r="X6" s="99">
        <f>IF(ISBLANK(Calculations!X6),"",Calculations!X6 + ('IRA Buildings Changes'!$D$38/($AB$3-$R$3)*(X3-$R$3)))</f>
        <v>8699459457240.2686</v>
      </c>
      <c r="Y6" s="99">
        <f>IF(ISBLANK(Calculations!Y6),"",Calculations!Y6 + ('IRA Buildings Changes'!$D$38/($AB$3-$R$3)*(Y3-$R$3)))</f>
        <v>8264085520771.1445</v>
      </c>
      <c r="Z6" s="99">
        <f>IF(ISBLANK(Calculations!Z6),"",Calculations!Z6 + ('IRA Buildings Changes'!$D$38/($AB$3-$R$3)*(Z3-$R$3)))</f>
        <v>7831986123777.9189</v>
      </c>
      <c r="AA6" s="99">
        <f>IF(ISBLANK(Calculations!AA6),"",Calculations!AA6 + ('IRA Buildings Changes'!$D$38/($AB$3-$R$3)*(AA3-$R$3)))</f>
        <v>7400969008584.8496</v>
      </c>
      <c r="AB6" s="98">
        <f>IF(ISBLANK(Calculations!AB6),"",Calculations!AB6 + 'IRA Buildings Changes'!D38)</f>
        <v>6972440039279.1143</v>
      </c>
      <c r="AC6" s="99">
        <f>IF(ISBLANK(Calculations!AC6),"",Calculations!AC6  + 'IRA Buildings Changes'!$D$38)</f>
        <v>6922146346499.3213</v>
      </c>
      <c r="AD6" s="99">
        <f>IF(ISBLANK(Calculations!AD6),"",Calculations!AD6  + 'IRA Buildings Changes'!$D$38)</f>
        <v>6879521466779.2686</v>
      </c>
      <c r="AE6" s="99">
        <f>IF(ISBLANK(Calculations!AE6),"",Calculations!AE6  + 'IRA Buildings Changes'!$D$38)</f>
        <v>6836844019348.0986</v>
      </c>
      <c r="AF6" s="99">
        <f>IF(ISBLANK(Calculations!AF6),"",Calculations!AF6  + 'IRA Buildings Changes'!$D$38)</f>
        <v>6807278593098.3643</v>
      </c>
      <c r="AG6" s="99">
        <f>IF(ISBLANK(Calculations!AG6),"",Calculations!AG6  + 'IRA Buildings Changes'!$D$38)</f>
        <v>6784467408479.1768</v>
      </c>
      <c r="AH6" s="99">
        <f>IF(ISBLANK(Calculations!AH6),"",Calculations!AH6  + 'IRA Buildings Changes'!$D$38)</f>
        <v>6768587144187.7275</v>
      </c>
      <c r="AI6" s="99">
        <f>IF(ISBLANK(Calculations!AI6),"",Calculations!AI6  + 'IRA Buildings Changes'!$D$38)</f>
        <v>6759159556138.3447</v>
      </c>
      <c r="AJ6" s="99">
        <f>IF(ISBLANK(Calculations!AJ6),"",Calculations!AJ6  + 'IRA Buildings Changes'!$D$38)</f>
        <v>6753334290040.9307</v>
      </c>
      <c r="AK6" s="99">
        <f>IF(ISBLANK(Calculations!AK6),"",Calculations!AK6  + 'IRA Buildings Changes'!$D$38)</f>
        <v>6755461571877.3057</v>
      </c>
      <c r="AL6" s="99">
        <f>IF(ISBLANK(Calculations!AL6),"",Calculations!AL6  + 'IRA Buildings Changes'!$D$38)</f>
        <v>6765429783420.124</v>
      </c>
      <c r="AM6" s="99">
        <f>IF(ISBLANK(Calculations!AM6),"",Calculations!AM6  + 'IRA Buildings Changes'!$D$38)</f>
        <v>6782969236888.7393</v>
      </c>
      <c r="AN6" s="99">
        <f>IF(ISBLANK(Calculations!AN6),"",Calculations!AN6  + 'IRA Buildings Changes'!$D$38)</f>
        <v>6807606483562.8623</v>
      </c>
      <c r="AO6" s="99">
        <f>IF(ISBLANK(Calculations!AO6),"",Calculations!AO6  + 'IRA Buildings Changes'!$D$38)</f>
        <v>6838379195681.1455</v>
      </c>
      <c r="AP6" s="99">
        <f>IF(ISBLANK(Calculations!AP6),"",Calculations!AP6  + 'IRA Buildings Changes'!$D$38)</f>
        <v>6868294652676.0537</v>
      </c>
      <c r="AQ6" s="99">
        <f>IF(ISBLANK(Calculations!AQ6),"",Calculations!AQ6  + 'IRA Buildings Changes'!$D$38)</f>
        <v>6906926436373.0713</v>
      </c>
      <c r="AR6" s="99">
        <f>IF(ISBLANK(Calculations!AR6),"",Calculations!AR6  + 'IRA Buildings Changes'!$D$38)</f>
        <v>6947647847605.6279</v>
      </c>
      <c r="AS6" s="99">
        <f>IF(ISBLANK(Calculations!AS6),"",Calculations!AS6  + 'IRA Buildings Changes'!$D$38)</f>
        <v>6989487049544.1904</v>
      </c>
      <c r="AT6" s="99">
        <f>IF(ISBLANK(Calculations!AT6),"",Calculations!AT6  + 'IRA Buildings Changes'!$D$38)</f>
        <v>7031737700528.5732</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0.95360176747450764</v>
      </c>
      <c r="K7">
        <f>IF(ISBLANK(Calculations!K7),"",Calculations!K7)</f>
        <v>0.55476131022034025</v>
      </c>
      <c r="L7" t="str">
        <f>IF(ISBLANK(Calculations!L7),"",Calculations!L7)</f>
        <v>RESIDENTIAL</v>
      </c>
      <c r="M7" t="str">
        <f>IF(ISBLANK(Calculations!M7),"",Calculations!M7)</f>
        <v>heating</v>
      </c>
      <c r="N7" t="str">
        <f>IF(ISBLANK(Calculations!N7),"",Calculations!N7)</f>
        <v>petroleum diesel</v>
      </c>
      <c r="O7">
        <f>IF(ISBLANK(Calculations!O7),"",Calculations!O7)</f>
        <v>20631833272.151012</v>
      </c>
      <c r="P7">
        <f>IF(ISBLANK(Calculations!P7),"",Calculations!P7)</f>
        <v>20631833272.151012</v>
      </c>
      <c r="Q7">
        <f>IF(ISBLANK(Calculations!Q7),"",Calculations!Q7)</f>
        <v>20631833272.151012</v>
      </c>
      <c r="R7">
        <f>IF(ISBLANK(Calculations!R7),"",Calculations!R7)</f>
        <v>21230557910.734013</v>
      </c>
      <c r="S7">
        <f>IF(ISBLANK(Calculations!S7),"",Calculations!S7)</f>
        <v>21675188010.186863</v>
      </c>
      <c r="T7">
        <f>IF(ISBLANK(Calculations!T7),"",Calculations!T7)</f>
        <v>21958329299.142471</v>
      </c>
      <c r="U7">
        <f>IF(ISBLANK(Calculations!U7),"",Calculations!U7)</f>
        <v>22038673315.660286</v>
      </c>
      <c r="V7">
        <f>IF(ISBLANK(Calculations!V7),"",Calculations!V7)</f>
        <v>21882391142.02457</v>
      </c>
      <c r="W7">
        <f>IF(ISBLANK(Calculations!W7),"",Calculations!W7)</f>
        <v>21504817663.505512</v>
      </c>
      <c r="X7">
        <f>IF(ISBLANK(Calculations!X7),"",Calculations!X7)</f>
        <v>20870006647.833839</v>
      </c>
      <c r="Y7">
        <f>IF(ISBLANK(Calculations!Y7),"",Calculations!Y7)</f>
        <v>19966410895.602367</v>
      </c>
      <c r="Z7">
        <f>IF(ISBLANK(Calculations!Z7),"",Calculations!Z7)</f>
        <v>18844462367.305946</v>
      </c>
      <c r="AA7">
        <f>IF(ISBLANK(Calculations!AA7),"",Calculations!AA7)</f>
        <v>17553251997.723915</v>
      </c>
      <c r="AB7">
        <f>IF(ISBLANK(Calculations!AB7),"",Calculations!AB7)</f>
        <v>16157653173.500954</v>
      </c>
      <c r="AC7">
        <f>IF(ISBLANK(Calculations!AC7),"",Calculations!AC7)</f>
        <v>14700797345.385159</v>
      </c>
      <c r="AD7">
        <f>IF(ISBLANK(Calculations!AD7),"",Calculations!AD7)</f>
        <v>13248854534.258804</v>
      </c>
      <c r="AE7">
        <f>IF(ISBLANK(Calculations!AE7),"",Calculations!AE7)</f>
        <v>11836497660.821035</v>
      </c>
      <c r="AF7">
        <f>IF(ISBLANK(Calculations!AF7),"",Calculations!AF7)</f>
        <v>10515406189.029699</v>
      </c>
      <c r="AG7">
        <f>IF(ISBLANK(Calculations!AG7),"",Calculations!AG7)</f>
        <v>9298364680.842001</v>
      </c>
      <c r="AH7">
        <f>IF(ISBLANK(Calculations!AH7),"",Calculations!AH7)</f>
        <v>8189858431.8708372</v>
      </c>
      <c r="AI7">
        <f>IF(ISBLANK(Calculations!AI7),"",Calculations!AI7)</f>
        <v>7184194249.8371468</v>
      </c>
      <c r="AJ7">
        <f>IF(ISBLANK(Calculations!AJ7),"",Calculations!AJ7)</f>
        <v>6263392419.2698479</v>
      </c>
      <c r="AK7">
        <f>IF(ISBLANK(Calculations!AK7),"",Calculations!AK7)</f>
        <v>5416482347.7387505</v>
      </c>
      <c r="AL7">
        <f>IF(ISBLANK(Calculations!AL7),"",Calculations!AL7)</f>
        <v>4634940575.3654289</v>
      </c>
      <c r="AM7">
        <f>IF(ISBLANK(Calculations!AM7),"",Calculations!AM7)</f>
        <v>3913109955.6489339</v>
      </c>
      <c r="AN7">
        <f>IF(ISBLANK(Calculations!AN7),"",Calculations!AN7)</f>
        <v>3252004956.7204375</v>
      </c>
      <c r="AO7">
        <f>IF(ISBLANK(Calculations!AO7),"",Calculations!AO7)</f>
        <v>2655792090.5749273</v>
      </c>
      <c r="AP7">
        <f>IF(ISBLANK(Calculations!AP7),"",Calculations!AP7)</f>
        <v>2127443513.9097457</v>
      </c>
      <c r="AQ7">
        <f>IF(ISBLANK(Calculations!AQ7),"",Calculations!AQ7)</f>
        <v>1671529940.0842159</v>
      </c>
      <c r="AR7">
        <f>IF(ISBLANK(Calculations!AR7),"",Calculations!AR7)</f>
        <v>1286362499.8877633</v>
      </c>
      <c r="AS7">
        <f>IF(ISBLANK(Calculations!AS7),"",Calculations!AS7)</f>
        <v>968756074.7797817</v>
      </c>
      <c r="AT7">
        <f>IF(ISBLANK(Calculations!AT7),"",Calculations!AT7)</f>
        <v>713451363.53719509</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0.55476131022034025</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0.55476131022034025</v>
      </c>
      <c r="L9" t="str">
        <f>IF(ISBLANK(Calculations!L9),"",Calculations!L9)</f>
        <v>RESIDENTIAL</v>
      </c>
      <c r="M9" t="str">
        <f>IF(ISBLANK(Calculations!M9),"",Calculations!M9)</f>
        <v>heating</v>
      </c>
      <c r="N9" t="str">
        <f>IF(ISBLANK(Calculations!N9),"",Calculations!N9)</f>
        <v>biomass</v>
      </c>
      <c r="O9">
        <f>IF(ISBLANK(Calculations!O9),"",Calculations!O9)</f>
        <v>2716111374838.7856</v>
      </c>
      <c r="P9">
        <f>IF(ISBLANK(Calculations!P9),"",Calculations!P9)</f>
        <v>2716111374838.7856</v>
      </c>
      <c r="Q9">
        <f>IF(ISBLANK(Calculations!Q9),"",Calculations!Q9)</f>
        <v>2716111374838.7856</v>
      </c>
      <c r="R9">
        <f>IF(ISBLANK(Calculations!R9),"",Calculations!R9)</f>
        <v>2704596619346.5327</v>
      </c>
      <c r="S9">
        <f>IF(ISBLANK(Calculations!S9),"",Calculations!S9)</f>
        <v>2691463114058.3193</v>
      </c>
      <c r="T9">
        <f>IF(ISBLANK(Calculations!T9),"",Calculations!T9)</f>
        <v>2679606783407.6606</v>
      </c>
      <c r="U9">
        <f>IF(ISBLANK(Calculations!U9),"",Calculations!U9)</f>
        <v>2668234303042.2539</v>
      </c>
      <c r="V9">
        <f>IF(ISBLANK(Calculations!V9),"",Calculations!V9)</f>
        <v>2655998040809.3413</v>
      </c>
      <c r="W9">
        <f>IF(ISBLANK(Calculations!W9),"",Calculations!W9)</f>
        <v>2646671523552.5786</v>
      </c>
      <c r="X9">
        <f>IF(ISBLANK(Calculations!X9),"",Calculations!X9)</f>
        <v>2638309933747.5864</v>
      </c>
      <c r="Y9">
        <f>IF(ISBLANK(Calculations!Y9),"",Calculations!Y9)</f>
        <v>2628504195485.2661</v>
      </c>
      <c r="Z9">
        <f>IF(ISBLANK(Calculations!Z9),"",Calculations!Z9)</f>
        <v>2620975082848.4287</v>
      </c>
      <c r="AA9">
        <f>IF(ISBLANK(Calculations!AA9),"",Calculations!AA9)</f>
        <v>2614883046492.4507</v>
      </c>
      <c r="AB9">
        <f>IF(ISBLANK(Calculations!AB9),"",Calculations!AB9)</f>
        <v>2610882623438.0396</v>
      </c>
      <c r="AC9">
        <f>IF(ISBLANK(Calculations!AC9),"",Calculations!AC9)</f>
        <v>2607621662631.9546</v>
      </c>
      <c r="AD9">
        <f>IF(ISBLANK(Calculations!AD9),"",Calculations!AD9)</f>
        <v>2607671736150.8867</v>
      </c>
      <c r="AE9">
        <f>IF(ISBLANK(Calculations!AE9),"",Calculations!AE9)</f>
        <v>2609442447423.8633</v>
      </c>
      <c r="AF9">
        <f>IF(ISBLANK(Calculations!AF9),"",Calculations!AF9)</f>
        <v>2616648630002.6426</v>
      </c>
      <c r="AG9">
        <f>IF(ISBLANK(Calculations!AG9),"",Calculations!AG9)</f>
        <v>2626849564849.0015</v>
      </c>
      <c r="AH9">
        <f>IF(ISBLANK(Calculations!AH9),"",Calculations!AH9)</f>
        <v>2639334632101.5669</v>
      </c>
      <c r="AI9">
        <f>IF(ISBLANK(Calculations!AI9),"",Calculations!AI9)</f>
        <v>2652418939638.5239</v>
      </c>
      <c r="AJ9">
        <f>IF(ISBLANK(Calculations!AJ9),"",Calculations!AJ9)</f>
        <v>2664663729541.1245</v>
      </c>
      <c r="AK9">
        <f>IF(ISBLANK(Calculations!AK9),"",Calculations!AK9)</f>
        <v>2683194145757.9707</v>
      </c>
      <c r="AL9">
        <f>IF(ISBLANK(Calculations!AL9),"",Calculations!AL9)</f>
        <v>2699976442129.459</v>
      </c>
      <c r="AM9">
        <f>IF(ISBLANK(Calculations!AM9),"",Calculations!AM9)</f>
        <v>2714493042724.397</v>
      </c>
      <c r="AN9">
        <f>IF(ISBLANK(Calculations!AN9),"",Calculations!AN9)</f>
        <v>2726916326642.3223</v>
      </c>
      <c r="AO9">
        <f>IF(ISBLANK(Calculations!AO9),"",Calculations!AO9)</f>
        <v>2738010261023.5181</v>
      </c>
      <c r="AP9">
        <f>IF(ISBLANK(Calculations!AP9),"",Calculations!AP9)</f>
        <v>2747134144445.0571</v>
      </c>
      <c r="AQ9">
        <f>IF(ISBLANK(Calculations!AQ9),"",Calculations!AQ9)</f>
        <v>2757682388188.1953</v>
      </c>
      <c r="AR9">
        <f>IF(ISBLANK(Calculations!AR9),"",Calculations!AR9)</f>
        <v>2768544320288.8604</v>
      </c>
      <c r="AS9">
        <f>IF(ISBLANK(Calculations!AS9),"",Calculations!AS9)</f>
        <v>2779708774321.7007</v>
      </c>
      <c r="AT9">
        <f>IF(ISBLANK(Calculations!AT9),"",Calculations!AT9)</f>
        <v>2791270000681.437</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0.55476131022034025</v>
      </c>
      <c r="L10" t="str">
        <f>IF(ISBLANK(Calculations!L10),"",Calculations!L10)</f>
        <v>RESIDENTIAL</v>
      </c>
      <c r="M10" t="str">
        <f>IF(ISBLANK(Calculations!M10),"",Calculations!M10)</f>
        <v>heating</v>
      </c>
      <c r="N10" t="str">
        <f>IF(ISBLANK(Calculations!N10),"",Calculations!N10)</f>
        <v>kerosene</v>
      </c>
      <c r="O10">
        <f>IF(ISBLANK(Calculations!O10),"",Calculations!O10)</f>
        <v>2773806551.1017013</v>
      </c>
      <c r="P10">
        <f>IF(ISBLANK(Calculations!P10),"",Calculations!P10)</f>
        <v>2773806551.1017013</v>
      </c>
      <c r="Q10">
        <f>IF(ISBLANK(Calculations!Q10),"",Calculations!Q10)</f>
        <v>2773806551.1017013</v>
      </c>
      <c r="R10">
        <f>IF(ISBLANK(Calculations!R10),"",Calculations!R10)</f>
        <v>2798161232.7004786</v>
      </c>
      <c r="S10">
        <f>IF(ISBLANK(Calculations!S10),"",Calculations!S10)</f>
        <v>2819961558.4191594</v>
      </c>
      <c r="T10">
        <f>IF(ISBLANK(Calculations!T10),"",Calculations!T10)</f>
        <v>2842142200.5552497</v>
      </c>
      <c r="U10">
        <f>IF(ISBLANK(Calculations!U10),"",Calculations!U10)</f>
        <v>2863399968.2949376</v>
      </c>
      <c r="V10">
        <f>IF(ISBLANK(Calculations!V10),"",Calculations!V10)</f>
        <v>2882581702.8198209</v>
      </c>
      <c r="W10">
        <f>IF(ISBLANK(Calculations!W10),"",Calculations!W10)</f>
        <v>2901722031.4653502</v>
      </c>
      <c r="X10">
        <f>IF(ISBLANK(Calculations!X10),"",Calculations!X10)</f>
        <v>2918407297.0216293</v>
      </c>
      <c r="Y10">
        <f>IF(ISBLANK(Calculations!Y10),"",Calculations!Y10)</f>
        <v>2930330718.0981388</v>
      </c>
      <c r="Z10">
        <f>IF(ISBLANK(Calculations!Z10),"",Calculations!Z10)</f>
        <v>2941021166.0227728</v>
      </c>
      <c r="AA10">
        <f>IF(ISBLANK(Calculations!AA10),"",Calculations!AA10)</f>
        <v>2949504710.0412507</v>
      </c>
      <c r="AB10">
        <f>IF(ISBLANK(Calculations!AB10),"",Calculations!AB10)</f>
        <v>2955597262.3398423</v>
      </c>
      <c r="AC10">
        <f>IF(ISBLANK(Calculations!AC10),"",Calculations!AC10)</f>
        <v>2959297029.7613826</v>
      </c>
      <c r="AD10">
        <f>IF(ISBLANK(Calculations!AD10),"",Calculations!AD10)</f>
        <v>2962080856.8660331</v>
      </c>
      <c r="AE10">
        <f>IF(ISBLANK(Calculations!AE10),"",Calculations!AE10)</f>
        <v>2963427843.5068855</v>
      </c>
      <c r="AF10">
        <f>IF(ISBLANK(Calculations!AF10),"",Calculations!AF10)</f>
        <v>2967207573.1915283</v>
      </c>
      <c r="AG10">
        <f>IF(ISBLANK(Calculations!AG10),"",Calculations!AG10)</f>
        <v>2971825553.7563753</v>
      </c>
      <c r="AH10">
        <f>IF(ISBLANK(Calculations!AH10),"",Calculations!AH10)</f>
        <v>2977287896.7590322</v>
      </c>
      <c r="AI10">
        <f>IF(ISBLANK(Calculations!AI10),"",Calculations!AI10)</f>
        <v>2983270535.0859056</v>
      </c>
      <c r="AJ10">
        <f>IF(ISBLANK(Calculations!AJ10),"",Calculations!AJ10)</f>
        <v>2989424327.1994276</v>
      </c>
      <c r="AK10">
        <f>IF(ISBLANK(Calculations!AK10),"",Calculations!AK10)</f>
        <v>3007903949.3013597</v>
      </c>
      <c r="AL10">
        <f>IF(ISBLANK(Calculations!AL10),"",Calculations!AL10)</f>
        <v>3026670978.1852069</v>
      </c>
      <c r="AM10">
        <f>IF(ISBLANK(Calculations!AM10),"",Calculations!AM10)</f>
        <v>3045667254.7034845</v>
      </c>
      <c r="AN10">
        <f>IF(ISBLANK(Calculations!AN10),"",Calculations!AN10)</f>
        <v>3064910690.4294748</v>
      </c>
      <c r="AO10">
        <f>IF(ISBLANK(Calculations!AO10),"",Calculations!AO10)</f>
        <v>3084451835.3921657</v>
      </c>
      <c r="AP10">
        <f>IF(ISBLANK(Calculations!AP10),"",Calculations!AP10)</f>
        <v>3102733782.705246</v>
      </c>
      <c r="AQ10">
        <f>IF(ISBLANK(Calculations!AQ10),"",Calculations!AQ10)</f>
        <v>3122996815.9847965</v>
      </c>
      <c r="AR10">
        <f>IF(ISBLANK(Calculations!AR10),"",Calculations!AR10)</f>
        <v>3143667621.5536337</v>
      </c>
      <c r="AS10">
        <f>IF(ISBLANK(Calculations!AS10),"",Calculations!AS10)</f>
        <v>3164755706.1067853</v>
      </c>
      <c r="AT10">
        <f>IF(ISBLANK(Calculations!AT10),"",Calculations!AT10)</f>
        <v>3186252795.4613371</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0.55476131022034025</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0.55476131022034025</v>
      </c>
      <c r="C12">
        <f>IF(ISBLANK(Calculations!C12),"",Calculations!C12)</f>
        <v>0.44523868977965975</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0.74713178820360193</v>
      </c>
      <c r="K12">
        <f>IF(ISBLANK(Calculations!K12),"",Calculations!K12)</f>
        <v>0.55476131022034025</v>
      </c>
      <c r="L12" t="str">
        <f>IF(ISBLANK(Calculations!L12),"",Calculations!L12)</f>
        <v>RESIDENTIAL</v>
      </c>
      <c r="M12" t="str">
        <f>IF(ISBLANK(Calculations!M12),"",Calculations!M12)</f>
        <v>heating</v>
      </c>
      <c r="N12" t="str">
        <f>IF(ISBLANK(Calculations!N12),"",Calculations!N12)</f>
        <v>LPG propane or butane</v>
      </c>
      <c r="O12">
        <f>IF(ISBLANK(Calculations!O12),"",Calculations!O12)</f>
        <v>1650873082158.9551</v>
      </c>
      <c r="P12">
        <f>IF(ISBLANK(Calculations!P12),"",Calculations!P12)</f>
        <v>1650873082158.9551</v>
      </c>
      <c r="Q12">
        <f>IF(ISBLANK(Calculations!Q12),"",Calculations!Q12)</f>
        <v>1650873082158.9551</v>
      </c>
      <c r="R12">
        <f>IF(ISBLANK(Calculations!R12),"",Calculations!R12)</f>
        <v>1657117654956.0464</v>
      </c>
      <c r="S12">
        <f>IF(ISBLANK(Calculations!S12),"",Calculations!S12)</f>
        <v>1662066089076.7061</v>
      </c>
      <c r="T12">
        <f>IF(ISBLANK(Calculations!T12),"",Calculations!T12)</f>
        <v>1667543645609.8787</v>
      </c>
      <c r="U12">
        <f>IF(ISBLANK(Calculations!U12),"",Calculations!U12)</f>
        <v>1673005228993.5859</v>
      </c>
      <c r="V12">
        <f>IF(ISBLANK(Calculations!V12),"",Calculations!V12)</f>
        <v>1678020425195.9875</v>
      </c>
      <c r="W12">
        <f>IF(ISBLANK(Calculations!W12),"",Calculations!W12)</f>
        <v>1685449243854.4697</v>
      </c>
      <c r="X12">
        <f>IF(ISBLANK(Calculations!X12),"",Calculations!X12)</f>
        <v>1693523088088.0686</v>
      </c>
      <c r="Y12">
        <f>IF(ISBLANK(Calculations!Y12),"",Calculations!Y12)</f>
        <v>1700792149246.1292</v>
      </c>
      <c r="Z12">
        <f>IF(ISBLANK(Calculations!Z12),"",Calculations!Z12)</f>
        <v>1709263314264.2761</v>
      </c>
      <c r="AA12">
        <f>IF(ISBLANK(Calculations!AA12),"",Calculations!AA12)</f>
        <v>1717948534235.782</v>
      </c>
      <c r="AB12">
        <f>IF(ISBLANK(Calculations!AB12),"",Calculations!AB12)</f>
        <v>1726350916634.5425</v>
      </c>
      <c r="AC12">
        <f>IF(ISBLANK(Calculations!AC12),"",Calculations!AC12)</f>
        <v>1732880157387.3123</v>
      </c>
      <c r="AD12">
        <f>IF(ISBLANK(Calculations!AD12),"",Calculations!AD12)</f>
        <v>1739243473693.4277</v>
      </c>
      <c r="AE12">
        <f>IF(ISBLANK(Calculations!AE12),"",Calculations!AE12)</f>
        <v>1743836111065.3359</v>
      </c>
      <c r="AF12">
        <f>IF(ISBLANK(Calculations!AF12),"",Calculations!AF12)</f>
        <v>1748706417180.5791</v>
      </c>
      <c r="AG12">
        <f>IF(ISBLANK(Calculations!AG12),"",Calculations!AG12)</f>
        <v>1752668408971.4465</v>
      </c>
      <c r="AH12">
        <f>IF(ISBLANK(Calculations!AH12),"",Calculations!AH12)</f>
        <v>1756026774844.2354</v>
      </c>
      <c r="AI12">
        <f>IF(ISBLANK(Calculations!AI12),"",Calculations!AI12)</f>
        <v>1759012639719.072</v>
      </c>
      <c r="AJ12">
        <f>IF(ISBLANK(Calculations!AJ12),"",Calculations!AJ12)</f>
        <v>1761361070976.5928</v>
      </c>
      <c r="AK12">
        <f>IF(ISBLANK(Calculations!AK12),"",Calculations!AK12)</f>
        <v>1766655986817.6572</v>
      </c>
      <c r="AL12">
        <f>IF(ISBLANK(Calculations!AL12),"",Calculations!AL12)</f>
        <v>1772848493283.4509</v>
      </c>
      <c r="AM12">
        <f>IF(ISBLANK(Calculations!AM12),"",Calculations!AM12)</f>
        <v>1780031434504.6338</v>
      </c>
      <c r="AN12">
        <f>IF(ISBLANK(Calculations!AN12),"",Calculations!AN12)</f>
        <v>1788256225790.6033</v>
      </c>
      <c r="AO12">
        <f>IF(ISBLANK(Calculations!AO12),"",Calculations!AO12)</f>
        <v>1797418498643.1309</v>
      </c>
      <c r="AP12">
        <f>IF(ISBLANK(Calculations!AP12),"",Calculations!AP12)</f>
        <v>1806346206931.3252</v>
      </c>
      <c r="AQ12">
        <f>IF(ISBLANK(Calculations!AQ12),"",Calculations!AQ12)</f>
        <v>1816635919080.6792</v>
      </c>
      <c r="AR12">
        <f>IF(ISBLANK(Calculations!AR12),"",Calculations!AR12)</f>
        <v>1827143200264.6931</v>
      </c>
      <c r="AS12">
        <f>IF(ISBLANK(Calculations!AS12),"",Calculations!AS12)</f>
        <v>1837665727084.082</v>
      </c>
      <c r="AT12">
        <f>IF(ISBLANK(Calculations!AT12),"",Calculations!AT12)</f>
        <v>1848088764901.7576</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0.55476131022034025</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0.12740562697708585</v>
      </c>
      <c r="K17">
        <f>IF(ISBLANK(Calculations!K17),"",Calculations!K17)</f>
        <v>0.55476131022034025</v>
      </c>
      <c r="L17" t="str">
        <f>IF(ISBLANK(Calculations!L17),"",Calculations!L17)</f>
        <v>RESIDENTIAL</v>
      </c>
      <c r="M17" t="str">
        <f>IF(ISBLANK(Calculations!M17),"",Calculations!M17)</f>
        <v>cooling</v>
      </c>
      <c r="N17" t="str">
        <f>IF(ISBLANK(Calculations!N17),"",Calculations!N17)</f>
        <v>electricity</v>
      </c>
      <c r="O17">
        <f>P17</f>
        <v>4562234085758.2188</v>
      </c>
      <c r="P17">
        <f>IF(ISBLANK(Calculations!P17),"",Calculations!P17)</f>
        <v>4562234085758.2188</v>
      </c>
      <c r="Q17">
        <f>IF(ISBLANK(Calculations!Q17),"",Calculations!Q17)</f>
        <v>4562234085758.2188</v>
      </c>
      <c r="R17">
        <f>IF(ISBLANK(Calculations!R17),"",Calculations!R17)</f>
        <v>4458892712407.0244</v>
      </c>
      <c r="S17" s="99">
        <f>IF(ISBLANK(Calculations!S17),"",Calculations!S17 + ('IRA Buildings Changes'!$C$38/($AB$16-$R$16)*(S16-$R$16)))</f>
        <v>4574560340153.1152</v>
      </c>
      <c r="T17" s="99">
        <f>IF(ISBLANK(Calculations!T17),"",Calculations!T17 + ('IRA Buildings Changes'!$C$38/($AB$16-$R$16)*(T16-$R$16)))</f>
        <v>4697215325553.7607</v>
      </c>
      <c r="U17" s="99">
        <f>IF(ISBLANK(Calculations!U17),"",Calculations!U17 + ('IRA Buildings Changes'!$C$38/($AB$16-$R$16)*(U16-$R$16)))</f>
        <v>4829550563648.1162</v>
      </c>
      <c r="V17" s="99">
        <f>IF(ISBLANK(Calculations!V17),"",Calculations!V17 + ('IRA Buildings Changes'!$C$38/($AB$16-$R$16)*(V16-$R$16)))</f>
        <v>4974839639577.0303</v>
      </c>
      <c r="W17" s="99">
        <f>IF(ISBLANK(Calculations!W17),"",Calculations!W17 + ('IRA Buildings Changes'!$C$38/($AB$16-$R$16)*(W16-$R$16)))</f>
        <v>5130317686886.3926</v>
      </c>
      <c r="X17" s="99">
        <f>IF(ISBLANK(Calculations!X17),"",Calculations!X17 + ('IRA Buildings Changes'!$C$38/($AB$16-$R$16)*(X16-$R$16)))</f>
        <v>5296835462129.1562</v>
      </c>
      <c r="Y17" s="99">
        <f>IF(ISBLANK(Calculations!Y17),"",Calculations!Y17 + ('IRA Buildings Changes'!$C$38/($AB$16-$R$16)*(Y16-$R$16)))</f>
        <v>5473167349736.2949</v>
      </c>
      <c r="Z17" s="99">
        <f>IF(ISBLANK(Calculations!Z17),"",Calculations!Z17 + ('IRA Buildings Changes'!$C$38/($AB$16-$R$16)*(Z16-$R$16)))</f>
        <v>5658895552053.8457</v>
      </c>
      <c r="AA17" s="99">
        <f>IF(ISBLANK(Calculations!AA17),"",Calculations!AA17 + ('IRA Buildings Changes'!$C$38/($AB$16-$R$16)*(AA16-$R$16)))</f>
        <v>5850356835582.2627</v>
      </c>
      <c r="AB17" s="98">
        <f>IF(ISBLANK(Calculations!AB17),"",Calculations!AB17 + 'IRA Buildings Changes'!$C$38)</f>
        <v>6047406817733.5986</v>
      </c>
      <c r="AC17" s="99">
        <f>IF(ISBLANK(Calculations!AC17),"",Calculations!AC17 + 'IRA Buildings Changes'!$C$38)</f>
        <v>6039476089471.0508</v>
      </c>
      <c r="AD17" s="99">
        <f>IF(ISBLANK(Calculations!AD17),"",Calculations!AD17 + 'IRA Buildings Changes'!$C$38)</f>
        <v>6032948881476.7051</v>
      </c>
      <c r="AE17" s="99">
        <f>IF(ISBLANK(Calculations!AE17),"",Calculations!AE17 + 'IRA Buildings Changes'!$C$38)</f>
        <v>6028487437622.8672</v>
      </c>
      <c r="AF17" s="99">
        <f>IF(ISBLANK(Calculations!AF17),"",Calculations!AF17 + 'IRA Buildings Changes'!$C$38)</f>
        <v>6027104339595.6445</v>
      </c>
      <c r="AG17" s="99">
        <f>IF(ISBLANK(Calculations!AG17),"",Calculations!AG17 + 'IRA Buildings Changes'!$C$38)</f>
        <v>6026035911961.916</v>
      </c>
      <c r="AH17" s="99">
        <f>IF(ISBLANK(Calculations!AH17),"",Calculations!AH17 + 'IRA Buildings Changes'!$C$38)</f>
        <v>6026286470669.8301</v>
      </c>
      <c r="AI17" s="99">
        <f>IF(ISBLANK(Calculations!AI17),"",Calculations!AI17 + 'IRA Buildings Changes'!$C$38)</f>
        <v>6029017545149.6543</v>
      </c>
      <c r="AJ17" s="99">
        <f>IF(ISBLANK(Calculations!AJ17),"",Calculations!AJ17 + 'IRA Buildings Changes'!$C$38)</f>
        <v>6031523086448.5762</v>
      </c>
      <c r="AK17" s="99">
        <f>IF(ISBLANK(Calculations!AK17),"",Calculations!AK17 + 'IRA Buildings Changes'!$C$38)</f>
        <v>6034368828660.0684</v>
      </c>
      <c r="AL17" s="99">
        <f>IF(ISBLANK(Calculations!AL17),"",Calculations!AL17 + 'IRA Buildings Changes'!$C$38)</f>
        <v>6039648388610.084</v>
      </c>
      <c r="AM17" s="99">
        <f>IF(ISBLANK(Calculations!AM17),"",Calculations!AM17 + 'IRA Buildings Changes'!$C$38)</f>
        <v>6044528389647.3945</v>
      </c>
      <c r="AN17" s="99">
        <f>IF(ISBLANK(Calculations!AN17),"",Calculations!AN17 + 'IRA Buildings Changes'!$C$38)</f>
        <v>6050151197503.5205</v>
      </c>
      <c r="AO17" s="99">
        <f>IF(ISBLANK(Calculations!AO17),"",Calculations!AO17 + 'IRA Buildings Changes'!$C$38)</f>
        <v>6057702866476.8428</v>
      </c>
      <c r="AP17" s="99">
        <f>IF(ISBLANK(Calculations!AP17),"",Calculations!AP17 + 'IRA Buildings Changes'!$C$38)</f>
        <v>6064599311933.5918</v>
      </c>
      <c r="AQ17" s="99">
        <f>IF(ISBLANK(Calculations!AQ17),"",Calculations!AQ17 + 'IRA Buildings Changes'!$C$38)</f>
        <v>6071987384883.5371</v>
      </c>
      <c r="AR17" s="99">
        <f>IF(ISBLANK(Calculations!AR17),"",Calculations!AR17 + 'IRA Buildings Changes'!$C$38)</f>
        <v>6081037201164.2041</v>
      </c>
      <c r="AS17" s="99">
        <f>IF(ISBLANK(Calculations!AS17),"",Calculations!AS17 + 'IRA Buildings Changes'!$C$38)</f>
        <v>6089112524041.6738</v>
      </c>
      <c r="AT17" s="99">
        <f>IF(ISBLANK(Calculations!AT17),"",Calculations!AT17 + 'IRA Buildings Changes'!$C$38)</f>
        <v>6098560584377.3848</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0.55476131022034025</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0.55476131022034025</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1088</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0.55476131022034025</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1089</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0.55476131022034025</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0.55476131022034025</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0.55476131022034025</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0.55476131022034025</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0.55476131022034025</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0.55476131022034025</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4.3128116533666064E-2</v>
      </c>
      <c r="K30">
        <f>IF(ISBLANK(Calculations!K30),"",Calculations!K30)</f>
        <v>0.55476131022034025</v>
      </c>
      <c r="L30" t="str">
        <f>IF(ISBLANK(Calculations!L30),"",Calculations!L30)</f>
        <v>RESIDENTIAL</v>
      </c>
      <c r="M30" t="str">
        <f>IF(ISBLANK(Calculations!M30),"",Calculations!M30)</f>
        <v>lighting</v>
      </c>
      <c r="N30" t="str">
        <f>IF(ISBLANK(Calculations!N30),"",Calculations!N30)</f>
        <v>electricity</v>
      </c>
      <c r="O30">
        <f t="shared" si="0"/>
        <v>1544363211994.0173</v>
      </c>
      <c r="P30">
        <f>IF(ISBLANK(Calculations!P30),"",Calculations!P30)</f>
        <v>1544363211994.0173</v>
      </c>
      <c r="Q30">
        <f>IF(ISBLANK(Calculations!Q30),"",Calculations!Q30)</f>
        <v>1544363211994.0173</v>
      </c>
      <c r="R30">
        <f>IF(ISBLANK(Calculations!R30),"",Calculations!R30)</f>
        <v>1544661917159.7969</v>
      </c>
      <c r="S30">
        <f>IF(ISBLANK(Calculations!S30),"",Calculations!S30)</f>
        <v>1546088893035.7104</v>
      </c>
      <c r="T30">
        <f>IF(ISBLANK(Calculations!T30),"",Calculations!T30)</f>
        <v>1548903241746.2715</v>
      </c>
      <c r="U30">
        <f>IF(ISBLANK(Calculations!U30),"",Calculations!U30)</f>
        <v>1555807369812.4036</v>
      </c>
      <c r="V30">
        <f>IF(ISBLANK(Calculations!V30),"",Calculations!V30)</f>
        <v>1567101538917.0928</v>
      </c>
      <c r="W30">
        <f>IF(ISBLANK(Calculations!W30),"",Calculations!W30)</f>
        <v>1580021532531.1338</v>
      </c>
      <c r="X30">
        <f>IF(ISBLANK(Calculations!X30),"",Calculations!X30)</f>
        <v>1592824641933.6394</v>
      </c>
      <c r="Y30">
        <f>IF(ISBLANK(Calculations!Y30),"",Calculations!Y30)</f>
        <v>1605633448274.7344</v>
      </c>
      <c r="Z30">
        <f>IF(ISBLANK(Calculations!Z30),"",Calculations!Z30)</f>
        <v>1619280272820.0725</v>
      </c>
      <c r="AA30">
        <f>IF(ISBLANK(Calculations!AA30),"",Calculations!AA30)</f>
        <v>1635355529794.8887</v>
      </c>
      <c r="AB30">
        <f>IF(ISBLANK(Calculations!AB30),"",Calculations!AB30)</f>
        <v>1652955452921.7312</v>
      </c>
      <c r="AC30">
        <f>IF(ISBLANK(Calculations!AC30),"",Calculations!AC30)</f>
        <v>1672247171657.2234</v>
      </c>
      <c r="AD30">
        <f>IF(ISBLANK(Calculations!AD30),"",Calculations!AD30)</f>
        <v>1691834242012.373</v>
      </c>
      <c r="AE30">
        <f>IF(ISBLANK(Calculations!AE30),"",Calculations!AE30)</f>
        <v>1711350714374.6768</v>
      </c>
      <c r="AF30">
        <f>IF(ISBLANK(Calculations!AF30),"",Calculations!AF30)</f>
        <v>1727851493411.0754</v>
      </c>
      <c r="AG30">
        <f>IF(ISBLANK(Calculations!AG30),"",Calculations!AG30)</f>
        <v>1743749761077.7478</v>
      </c>
      <c r="AH30">
        <f>IF(ISBLANK(Calculations!AH30),"",Calculations!AH30)</f>
        <v>1759177655102.9934</v>
      </c>
      <c r="AI30">
        <f>IF(ISBLANK(Calculations!AI30),"",Calculations!AI30)</f>
        <v>1774195013684.9934</v>
      </c>
      <c r="AJ30">
        <f>IF(ISBLANK(Calculations!AJ30),"",Calculations!AJ30)</f>
        <v>1788891975004.6055</v>
      </c>
      <c r="AK30">
        <f>IF(ISBLANK(Calculations!AK30),"",Calculations!AK30)</f>
        <v>1810747994111.9817</v>
      </c>
      <c r="AL30">
        <f>IF(ISBLANK(Calculations!AL30),"",Calculations!AL30)</f>
        <v>1833197369196.2112</v>
      </c>
      <c r="AM30">
        <f>IF(ISBLANK(Calculations!AM30),"",Calculations!AM30)</f>
        <v>1856415195455.7205</v>
      </c>
      <c r="AN30">
        <f>IF(ISBLANK(Calculations!AN30),"",Calculations!AN30)</f>
        <v>1880540504847.3149</v>
      </c>
      <c r="AO30">
        <f>IF(ISBLANK(Calculations!AO30),"",Calculations!AO30)</f>
        <v>1905564137579.0369</v>
      </c>
      <c r="AP30">
        <f>IF(ISBLANK(Calculations!AP30),"",Calculations!AP30)</f>
        <v>1931430250773.1724</v>
      </c>
      <c r="AQ30">
        <f>IF(ISBLANK(Calculations!AQ30),"",Calculations!AQ30)</f>
        <v>1958036469406.1814</v>
      </c>
      <c r="AR30">
        <f>IF(ISBLANK(Calculations!AR30),"",Calculations!AR30)</f>
        <v>1985268229111.3083</v>
      </c>
      <c r="AS30">
        <f>IF(ISBLANK(Calculations!AS30),"",Calculations!AS30)</f>
        <v>2013063800741.0881</v>
      </c>
      <c r="AT30">
        <f>IF(ISBLANK(Calculations!AT30),"",Calculations!AT30)</f>
        <v>2041406487464.6704</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0.55476131022034025</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0.55476131022034025</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0.55476131022034025</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0.55476131022034025</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0.55476131022034025</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0.55476131022034025</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0.55476131022034025</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0.55476131022034025</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0.55476131022034025</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0.22902910275859237</v>
      </c>
      <c r="K43">
        <f>IF(ISBLANK(Calculations!K43),"",Calculations!K43)</f>
        <v>0.55476131022034025</v>
      </c>
      <c r="L43" t="str">
        <f>IF(ISBLANK(Calculations!L43),"",Calculations!L43)</f>
        <v>RESIDENTIAL</v>
      </c>
      <c r="M43" t="str">
        <f>IF(ISBLANK(Calculations!M43),"",Calculations!M43)</f>
        <v>appl</v>
      </c>
      <c r="N43" t="str">
        <f>IF(ISBLANK(Calculations!N43),"",Calculations!N43)</f>
        <v>electricity</v>
      </c>
      <c r="O43">
        <f t="shared" si="0"/>
        <v>8201242001844.9922</v>
      </c>
      <c r="P43">
        <f>IF(ISBLANK(Calculations!P43),"",Calculations!P43)</f>
        <v>8201242001844.9922</v>
      </c>
      <c r="Q43">
        <f>IF(ISBLANK(Calculations!Q43),"",Calculations!Q43)</f>
        <v>8201242001844.9922</v>
      </c>
      <c r="R43">
        <f>IF(ISBLANK(Calculations!R43),"",Calculations!R43)</f>
        <v>8164444505539.0527</v>
      </c>
      <c r="S43">
        <f>IF(ISBLANK(Calculations!S43),"",Calculations!S43)</f>
        <v>8129361300487.7188</v>
      </c>
      <c r="T43">
        <f>IF(ISBLANK(Calculations!T43),"",Calculations!T43)</f>
        <v>8099834723751.3701</v>
      </c>
      <c r="U43">
        <f>IF(ISBLANK(Calculations!U43),"",Calculations!U43)</f>
        <v>8077637555198.8662</v>
      </c>
      <c r="V43">
        <f>IF(ISBLANK(Calculations!V43),"",Calculations!V43)</f>
        <v>8064279429256.7178</v>
      </c>
      <c r="W43">
        <f>IF(ISBLANK(Calculations!W43),"",Calculations!W43)</f>
        <v>8058919092283.5469</v>
      </c>
      <c r="X43">
        <f>IF(ISBLANK(Calculations!X43),"",Calculations!X43)</f>
        <v>8061432439868.9248</v>
      </c>
      <c r="Y43">
        <f>IF(ISBLANK(Calculations!Y43),"",Calculations!Y43)</f>
        <v>8070479162725.7266</v>
      </c>
      <c r="Z43">
        <f>IF(ISBLANK(Calculations!Z43),"",Calculations!Z43)</f>
        <v>8086987278049.0674</v>
      </c>
      <c r="AA43">
        <f>IF(ISBLANK(Calculations!AA43),"",Calculations!AA43)</f>
        <v>8111920668875.7871</v>
      </c>
      <c r="AB43">
        <f>IF(ISBLANK(Calculations!AB43),"",Calculations!AB43)</f>
        <v>8143762418555.8369</v>
      </c>
      <c r="AC43">
        <f>IF(ISBLANK(Calculations!AC43),"",Calculations!AC43)</f>
        <v>8181226293463.9287</v>
      </c>
      <c r="AD43">
        <f>IF(ISBLANK(Calculations!AD43),"",Calculations!AD43)</f>
        <v>8225167530250.7324</v>
      </c>
      <c r="AE43">
        <f>IF(ISBLANK(Calculations!AE43),"",Calculations!AE43)</f>
        <v>8275337980173.749</v>
      </c>
      <c r="AF43">
        <f>IF(ISBLANK(Calculations!AF43),"",Calculations!AF43)</f>
        <v>8331174542132.8643</v>
      </c>
      <c r="AG43">
        <f>IF(ISBLANK(Calculations!AG43),"",Calculations!AG43)</f>
        <v>8389736729060.5986</v>
      </c>
      <c r="AH43">
        <f>IF(ISBLANK(Calculations!AH43),"",Calculations!AH43)</f>
        <v>8449269946686.459</v>
      </c>
      <c r="AI43">
        <f>IF(ISBLANK(Calculations!AI43),"",Calculations!AI43)</f>
        <v>8508971835370.6895</v>
      </c>
      <c r="AJ43">
        <f>IF(ISBLANK(Calculations!AJ43),"",Calculations!AJ43)</f>
        <v>8568690107493.4502</v>
      </c>
      <c r="AK43">
        <f>IF(ISBLANK(Calculations!AK43),"",Calculations!AK43)</f>
        <v>8652576974938.2285</v>
      </c>
      <c r="AL43">
        <f>IF(ISBLANK(Calculations!AL43),"",Calculations!AL43)</f>
        <v>8737308820136.0029</v>
      </c>
      <c r="AM43">
        <f>IF(ISBLANK(Calculations!AM43),"",Calculations!AM43)</f>
        <v>8822858397391.6016</v>
      </c>
      <c r="AN43">
        <f>IF(ISBLANK(Calculations!AN43),"",Calculations!AN43)</f>
        <v>8909260255659.6328</v>
      </c>
      <c r="AO43">
        <f>IF(ISBLANK(Calculations!AO43),"",Calculations!AO43)</f>
        <v>8996605504432.6836</v>
      </c>
      <c r="AP43">
        <f>IF(ISBLANK(Calculations!AP43),"",Calculations!AP43)</f>
        <v>9084933737848.8496</v>
      </c>
      <c r="AQ43">
        <f>IF(ISBLANK(Calculations!AQ43),"",Calculations!AQ43)</f>
        <v>9174248710356.9102</v>
      </c>
      <c r="AR43">
        <f>IF(ISBLANK(Calculations!AR43),"",Calculations!AR43)</f>
        <v>9264621173888.9414</v>
      </c>
      <c r="AS43">
        <f>IF(ISBLANK(Calculations!AS43),"",Calculations!AS43)</f>
        <v>9355972470815.8965</v>
      </c>
      <c r="AT43">
        <f>IF(ISBLANK(Calculations!AT43),"",Calculations!AT43)</f>
        <v>9448229286835.4102</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0.55476131022034025</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0.40737447181402409</v>
      </c>
      <c r="K45">
        <f>IF(ISBLANK(Calculations!K45),"",Calculations!K45)</f>
        <v>0.55476131022034025</v>
      </c>
      <c r="L45" t="str">
        <f>IF(ISBLANK(Calculations!L45),"",Calculations!L45)</f>
        <v>RESIDENTIAL</v>
      </c>
      <c r="M45" t="str">
        <f>IF(ISBLANK(Calculations!M45),"",Calculations!M45)</f>
        <v>appl</v>
      </c>
      <c r="N45" t="str">
        <f>IF(ISBLANK(Calculations!N45),"",Calculations!N45)</f>
        <v>natural gas</v>
      </c>
      <c r="O45">
        <f t="shared" si="0"/>
        <v>7746225039374.0283</v>
      </c>
      <c r="P45">
        <f>IF(ISBLANK(Calculations!P45),"",Calculations!P45)</f>
        <v>7746225039374.0283</v>
      </c>
      <c r="Q45">
        <f>IF(ISBLANK(Calculations!Q45),"",Calculations!Q45)</f>
        <v>7746225039374.0283</v>
      </c>
      <c r="R45">
        <f>IF(ISBLANK(Calculations!R45),"",Calculations!R45)</f>
        <v>7772332175869.5303</v>
      </c>
      <c r="S45">
        <f>IF(ISBLANK(Calculations!S45),"",Calculations!S45)</f>
        <v>7800829829001.5723</v>
      </c>
      <c r="T45">
        <f>IF(ISBLANK(Calculations!T45),"",Calculations!T45)</f>
        <v>7833524461579.5469</v>
      </c>
      <c r="U45">
        <f>IF(ISBLANK(Calculations!U45),"",Calculations!U45)</f>
        <v>7871570521729.8896</v>
      </c>
      <c r="V45">
        <f>IF(ISBLANK(Calculations!V45),"",Calculations!V45)</f>
        <v>7916241433476.4531</v>
      </c>
      <c r="W45">
        <f>IF(ISBLANK(Calculations!W45),"",Calculations!W45)</f>
        <v>7965395107511.2041</v>
      </c>
      <c r="X45">
        <f>IF(ISBLANK(Calculations!X45),"",Calculations!X45)</f>
        <v>8016467427419.6904</v>
      </c>
      <c r="Y45">
        <f>IF(ISBLANK(Calculations!Y45),"",Calculations!Y45)</f>
        <v>8066901612000.6504</v>
      </c>
      <c r="Z45">
        <f>IF(ISBLANK(Calculations!Z45),"",Calculations!Z45)</f>
        <v>8117706496284.3027</v>
      </c>
      <c r="AA45">
        <f>IF(ISBLANK(Calculations!AA45),"",Calculations!AA45)</f>
        <v>8168772255359.5166</v>
      </c>
      <c r="AB45">
        <f>IF(ISBLANK(Calculations!AB45),"",Calculations!AB45)</f>
        <v>8218342199122.9395</v>
      </c>
      <c r="AC45">
        <f>IF(ISBLANK(Calculations!AC45),"",Calculations!AC45)</f>
        <v>8266325800599.6387</v>
      </c>
      <c r="AD45">
        <f>IF(ISBLANK(Calculations!AD45),"",Calculations!AD45)</f>
        <v>8315549644266.9131</v>
      </c>
      <c r="AE45">
        <f>IF(ISBLANK(Calculations!AE45),"",Calculations!AE45)</f>
        <v>8367134121438.5254</v>
      </c>
      <c r="AF45">
        <f>IF(ISBLANK(Calculations!AF45),"",Calculations!AF45)</f>
        <v>8421331177856.9844</v>
      </c>
      <c r="AG45">
        <f>IF(ISBLANK(Calculations!AG45),"",Calculations!AG45)</f>
        <v>8476212696979.0352</v>
      </c>
      <c r="AH45">
        <f>IF(ISBLANK(Calculations!AH45),"",Calculations!AH45)</f>
        <v>8531174609570.752</v>
      </c>
      <c r="AI45">
        <f>IF(ISBLANK(Calculations!AI45),"",Calculations!AI45)</f>
        <v>8585431686735.6699</v>
      </c>
      <c r="AJ45">
        <f>IF(ISBLANK(Calculations!AJ45),"",Calculations!AJ45)</f>
        <v>8638853915742.3301</v>
      </c>
      <c r="AK45">
        <f>IF(ISBLANK(Calculations!AK45),"",Calculations!AK45)</f>
        <v>8721963114762.21</v>
      </c>
      <c r="AL45">
        <f>IF(ISBLANK(Calculations!AL45),"",Calculations!AL45)</f>
        <v>8805461576619.1895</v>
      </c>
      <c r="AM45">
        <f>IF(ISBLANK(Calculations!AM45),"",Calculations!AM45)</f>
        <v>8889618333257.0977</v>
      </c>
      <c r="AN45">
        <f>IF(ISBLANK(Calculations!AN45),"",Calculations!AN45)</f>
        <v>8974635537209.3984</v>
      </c>
      <c r="AO45">
        <f>IF(ISBLANK(Calculations!AO45),"",Calculations!AO45)</f>
        <v>9060579091897.1445</v>
      </c>
      <c r="AP45">
        <f>IF(ISBLANK(Calculations!AP45),"",Calculations!AP45)</f>
        <v>9147445308104.7422</v>
      </c>
      <c r="AQ45">
        <f>IF(ISBLANK(Calculations!AQ45),"",Calculations!AQ45)</f>
        <v>9235321464502.9648</v>
      </c>
      <c r="AR45">
        <f>IF(ISBLANK(Calculations!AR45),"",Calculations!AR45)</f>
        <v>9324106130437.832</v>
      </c>
      <c r="AS45">
        <f>IF(ISBLANK(Calculations!AS45),"",Calculations!AS45)</f>
        <v>9413927900564.8027</v>
      </c>
      <c r="AT45">
        <f>IF(ISBLANK(Calculations!AT45),"",Calculations!AT45)</f>
        <v>9504881838350.668</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4.6398232525492383E-2</v>
      </c>
      <c r="K46">
        <f>IF(ISBLANK(Calculations!K46),"",Calculations!K46)</f>
        <v>0.55476131022034025</v>
      </c>
      <c r="L46" t="str">
        <f>IF(ISBLANK(Calculations!L46),"",Calculations!L46)</f>
        <v>RESIDENTIAL</v>
      </c>
      <c r="M46" t="str">
        <f>IF(ISBLANK(Calculations!M46),"",Calculations!M46)</f>
        <v>appl</v>
      </c>
      <c r="N46" t="str">
        <f>IF(ISBLANK(Calculations!N46),"",Calculations!N46)</f>
        <v>petroleum diesel</v>
      </c>
      <c r="O46">
        <f t="shared" si="0"/>
        <v>1003857826.4422562</v>
      </c>
      <c r="P46">
        <f>IF(ISBLANK(Calculations!P46),"",Calculations!P46)</f>
        <v>1003857826.4422562</v>
      </c>
      <c r="Q46">
        <f>IF(ISBLANK(Calculations!Q46),"",Calculations!Q46)</f>
        <v>1003857826.4422562</v>
      </c>
      <c r="R46">
        <f>IF(ISBLANK(Calculations!R46),"",Calculations!R46)</f>
        <v>960043102.02989376</v>
      </c>
      <c r="S46">
        <f>IF(ISBLANK(Calculations!S46),"",Calculations!S46)</f>
        <v>910035196.38534987</v>
      </c>
      <c r="T46">
        <f>IF(ISBLANK(Calculations!T46),"",Calculations!T46)</f>
        <v>858096392.89659417</v>
      </c>
      <c r="U46">
        <f>IF(ISBLANK(Calculations!U46),"",Calculations!U46)</f>
        <v>808296904.96279109</v>
      </c>
      <c r="V46">
        <f>IF(ISBLANK(Calculations!V46),"",Calculations!V46)</f>
        <v>764071676.48697674</v>
      </c>
      <c r="W46">
        <f>IF(ISBLANK(Calculations!W46),"",Calculations!W46)</f>
        <v>727441823.932917</v>
      </c>
      <c r="X46">
        <f>IF(ISBLANK(Calculations!X46),"",Calculations!X46)</f>
        <v>699158216.9103229</v>
      </c>
      <c r="Y46">
        <f>IF(ISBLANK(Calculations!Y46),"",Calculations!Y46)</f>
        <v>678873013.03501403</v>
      </c>
      <c r="Z46">
        <f>IF(ISBLANK(Calculations!Z46),"",Calculations!Z46)</f>
        <v>665774485.77096295</v>
      </c>
      <c r="AA46">
        <f>IF(ISBLANK(Calculations!AA46),"",Calculations!AA46)</f>
        <v>658471506.73536336</v>
      </c>
      <c r="AB46">
        <f>IF(ISBLANK(Calculations!AB46),"",Calculations!AB46)</f>
        <v>655273208.58953774</v>
      </c>
      <c r="AC46">
        <f>IF(ISBLANK(Calculations!AC46),"",Calculations!AC46)</f>
        <v>654767092.97494721</v>
      </c>
      <c r="AD46">
        <f>IF(ISBLANK(Calculations!AD46),"",Calculations!AD46)</f>
        <v>656103933.12779081</v>
      </c>
      <c r="AE46">
        <f>IF(ISBLANK(Calculations!AE46),"",Calculations!AE46)</f>
        <v>658607210.07420528</v>
      </c>
      <c r="AF46">
        <f>IF(ISBLANK(Calculations!AF46),"",Calculations!AF46)</f>
        <v>661815836.61362481</v>
      </c>
      <c r="AG46">
        <f>IF(ISBLANK(Calculations!AG46),"",Calculations!AG46)</f>
        <v>665309659.46833777</v>
      </c>
      <c r="AH46">
        <f>IF(ISBLANK(Calculations!AH46),"",Calculations!AH46)</f>
        <v>668916197.99905145</v>
      </c>
      <c r="AI46">
        <f>IF(ISBLANK(Calculations!AI46),"",Calculations!AI46)</f>
        <v>672512213.22793341</v>
      </c>
      <c r="AJ46">
        <f>IF(ISBLANK(Calculations!AJ46),"",Calculations!AJ46)</f>
        <v>676060702.32078111</v>
      </c>
      <c r="AK46">
        <f>IF(ISBLANK(Calculations!AK46),"",Calculations!AK46)</f>
        <v>682387223.60412335</v>
      </c>
      <c r="AL46">
        <f>IF(ISBLANK(Calculations!AL46),"",Calculations!AL46)</f>
        <v>688757981.60622478</v>
      </c>
      <c r="AM46">
        <f>IF(ISBLANK(Calculations!AM46),"",Calculations!AM46)</f>
        <v>695199780.40371478</v>
      </c>
      <c r="AN46">
        <f>IF(ISBLANK(Calculations!AN46),"",Calculations!AN46)</f>
        <v>701732331.92765594</v>
      </c>
      <c r="AO46">
        <f>IF(ISBLANK(Calculations!AO46),"",Calculations!AO46)</f>
        <v>708362597.79795074</v>
      </c>
      <c r="AP46">
        <f>IF(ISBLANK(Calculations!AP46),"",Calculations!AP46)</f>
        <v>715082633.89066267</v>
      </c>
      <c r="AQ46">
        <f>IF(ISBLANK(Calculations!AQ46),"",Calculations!AQ46)</f>
        <v>721895583.04650247</v>
      </c>
      <c r="AR46">
        <f>IF(ISBLANK(Calculations!AR46),"",Calculations!AR46)</f>
        <v>728789109.57660663</v>
      </c>
      <c r="AS46">
        <f>IF(ISBLANK(Calculations!AS46),"",Calculations!AS46)</f>
        <v>735769049.45146537</v>
      </c>
      <c r="AT46">
        <f>IF(ISBLANK(Calculations!AT46),"",Calculations!AT46)</f>
        <v>742844036.28980637</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0.55476131022034025</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0.55476131022034025</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0.55476131022034025</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0.55476131022034025</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0.25286821179639812</v>
      </c>
      <c r="K51">
        <f>IF(ISBLANK(Calculations!K51),"",Calculations!K51)</f>
        <v>0.55476131022034025</v>
      </c>
      <c r="L51" t="str">
        <f>IF(ISBLANK(Calculations!L51),"",Calculations!L51)</f>
        <v>RESIDENTIAL</v>
      </c>
      <c r="M51" t="str">
        <f>IF(ISBLANK(Calculations!M51),"",Calculations!M51)</f>
        <v>appl</v>
      </c>
      <c r="N51" t="str">
        <f>IF(ISBLANK(Calculations!N51),"",Calculations!N51)</f>
        <v>LPG propane or butane</v>
      </c>
      <c r="O51">
        <f t="shared" si="0"/>
        <v>558741216448.66016</v>
      </c>
      <c r="P51">
        <f>IF(ISBLANK(Calculations!P51),"",Calculations!P51)</f>
        <v>558741216448.66016</v>
      </c>
      <c r="Q51">
        <f>IF(ISBLANK(Calculations!Q51),"",Calculations!Q51)</f>
        <v>558741216448.66016</v>
      </c>
      <c r="R51">
        <f>IF(ISBLANK(Calculations!R51),"",Calculations!R51)</f>
        <v>552934150291.95557</v>
      </c>
      <c r="S51">
        <f>IF(ISBLANK(Calculations!S51),"",Calculations!S51)</f>
        <v>549531500568.6579</v>
      </c>
      <c r="T51">
        <f>IF(ISBLANK(Calculations!T51),"",Calculations!T51)</f>
        <v>548098054994.53314</v>
      </c>
      <c r="U51">
        <f>IF(ISBLANK(Calculations!U51),"",Calculations!U51)</f>
        <v>548147526196.24603</v>
      </c>
      <c r="V51">
        <f>IF(ISBLANK(Calculations!V51),"",Calculations!V51)</f>
        <v>549325197927.52686</v>
      </c>
      <c r="W51">
        <f>IF(ISBLANK(Calculations!W51),"",Calculations!W51)</f>
        <v>551194463138.14868</v>
      </c>
      <c r="X51">
        <f>IF(ISBLANK(Calculations!X51),"",Calculations!X51)</f>
        <v>553437196542.61414</v>
      </c>
      <c r="Y51">
        <f>IF(ISBLANK(Calculations!Y51),"",Calculations!Y51)</f>
        <v>555792348902.71362</v>
      </c>
      <c r="Z51">
        <f>IF(ISBLANK(Calculations!Z51),"",Calculations!Z51)</f>
        <v>558303092880.87085</v>
      </c>
      <c r="AA51">
        <f>IF(ISBLANK(Calculations!AA51),"",Calculations!AA51)</f>
        <v>560944712464.96033</v>
      </c>
      <c r="AB51">
        <f>IF(ISBLANK(Calculations!AB51),"",Calculations!AB51)</f>
        <v>563569103844.27991</v>
      </c>
      <c r="AC51">
        <f>IF(ISBLANK(Calculations!AC51),"",Calculations!AC51)</f>
        <v>566115519561.52258</v>
      </c>
      <c r="AD51">
        <f>IF(ISBLANK(Calculations!AD51),"",Calculations!AD51)</f>
        <v>568730738252.57996</v>
      </c>
      <c r="AE51">
        <f>IF(ISBLANK(Calculations!AE51),"",Calculations!AE51)</f>
        <v>571476420696.68774</v>
      </c>
      <c r="AF51">
        <f>IF(ISBLANK(Calculations!AF51),"",Calculations!AF51)</f>
        <v>574386272171.47595</v>
      </c>
      <c r="AG51">
        <f>IF(ISBLANK(Calculations!AG51),"",Calculations!AG51)</f>
        <v>577331871760.3175</v>
      </c>
      <c r="AH51">
        <f>IF(ISBLANK(Calculations!AH51),"",Calculations!AH51)</f>
        <v>580280961531.93359</v>
      </c>
      <c r="AI51">
        <f>IF(ISBLANK(Calculations!AI51),"",Calculations!AI51)</f>
        <v>583185739464.76025</v>
      </c>
      <c r="AJ51">
        <f>IF(ISBLANK(Calculations!AJ51),"",Calculations!AJ51)</f>
        <v>586039435804.75659</v>
      </c>
      <c r="AK51">
        <f>IF(ISBLANK(Calculations!AK51),"",Calculations!AK51)</f>
        <v>591893514459.90845</v>
      </c>
      <c r="AL51">
        <f>IF(ISBLANK(Calculations!AL51),"",Calculations!AL51)</f>
        <v>597757792533.91638</v>
      </c>
      <c r="AM51">
        <f>IF(ISBLANK(Calculations!AM51),"",Calculations!AM51)</f>
        <v>603646585319.39404</v>
      </c>
      <c r="AN51">
        <f>IF(ISBLANK(Calculations!AN51),"",Calculations!AN51)</f>
        <v>609572075277.49951</v>
      </c>
      <c r="AO51">
        <f>IF(ISBLANK(Calculations!AO51),"",Calculations!AO51)</f>
        <v>615540359244.44031</v>
      </c>
      <c r="AP51">
        <f>IF(ISBLANK(Calculations!AP51),"",Calculations!AP51)</f>
        <v>621554363604.99133</v>
      </c>
      <c r="AQ51">
        <f>IF(ISBLANK(Calculations!AQ51),"",Calculations!AQ51)</f>
        <v>627620090352.07483</v>
      </c>
      <c r="AR51">
        <f>IF(ISBLANK(Calculations!AR51),"",Calculations!AR51)</f>
        <v>633735801649.81396</v>
      </c>
      <c r="AS51">
        <f>IF(ISBLANK(Calculations!AS51),"",Calculations!AS51)</f>
        <v>639910039197.21118</v>
      </c>
      <c r="AT51">
        <f>IF(ISBLANK(Calculations!AT51),"",Calculations!AT51)</f>
        <v>646150495649.4585</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0.55476131022034025</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0.46468419730896898</v>
      </c>
      <c r="K56">
        <f>IF(ISBLANK(Calculations!K56),"",Calculations!K56)</f>
        <v>0.55476131022034025</v>
      </c>
      <c r="L56" t="str">
        <f>IF(ISBLANK(Calculations!L56),"",Calculations!L56)</f>
        <v>RESIDENTIAL</v>
      </c>
      <c r="M56" t="str">
        <f>IF(ISBLANK(Calculations!M56),"",Calculations!M56)</f>
        <v>other</v>
      </c>
      <c r="N56" t="str">
        <f>IF(ISBLANK(Calculations!N56),"",Calculations!N56)</f>
        <v>electricity</v>
      </c>
      <c r="O56">
        <f t="shared" si="0"/>
        <v>16639752374967.406</v>
      </c>
      <c r="P56">
        <f>IF(ISBLANK(Calculations!P56),"",Calculations!P56)</f>
        <v>16639752374967.406</v>
      </c>
      <c r="Q56">
        <f>IF(ISBLANK(Calculations!Q56),"",Calculations!Q56)</f>
        <v>16639752374967.406</v>
      </c>
      <c r="R56">
        <f>IF(ISBLANK(Calculations!R56),"",Calculations!R56)</f>
        <v>16895237847232.451</v>
      </c>
      <c r="S56">
        <f>IF(ISBLANK(Calculations!S56),"",Calculations!S56)</f>
        <v>17193765116853.924</v>
      </c>
      <c r="T56">
        <f>IF(ISBLANK(Calculations!T56),"",Calculations!T56)</f>
        <v>17516746701904.836</v>
      </c>
      <c r="U56">
        <f>IF(ISBLANK(Calculations!U56),"",Calculations!U56)</f>
        <v>17841898309792.281</v>
      </c>
      <c r="V56">
        <f>IF(ISBLANK(Calculations!V56),"",Calculations!V56)</f>
        <v>18143871756130.234</v>
      </c>
      <c r="W56">
        <f>IF(ISBLANK(Calculations!W56),"",Calculations!W56)</f>
        <v>18448961316348.738</v>
      </c>
      <c r="X56">
        <f>IF(ISBLANK(Calculations!X56),"",Calculations!X56)</f>
        <v>18773472041093.914</v>
      </c>
      <c r="Y56">
        <f>IF(ISBLANK(Calculations!Y56),"",Calculations!Y56)</f>
        <v>19070840055203.41</v>
      </c>
      <c r="Z56">
        <f>IF(ISBLANK(Calculations!Z56),"",Calculations!Z56)</f>
        <v>19340899338406.902</v>
      </c>
      <c r="AA56">
        <f>IF(ISBLANK(Calculations!AA56),"",Calculations!AA56)</f>
        <v>19600607370010.723</v>
      </c>
      <c r="AB56">
        <f>IF(ISBLANK(Calculations!AB56),"",Calculations!AB56)</f>
        <v>19859131291168.383</v>
      </c>
      <c r="AC56">
        <f>IF(ISBLANK(Calculations!AC56),"",Calculations!AC56)</f>
        <v>20144020204052.543</v>
      </c>
      <c r="AD56">
        <f>IF(ISBLANK(Calculations!AD56),"",Calculations!AD56)</f>
        <v>20482210603522.406</v>
      </c>
      <c r="AE56">
        <f>IF(ISBLANK(Calculations!AE56),"",Calculations!AE56)</f>
        <v>20838633780954.922</v>
      </c>
      <c r="AF56">
        <f>IF(ISBLANK(Calculations!AF56),"",Calculations!AF56)</f>
        <v>21181342433303.402</v>
      </c>
      <c r="AG56">
        <f>IF(ISBLANK(Calculations!AG56),"",Calculations!AG56)</f>
        <v>21558529743481.879</v>
      </c>
      <c r="AH56">
        <f>IF(ISBLANK(Calculations!AH56),"",Calculations!AH56)</f>
        <v>21932077703326.164</v>
      </c>
      <c r="AI56">
        <f>IF(ISBLANK(Calculations!AI56),"",Calculations!AI56)</f>
        <v>22263197702511.672</v>
      </c>
      <c r="AJ56">
        <f>IF(ISBLANK(Calculations!AJ56),"",Calculations!AJ56)</f>
        <v>22454423174424.684</v>
      </c>
      <c r="AK56">
        <f>IF(ISBLANK(Calculations!AK56),"",Calculations!AK56)</f>
        <v>22636078427638.289</v>
      </c>
      <c r="AL56">
        <f>IF(ISBLANK(Calculations!AL56),"",Calculations!AL56)</f>
        <v>22977640118313.145</v>
      </c>
      <c r="AM56">
        <f>IF(ISBLANK(Calculations!AM56),"",Calculations!AM56)</f>
        <v>23314881112747.719</v>
      </c>
      <c r="AN56">
        <f>IF(ISBLANK(Calculations!AN56),"",Calculations!AN56)</f>
        <v>23579431794210.223</v>
      </c>
      <c r="AO56">
        <f>IF(ISBLANK(Calculations!AO56),"",Calculations!AO56)</f>
        <v>23772965407561.848</v>
      </c>
      <c r="AP56">
        <f>IF(ISBLANK(Calculations!AP56),"",Calculations!AP56)</f>
        <v>23931833069127.664</v>
      </c>
      <c r="AQ56">
        <f>IF(ISBLANK(Calculations!AQ56),"",Calculations!AQ56)</f>
        <v>24022649364022.527</v>
      </c>
      <c r="AR56">
        <f>IF(ISBLANK(Calculations!AR56),"",Calculations!AR56)</f>
        <v>24071450343617.992</v>
      </c>
      <c r="AS56">
        <f>IF(ISBLANK(Calculations!AS56),"",Calculations!AS56)</f>
        <v>24112263588776.762</v>
      </c>
      <c r="AT56">
        <f>IF(ISBLANK(Calculations!AT56),"",Calculations!AT56)</f>
        <v>24133248796808.426</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0.55476131022034025</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0.55476131022034025</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0.55476131022034025</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0.55476131022034025</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0.55476131022034025</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0.55476131022034025</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0.55476131022034025</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0.55476131022034025</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0.55476131022034025</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rural residential</v>
      </c>
      <c r="J69">
        <f>IF(ISBLANK(Calculations!J69),"",Calculations!J69)</f>
        <v>0.13575295642168689</v>
      </c>
      <c r="K69">
        <f>IF(ISBLANK(Calculations!K69),"",Calculations!K69)</f>
        <v>0.44523868977965975</v>
      </c>
      <c r="L69" t="str">
        <f>IF(ISBLANK(Calculations!L69),"",Calculations!L69)</f>
        <v>RESIDENTIAL</v>
      </c>
      <c r="M69" t="str">
        <f>IF(ISBLANK(Calculations!M69),"",Calculations!M69)</f>
        <v>heating</v>
      </c>
      <c r="N69" t="str">
        <f>IF(ISBLANK(Calculations!N69),"",Calculations!N69)</f>
        <v>electricity</v>
      </c>
      <c r="O69">
        <f t="shared" si="0"/>
        <v>3894423744331.3066</v>
      </c>
      <c r="P69">
        <f>IF(ISBLANK(Calculations!P69),"",Calculations!P69)-(SUMIFS(BDEQ!B:B,BDEQ!$AG:$AG,About!$B$2,BDEQ!$AH:$AH,$I69)*BDEQ!$C$2*$J69*$K69)</f>
        <v>3894423744331.3066</v>
      </c>
      <c r="Q69">
        <f>IF(ISBLANK(Calculations!Q69),"",Calculations!Q69)-(SUMIFS(BDEQ!C:C,BDEQ!$AG:$AG,About!$B$2,BDEQ!$AH:$AH,$I69)*BDEQ!$C$2*$J69*$K69)</f>
        <v>3894423744331.3066</v>
      </c>
      <c r="R69">
        <f>IF(ISBLANK(Calculations!R69),"",Calculations!R69)-(SUMIFS(BDEQ!D:D,BDEQ!$AG:$AG,About!$B$2,BDEQ!$AH:$AH,$I69)*BDEQ!$C$2*$J69*$K69)</f>
        <v>3919945210241.1572</v>
      </c>
      <c r="S69" s="99">
        <f>IF(ISBLANK(Calculations!S69),"",Calculations!S69+('IRA Buildings Changes'!$G$39/($AB$68-$R$68)*(S68-$R$68)))-(SUMIFS(BDEQ!E:E,BDEQ!$AG:$AG,About!$B$2,BDEQ!$AH:$AH,$I69)*BDEQ!$C$2*$J69*$K69)</f>
        <v>3946183303486</v>
      </c>
      <c r="T69" s="99">
        <f>IF(ISBLANK(Calculations!T69),"",Calculations!T69+('IRA Buildings Changes'!$G$39/($AB$68-$R$68)*(T68-$R$68)))-(SUMIFS(BDEQ!F:F,BDEQ!$AG:$AG,About!$B$2,BDEQ!$AH:$AH,$I69)*BDEQ!$C$2*$J69*$K69)</f>
        <v>3972356314650.3569</v>
      </c>
      <c r="U69" s="99">
        <f>IF(ISBLANK(Calculations!U69),"",Calculations!U69+('IRA Buildings Changes'!$G$39/($AB$68-$R$68)*(U68-$R$68)))-(SUMIFS(BDEQ!G:G,BDEQ!$AG:$AG,About!$B$2,BDEQ!$AH:$AH,$I69)*BDEQ!$C$2*$J69*$K69)</f>
        <v>3998557227075.7241</v>
      </c>
      <c r="V69" s="99">
        <f>IF(ISBLANK(Calculations!V69),"",Calculations!V69+('IRA Buildings Changes'!$G$39/($AB$68-$R$68)*(V68-$R$68)))-(SUMIFS(BDEQ!H:H,BDEQ!$AG:$AG,About!$B$2,BDEQ!$AH:$AH,$I69)*BDEQ!$C$2*$J69*$K69)</f>
        <v>4022280072322.7295</v>
      </c>
      <c r="W69" s="99">
        <f>IF(ISBLANK(Calculations!W69),"",Calculations!W69+('IRA Buildings Changes'!$G$39/($AB$68-$R$68)*(W68-$R$68)))-(SUMIFS(BDEQ!I:I,BDEQ!$AG:$AG,About!$B$2,BDEQ!$AH:$AH,$I69)*BDEQ!$C$2*$J69*$K69)</f>
        <v>4047455463780.6772</v>
      </c>
      <c r="X69" s="99">
        <f>IF(ISBLANK(Calculations!X69),"",Calculations!X69+('IRA Buildings Changes'!$G$39/($AB$68-$R$68)*(X68-$R$68)))-(SUMIFS(BDEQ!J:J,BDEQ!$AG:$AG,About!$B$2,BDEQ!$AH:$AH,$I69)*BDEQ!$C$2*$J69*$K69)</f>
        <v>4071573252004.1104</v>
      </c>
      <c r="Y69" s="99">
        <f>IF(ISBLANK(Calculations!Y69),"",Calculations!Y69+('IRA Buildings Changes'!$G$39/($AB$68-$R$68)*(Y68-$R$68)))-(SUMIFS(BDEQ!K:K,BDEQ!$AG:$AG,About!$B$2,BDEQ!$AH:$AH,$I69)*BDEQ!$C$2*$J69*$K69)</f>
        <v>4092296554807.001</v>
      </c>
      <c r="Z69" s="99">
        <f>IF(ISBLANK(Calculations!Z69),"",Calculations!Z69+('IRA Buildings Changes'!$G$39/($AB$68-$R$68)*(Z68-$R$68)))-(SUMIFS(BDEQ!L:L,BDEQ!$AG:$AG,About!$B$2,BDEQ!$AH:$AH,$I69)*BDEQ!$C$2*$J69*$K69)</f>
        <v>4114736692869.2549</v>
      </c>
      <c r="AA69" s="99">
        <f>IF(ISBLANK(Calculations!AA69),"",Calculations!AA69+('IRA Buildings Changes'!$G$39/($AB$68-$R$68)*(AA68-$R$68)))-(SUMIFS(BDEQ!M:M,BDEQ!$AG:$AG,About!$B$2,BDEQ!$AH:$AH,$I69)*BDEQ!$C$2*$J69*$K69)</f>
        <v>4137468953565.5669</v>
      </c>
      <c r="AB69" s="98">
        <f>IF(ISBLANK(Calculations!AB69),"",Calculations!AB69 + 'IRA Buildings Changes'!$G$39)-(SUMIFS(BDEQ!N:N,BDEQ!$AG:$AG,About!$B$2,BDEQ!$AH:$AH,$I69)*BDEQ!$C$2*$J69*$K69)</f>
        <v>4162442453506.0195</v>
      </c>
      <c r="AC69" s="99">
        <f>IF(ISBLANK(Calculations!AC69),"",Calculations!AC69 + 'IRA Buildings Changes'!$G$39)-(SUMIFS(BDEQ!O:O,BDEQ!$AG:$AG,About!$B$2,BDEQ!$AH:$AH,$I69)*BDEQ!$C$2*$J69*$K69)</f>
        <v>4183170982160.2266</v>
      </c>
      <c r="AD69" s="99">
        <f>IF(ISBLANK(Calculations!AD69),"",Calculations!AD69 + 'IRA Buildings Changes'!$G$39)-(SUMIFS(BDEQ!P:P,BDEQ!$AG:$AG,About!$B$2,BDEQ!$AH:$AH,$I69)*BDEQ!$C$2*$J69*$K69)</f>
        <v>4206731088055.1514</v>
      </c>
      <c r="AE69" s="99">
        <f>IF(ISBLANK(Calculations!AE69),"",Calculations!AE69 + 'IRA Buildings Changes'!$G$39)-(SUMIFS(BDEQ!Q:Q,BDEQ!$AG:$AG,About!$B$2,BDEQ!$AH:$AH,$I69)*BDEQ!$C$2*$J69*$K69)</f>
        <v>4230991513228.7437</v>
      </c>
      <c r="AF69" s="99">
        <f>IF(ISBLANK(Calculations!AF69),"",Calculations!AF69 + 'IRA Buildings Changes'!$G$39)-(SUMIFS(BDEQ!R:R,BDEQ!$AG:$AG,About!$B$2,BDEQ!$AH:$AH,$I69)*BDEQ!$C$2*$J69*$K69)</f>
        <v>4259549619132.8149</v>
      </c>
      <c r="AG69" s="99">
        <f>IF(ISBLANK(Calculations!AG69),"",Calculations!AG69 + 'IRA Buildings Changes'!$G$39)-(SUMIFS(BDEQ!S:S,BDEQ!$AG:$AG,About!$B$2,BDEQ!$AH:$AH,$I69)*BDEQ!$C$2*$J69*$K69)</f>
        <v>4289814930750.6182</v>
      </c>
      <c r="AH69" s="99">
        <f>IF(ISBLANK(Calculations!AH69),"",Calculations!AH69 + 'IRA Buildings Changes'!$G$39)-(SUMIFS(BDEQ!T:T,BDEQ!$AG:$AG,About!$B$2,BDEQ!$AH:$AH,$I69)*BDEQ!$C$2*$J69*$K69)</f>
        <v>4321478926287.6035</v>
      </c>
      <c r="AI69" s="99">
        <f>IF(ISBLANK(Calculations!AI69),"",Calculations!AI69 + 'IRA Buildings Changes'!$G$39)-(SUMIFS(BDEQ!U:U,BDEQ!$AG:$AG,About!$B$2,BDEQ!$AH:$AH,$I69)*BDEQ!$C$2*$J69*$K69)</f>
        <v>4353461382370.7368</v>
      </c>
      <c r="AJ69" s="99">
        <f>IF(ISBLANK(Calculations!AJ69),"",Calculations!AJ69 + 'IRA Buildings Changes'!$G$39)-(SUMIFS(BDEQ!V:V,BDEQ!$AG:$AG,About!$B$2,BDEQ!$AH:$AH,$I69)*BDEQ!$C$2*$J69*$K69)</f>
        <v>4386545820354.2329</v>
      </c>
      <c r="AK69" s="99">
        <f>IF(ISBLANK(Calculations!AK69),"",Calculations!AK69 + 'IRA Buildings Changes'!$G$39)-(SUMIFS(BDEQ!W:W,BDEQ!$AG:$AG,About!$B$2,BDEQ!$AH:$AH,$I69)*BDEQ!$C$2*$J69*$K69)</f>
        <v>4412993584162.3574</v>
      </c>
      <c r="AL69" s="99">
        <f>IF(ISBLANK(Calculations!AL69),"",Calculations!AL69 + 'IRA Buildings Changes'!$G$39)-(SUMIFS(BDEQ!X:X,BDEQ!$AG:$AG,About!$B$2,BDEQ!$AH:$AH,$I69)*BDEQ!$C$2*$J69*$K69)</f>
        <v>4438830141853.873</v>
      </c>
      <c r="AM69" s="99">
        <f>IF(ISBLANK(Calculations!AM69),"",Calculations!AM69 + 'IRA Buildings Changes'!$G$39)-(SUMIFS(BDEQ!Y:Y,BDEQ!$AG:$AG,About!$B$2,BDEQ!$AH:$AH,$I69)*BDEQ!$C$2*$J69*$K69)</f>
        <v>4463713660019.2266</v>
      </c>
      <c r="AN69" s="99">
        <f>IF(ISBLANK(Calculations!AN69),"",Calculations!AN69 + 'IRA Buildings Changes'!$G$39)-(SUMIFS(BDEQ!Z:Z,BDEQ!$AG:$AG,About!$B$2,BDEQ!$AH:$AH,$I69)*BDEQ!$C$2*$J69*$K69)</f>
        <v>4487939060253.3271</v>
      </c>
      <c r="AO69" s="99">
        <f>IF(ISBLANK(Calculations!AO69),"",Calculations!AO69 + 'IRA Buildings Changes'!$G$39)-(SUMIFS(BDEQ!AA:AA,BDEQ!$AG:$AG,About!$B$2,BDEQ!$AH:$AH,$I69)*BDEQ!$C$2*$J69*$K69)</f>
        <v>4511054859779.082</v>
      </c>
      <c r="AP69" s="99">
        <f>IF(ISBLANK(Calculations!AP69),"",Calculations!AP69 + 'IRA Buildings Changes'!$G$39)-(SUMIFS(BDEQ!AB:AB,BDEQ!$AG:$AG,About!$B$2,BDEQ!$AH:$AH,$I69)*BDEQ!$C$2*$J69*$K69)</f>
        <v>4531618053021.4424</v>
      </c>
      <c r="AQ69" s="99">
        <f>IF(ISBLANK(Calculations!AQ69),"",Calculations!AQ69 + 'IRA Buildings Changes'!$G$39)-(SUMIFS(BDEQ!AC:AC,BDEQ!$AG:$AG,About!$B$2,BDEQ!$AH:$AH,$I69)*BDEQ!$C$2*$J69*$K69)</f>
        <v>4554648616572.7441</v>
      </c>
      <c r="AR69" s="99">
        <f>IF(ISBLANK(Calculations!AR69),"",Calculations!AR69 + 'IRA Buildings Changes'!$G$39)-(SUMIFS(BDEQ!AD:AD,BDEQ!$AG:$AG,About!$B$2,BDEQ!$AH:$AH,$I69)*BDEQ!$C$2*$J69*$K69)</f>
        <v>4577709736627.8037</v>
      </c>
      <c r="AS69" s="99">
        <f>IF(ISBLANK(Calculations!AS69),"",Calculations!AS69 + 'IRA Buildings Changes'!$G$39)-(SUMIFS(BDEQ!AE:AE,BDEQ!$AG:$AG,About!$B$2,BDEQ!$AH:$AH,$I69)*BDEQ!$C$2*$J69*$K69)</f>
        <v>4601302699431.7793</v>
      </c>
      <c r="AT69" s="99">
        <f>IF(ISBLANK(Calculations!AT69),"",Calculations!AT69 + 'IRA Buildings Changes'!$G$39)-(SUMIFS(BDEQ!AF:AF,BDEQ!$AG:$AG,About!$B$2,BDEQ!$AH:$AH,$I69)*BDEQ!$C$2*$J69*$K69)</f>
        <v>4626174488318.0586</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rural residential</v>
      </c>
      <c r="J70">
        <f>IF(ISBLANK(Calculations!J70),"",Calculations!J70)</f>
        <v>1</v>
      </c>
      <c r="K70">
        <f>IF(ISBLANK(Calculations!K70),"",Calculations!K70)</f>
        <v>0.44523868977965975</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rural residential</v>
      </c>
      <c r="J71">
        <f>IF(ISBLANK(Calculations!J71),"",Calculations!J71)</f>
        <v>0.5918300538790493</v>
      </c>
      <c r="K71">
        <f>IF(ISBLANK(Calculations!K71),"",Calculations!K71)</f>
        <v>0.44523868977965975</v>
      </c>
      <c r="L71" t="str">
        <f>IF(ISBLANK(Calculations!L71),"",Calculations!L71)</f>
        <v>RESIDENTIAL</v>
      </c>
      <c r="M71" t="str">
        <f>IF(ISBLANK(Calculations!M71),"",Calculations!M71)</f>
        <v>heating</v>
      </c>
      <c r="N71" t="str">
        <f>IF(ISBLANK(Calculations!N71),"",Calculations!N71)</f>
        <v>natural gas</v>
      </c>
      <c r="O71">
        <f t="shared" si="0"/>
        <v>9031919239907.4609</v>
      </c>
      <c r="P71">
        <f>IF(ISBLANK(Calculations!P71),"",Calculations!P71)</f>
        <v>9031919239907.4609</v>
      </c>
      <c r="Q71">
        <f>IF(ISBLANK(Calculations!Q71),"",Calculations!Q71)</f>
        <v>9031919239907.4609</v>
      </c>
      <c r="R71">
        <f>IF(ISBLANK(Calculations!R71),"",Calculations!R71)</f>
        <v>9016419217366.8008</v>
      </c>
      <c r="S71" s="99">
        <f>IF(ISBLANK(Calculations!S71),"",Calculations!S71 + ('IRA Buildings Changes'!$D$39/($AB$68-$R$68)*(S68-$R$68)))</f>
        <v>8683198751698.2979</v>
      </c>
      <c r="T71" s="99">
        <f>IF(ISBLANK(Calculations!T71),"",Calculations!T71 + ('IRA Buildings Changes'!$D$39/($AB$68-$R$68)*(T68-$R$68)))</f>
        <v>8348169246427.0469</v>
      </c>
      <c r="U71" s="99">
        <f>IF(ISBLANK(Calculations!U71),"",Calculations!U71 + ('IRA Buildings Changes'!$D$39/($AB$68-$R$68)*(U68-$R$68)))</f>
        <v>8008647744885.4834</v>
      </c>
      <c r="V71" s="99">
        <f>IF(ISBLANK(Calculations!V71),"",Calculations!V71 + ('IRA Buildings Changes'!$D$39/($AB$68-$R$68)*(V68-$R$68)))</f>
        <v>7662352881183.8398</v>
      </c>
      <c r="W71" s="99">
        <f>IF(ISBLANK(Calculations!W71),"",Calculations!W71 + ('IRA Buildings Changes'!$D$39/($AB$68-$R$68)*(W68-$R$68)))</f>
        <v>7323207328190.5137</v>
      </c>
      <c r="X71" s="99">
        <f>IF(ISBLANK(Calculations!X71),"",Calculations!X71 + ('IRA Buildings Changes'!$D$39/($AB$68-$R$68)*(X68-$R$68)))</f>
        <v>6981986413209.8799</v>
      </c>
      <c r="Y71" s="99">
        <f>IF(ISBLANK(Calculations!Y71),"",Calculations!Y71 + ('IRA Buildings Changes'!$D$39/($AB$68-$R$68)*(Y68-$R$68)))</f>
        <v>6632565288364.7939</v>
      </c>
      <c r="Z71" s="99">
        <f>IF(ISBLANK(Calculations!Z71),"",Calculations!Z71 + ('IRA Buildings Changes'!$D$39/($AB$68-$R$68)*(Z68-$R$68)))</f>
        <v>6285772233716.7832</v>
      </c>
      <c r="AA71" s="99">
        <f>IF(ISBLANK(Calculations!AA71),"",Calculations!AA71 + ('IRA Buildings Changes'!$D$39/($AB$68-$R$68)*(AA68-$R$68)))</f>
        <v>5939847793591.4443</v>
      </c>
      <c r="AB71" s="98">
        <f>IF(ISBLANK(Calculations!AB71),"",Calculations!AB71 + 'IRA Buildings Changes'!D39)</f>
        <v>5595920282225.2793</v>
      </c>
      <c r="AC71" s="99">
        <f>IF(ISBLANK(Calculations!AC71),"",Calculations!AC71 + 'IRA Buildings Changes'!$D$39)</f>
        <v>5555555719187.2363</v>
      </c>
      <c r="AD71" s="99">
        <f>IF(ISBLANK(Calculations!AD71),"",Calculations!AD71 + 'IRA Buildings Changes'!$D$39)</f>
        <v>5521345969428.3105</v>
      </c>
      <c r="AE71" s="99">
        <f>IF(ISBLANK(Calculations!AE71),"",Calculations!AE71 + 'IRA Buildings Changes'!$D$39)</f>
        <v>5487094030031.4414</v>
      </c>
      <c r="AF71" s="99">
        <f>IF(ISBLANK(Calculations!AF71),"",Calculations!AF71 + 'IRA Buildings Changes'!$D$39)</f>
        <v>5463365497771.3594</v>
      </c>
      <c r="AG71" s="99">
        <f>IF(ISBLANK(Calculations!AG71),"",Calculations!AG71 + 'IRA Buildings Changes'!$D$39)</f>
        <v>5445057764760.6797</v>
      </c>
      <c r="AH71" s="99">
        <f>IF(ISBLANK(Calculations!AH71),"",Calculations!AH71 + 'IRA Buildings Changes'!$D$39)</f>
        <v>5432312629265.0703</v>
      </c>
      <c r="AI71" s="99">
        <f>IF(ISBLANK(Calculations!AI71),"",Calculations!AI71 + 'IRA Buildings Changes'!$D$39)</f>
        <v>5424746263562.2754</v>
      </c>
      <c r="AJ71" s="99">
        <f>IF(ISBLANK(Calculations!AJ71),"",Calculations!AJ71 + 'IRA Buildings Changes'!$D$39)</f>
        <v>5420071038745.6758</v>
      </c>
      <c r="AK71" s="99">
        <f>IF(ISBLANK(Calculations!AK71),"",Calculations!AK71 + 'IRA Buildings Changes'!$D$39)</f>
        <v>5421778346303.3047</v>
      </c>
      <c r="AL71" s="99">
        <f>IF(ISBLANK(Calculations!AL71),"",Calculations!AL71 + 'IRA Buildings Changes'!$D$39)</f>
        <v>5429778604008.7461</v>
      </c>
      <c r="AM71" s="99">
        <f>IF(ISBLANK(Calculations!AM71),"",Calculations!AM71 + 'IRA Buildings Changes'!$D$39)</f>
        <v>5443855366641.5195</v>
      </c>
      <c r="AN71" s="99">
        <f>IF(ISBLANK(Calculations!AN71),"",Calculations!AN71 + 'IRA Buildings Changes'!$D$39)</f>
        <v>5463628655129.5137</v>
      </c>
      <c r="AO71" s="99">
        <f>IF(ISBLANK(Calculations!AO71),"",Calculations!AO71 + 'IRA Buildings Changes'!$D$39)</f>
        <v>5488326127307.3574</v>
      </c>
      <c r="AP71" s="99">
        <f>IF(ISBLANK(Calculations!AP71),"",Calculations!AP71 + 'IRA Buildings Changes'!$D$39)</f>
        <v>5512335586206.5039</v>
      </c>
      <c r="AQ71" s="99">
        <f>IF(ISBLANK(Calculations!AQ71),"",Calculations!AQ71 + 'IRA Buildings Changes'!$D$39)</f>
        <v>5543340568782.3066</v>
      </c>
      <c r="AR71" s="99">
        <f>IF(ISBLANK(Calculations!AR71),"",Calculations!AR71 + 'IRA Buildings Changes'!$D$39)</f>
        <v>5576022638438.4648</v>
      </c>
      <c r="AS71" s="99">
        <f>IF(ISBLANK(Calculations!AS71),"",Calculations!AS71 + 'IRA Buildings Changes'!$D$39)</f>
        <v>5609601821249.8125</v>
      </c>
      <c r="AT71" s="99">
        <f>IF(ISBLANK(Calculations!AT71),"",Calculations!AT71 + 'IRA Buildings Changes'!$D$39)</f>
        <v>5643511223618.1074</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rural residential</v>
      </c>
      <c r="J72">
        <f>IF(ISBLANK(Calculations!J72),"",Calculations!J72)</f>
        <v>0.95360176747450764</v>
      </c>
      <c r="K72">
        <f>IF(ISBLANK(Calculations!K72),"",Calculations!K72)</f>
        <v>0.44523868977965975</v>
      </c>
      <c r="L72" t="str">
        <f>IF(ISBLANK(Calculations!L72),"",Calculations!L72)</f>
        <v>RESIDENTIAL</v>
      </c>
      <c r="M72" t="str">
        <f>IF(ISBLANK(Calculations!M72),"",Calculations!M72)</f>
        <v>heating</v>
      </c>
      <c r="N72" t="str">
        <f>IF(ISBLANK(Calculations!N72),"",Calculations!N72)</f>
        <v>petroleum diesel</v>
      </c>
      <c r="O72">
        <f t="shared" si="0"/>
        <v>16558635659.354784</v>
      </c>
      <c r="P72">
        <f>IF(ISBLANK(Calculations!P72),"",Calculations!P72)</f>
        <v>16558635659.354784</v>
      </c>
      <c r="Q72">
        <f>IF(ISBLANK(Calculations!Q72),"",Calculations!Q72)</f>
        <v>16558635659.354784</v>
      </c>
      <c r="R72">
        <f>IF(ISBLANK(Calculations!R72),"",Calculations!R72)</f>
        <v>17039158307.041979</v>
      </c>
      <c r="S72">
        <f>IF(ISBLANK(Calculations!S72),"",Calculations!S72)</f>
        <v>17396008215.768234</v>
      </c>
      <c r="T72">
        <f>IF(ISBLANK(Calculations!T72),"",Calculations!T72)</f>
        <v>17623250913.113239</v>
      </c>
      <c r="U72">
        <f>IF(ISBLANK(Calculations!U72),"",Calculations!U72)</f>
        <v>17687733176.001793</v>
      </c>
      <c r="V72">
        <f>IF(ISBLANK(Calculations!V72),"",Calculations!V72)</f>
        <v>17562304691.816685</v>
      </c>
      <c r="W72">
        <f>IF(ISBLANK(Calculations!W72),"",Calculations!W72)</f>
        <v>17259272887.373432</v>
      </c>
      <c r="X72">
        <f>IF(ISBLANK(Calculations!X72),"",Calculations!X72)</f>
        <v>16749788142.009537</v>
      </c>
      <c r="Y72">
        <f>IF(ISBLANK(Calculations!Y72),"",Calculations!Y72)</f>
        <v>16024582938.614557</v>
      </c>
      <c r="Z72">
        <f>IF(ISBLANK(Calculations!Z72),"",Calculations!Z72)</f>
        <v>15124132810.719894</v>
      </c>
      <c r="AA72">
        <f>IF(ISBLANK(Calculations!AA72),"",Calculations!AA72)</f>
        <v>14087837015.408796</v>
      </c>
      <c r="AB72">
        <f>IF(ISBLANK(Calculations!AB72),"",Calculations!AB72)</f>
        <v>12967761443.252787</v>
      </c>
      <c r="AC72">
        <f>IF(ISBLANK(Calculations!AC72),"",Calculations!AC72)</f>
        <v>11798522406.286587</v>
      </c>
      <c r="AD72">
        <f>IF(ISBLANK(Calculations!AD72),"",Calculations!AD72)</f>
        <v>10633226443.948961</v>
      </c>
      <c r="AE72">
        <f>IF(ISBLANK(Calculations!AE72),"",Calculations!AE72)</f>
        <v>9499701246.272562</v>
      </c>
      <c r="AF72">
        <f>IF(ISBLANK(Calculations!AF72),"",Calculations!AF72)</f>
        <v>8439423564.424427</v>
      </c>
      <c r="AG72">
        <f>IF(ISBLANK(Calculations!AG72),"",Calculations!AG72)</f>
        <v>7462653994.2867222</v>
      </c>
      <c r="AH72">
        <f>IF(ISBLANK(Calculations!AH72),"",Calculations!AH72)</f>
        <v>6572992331.132062</v>
      </c>
      <c r="AI72">
        <f>IF(ISBLANK(Calculations!AI72),"",Calculations!AI72)</f>
        <v>5765869349.557929</v>
      </c>
      <c r="AJ72">
        <f>IF(ISBLANK(Calculations!AJ72),"",Calculations!AJ72)</f>
        <v>5026854942.7571697</v>
      </c>
      <c r="AK72">
        <f>IF(ISBLANK(Calculations!AK72),"",Calculations!AK72)</f>
        <v>4347144365.139678</v>
      </c>
      <c r="AL72">
        <f>IF(ISBLANK(Calculations!AL72),"",Calculations!AL72)</f>
        <v>3719896883.5130973</v>
      </c>
      <c r="AM72">
        <f>IF(ISBLANK(Calculations!AM72),"",Calculations!AM72)</f>
        <v>3140572201.9887791</v>
      </c>
      <c r="AN72">
        <f>IF(ISBLANK(Calculations!AN72),"",Calculations!AN72)</f>
        <v>2609984509.3957295</v>
      </c>
      <c r="AO72">
        <f>IF(ISBLANK(Calculations!AO72),"",Calculations!AO72)</f>
        <v>2131477752.5943794</v>
      </c>
      <c r="AP72">
        <f>IF(ISBLANK(Calculations!AP72),"",Calculations!AP72)</f>
        <v>1707437316.3067076</v>
      </c>
      <c r="AQ72">
        <f>IF(ISBLANK(Calculations!AQ72),"",Calculations!AQ72)</f>
        <v>1341531550.1273441</v>
      </c>
      <c r="AR72">
        <f>IF(ISBLANK(Calculations!AR72),"",Calculations!AR72)</f>
        <v>1032405006.405791</v>
      </c>
      <c r="AS72">
        <f>IF(ISBLANK(Calculations!AS72),"",Calculations!AS72)</f>
        <v>777501382.13445568</v>
      </c>
      <c r="AT72">
        <f>IF(ISBLANK(Calculations!AT72),"",Calculations!AT72)</f>
        <v>572599682.90983689</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rural residential</v>
      </c>
      <c r="J73">
        <f>IF(ISBLANK(Calculations!J73),"",Calculations!J73)</f>
        <v>0</v>
      </c>
      <c r="K73">
        <f>IF(ISBLANK(Calculations!K73),"",Calculations!K73)</f>
        <v>0.44523868977965975</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rural residential</v>
      </c>
      <c r="J74">
        <f>IF(ISBLANK(Calculations!J74),"",Calculations!J74)</f>
        <v>1</v>
      </c>
      <c r="K74">
        <f>IF(ISBLANK(Calculations!K74),"",Calculations!K74)</f>
        <v>0.44523868977965975</v>
      </c>
      <c r="L74" t="str">
        <f>IF(ISBLANK(Calculations!L74),"",Calculations!L74)</f>
        <v>RESIDENTIAL</v>
      </c>
      <c r="M74" t="str">
        <f>IF(ISBLANK(Calculations!M74),"",Calculations!M74)</f>
        <v>heating</v>
      </c>
      <c r="N74" t="str">
        <f>IF(ISBLANK(Calculations!N74),"",Calculations!N74)</f>
        <v>biomass</v>
      </c>
      <c r="O74">
        <f t="shared" si="0"/>
        <v>2179888625161.2141</v>
      </c>
      <c r="P74">
        <f>IF(ISBLANK(Calculations!P74),"",Calculations!P74)</f>
        <v>2179888625161.2141</v>
      </c>
      <c r="Q74">
        <f>IF(ISBLANK(Calculations!Q74),"",Calculations!Q74)</f>
        <v>2179888625161.2141</v>
      </c>
      <c r="R74">
        <f>IF(ISBLANK(Calculations!R74),"",Calculations!R74)</f>
        <v>2170647146791.9536</v>
      </c>
      <c r="S74">
        <f>IF(ISBLANK(Calculations!S74),"",Calculations!S74)</f>
        <v>2160106497004.3613</v>
      </c>
      <c r="T74">
        <f>IF(ISBLANK(Calculations!T74),"",Calculations!T74)</f>
        <v>2150590878255.8279</v>
      </c>
      <c r="U74">
        <f>IF(ISBLANK(Calculations!U74),"",Calculations!U74)</f>
        <v>2141463586636.6133</v>
      </c>
      <c r="V74">
        <f>IF(ISBLANK(Calculations!V74),"",Calculations!V74)</f>
        <v>2131643043523.7231</v>
      </c>
      <c r="W74">
        <f>IF(ISBLANK(Calculations!W74),"",Calculations!W74)</f>
        <v>2124157794918.4102</v>
      </c>
      <c r="X74">
        <f>IF(ISBLANK(Calculations!X74),"",Calculations!X74)</f>
        <v>2117446974930.313</v>
      </c>
      <c r="Y74">
        <f>IF(ISBLANK(Calculations!Y74),"",Calculations!Y74)</f>
        <v>2109577114549.2715</v>
      </c>
      <c r="Z74">
        <f>IF(ISBLANK(Calculations!Z74),"",Calculations!Z74)</f>
        <v>2103534421621.9341</v>
      </c>
      <c r="AA74">
        <f>IF(ISBLANK(Calculations!AA74),"",Calculations!AA74)</f>
        <v>2098645093121.0903</v>
      </c>
      <c r="AB74">
        <f>IF(ISBLANK(Calculations!AB74),"",Calculations!AB74)</f>
        <v>2095434445430.8198</v>
      </c>
      <c r="AC74">
        <f>IF(ISBLANK(Calculations!AC74),"",Calculations!AC74)</f>
        <v>2092817273162.3582</v>
      </c>
      <c r="AD74">
        <f>IF(ISBLANK(Calculations!AD74),"",Calculations!AD74)</f>
        <v>2092857461018.9214</v>
      </c>
      <c r="AE74">
        <f>IF(ISBLANK(Calculations!AE74),"",Calculations!AE74)</f>
        <v>2094278593229.5383</v>
      </c>
      <c r="AF74">
        <f>IF(ISBLANK(Calculations!AF74),"",Calculations!AF74)</f>
        <v>2100062109907.0339</v>
      </c>
      <c r="AG74">
        <f>IF(ISBLANK(Calculations!AG74),"",Calculations!AG74)</f>
        <v>2108249145992.3669</v>
      </c>
      <c r="AH74">
        <f>IF(ISBLANK(Calculations!AH74),"",Calculations!AH74)</f>
        <v>2118269374301.2505</v>
      </c>
      <c r="AI74">
        <f>IF(ISBLANK(Calculations!AI74),"",Calculations!AI74)</f>
        <v>2128770539103.3076</v>
      </c>
      <c r="AJ74">
        <f>IF(ISBLANK(Calculations!AJ74),"",Calculations!AJ74)</f>
        <v>2138597926328.0867</v>
      </c>
      <c r="AK74">
        <f>IF(ISBLANK(Calculations!AK74),"",Calculations!AK74)</f>
        <v>2153470012909.2207</v>
      </c>
      <c r="AL74">
        <f>IF(ISBLANK(Calculations!AL74),"",Calculations!AL74)</f>
        <v>2166939098640.8259</v>
      </c>
      <c r="AM74">
        <f>IF(ISBLANK(Calculations!AM74),"",Calculations!AM74)</f>
        <v>2178589788964.5212</v>
      </c>
      <c r="AN74">
        <f>IF(ISBLANK(Calculations!AN74),"",Calculations!AN74)</f>
        <v>2188560431387.6218</v>
      </c>
      <c r="AO74">
        <f>IF(ISBLANK(Calculations!AO74),"",Calculations!AO74)</f>
        <v>2197464168395.5674</v>
      </c>
      <c r="AP74">
        <f>IF(ISBLANK(Calculations!AP74),"",Calculations!AP74)</f>
        <v>2204786787737.3794</v>
      </c>
      <c r="AQ74">
        <f>IF(ISBLANK(Calculations!AQ74),"",Calculations!AQ74)</f>
        <v>2213252565968.7524</v>
      </c>
      <c r="AR74">
        <f>IF(ISBLANK(Calculations!AR74),"",Calculations!AR74)</f>
        <v>2221970103273.3184</v>
      </c>
      <c r="AS74">
        <f>IF(ISBLANK(Calculations!AS74),"",Calculations!AS74)</f>
        <v>2230930437734.481</v>
      </c>
      <c r="AT74">
        <f>IF(ISBLANK(Calculations!AT74),"",Calculations!AT74)</f>
        <v>2240209212554.9722</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rural residential</v>
      </c>
      <c r="J75">
        <f>IF(ISBLANK(Calculations!J75),"",Calculations!J75)</f>
        <v>1</v>
      </c>
      <c r="K75">
        <f>IF(ISBLANK(Calculations!K75),"",Calculations!K75)</f>
        <v>0.44523868977965975</v>
      </c>
      <c r="L75" t="str">
        <f>IF(ISBLANK(Calculations!L75),"",Calculations!L75)</f>
        <v>RESIDENTIAL</v>
      </c>
      <c r="M75" t="str">
        <f>IF(ISBLANK(Calculations!M75),"",Calculations!M75)</f>
        <v>heating</v>
      </c>
      <c r="N75" t="str">
        <f>IF(ISBLANK(Calculations!N75),"",Calculations!N75)</f>
        <v>kerosene</v>
      </c>
      <c r="O75">
        <f t="shared" si="0"/>
        <v>2226193448.8982987</v>
      </c>
      <c r="P75">
        <f>IF(ISBLANK(Calculations!P75),"",Calculations!P75)</f>
        <v>2226193448.8982987</v>
      </c>
      <c r="Q75">
        <f>IF(ISBLANK(Calculations!Q75),"",Calculations!Q75)</f>
        <v>2226193448.8982987</v>
      </c>
      <c r="R75">
        <f>IF(ISBLANK(Calculations!R75),"",Calculations!R75)</f>
        <v>2245739957.1447616</v>
      </c>
      <c r="S75">
        <f>IF(ISBLANK(Calculations!S75),"",Calculations!S75)</f>
        <v>2263236398.0120959</v>
      </c>
      <c r="T75">
        <f>IF(ISBLANK(Calculations!T75),"",Calculations!T75)</f>
        <v>2281038072.1036468</v>
      </c>
      <c r="U75">
        <f>IF(ISBLANK(Calculations!U75),"",Calculations!U75)</f>
        <v>2298099068.3946457</v>
      </c>
      <c r="V75">
        <f>IF(ISBLANK(Calculations!V75),"",Calculations!V75)</f>
        <v>2313493888.0949745</v>
      </c>
      <c r="W75">
        <f>IF(ISBLANK(Calculations!W75),"",Calculations!W75)</f>
        <v>2328855476.3872485</v>
      </c>
      <c r="X75">
        <f>IF(ISBLANK(Calculations!X75),"",Calculations!X75)</f>
        <v>2342246687.4144788</v>
      </c>
      <c r="Y75">
        <f>IF(ISBLANK(Calculations!Y75),"",Calculations!Y75)</f>
        <v>2351816151.3983455</v>
      </c>
      <c r="Z75">
        <f>IF(ISBLANK(Calculations!Z75),"",Calculations!Z75)</f>
        <v>2360396059.4406552</v>
      </c>
      <c r="AA75">
        <f>IF(ISBLANK(Calculations!AA75),"",Calculations!AA75)</f>
        <v>2367204757.0803208</v>
      </c>
      <c r="AB75">
        <f>IF(ISBLANK(Calculations!AB75),"",Calculations!AB75)</f>
        <v>2372094499.6648598</v>
      </c>
      <c r="AC75">
        <f>IF(ISBLANK(Calculations!AC75),"",Calculations!AC75)</f>
        <v>2375063848.0475035</v>
      </c>
      <c r="AD75">
        <f>IF(ISBLANK(Calculations!AD75),"",Calculations!AD75)</f>
        <v>2377298083.762599</v>
      </c>
      <c r="AE75">
        <f>IF(ISBLANK(Calculations!AE75),"",Calculations!AE75)</f>
        <v>2378379144.3125601</v>
      </c>
      <c r="AF75">
        <f>IF(ISBLANK(Calculations!AF75),"",Calculations!AF75)</f>
        <v>2381412668.5715666</v>
      </c>
      <c r="AG75">
        <f>IF(ISBLANK(Calculations!AG75),"",Calculations!AG75)</f>
        <v>2385118953.7400541</v>
      </c>
      <c r="AH75">
        <f>IF(ISBLANK(Calculations!AH75),"",Calculations!AH75)</f>
        <v>2389502904.8138309</v>
      </c>
      <c r="AI75">
        <f>IF(ISBLANK(Calculations!AI75),"",Calculations!AI75)</f>
        <v>2394304432.968389</v>
      </c>
      <c r="AJ75">
        <f>IF(ISBLANK(Calculations!AJ75),"",Calculations!AJ75)</f>
        <v>2399243325.2222714</v>
      </c>
      <c r="AK75">
        <f>IF(ISBLANK(Calculations!AK75),"",Calculations!AK75)</f>
        <v>2414074645.6130528</v>
      </c>
      <c r="AL75">
        <f>IF(ISBLANK(Calculations!AL75),"",Calculations!AL75)</f>
        <v>2429136632.0878892</v>
      </c>
      <c r="AM75">
        <f>IF(ISBLANK(Calculations!AM75),"",Calculations!AM75)</f>
        <v>2444382607.4503937</v>
      </c>
      <c r="AN75">
        <f>IF(ISBLANK(Calculations!AN75),"",Calculations!AN75)</f>
        <v>2459826947.1180177</v>
      </c>
      <c r="AO75">
        <f>IF(ISBLANK(Calculations!AO75),"",Calculations!AO75)</f>
        <v>2475510221.3833537</v>
      </c>
      <c r="AP75">
        <f>IF(ISBLANK(Calculations!AP75),"",Calculations!AP75)</f>
        <v>2490182892.5273881</v>
      </c>
      <c r="AQ75">
        <f>IF(ISBLANK(Calculations!AQ75),"",Calculations!AQ75)</f>
        <v>2506445537.7806511</v>
      </c>
      <c r="AR75">
        <f>IF(ISBLANK(Calculations!AR75),"",Calculations!AR75)</f>
        <v>2523035451.7104883</v>
      </c>
      <c r="AS75">
        <f>IF(ISBLANK(Calculations!AS75),"",Calculations!AS75)</f>
        <v>2539960264.1720471</v>
      </c>
      <c r="AT75">
        <f>IF(ISBLANK(Calculations!AT75),"",Calculations!AT75)</f>
        <v>2557213334.4961028</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rural residential</v>
      </c>
      <c r="J76">
        <f>IF(ISBLANK(Calculations!J76),"",Calculations!J76)</f>
        <v>0</v>
      </c>
      <c r="K76">
        <f>IF(ISBLANK(Calculations!K76),"",Calculations!K76)</f>
        <v>0.44523868977965975</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rural residential</v>
      </c>
      <c r="J77">
        <f>IF(ISBLANK(Calculations!J77),"",Calculations!J77)</f>
        <v>0.74713178820360193</v>
      </c>
      <c r="K77">
        <f>IF(ISBLANK(Calculations!K77),"",Calculations!K77)</f>
        <v>0.44523868977965975</v>
      </c>
      <c r="L77" t="str">
        <f>IF(ISBLANK(Calculations!L77),"",Calculations!L77)</f>
        <v>RESIDENTIAL</v>
      </c>
      <c r="M77" t="str">
        <f>IF(ISBLANK(Calculations!M77),"",Calculations!M77)</f>
        <v>heating</v>
      </c>
      <c r="N77" t="str">
        <f>IF(ISBLANK(Calculations!N77),"",Calculations!N77)</f>
        <v>LPG propane or butane</v>
      </c>
      <c r="O77">
        <f t="shared" si="0"/>
        <v>1324952830255.9912</v>
      </c>
      <c r="P77">
        <f>IF(ISBLANK(Calculations!P77),"",Calculations!P77)</f>
        <v>1324952830255.9912</v>
      </c>
      <c r="Q77">
        <f>IF(ISBLANK(Calculations!Q77),"",Calculations!Q77)</f>
        <v>1324952830255.9912</v>
      </c>
      <c r="R77">
        <f>IF(ISBLANK(Calculations!R77),"",Calculations!R77)</f>
        <v>1329964581002.1028</v>
      </c>
      <c r="S77">
        <f>IF(ISBLANK(Calculations!S77),"",Calculations!S77)</f>
        <v>1333936080606.9839</v>
      </c>
      <c r="T77">
        <f>IF(ISBLANK(Calculations!T77),"",Calculations!T77)</f>
        <v>1338332241711.0361</v>
      </c>
      <c r="U77">
        <f>IF(ISBLANK(Calculations!U77),"",Calculations!U77)</f>
        <v>1342715583132.085</v>
      </c>
      <c r="V77">
        <f>IF(ISBLANK(Calculations!V77),"",Calculations!V77)</f>
        <v>1346740664450.8567</v>
      </c>
      <c r="W77">
        <f>IF(ISBLANK(Calculations!W77),"",Calculations!W77)</f>
        <v>1352702863734.0034</v>
      </c>
      <c r="X77">
        <f>IF(ISBLANK(Calculations!X77),"",Calculations!X77)</f>
        <v>1359182745733.3896</v>
      </c>
      <c r="Y77">
        <f>IF(ISBLANK(Calculations!Y77),"",Calculations!Y77)</f>
        <v>1365016727314.8696</v>
      </c>
      <c r="Z77">
        <f>IF(ISBLANK(Calculations!Z77),"",Calculations!Z77)</f>
        <v>1371815489853.1025</v>
      </c>
      <c r="AA77">
        <f>IF(ISBLANK(Calculations!AA77),"",Calculations!AA77)</f>
        <v>1378786047982.0129</v>
      </c>
      <c r="AB77">
        <f>IF(ISBLANK(Calculations!AB77),"",Calculations!AB77)</f>
        <v>1385529607169.2351</v>
      </c>
      <c r="AC77">
        <f>IF(ISBLANK(Calculations!AC77),"",Calculations!AC77)</f>
        <v>1390769825880.3499</v>
      </c>
      <c r="AD77">
        <f>IF(ISBLANK(Calculations!AD77),"",Calculations!AD77)</f>
        <v>1395876877440.3496</v>
      </c>
      <c r="AE77">
        <f>IF(ISBLANK(Calculations!AE77),"",Calculations!AE77)</f>
        <v>1399562822744.0864</v>
      </c>
      <c r="AF77">
        <f>IF(ISBLANK(Calculations!AF77),"",Calculations!AF77)</f>
        <v>1403471618605.7075</v>
      </c>
      <c r="AG77">
        <f>IF(ISBLANK(Calculations!AG77),"",Calculations!AG77)</f>
        <v>1406651422246.2732</v>
      </c>
      <c r="AH77">
        <f>IF(ISBLANK(Calculations!AH77),"",Calculations!AH77)</f>
        <v>1409346769584.7661</v>
      </c>
      <c r="AI77">
        <f>IF(ISBLANK(Calculations!AI77),"",Calculations!AI77)</f>
        <v>1411743156175.25</v>
      </c>
      <c r="AJ77">
        <f>IF(ISBLANK(Calculations!AJ77),"",Calculations!AJ77)</f>
        <v>1413627953180.5078</v>
      </c>
      <c r="AK77">
        <f>IF(ISBLANK(Calculations!AK77),"",Calculations!AK77)</f>
        <v>1417877531058.6636</v>
      </c>
      <c r="AL77">
        <f>IF(ISBLANK(Calculations!AL77),"",Calculations!AL77)</f>
        <v>1422847494562.7639</v>
      </c>
      <c r="AM77">
        <f>IF(ISBLANK(Calculations!AM77),"",Calculations!AM77)</f>
        <v>1428612358260.2944</v>
      </c>
      <c r="AN77">
        <f>IF(ISBLANK(Calculations!AN77),"",Calculations!AN77)</f>
        <v>1435213386898.0374</v>
      </c>
      <c r="AO77">
        <f>IF(ISBLANK(Calculations!AO77),"",Calculations!AO77)</f>
        <v>1442566816715.7058</v>
      </c>
      <c r="AP77">
        <f>IF(ISBLANK(Calculations!AP77),"",Calculations!AP77)</f>
        <v>1449731990399.8474</v>
      </c>
      <c r="AQ77">
        <f>IF(ISBLANK(Calculations!AQ77),"",Calculations!AQ77)</f>
        <v>1457990277110.1599</v>
      </c>
      <c r="AR77">
        <f>IF(ISBLANK(Calculations!AR77),"",Calculations!AR77)</f>
        <v>1466423179732.1157</v>
      </c>
      <c r="AS77">
        <f>IF(ISBLANK(Calculations!AS77),"",Calculations!AS77)</f>
        <v>1474868318150.9705</v>
      </c>
      <c r="AT77">
        <f>IF(ISBLANK(Calculations!AT77),"",Calculations!AT77)</f>
        <v>1483233608981.4043</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rural residential</v>
      </c>
      <c r="J78">
        <f>IF(ISBLANK(Calculations!J78),"",Calculations!J78)</f>
        <v>0</v>
      </c>
      <c r="K78">
        <f>IF(ISBLANK(Calculations!K78),"",Calculations!K78)</f>
        <v>0.44523868977965975</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rural residential</v>
      </c>
      <c r="J82">
        <f>IF(ISBLANK(Calculations!J82),"",Calculations!J82)</f>
        <v>0.12740562697708585</v>
      </c>
      <c r="K82">
        <f>IF(ISBLANK(Calculations!K82),"",Calculations!K82)</f>
        <v>0.44523868977965975</v>
      </c>
      <c r="L82" t="str">
        <f>IF(ISBLANK(Calculations!L82),"",Calculations!L82)</f>
        <v>RESIDENTIAL</v>
      </c>
      <c r="M82" t="str">
        <f>IF(ISBLANK(Calculations!M82),"",Calculations!M82)</f>
        <v>cooling</v>
      </c>
      <c r="N82" t="str">
        <f>IF(ISBLANK(Calculations!N82),"",Calculations!N82)</f>
        <v>electricity</v>
      </c>
      <c r="O82">
        <f t="shared" ref="O82:O145" si="1">P82</f>
        <v>3654959066377.3989</v>
      </c>
      <c r="P82">
        <f>IF(ISBLANK(Calculations!P82),"",Calculations!P82)-(SUMIFS(BDEQ!B:B,BDEQ!$AG:$AG,About!$B$2,BDEQ!$AH:$AH,$I82)*BDEQ!$C$2*$J82*$K82)</f>
        <v>3654959066377.3989</v>
      </c>
      <c r="Q82">
        <f>IF(ISBLANK(Calculations!Q82),"",Calculations!Q82)-(SUMIFS(BDEQ!C:C,BDEQ!$AG:$AG,About!$B$2,BDEQ!$AH:$AH,$I82)*BDEQ!$C$2*$J82*$K82)</f>
        <v>3654959066377.3989</v>
      </c>
      <c r="R82">
        <f>IF(ISBLANK(Calculations!R82),"",Calculations!R82)-(SUMIFS(BDEQ!D:D,BDEQ!$AG:$AG,About!$B$2,BDEQ!$AH:$AH,$I82)*BDEQ!$C$2*$J82*$K82)</f>
        <v>3571099249829.8389</v>
      </c>
      <c r="S82" s="99">
        <f>IF(ISBLANK(Calculations!S82),"",Calculations!S82 + ('IRA Buildings Changes'!$C$39/($AB$81-$R$81)*(S81-$R$81)))-(SUMIFS(BDEQ!E:E,BDEQ!$AG:$AG,About!$B$2,BDEQ!$AH:$AH,$I82)*BDEQ!$C$2*$J82*$K82)</f>
        <v>3662992305651.2793</v>
      </c>
      <c r="T82" s="99">
        <f>IF(ISBLANK(Calculations!T82),"",Calculations!T82 + ('IRA Buildings Changes'!$C$39/($AB$81-$R$81)*(T81-$R$81)))-(SUMIFS(BDEQ!F:F,BDEQ!$AG:$AG,About!$B$2,BDEQ!$AH:$AH,$I82)*BDEQ!$C$2*$J82*$K82)</f>
        <v>3760509495359.0293</v>
      </c>
      <c r="U82" s="99">
        <f>IF(ISBLANK(Calculations!U82),"",Calculations!U82 + ('IRA Buildings Changes'!$C$39/($AB$81-$R$81)*(U81-$R$81)))-(SUMIFS(BDEQ!G:G,BDEQ!$AG:$AG,About!$B$2,BDEQ!$AH:$AH,$I82)*BDEQ!$C$2*$J82*$K82)</f>
        <v>3866079968544.0308</v>
      </c>
      <c r="V82" s="99">
        <f>IF(ISBLANK(Calculations!V82),"",Calculations!V82 + ('IRA Buildings Changes'!$C$39/($AB$81-$R$81)*(V81-$R$81)))-(SUMIFS(BDEQ!H:H,BDEQ!$AG:$AG,About!$B$2,BDEQ!$AH:$AH,$I82)*BDEQ!$C$2*$J82*$K82)</f>
        <v>3981966063001.5508</v>
      </c>
      <c r="W82" s="99">
        <f>IF(ISBLANK(Calculations!W82),"",Calculations!W82 + ('IRA Buildings Changes'!$C$39/($AB$81-$R$81)*(W81-$R$81)))-(SUMIFS(BDEQ!I:I,BDEQ!$AG:$AG,About!$B$2,BDEQ!$AH:$AH,$I82)*BDEQ!$C$2*$J82*$K82)</f>
        <v>4106139416303.1362</v>
      </c>
      <c r="X82" s="99">
        <f>IF(ISBLANK(Calculations!X82),"",Calculations!X82 + ('IRA Buildings Changes'!$C$39/($AB$81-$R$81)*(X81-$R$81)))-(SUMIFS(BDEQ!J:J,BDEQ!$AG:$AG,About!$B$2,BDEQ!$AH:$AH,$I82)*BDEQ!$C$2*$J82*$K82)</f>
        <v>4239334430845.9546</v>
      </c>
      <c r="Y82" s="99">
        <f>IF(ISBLANK(Calculations!Y82),"",Calculations!Y82 + ('IRA Buildings Changes'!$C$39/($AB$81-$R$81)*(Y81-$R$81)))-(SUMIFS(BDEQ!K:K,BDEQ!$AG:$AG,About!$B$2,BDEQ!$AH:$AH,$I82)*BDEQ!$C$2*$J82*$K82)</f>
        <v>4380270284186.2866</v>
      </c>
      <c r="Z82" s="99">
        <f>IF(ISBLANK(Calculations!Z82),"",Calculations!Z82 + ('IRA Buildings Changes'!$C$39/($AB$81-$R$81)*(Z81-$R$81)))-(SUMIFS(BDEQ!L:L,BDEQ!$AG:$AG,About!$B$2,BDEQ!$AH:$AH,$I82)*BDEQ!$C$2*$J82*$K82)</f>
        <v>4528981432127.7979</v>
      </c>
      <c r="AA82" s="99">
        <f>IF(ISBLANK(Calculations!AA82),"",Calculations!AA82 + ('IRA Buildings Changes'!$C$39/($AB$81-$R$81)*(AA81-$R$81)))-(SUMIFS(BDEQ!M:M,BDEQ!$AG:$AG,About!$B$2,BDEQ!$AH:$AH,$I82)*BDEQ!$C$2*$J82*$K82)</f>
        <v>4682093572990.5098</v>
      </c>
      <c r="AB82" s="98">
        <f>IF(ISBLANK(Calculations!AB82),"",Calculations!AB82 + 'IRA Buildings Changes'!C39)-(SUMIFS(BDEQ!N:N,BDEQ!$AG:$AG,About!$B$2,BDEQ!$AH:$AH,$I82)*BDEQ!$C$2*$J82*$K82)</f>
        <v>4839871057004.0029</v>
      </c>
      <c r="AC82" s="99">
        <f>IF(ISBLANK(Calculations!AC82),"",Calculations!AC82  + 'IRA Buildings Changes'!$C$39)-(SUMIFS(BDEQ!O:O,BDEQ!$AG:$AG,About!$B$2,BDEQ!$AH:$AH,$I82)*BDEQ!$C$2*$J82*$K82)</f>
        <v>4832947687928.6621</v>
      </c>
      <c r="AD82" s="99">
        <f>IF(ISBLANK(Calculations!AD82),"",Calculations!AD82  + 'IRA Buildings Changes'!$C$39)-(SUMIFS(BDEQ!P:P,BDEQ!$AG:$AG,About!$B$2,BDEQ!$AH:$AH,$I82)*BDEQ!$C$2*$J82*$K82)</f>
        <v>4827219930426.6885</v>
      </c>
      <c r="AE82" s="99">
        <f>IF(ISBLANK(Calculations!AE82),"",Calculations!AE82  + 'IRA Buildings Changes'!$C$39)-(SUMIFS(BDEQ!Q:Q,BDEQ!$AG:$AG,About!$B$2,BDEQ!$AH:$AH,$I82)*BDEQ!$C$2*$J82*$K82)</f>
        <v>4823440321028.377</v>
      </c>
      <c r="AF82" s="99">
        <f>IF(ISBLANK(Calculations!AF82),"",Calculations!AF82  + 'IRA Buildings Changes'!$C$39)-(SUMIFS(BDEQ!R:R,BDEQ!$AG:$AG,About!$B$2,BDEQ!$AH:$AH,$I82)*BDEQ!$C$2*$J82*$K82)</f>
        <v>4821783173278.6641</v>
      </c>
      <c r="AG82" s="99">
        <f>IF(ISBLANK(Calculations!AG82),"",Calculations!AG82  + 'IRA Buildings Changes'!$C$39)-(SUMIFS(BDEQ!S:S,BDEQ!$AG:$AG,About!$B$2,BDEQ!$AH:$AH,$I82)*BDEQ!$C$2*$J82*$K82)</f>
        <v>4820381009154.2109</v>
      </c>
      <c r="AH82" s="99">
        <f>IF(ISBLANK(Calculations!AH82),"",Calculations!AH82  + 'IRA Buildings Changes'!$C$39)-(SUMIFS(BDEQ!T:T,BDEQ!$AG:$AG,About!$B$2,BDEQ!$AH:$AH,$I82)*BDEQ!$C$2*$J82*$K82)</f>
        <v>4820092295776.166</v>
      </c>
      <c r="AI82" s="99">
        <f>IF(ISBLANK(Calculations!AI82),"",Calculations!AI82  + 'IRA Buildings Changes'!$C$39)-(SUMIFS(BDEQ!U:U,BDEQ!$AG:$AG,About!$B$2,BDEQ!$AH:$AH,$I82)*BDEQ!$C$2*$J82*$K82)</f>
        <v>4821517022574.999</v>
      </c>
      <c r="AJ82" s="99">
        <f>IF(ISBLANK(Calculations!AJ82),"",Calculations!AJ82  + 'IRA Buildings Changes'!$C$39)-(SUMIFS(BDEQ!V:V,BDEQ!$AG:$AG,About!$B$2,BDEQ!$AH:$AH,$I82)*BDEQ!$C$2*$J82*$K82)</f>
        <v>4822825800037.7666</v>
      </c>
      <c r="AK82" s="99">
        <f>IF(ISBLANK(Calculations!AK82),"",Calculations!AK82  + 'IRA Buildings Changes'!$C$39)-(SUMIFS(BDEQ!W:W,BDEQ!$AG:$AG,About!$B$2,BDEQ!$AH:$AH,$I82)*BDEQ!$C$2*$J82*$K82)</f>
        <v>4824540748020.0869</v>
      </c>
      <c r="AL82" s="99">
        <f>IF(ISBLANK(Calculations!AL82),"",Calculations!AL82  + 'IRA Buildings Changes'!$C$39)-(SUMIFS(BDEQ!X:X,BDEQ!$AG:$AG,About!$B$2,BDEQ!$AH:$AH,$I82)*BDEQ!$C$2*$J82*$K82)</f>
        <v>4828090980682.416</v>
      </c>
      <c r="AM82" s="99">
        <f>IF(ISBLANK(Calculations!AM82),"",Calculations!AM82  + 'IRA Buildings Changes'!$C$39)-(SUMIFS(BDEQ!Y:Y,BDEQ!$AG:$AG,About!$B$2,BDEQ!$AH:$AH,$I82)*BDEQ!$C$2*$J82*$K82)</f>
        <v>4831243461447.0996</v>
      </c>
      <c r="AN82" s="99">
        <f>IF(ISBLANK(Calculations!AN82),"",Calculations!AN82  + 'IRA Buildings Changes'!$C$39)-(SUMIFS(BDEQ!Z:Z,BDEQ!$AG:$AG,About!$B$2,BDEQ!$AH:$AH,$I82)*BDEQ!$C$2*$J82*$K82)</f>
        <v>4835301597814.248</v>
      </c>
      <c r="AO82" s="99">
        <f>IF(ISBLANK(Calculations!AO82),"",Calculations!AO82  + 'IRA Buildings Changes'!$C$39)-(SUMIFS(BDEQ!AA:AA,BDEQ!$AG:$AG,About!$B$2,BDEQ!$AH:$AH,$I82)*BDEQ!$C$2*$J82*$K82)</f>
        <v>4840570780039.6436</v>
      </c>
      <c r="AP82" s="99">
        <f>IF(ISBLANK(Calculations!AP82),"",Calculations!AP82  + 'IRA Buildings Changes'!$C$39)-(SUMIFS(BDEQ!AB:AB,BDEQ!$AG:$AG,About!$B$2,BDEQ!$AH:$AH,$I82)*BDEQ!$C$2*$J82*$K82)</f>
        <v>4845084425820.7803</v>
      </c>
      <c r="AQ82" s="99">
        <f>IF(ISBLANK(Calculations!AQ82),"",Calculations!AQ82  + 'IRA Buildings Changes'!$C$39)-(SUMIFS(BDEQ!AC:AC,BDEQ!$AG:$AG,About!$B$2,BDEQ!$AH:$AH,$I82)*BDEQ!$C$2*$J82*$K82)</f>
        <v>4850439476248.9062</v>
      </c>
      <c r="AR82" s="99">
        <f>IF(ISBLANK(Calculations!AR82),"",Calculations!AR82  + 'IRA Buildings Changes'!$C$39)-(SUMIFS(BDEQ!AD:AD,BDEQ!$AG:$AG,About!$B$2,BDEQ!$AH:$AH,$I82)*BDEQ!$C$2*$J82*$K82)</f>
        <v>4856824193490.8066</v>
      </c>
      <c r="AS82" s="99">
        <f>IF(ISBLANK(Calculations!AS82),"",Calculations!AS82  + 'IRA Buildings Changes'!$C$39)-(SUMIFS(BDEQ!AE:AE,BDEQ!$AG:$AG,About!$B$2,BDEQ!$AH:$AH,$I82)*BDEQ!$C$2*$J82*$K82)</f>
        <v>4862586580608.2861</v>
      </c>
      <c r="AT82" s="99">
        <f>IF(ISBLANK(Calculations!AT82),"",Calculations!AT82  + 'IRA Buildings Changes'!$C$39)-(SUMIFS(BDEQ!AF:AF,BDEQ!$AG:$AG,About!$B$2,BDEQ!$AH:$AH,$I82)*BDEQ!$C$2*$J82*$K82)</f>
        <v>4870169376898.0273</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rural residential</v>
      </c>
      <c r="J83">
        <f>IF(ISBLANK(Calculations!J83),"",Calculations!J83)</f>
        <v>0</v>
      </c>
      <c r="K83">
        <f>IF(ISBLANK(Calculations!K83),"",Calculations!K83)</f>
        <v>0.44523868977965975</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rural residential</v>
      </c>
      <c r="J84">
        <f>IF(ISBLANK(Calculations!J84),"",Calculations!J84)</f>
        <v>0</v>
      </c>
      <c r="K84">
        <f>IF(ISBLANK(Calculations!K84),"",Calculations!K84)</f>
        <v>0.44523868977965975</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rural residential</v>
      </c>
      <c r="J85">
        <f>IF(ISBLANK(Calculations!J85),"",Calculations!J85)</f>
        <v>0</v>
      </c>
      <c r="K85">
        <f>IF(ISBLANK(Calculations!K85),"",Calculations!K85)</f>
        <v>0.44523868977965975</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rural residential</v>
      </c>
      <c r="J86">
        <f>IF(ISBLANK(Calculations!J86),"",Calculations!J86)</f>
        <v>0</v>
      </c>
      <c r="K86">
        <f>IF(ISBLANK(Calculations!K86),"",Calculations!K86)</f>
        <v>0.44523868977965975</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rural residential</v>
      </c>
      <c r="J87">
        <f>IF(ISBLANK(Calculations!J87),"",Calculations!J87)</f>
        <v>0</v>
      </c>
      <c r="K87">
        <f>IF(ISBLANK(Calculations!K87),"",Calculations!K87)</f>
        <v>0.44523868977965975</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rural residential</v>
      </c>
      <c r="J88">
        <f>IF(ISBLANK(Calculations!J88),"",Calculations!J88)</f>
        <v>0</v>
      </c>
      <c r="K88">
        <f>IF(ISBLANK(Calculations!K88),"",Calculations!K88)</f>
        <v>0.44523868977965975</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rural residential</v>
      </c>
      <c r="J89">
        <f>IF(ISBLANK(Calculations!J89),"",Calculations!J89)</f>
        <v>0</v>
      </c>
      <c r="K89">
        <f>IF(ISBLANK(Calculations!K89),"",Calculations!K89)</f>
        <v>0.44523868977965975</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rural residential</v>
      </c>
      <c r="J90">
        <f>IF(ISBLANK(Calculations!J90),"",Calculations!J90)</f>
        <v>0</v>
      </c>
      <c r="K90">
        <f>IF(ISBLANK(Calculations!K90),"",Calculations!K90)</f>
        <v>0.44523868977965975</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rural residential</v>
      </c>
      <c r="J91">
        <f>IF(ISBLANK(Calculations!J91),"",Calculations!J91)</f>
        <v>0</v>
      </c>
      <c r="K91">
        <f>IF(ISBLANK(Calculations!K91),"",Calculations!K91)</f>
        <v>0.44523868977965975</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4.3128116533666064E-2</v>
      </c>
      <c r="K95">
        <f>IF(ISBLANK(Calculations!K95),"",Calculations!K95)</f>
        <v>0.44523868977965975</v>
      </c>
      <c r="L95" t="str">
        <f>IF(ISBLANK(Calculations!L95),"",Calculations!L95)</f>
        <v>RESIDENTIAL</v>
      </c>
      <c r="M95" t="str">
        <f>IF(ISBLANK(Calculations!M95),"",Calculations!M95)</f>
        <v>lighting</v>
      </c>
      <c r="N95" t="str">
        <f>IF(ISBLANK(Calculations!N95),"",Calculations!N95)</f>
        <v>electricity</v>
      </c>
      <c r="O95">
        <f t="shared" si="1"/>
        <v>1237241276390.8308</v>
      </c>
      <c r="P95">
        <f>IF(ISBLANK(Calculations!P95),"",Calculations!P95)-(SUMIFS(BDEQ!B:B,BDEQ!$AG:$AG,About!$B$2,BDEQ!$AH:$AH,$I95)*BDEQ!$C$2*$J95*$K95)</f>
        <v>1237241276390.8308</v>
      </c>
      <c r="Q95">
        <f>IF(ISBLANK(Calculations!Q95),"",Calculations!Q95)-(SUMIFS(BDEQ!C:C,BDEQ!$AG:$AG,About!$B$2,BDEQ!$AH:$AH,$I95)*BDEQ!$C$2*$J95*$K95)</f>
        <v>1237241276390.8308</v>
      </c>
      <c r="R95">
        <f>IF(ISBLANK(Calculations!R95),"",Calculations!R95)-(SUMIFS(BDEQ!D:D,BDEQ!$AG:$AG,About!$B$2,BDEQ!$AH:$AH,$I95)*BDEQ!$C$2*$J95*$K95)</f>
        <v>1237169444370.9744</v>
      </c>
      <c r="S95">
        <f>IF(ISBLANK(Calculations!S95),"",Calculations!S95)-(SUMIFS(BDEQ!E:E,BDEQ!$AG:$AG,About!$B$2,BDEQ!$AH:$AH,$I95)*BDEQ!$C$2*$J95*$K95)</f>
        <v>1237996798495.9172</v>
      </c>
      <c r="T95">
        <f>IF(ISBLANK(Calculations!T95),"",Calculations!T95)-(SUMIFS(BDEQ!F:F,BDEQ!$AG:$AG,About!$B$2,BDEQ!$AH:$AH,$I95)*BDEQ!$C$2*$J95*$K95)</f>
        <v>1239943123971.5974</v>
      </c>
      <c r="U95">
        <f>IF(ISBLANK(Calculations!U95),"",Calculations!U95)-(SUMIFS(BDEQ!G:G,BDEQ!$AG:$AG,About!$B$2,BDEQ!$AH:$AH,$I95)*BDEQ!$C$2*$J95*$K95)</f>
        <v>1245267995053.2783</v>
      </c>
      <c r="V95">
        <f>IF(ISBLANK(Calculations!V95),"",Calculations!V95)-(SUMIFS(BDEQ!H:H,BDEQ!$AG:$AG,About!$B$2,BDEQ!$AH:$AH,$I95)*BDEQ!$C$2*$J95*$K95)</f>
        <v>1254088849964.0759</v>
      </c>
      <c r="W95">
        <f>IF(ISBLANK(Calculations!W95),"",Calculations!W95)-(SUMIFS(BDEQ!I:I,BDEQ!$AG:$AG,About!$B$2,BDEQ!$AH:$AH,$I95)*BDEQ!$C$2*$J95*$K95)</f>
        <v>1264251730972.9749</v>
      </c>
      <c r="X95">
        <f>IF(ISBLANK(Calculations!X95),"",Calculations!X95)-(SUMIFS(BDEQ!J:J,BDEQ!$AG:$AG,About!$B$2,BDEQ!$AH:$AH,$I95)*BDEQ!$C$2*$J95*$K95)</f>
        <v>1274375448804.3943</v>
      </c>
      <c r="Y95">
        <f>IF(ISBLANK(Calculations!Y95),"",Calculations!Y95)-(SUMIFS(BDEQ!K:K,BDEQ!$AG:$AG,About!$B$2,BDEQ!$AH:$AH,$I95)*BDEQ!$C$2*$J95*$K95)</f>
        <v>1284457788652.4568</v>
      </c>
      <c r="Z95">
        <f>IF(ISBLANK(Calculations!Z95),"",Calculations!Z95)-(SUMIFS(BDEQ!L:L,BDEQ!$AG:$AG,About!$B$2,BDEQ!$AH:$AH,$I95)*BDEQ!$C$2*$J95*$K95)</f>
        <v>1295291923612.1292</v>
      </c>
      <c r="AA95">
        <f>IF(ISBLANK(Calculations!AA95),"",Calculations!AA95)-(SUMIFS(BDEQ!M:M,BDEQ!$AG:$AG,About!$B$2,BDEQ!$AH:$AH,$I95)*BDEQ!$C$2*$J95*$K95)</f>
        <v>1308007277205.105</v>
      </c>
      <c r="AB95">
        <f>IF(ISBLANK(Calculations!AB95),"",Calculations!AB95)-(SUMIFS(BDEQ!N:N,BDEQ!$AG:$AG,About!$B$2,BDEQ!$AH:$AH,$I95)*BDEQ!$C$2*$J95*$K95)</f>
        <v>1322007218589.7607</v>
      </c>
      <c r="AC95">
        <f>IF(ISBLANK(Calculations!AC95),"",Calculations!AC95)-(SUMIFS(BDEQ!O:O,BDEQ!$AG:$AG,About!$B$2,BDEQ!$AH:$AH,$I95)*BDEQ!$C$2*$J95*$K95)</f>
        <v>1337301302319.0823</v>
      </c>
      <c r="AD95">
        <f>IF(ISBLANK(Calculations!AD95),"",Calculations!AD95)-(SUMIFS(BDEQ!P:P,BDEQ!$AG:$AG,About!$B$2,BDEQ!$AH:$AH,$I95)*BDEQ!$C$2*$J95*$K95)</f>
        <v>1352855846088.3745</v>
      </c>
      <c r="AE95">
        <f>IF(ISBLANK(Calculations!AE95),"",Calculations!AE95)-(SUMIFS(BDEQ!Q:Q,BDEQ!$AG:$AG,About!$B$2,BDEQ!$AH:$AH,$I95)*BDEQ!$C$2*$J95*$K95)</f>
        <v>1368451969698.1782</v>
      </c>
      <c r="AF95">
        <f>IF(ISBLANK(Calculations!AF95),"",Calculations!AF95)-(SUMIFS(BDEQ!R:R,BDEQ!$AG:$AG,About!$B$2,BDEQ!$AH:$AH,$I95)*BDEQ!$C$2*$J95*$K95)</f>
        <v>1381509915394.6636</v>
      </c>
      <c r="AG95">
        <f>IF(ISBLANK(Calculations!AG95),"",Calculations!AG95)-(SUMIFS(BDEQ!S:S,BDEQ!$AG:$AG,About!$B$2,BDEQ!$AH:$AH,$I95)*BDEQ!$C$2*$J95*$K95)</f>
        <v>1394085124043.9556</v>
      </c>
      <c r="AH95">
        <f>IF(ISBLANK(Calculations!AH95),"",Calculations!AH95)-(SUMIFS(BDEQ!T:T,BDEQ!$AG:$AG,About!$B$2,BDEQ!$AH:$AH,$I95)*BDEQ!$C$2*$J95*$K95)</f>
        <v>1406301393161.6687</v>
      </c>
      <c r="AI95">
        <f>IF(ISBLANK(Calculations!AI95),"",Calculations!AI95)-(SUMIFS(BDEQ!U:U,BDEQ!$AG:$AG,About!$B$2,BDEQ!$AH:$AH,$I95)*BDEQ!$C$2*$J95*$K95)</f>
        <v>1418094285109.1731</v>
      </c>
      <c r="AJ95">
        <f>IF(ISBLANK(Calculations!AJ95),"",Calculations!AJ95)-(SUMIFS(BDEQ!V:V,BDEQ!$AG:$AG,About!$B$2,BDEQ!$AH:$AH,$I95)*BDEQ!$C$2*$J95*$K95)</f>
        <v>1429652056514.3254</v>
      </c>
      <c r="AK95">
        <f>IF(ISBLANK(Calculations!AK95),"",Calculations!AK95)-(SUMIFS(BDEQ!W:W,BDEQ!$AG:$AG,About!$B$2,BDEQ!$AH:$AH,$I95)*BDEQ!$C$2*$J95*$K95)</f>
        <v>1447000590239.5537</v>
      </c>
      <c r="AL95">
        <f>IF(ISBLANK(Calculations!AL95),"",Calculations!AL95)-(SUMIFS(BDEQ!X:X,BDEQ!$AG:$AG,About!$B$2,BDEQ!$AH:$AH,$I95)*BDEQ!$C$2*$J95*$K95)</f>
        <v>1464785379566.2986</v>
      </c>
      <c r="AM95">
        <f>IF(ISBLANK(Calculations!AM95),"",Calculations!AM95)-(SUMIFS(BDEQ!Y:Y,BDEQ!$AG:$AG,About!$B$2,BDEQ!$AH:$AH,$I95)*BDEQ!$C$2*$J95*$K95)</f>
        <v>1483160819450.9617</v>
      </c>
      <c r="AN95">
        <f>IF(ISBLANK(Calculations!AN95),"",Calculations!AN95)-(SUMIFS(BDEQ!Z:Z,BDEQ!$AG:$AG,About!$B$2,BDEQ!$AH:$AH,$I95)*BDEQ!$C$2*$J95*$K95)</f>
        <v>1502369352011.3857</v>
      </c>
      <c r="AO95">
        <f>IF(ISBLANK(Calculations!AO95),"",Calculations!AO95)-(SUMIFS(BDEQ!AA:AA,BDEQ!$AG:$AG,About!$B$2,BDEQ!$AH:$AH,$I95)*BDEQ!$C$2*$J95*$K95)</f>
        <v>1522184775621.7385</v>
      </c>
      <c r="AP95">
        <f>IF(ISBLANK(Calculations!AP95),"",Calculations!AP95)-(SUMIFS(BDEQ!AB:AB,BDEQ!$AG:$AG,About!$B$2,BDEQ!$AH:$AH,$I95)*BDEQ!$C$2*$J95*$K95)</f>
        <v>1542598609353.9634</v>
      </c>
      <c r="AQ95">
        <f>IF(ISBLANK(Calculations!AQ95),"",Calculations!AQ95)-(SUMIFS(BDEQ!AC:AC,BDEQ!$AG:$AG,About!$B$2,BDEQ!$AH:$AH,$I95)*BDEQ!$C$2*$J95*$K95)</f>
        <v>1563757693206.2463</v>
      </c>
      <c r="AR95">
        <f>IF(ISBLANK(Calculations!AR95),"",Calculations!AR95)-(SUMIFS(BDEQ!AD:AD,BDEQ!$AG:$AG,About!$B$2,BDEQ!$AH:$AH,$I95)*BDEQ!$C$2*$J95*$K95)</f>
        <v>1585315911367.5642</v>
      </c>
      <c r="AS95">
        <f>IF(ISBLANK(Calculations!AS95),"",Calculations!AS95)-(SUMIFS(BDEQ!AE:AE,BDEQ!$AG:$AG,About!$B$2,BDEQ!$AH:$AH,$I95)*BDEQ!$C$2*$J95*$K95)</f>
        <v>1607380717823.1931</v>
      </c>
      <c r="AT95">
        <f>IF(ISBLANK(Calculations!AT95),"",Calculations!AT95)-(SUMIFS(BDEQ!AF:AF,BDEQ!$AG:$AG,About!$B$2,BDEQ!$AH:$AH,$I95)*BDEQ!$C$2*$J95*$K95)</f>
        <v>1630127907414.751</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0.44523868977965975</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0.44523868977965975</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0.44523868977965975</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0.44523868977965975</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0.44523868977965975</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0.44523868977965975</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0.44523868977965975</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0.44523868977965975</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0.44523868977965975</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0.22902910275859237</v>
      </c>
      <c r="K108">
        <f>IF(ISBLANK(Calculations!K108),"",Calculations!K108)</f>
        <v>0.44523868977965975</v>
      </c>
      <c r="L108" t="str">
        <f>IF(ISBLANK(Calculations!L108),"",Calculations!L108)</f>
        <v>RESIDENTIAL</v>
      </c>
      <c r="M108" t="str">
        <f>IF(ISBLANK(Calculations!M108),"",Calculations!M108)</f>
        <v>appl</v>
      </c>
      <c r="N108" t="str">
        <f>IF(ISBLANK(Calculations!N108),"",Calculations!N108)</f>
        <v>electricity</v>
      </c>
      <c r="O108">
        <f t="shared" si="1"/>
        <v>6570290617873.1865</v>
      </c>
      <c r="P108">
        <f>IF(ISBLANK(Calculations!P108),"",Calculations!P108)-(SUMIFS(BDEQ!B:B,BDEQ!$AG:$AG,About!$B$2,BDEQ!$AH:$AH,$I108)*BDEQ!$C$2*$J108*$K108)</f>
        <v>6570290617873.1865</v>
      </c>
      <c r="Q108">
        <f>IF(ISBLANK(Calculations!Q108),"",Calculations!Q108)-(SUMIFS(BDEQ!C:C,BDEQ!$AG:$AG,About!$B$2,BDEQ!$AH:$AH,$I108)*BDEQ!$C$2*$J108*$K108)</f>
        <v>6570290617873.1865</v>
      </c>
      <c r="R108">
        <f>IF(ISBLANK(Calculations!R108),"",Calculations!R108)-(SUMIFS(BDEQ!D:D,BDEQ!$AG:$AG,About!$B$2,BDEQ!$AH:$AH,$I108)*BDEQ!$C$2*$J108*$K108)</f>
        <v>6539103241322.7275</v>
      </c>
      <c r="S108">
        <f>IF(ISBLANK(Calculations!S108),"",Calculations!S108)-(SUMIFS(BDEQ!E:E,BDEQ!$AG:$AG,About!$B$2,BDEQ!$AH:$AH,$I108)*BDEQ!$C$2*$J108*$K108)</f>
        <v>6509258057916.29</v>
      </c>
      <c r="T108">
        <f>IF(ISBLANK(Calculations!T108),"",Calculations!T108)-(SUMIFS(BDEQ!F:F,BDEQ!$AG:$AG,About!$B$2,BDEQ!$AH:$AH,$I108)*BDEQ!$C$2*$J108*$K108)</f>
        <v>6483901692360.5342</v>
      </c>
      <c r="U108">
        <f>IF(ISBLANK(Calculations!U108),"",Calculations!U108)-(SUMIFS(BDEQ!G:G,BDEQ!$AG:$AG,About!$B$2,BDEQ!$AH:$AH,$I108)*BDEQ!$C$2*$J108*$K108)</f>
        <v>6464938513066.0088</v>
      </c>
      <c r="V108">
        <f>IF(ISBLANK(Calculations!V108),"",Calculations!V108)-(SUMIFS(BDEQ!H:H,BDEQ!$AG:$AG,About!$B$2,BDEQ!$AH:$AH,$I108)*BDEQ!$C$2*$J108*$K108)</f>
        <v>6452924040626.2246</v>
      </c>
      <c r="W108">
        <f>IF(ISBLANK(Calculations!W108),"",Calculations!W108)-(SUMIFS(BDEQ!I:I,BDEQ!$AG:$AG,About!$B$2,BDEQ!$AH:$AH,$I108)*BDEQ!$C$2*$J108*$K108)</f>
        <v>6447525834342.0205</v>
      </c>
      <c r="X108">
        <f>IF(ISBLANK(Calculations!X108),"",Calculations!X108)-(SUMIFS(BDEQ!J:J,BDEQ!$AG:$AG,About!$B$2,BDEQ!$AH:$AH,$I108)*BDEQ!$C$2*$J108*$K108)</f>
        <v>6448737057434.207</v>
      </c>
      <c r="Y108">
        <f>IF(ISBLANK(Calculations!Y108),"",Calculations!Y108)-(SUMIFS(BDEQ!K:K,BDEQ!$AG:$AG,About!$B$2,BDEQ!$AH:$AH,$I108)*BDEQ!$C$2*$J108*$K108)</f>
        <v>6454947801828.7373</v>
      </c>
      <c r="Z108">
        <f>IF(ISBLANK(Calculations!Z108),"",Calculations!Z108)-(SUMIFS(BDEQ!L:L,BDEQ!$AG:$AG,About!$B$2,BDEQ!$AH:$AH,$I108)*BDEQ!$C$2*$J108*$K108)</f>
        <v>6467567586242.1055</v>
      </c>
      <c r="AA108">
        <f>IF(ISBLANK(Calculations!AA108),"",Calculations!AA108)-(SUMIFS(BDEQ!M:M,BDEQ!$AG:$AG,About!$B$2,BDEQ!$AH:$AH,$I108)*BDEQ!$C$2*$J108*$K108)</f>
        <v>6486589332892.3721</v>
      </c>
      <c r="AB108">
        <f>IF(ISBLANK(Calculations!AB108),"",Calculations!AB108)-(SUMIFS(BDEQ!N:N,BDEQ!$AG:$AG,About!$B$2,BDEQ!$AH:$AH,$I108)*BDEQ!$C$2*$J108*$K108)</f>
        <v>6511479112009.9697</v>
      </c>
      <c r="AC108">
        <f>IF(ISBLANK(Calculations!AC108),"",Calculations!AC108)-(SUMIFS(BDEQ!O:O,BDEQ!$AG:$AG,About!$B$2,BDEQ!$AH:$AH,$I108)*BDEQ!$C$2*$J108*$K108)</f>
        <v>6540543049435.3604</v>
      </c>
      <c r="AD108">
        <f>IF(ISBLANK(Calculations!AD108),"",Calculations!AD108)-(SUMIFS(BDEQ!P:P,BDEQ!$AG:$AG,About!$B$2,BDEQ!$AH:$AH,$I108)*BDEQ!$C$2*$J108*$K108)</f>
        <v>6574929926506.2725</v>
      </c>
      <c r="AE108">
        <f>IF(ISBLANK(Calculations!AE108),"",Calculations!AE108)-(SUMIFS(BDEQ!Q:Q,BDEQ!$AG:$AG,About!$B$2,BDEQ!$AH:$AH,$I108)*BDEQ!$C$2*$J108*$K108)</f>
        <v>6614837925140.2529</v>
      </c>
      <c r="AF108">
        <f>IF(ISBLANK(Calculations!AF108),"",Calculations!AF108)-(SUMIFS(BDEQ!R:R,BDEQ!$AG:$AG,About!$B$2,BDEQ!$AH:$AH,$I108)*BDEQ!$C$2*$J108*$K108)</f>
        <v>6658667571322.6396</v>
      </c>
      <c r="AG108">
        <f>IF(ISBLANK(Calculations!AG108),"",Calculations!AG108)-(SUMIFS(BDEQ!S:S,BDEQ!$AG:$AG,About!$B$2,BDEQ!$AH:$AH,$I108)*BDEQ!$C$2*$J108*$K108)</f>
        <v>6704689121272.1475</v>
      </c>
      <c r="AH108">
        <f>IF(ISBLANK(Calculations!AH108),"",Calculations!AH108)-(SUMIFS(BDEQ!T:T,BDEQ!$AG:$AG,About!$B$2,BDEQ!$AH:$AH,$I108)*BDEQ!$C$2*$J108*$K108)</f>
        <v>6751588621207.0908</v>
      </c>
      <c r="AI108">
        <f>IF(ISBLANK(Calculations!AI108),"",Calculations!AI108)-(SUMIFS(BDEQ!U:U,BDEQ!$AG:$AG,About!$B$2,BDEQ!$AH:$AH,$I108)*BDEQ!$C$2*$J108*$K108)</f>
        <v>6798124891312.04</v>
      </c>
      <c r="AJ108">
        <f>IF(ISBLANK(Calculations!AJ108),"",Calculations!AJ108)-(SUMIFS(BDEQ!V:V,BDEQ!$AG:$AG,About!$B$2,BDEQ!$AH:$AH,$I108)*BDEQ!$C$2*$J108*$K108)</f>
        <v>6844791261822.4238</v>
      </c>
      <c r="AK108">
        <f>IF(ISBLANK(Calculations!AK108),"",Calculations!AK108)-(SUMIFS(BDEQ!W:W,BDEQ!$AG:$AG,About!$B$2,BDEQ!$AH:$AH,$I108)*BDEQ!$C$2*$J108*$K108)</f>
        <v>6911094116989.1719</v>
      </c>
      <c r="AL108">
        <f>IF(ISBLANK(Calculations!AL108),"",Calculations!AL108)-(SUMIFS(BDEQ!X:X,BDEQ!$AG:$AG,About!$B$2,BDEQ!$AH:$AH,$I108)*BDEQ!$C$2*$J108*$K108)</f>
        <v>6977862936002.1846</v>
      </c>
      <c r="AM108">
        <f>IF(ISBLANK(Calculations!AM108),"",Calculations!AM108)-(SUMIFS(BDEQ!Y:Y,BDEQ!$AG:$AG,About!$B$2,BDEQ!$AH:$AH,$I108)*BDEQ!$C$2*$J108*$K108)</f>
        <v>7045149494937.665</v>
      </c>
      <c r="AN108">
        <f>IF(ISBLANK(Calculations!AN108),"",Calculations!AN108)-(SUMIFS(BDEQ!Z:Z,BDEQ!$AG:$AG,About!$B$2,BDEQ!$AH:$AH,$I108)*BDEQ!$C$2*$J108*$K108)</f>
        <v>7113676436416.9541</v>
      </c>
      <c r="AO108">
        <f>IF(ISBLANK(Calculations!AO108),"",Calculations!AO108)-(SUMIFS(BDEQ!AA:AA,BDEQ!$AG:$AG,About!$B$2,BDEQ!$AH:$AH,$I108)*BDEQ!$C$2*$J108*$K108)</f>
        <v>7182354692914.002</v>
      </c>
      <c r="AP108">
        <f>IF(ISBLANK(Calculations!AP108),"",Calculations!AP108)-(SUMIFS(BDEQ!AB:AB,BDEQ!$AG:$AG,About!$B$2,BDEQ!$AH:$AH,$I108)*BDEQ!$C$2*$J108*$K108)</f>
        <v>7251409008592.9053</v>
      </c>
      <c r="AQ108">
        <f>IF(ISBLANK(Calculations!AQ108),"",Calculations!AQ108)-(SUMIFS(BDEQ!AC:AC,BDEQ!$AG:$AG,About!$B$2,BDEQ!$AH:$AH,$I108)*BDEQ!$C$2*$J108*$K108)</f>
        <v>7322058506932.4355</v>
      </c>
      <c r="AR108">
        <f>IF(ISBLANK(Calculations!AR108),"",Calculations!AR108)-(SUMIFS(BDEQ!AD:AD,BDEQ!$AG:$AG,About!$B$2,BDEQ!$AH:$AH,$I108)*BDEQ!$C$2*$J108*$K108)</f>
        <v>7393010223171.5547</v>
      </c>
      <c r="AS108">
        <f>IF(ISBLANK(Calculations!AS108),"",Calculations!AS108)-(SUMIFS(BDEQ!AE:AE,BDEQ!$AG:$AG,About!$B$2,BDEQ!$AH:$AH,$I108)*BDEQ!$C$2*$J108*$K108)</f>
        <v>7465034747740.749</v>
      </c>
      <c r="AT108">
        <f>IF(ISBLANK(Calculations!AT108),"",Calculations!AT108)-(SUMIFS(BDEQ!AF:AF,BDEQ!$AG:$AG,About!$B$2,BDEQ!$AH:$AH,$I108)*BDEQ!$C$2*$J108*$K108)</f>
        <v>7539077949981.1084</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0.44523868977965975</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0.40737447181402409</v>
      </c>
      <c r="K110">
        <f>IF(ISBLANK(Calculations!K110),"",Calculations!K110)</f>
        <v>0.44523868977965975</v>
      </c>
      <c r="L110" t="str">
        <f>IF(ISBLANK(Calculations!L110),"",Calculations!L110)</f>
        <v>RESIDENTIAL</v>
      </c>
      <c r="M110" t="str">
        <f>IF(ISBLANK(Calculations!M110),"",Calculations!M110)</f>
        <v>appl</v>
      </c>
      <c r="N110" t="str">
        <f>IF(ISBLANK(Calculations!N110),"",Calculations!N110)</f>
        <v>natural gas</v>
      </c>
      <c r="O110">
        <f t="shared" si="1"/>
        <v>6216942356523.4619</v>
      </c>
      <c r="P110">
        <f>IF(ISBLANK(Calculations!P110),"",Calculations!P110)</f>
        <v>6216942356523.4619</v>
      </c>
      <c r="Q110">
        <f>IF(ISBLANK(Calculations!Q110),"",Calculations!Q110)</f>
        <v>6216942356523.4619</v>
      </c>
      <c r="R110">
        <f>IF(ISBLANK(Calculations!R110),"",Calculations!R110)</f>
        <v>6237895344832.1436</v>
      </c>
      <c r="S110">
        <f>IF(ISBLANK(Calculations!S110),"",Calculations!S110)</f>
        <v>6260766906904.9668</v>
      </c>
      <c r="T110">
        <f>IF(ISBLANK(Calculations!T110),"",Calculations!T110)</f>
        <v>6287006868314.79</v>
      </c>
      <c r="U110">
        <f>IF(ISBLANK(Calculations!U110),"",Calculations!U110)</f>
        <v>6317541762620.7549</v>
      </c>
      <c r="V110">
        <f>IF(ISBLANK(Calculations!V110),"",Calculations!V110)</f>
        <v>6353393610705.4795</v>
      </c>
      <c r="W110">
        <f>IF(ISBLANK(Calculations!W110),"",Calculations!W110)</f>
        <v>6392843220874.5742</v>
      </c>
      <c r="X110">
        <f>IF(ISBLANK(Calculations!X110),"",Calculations!X110)</f>
        <v>6433832692168.1484</v>
      </c>
      <c r="Y110">
        <f>IF(ISBLANK(Calculations!Y110),"",Calculations!Y110)</f>
        <v>6474310010699.9932</v>
      </c>
      <c r="Z110">
        <f>IF(ISBLANK(Calculations!Z110),"",Calculations!Z110)</f>
        <v>6515084844301.6299</v>
      </c>
      <c r="AA110">
        <f>IF(ISBLANK(Calculations!AA110),"",Calculations!AA110)</f>
        <v>6556069050021.0615</v>
      </c>
      <c r="AB110">
        <f>IF(ISBLANK(Calculations!AB110),"",Calculations!AB110)</f>
        <v>6595852748716.4736</v>
      </c>
      <c r="AC110">
        <f>IF(ISBLANK(Calculations!AC110),"",Calculations!AC110)</f>
        <v>6634363285516.3623</v>
      </c>
      <c r="AD110">
        <f>IF(ISBLANK(Calculations!AD110),"",Calculations!AD110)</f>
        <v>6673869212221.3652</v>
      </c>
      <c r="AE110">
        <f>IF(ISBLANK(Calculations!AE110),"",Calculations!AE110)</f>
        <v>6715269729174.7471</v>
      </c>
      <c r="AF110">
        <f>IF(ISBLANK(Calculations!AF110),"",Calculations!AF110)</f>
        <v>6758767042244.5518</v>
      </c>
      <c r="AG110">
        <f>IF(ISBLANK(Calculations!AG110),"",Calculations!AG110)</f>
        <v>6802813689364.3984</v>
      </c>
      <c r="AH110">
        <f>IF(ISBLANK(Calculations!AH110),"",Calculations!AH110)</f>
        <v>6846924858437.0957</v>
      </c>
      <c r="AI110">
        <f>IF(ISBLANK(Calculations!AI110),"",Calculations!AI110)</f>
        <v>6890470342779.8799</v>
      </c>
      <c r="AJ110">
        <f>IF(ISBLANK(Calculations!AJ110),"",Calculations!AJ110)</f>
        <v>6933345797159.6865</v>
      </c>
      <c r="AK110">
        <f>IF(ISBLANK(Calculations!AK110),"",Calculations!AK110)</f>
        <v>7000047332033.3984</v>
      </c>
      <c r="AL110">
        <f>IF(ISBLANK(Calculations!AL110),"",Calculations!AL110)</f>
        <v>7067061280322.3525</v>
      </c>
      <c r="AM110">
        <f>IF(ISBLANK(Calculations!AM110),"",Calculations!AM110)</f>
        <v>7134603560887.459</v>
      </c>
      <c r="AN110">
        <f>IF(ISBLANK(Calculations!AN110),"",Calculations!AN110)</f>
        <v>7202836416710.4756</v>
      </c>
      <c r="AO110">
        <f>IF(ISBLANK(Calculations!AO110),"",Calculations!AO110)</f>
        <v>7271812740363.9414</v>
      </c>
      <c r="AP110">
        <f>IF(ISBLANK(Calculations!AP110),"",Calculations!AP110)</f>
        <v>7341529570968.127</v>
      </c>
      <c r="AQ110">
        <f>IF(ISBLANK(Calculations!AQ110),"",Calculations!AQ110)</f>
        <v>7412056956380.2002</v>
      </c>
      <c r="AR110">
        <f>IF(ISBLANK(Calculations!AR110),"",Calculations!AR110)</f>
        <v>7483313490686.2148</v>
      </c>
      <c r="AS110">
        <f>IF(ISBLANK(Calculations!AS110),"",Calculations!AS110)</f>
        <v>7555402381003.9941</v>
      </c>
      <c r="AT110">
        <f>IF(ISBLANK(Calculations!AT110),"",Calculations!AT110)</f>
        <v>7628399923089.2471</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4.6398232525492383E-2</v>
      </c>
      <c r="K111">
        <f>IF(ISBLANK(Calculations!K111),"",Calculations!K111)</f>
        <v>0.44523868977965975</v>
      </c>
      <c r="L111" t="str">
        <f>IF(ISBLANK(Calculations!L111),"",Calculations!L111)</f>
        <v>RESIDENTIAL</v>
      </c>
      <c r="M111" t="str">
        <f>IF(ISBLANK(Calculations!M111),"",Calculations!M111)</f>
        <v>appl</v>
      </c>
      <c r="N111" t="str">
        <f>IF(ISBLANK(Calculations!N111),"",Calculations!N111)</f>
        <v>petroleum diesel</v>
      </c>
      <c r="O111">
        <f t="shared" si="1"/>
        <v>805673242.05194664</v>
      </c>
      <c r="P111">
        <f>IF(ISBLANK(Calculations!P111),"",Calculations!P111)</f>
        <v>805673242.05194664</v>
      </c>
      <c r="Q111">
        <f>IF(ISBLANK(Calculations!Q111),"",Calculations!Q111)</f>
        <v>805673242.05194664</v>
      </c>
      <c r="R111">
        <f>IF(ISBLANK(Calculations!R111),"",Calculations!R111)</f>
        <v>770508550.26284385</v>
      </c>
      <c r="S111">
        <f>IF(ISBLANK(Calculations!S111),"",Calculations!S111)</f>
        <v>730373353.41763091</v>
      </c>
      <c r="T111">
        <f>IF(ISBLANK(Calculations!T111),"",Calculations!T111)</f>
        <v>688688462.29775095</v>
      </c>
      <c r="U111">
        <f>IF(ISBLANK(Calculations!U111),"",Calculations!U111)</f>
        <v>648720536.7217263</v>
      </c>
      <c r="V111">
        <f>IF(ISBLANK(Calculations!V111),"",Calculations!V111)</f>
        <v>613226383.79682803</v>
      </c>
      <c r="W111">
        <f>IF(ISBLANK(Calculations!W111),"",Calculations!W111)</f>
        <v>583828105.19027913</v>
      </c>
      <c r="X111">
        <f>IF(ISBLANK(Calculations!X111),"",Calculations!X111)</f>
        <v>561128331.61021292</v>
      </c>
      <c r="Y111">
        <f>IF(ISBLANK(Calculations!Y111),"",Calculations!Y111)</f>
        <v>544847892.74585056</v>
      </c>
      <c r="Z111">
        <f>IF(ISBLANK(Calculations!Z111),"",Calculations!Z111)</f>
        <v>534335315.51732522</v>
      </c>
      <c r="AA111">
        <f>IF(ISBLANK(Calculations!AA111),"",Calculations!AA111)</f>
        <v>528474112.2261166</v>
      </c>
      <c r="AB111">
        <f>IF(ISBLANK(Calculations!AB111),"",Calculations!AB111)</f>
        <v>525907231.56998986</v>
      </c>
      <c r="AC111">
        <f>IF(ISBLANK(Calculations!AC111),"",Calculations!AC111)</f>
        <v>525501034.7985751</v>
      </c>
      <c r="AD111">
        <f>IF(ISBLANK(Calculations!AD111),"",Calculations!AD111)</f>
        <v>526573952.01023233</v>
      </c>
      <c r="AE111">
        <f>IF(ISBLANK(Calculations!AE111),"",Calculations!AE111)</f>
        <v>528583024.61000419</v>
      </c>
      <c r="AF111">
        <f>IF(ISBLANK(Calculations!AF111),"",Calculations!AF111)</f>
        <v>531158194.59768051</v>
      </c>
      <c r="AG111">
        <f>IF(ISBLANK(Calculations!AG111),"",Calculations!AG111)</f>
        <v>533962256.59965533</v>
      </c>
      <c r="AH111">
        <f>IF(ISBLANK(Calculations!AH111),"",Calculations!AH111)</f>
        <v>536856781.61513817</v>
      </c>
      <c r="AI111">
        <f>IF(ISBLANK(Calculations!AI111),"",Calculations!AI111)</f>
        <v>539742860.87019503</v>
      </c>
      <c r="AJ111">
        <f>IF(ISBLANK(Calculations!AJ111),"",Calculations!AJ111)</f>
        <v>542590796.73971224</v>
      </c>
      <c r="AK111">
        <f>IF(ISBLANK(Calculations!AK111),"",Calculations!AK111)</f>
        <v>547668317.45928025</v>
      </c>
      <c r="AL111">
        <f>IF(ISBLANK(Calculations!AL111),"",Calculations!AL111)</f>
        <v>552781341.55361068</v>
      </c>
      <c r="AM111">
        <f>IF(ISBLANK(Calculations!AM111),"",Calculations!AM111)</f>
        <v>557951381.35916138</v>
      </c>
      <c r="AN111">
        <f>IF(ISBLANK(Calculations!AN111),"",Calculations!AN111)</f>
        <v>563194257.21920013</v>
      </c>
      <c r="AO111">
        <f>IF(ISBLANK(Calculations!AO111),"",Calculations!AO111)</f>
        <v>568515556.37001574</v>
      </c>
      <c r="AP111">
        <f>IF(ISBLANK(Calculations!AP111),"",Calculations!AP111)</f>
        <v>573908903.04014075</v>
      </c>
      <c r="AQ111">
        <f>IF(ISBLANK(Calculations!AQ111),"",Calculations!AQ111)</f>
        <v>579376819.60136724</v>
      </c>
      <c r="AR111">
        <f>IF(ISBLANK(Calculations!AR111),"",Calculations!AR111)</f>
        <v>584909405.71305168</v>
      </c>
      <c r="AS111">
        <f>IF(ISBLANK(Calculations!AS111),"",Calculations!AS111)</f>
        <v>590511345.19111049</v>
      </c>
      <c r="AT111">
        <f>IF(ISBLANK(Calculations!AT111),"",Calculations!AT111)</f>
        <v>596189567.17969894</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0.44523868977965975</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0.44523868977965975</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0.44523868977965975</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0.44523868977965975</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0.25286821179639812</v>
      </c>
      <c r="K116">
        <f>IF(ISBLANK(Calculations!K116),"",Calculations!K116)</f>
        <v>0.44523868977965975</v>
      </c>
      <c r="L116" t="str">
        <f>IF(ISBLANK(Calculations!L116),"",Calculations!L116)</f>
        <v>RESIDENTIAL</v>
      </c>
      <c r="M116" t="str">
        <f>IF(ISBLANK(Calculations!M116),"",Calculations!M116)</f>
        <v>appl</v>
      </c>
      <c r="N116" t="str">
        <f>IF(ISBLANK(Calculations!N116),"",Calculations!N116)</f>
        <v>LPG propane or butane</v>
      </c>
      <c r="O116">
        <f t="shared" si="1"/>
        <v>448432871136.39355</v>
      </c>
      <c r="P116">
        <f>IF(ISBLANK(Calculations!P116),"",Calculations!P116)</f>
        <v>448432871136.39355</v>
      </c>
      <c r="Q116">
        <f>IF(ISBLANK(Calculations!Q116),"",Calculations!Q116)</f>
        <v>448432871136.39355</v>
      </c>
      <c r="R116">
        <f>IF(ISBLANK(Calculations!R116),"",Calculations!R116)</f>
        <v>443772253174.32257</v>
      </c>
      <c r="S116">
        <f>IF(ISBLANK(Calculations!S116),"",Calculations!S116)</f>
        <v>441041364634.20709</v>
      </c>
      <c r="T116">
        <f>IF(ISBLANK(Calculations!T116),"",Calculations!T116)</f>
        <v>439890914129.57428</v>
      </c>
      <c r="U116">
        <f>IF(ISBLANK(Calculations!U116),"",Calculations!U116)</f>
        <v>439930618580.16711</v>
      </c>
      <c r="V116">
        <f>IF(ISBLANK(Calculations!V116),"",Calculations!V116)</f>
        <v>440875790871.32373</v>
      </c>
      <c r="W116">
        <f>IF(ISBLANK(Calculations!W116),"",Calculations!W116)</f>
        <v>442376020209.4104</v>
      </c>
      <c r="X116">
        <f>IF(ISBLANK(Calculations!X116),"",Calculations!X116)</f>
        <v>444175986544.72076</v>
      </c>
      <c r="Y116">
        <f>IF(ISBLANK(Calculations!Y116),"",Calculations!Y116)</f>
        <v>446066177752.58575</v>
      </c>
      <c r="Z116">
        <f>IF(ISBLANK(Calculations!Z116),"",Calculations!Z116)</f>
        <v>448081243220.58472</v>
      </c>
      <c r="AA116">
        <f>IF(ISBLANK(Calculations!AA116),"",Calculations!AA116)</f>
        <v>450201346444.8869</v>
      </c>
      <c r="AB116">
        <f>IF(ISBLANK(Calculations!AB116),"",Calculations!AB116)</f>
        <v>452307622707.61542</v>
      </c>
      <c r="AC116">
        <f>IF(ISBLANK(Calculations!AC116),"",Calculations!AC116)</f>
        <v>454351317494.35022</v>
      </c>
      <c r="AD116">
        <f>IF(ISBLANK(Calculations!AD116),"",Calculations!AD116)</f>
        <v>456450231968.09241</v>
      </c>
      <c r="AE116">
        <f>IF(ISBLANK(Calculations!AE116),"",Calculations!AE116)</f>
        <v>458653853654.47137</v>
      </c>
      <c r="AF116">
        <f>IF(ISBLANK(Calculations!AF116),"",Calculations!AF116)</f>
        <v>460989233635.41046</v>
      </c>
      <c r="AG116">
        <f>IF(ISBLANK(Calculations!AG116),"",Calculations!AG116)</f>
        <v>463353304231.88092</v>
      </c>
      <c r="AH116">
        <f>IF(ISBLANK(Calculations!AH116),"",Calculations!AH116)</f>
        <v>465720175968.90857</v>
      </c>
      <c r="AI116">
        <f>IF(ISBLANK(Calculations!AI116),"",Calculations!AI116)</f>
        <v>468051484041.56226</v>
      </c>
      <c r="AJ116">
        <f>IF(ISBLANK(Calculations!AJ116),"",Calculations!AJ116)</f>
        <v>470341795200.68817</v>
      </c>
      <c r="AK116">
        <f>IF(ISBLANK(Calculations!AK116),"",Calculations!AK116)</f>
        <v>475040144314.565</v>
      </c>
      <c r="AL116">
        <f>IF(ISBLANK(Calculations!AL116),"",Calculations!AL116)</f>
        <v>479746679247.82812</v>
      </c>
      <c r="AM116">
        <f>IF(ISBLANK(Calculations!AM116),"",Calculations!AM116)</f>
        <v>484472889125.6377</v>
      </c>
      <c r="AN116">
        <f>IF(ISBLANK(Calculations!AN116),"",Calculations!AN116)</f>
        <v>489228551311.59937</v>
      </c>
      <c r="AO116">
        <f>IF(ISBLANK(Calculations!AO116),"",Calculations!AO116)</f>
        <v>494018558986.46454</v>
      </c>
      <c r="AP116">
        <f>IF(ISBLANK(Calculations!AP116),"",Calculations!AP116)</f>
        <v>498845260799.46112</v>
      </c>
      <c r="AQ116">
        <f>IF(ISBLANK(Calculations!AQ116),"",Calculations!AQ116)</f>
        <v>503713473812.29767</v>
      </c>
      <c r="AR116">
        <f>IF(ISBLANK(Calculations!AR116),"",Calculations!AR116)</f>
        <v>508621803277.80151</v>
      </c>
      <c r="AS116">
        <f>IF(ISBLANK(Calculations!AS116),"",Calculations!AS116)</f>
        <v>513577104567.46729</v>
      </c>
      <c r="AT116">
        <f>IF(ISBLANK(Calculations!AT116),"",Calculations!AT116)</f>
        <v>518585551629.72198</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0.44523868977965975</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0.46468419730896898</v>
      </c>
      <c r="K121">
        <f>IF(ISBLANK(Calculations!K121),"",Calculations!K121)</f>
        <v>0.44523868977965975</v>
      </c>
      <c r="L121" t="str">
        <f>IF(ISBLANK(Calculations!L121),"",Calculations!L121)</f>
        <v>RESIDENTIAL</v>
      </c>
      <c r="M121" t="str">
        <f>IF(ISBLANK(Calculations!M121),"",Calculations!M121)</f>
        <v>other</v>
      </c>
      <c r="N121" t="str">
        <f>IF(ISBLANK(Calculations!N121),"",Calculations!N121)</f>
        <v>electricity</v>
      </c>
      <c r="O121">
        <f t="shared" si="1"/>
        <v>13330664902753.322</v>
      </c>
      <c r="P121">
        <f>IF(ISBLANK(Calculations!P121),"",Calculations!P121)-(SUMIFS(BDEQ!B:B,BDEQ!$AG:$AG,About!$B$2,BDEQ!$AH:$AH,$I121)*BDEQ!$C$2*$J121*$K121)</f>
        <v>13330664902753.322</v>
      </c>
      <c r="Q121">
        <f>IF(ISBLANK(Calculations!Q121),"",Calculations!Q121)-(SUMIFS(BDEQ!C:C,BDEQ!$AG:$AG,About!$B$2,BDEQ!$AH:$AH,$I121)*BDEQ!$C$2*$J121*$K121)</f>
        <v>13330664902753.322</v>
      </c>
      <c r="R121">
        <f>IF(ISBLANK(Calculations!R121),"",Calculations!R121)-(SUMIFS(BDEQ!D:D,BDEQ!$AG:$AG,About!$B$2,BDEQ!$AH:$AH,$I121)*BDEQ!$C$2*$J121*$K121)</f>
        <v>13532354707331.021</v>
      </c>
      <c r="S121">
        <f>IF(ISBLANK(Calculations!S121),"",Calculations!S121)-(SUMIFS(BDEQ!E:E,BDEQ!$AG:$AG,About!$B$2,BDEQ!$AH:$AH,$I121)*BDEQ!$C$2*$J121*$K121)</f>
        <v>13768520581136.799</v>
      </c>
      <c r="T121">
        <f>IF(ISBLANK(Calculations!T121),"",Calculations!T121)-(SUMIFS(BDEQ!F:F,BDEQ!$AG:$AG,About!$B$2,BDEQ!$AH:$AH,$I121)*BDEQ!$C$2*$J121*$K121)</f>
        <v>14024372162764.252</v>
      </c>
      <c r="U121">
        <f>IF(ISBLANK(Calculations!U121),"",Calculations!U121)-(SUMIFS(BDEQ!G:G,BDEQ!$AG:$AG,About!$B$2,BDEQ!$AH:$AH,$I121)*BDEQ!$C$2*$J121*$K121)</f>
        <v>14283001675001.463</v>
      </c>
      <c r="V121">
        <f>IF(ISBLANK(Calculations!V121),"",Calculations!V121)-(SUMIFS(BDEQ!H:H,BDEQ!$AG:$AG,About!$B$2,BDEQ!$AH:$AH,$I121)*BDEQ!$C$2*$J121*$K121)</f>
        <v>14522734111574.746</v>
      </c>
      <c r="W121">
        <f>IF(ISBLANK(Calculations!W121),"",Calculations!W121)-(SUMIFS(BDEQ!I:I,BDEQ!$AG:$AG,About!$B$2,BDEQ!$AH:$AH,$I121)*BDEQ!$C$2*$J121*$K121)</f>
        <v>14765368029972.359</v>
      </c>
      <c r="X121">
        <f>IF(ISBLANK(Calculations!X121),"",Calculations!X121)-(SUMIFS(BDEQ!J:J,BDEQ!$AG:$AG,About!$B$2,BDEQ!$AH:$AH,$I121)*BDEQ!$C$2*$J121*$K121)</f>
        <v>15024177706416.596</v>
      </c>
      <c r="Y121">
        <f>IF(ISBLANK(Calculations!Y121),"",Calculations!Y121)-(SUMIFS(BDEQ!K:K,BDEQ!$AG:$AG,About!$B$2,BDEQ!$AH:$AH,$I121)*BDEQ!$C$2*$J121*$K121)</f>
        <v>15260708175602.713</v>
      </c>
      <c r="Z121">
        <f>IF(ISBLANK(Calculations!Z121),"",Calculations!Z121)-(SUMIFS(BDEQ!L:L,BDEQ!$AG:$AG,About!$B$2,BDEQ!$AH:$AH,$I121)*BDEQ!$C$2*$J121*$K121)</f>
        <v>15476174851002.598</v>
      </c>
      <c r="AA121">
        <f>IF(ISBLANK(Calculations!AA121),"",Calculations!AA121)-(SUMIFS(BDEQ!M:M,BDEQ!$AG:$AG,About!$B$2,BDEQ!$AH:$AH,$I121)*BDEQ!$C$2*$J121*$K121)</f>
        <v>15682603494454.232</v>
      </c>
      <c r="AB121">
        <f>IF(ISBLANK(Calculations!AB121),"",Calculations!AB121)-(SUMIFS(BDEQ!N:N,BDEQ!$AG:$AG,About!$B$2,BDEQ!$AH:$AH,$I121)*BDEQ!$C$2*$J121*$K121)</f>
        <v>15888738242929.201</v>
      </c>
      <c r="AC121">
        <f>IF(ISBLANK(Calculations!AC121),"",Calculations!AC121)-(SUMIFS(BDEQ!O:O,BDEQ!$AG:$AG,About!$B$2,BDEQ!$AH:$AH,$I121)*BDEQ!$C$2*$J121*$K121)</f>
        <v>16115347088295.648</v>
      </c>
      <c r="AD121">
        <f>IF(ISBLANK(Calculations!AD121),"",Calculations!AD121)-(SUMIFS(BDEQ!P:P,BDEQ!$AG:$AG,About!$B$2,BDEQ!$AH:$AH,$I121)*BDEQ!$C$2*$J121*$K121)</f>
        <v>16384986796168.988</v>
      </c>
      <c r="AE121">
        <f>IF(ISBLANK(Calculations!AE121),"",Calculations!AE121)-(SUMIFS(BDEQ!Q:Q,BDEQ!$AG:$AG,About!$B$2,BDEQ!$AH:$AH,$I121)*BDEQ!$C$2*$J121*$K121)</f>
        <v>16670318202387.406</v>
      </c>
      <c r="AF121">
        <f>IF(ISBLANK(Calculations!AF121),"",Calculations!AF121)-(SUMIFS(BDEQ!R:R,BDEQ!$AG:$AG,About!$B$2,BDEQ!$AH:$AH,$I121)*BDEQ!$C$2*$J121*$K121)</f>
        <v>16943372851770.342</v>
      </c>
      <c r="AG121">
        <f>IF(ISBLANK(Calculations!AG121),"",Calculations!AG121)-(SUMIFS(BDEQ!S:S,BDEQ!$AG:$AG,About!$B$2,BDEQ!$AH:$AH,$I121)*BDEQ!$C$2*$J121*$K121)</f>
        <v>17244108166477.271</v>
      </c>
      <c r="AH121">
        <f>IF(ISBLANK(Calculations!AH121),"",Calculations!AH121)-(SUMIFS(BDEQ!T:T,BDEQ!$AG:$AG,About!$B$2,BDEQ!$AH:$AH,$I121)*BDEQ!$C$2*$J121*$K121)</f>
        <v>17542122721496.367</v>
      </c>
      <c r="AI121">
        <f>IF(ISBLANK(Calculations!AI121),"",Calculations!AI121)-(SUMIFS(BDEQ!U:U,BDEQ!$AG:$AG,About!$B$2,BDEQ!$AH:$AH,$I121)*BDEQ!$C$2*$J121*$K121)</f>
        <v>17805073941847.918</v>
      </c>
      <c r="AJ121">
        <f>IF(ISBLANK(Calculations!AJ121),"",Calculations!AJ121)-(SUMIFS(BDEQ!V:V,BDEQ!$AG:$AG,About!$B$2,BDEQ!$AH:$AH,$I121)*BDEQ!$C$2*$J121*$K121)</f>
        <v>17955986313075.352</v>
      </c>
      <c r="AK121">
        <f>IF(ISBLANK(Calculations!AK121),"",Calculations!AK121)-(SUMIFS(BDEQ!W:W,BDEQ!$AG:$AG,About!$B$2,BDEQ!$AH:$AH,$I121)*BDEQ!$C$2*$J121*$K121)</f>
        <v>18099703420340.75</v>
      </c>
      <c r="AL121">
        <f>IF(ISBLANK(Calculations!AL121),"",Calculations!AL121)-(SUMIFS(BDEQ!X:X,BDEQ!$AG:$AG,About!$B$2,BDEQ!$AH:$AH,$I121)*BDEQ!$C$2*$J121*$K121)</f>
        <v>18371327231933.719</v>
      </c>
      <c r="AM121">
        <f>IF(ISBLANK(Calculations!AM121),"",Calculations!AM121)-(SUMIFS(BDEQ!Y:Y,BDEQ!$AG:$AG,About!$B$2,BDEQ!$AH:$AH,$I121)*BDEQ!$C$2*$J121*$K121)</f>
        <v>18639202237380.008</v>
      </c>
      <c r="AN121">
        <f>IF(ISBLANK(Calculations!AN121),"",Calculations!AN121)-(SUMIFS(BDEQ!Z:Z,BDEQ!$AG:$AG,About!$B$2,BDEQ!$AH:$AH,$I121)*BDEQ!$C$2*$J121*$K121)</f>
        <v>18849866485383.941</v>
      </c>
      <c r="AO121">
        <f>IF(ISBLANK(Calculations!AO121),"",Calculations!AO121)-(SUMIFS(BDEQ!AA:AA,BDEQ!$AG:$AG,About!$B$2,BDEQ!$AH:$AH,$I121)*BDEQ!$C$2*$J121*$K121)</f>
        <v>19002304880959.441</v>
      </c>
      <c r="AP121">
        <f>IF(ISBLANK(Calculations!AP121),"",Calculations!AP121)-(SUMIFS(BDEQ!AB:AB,BDEQ!$AG:$AG,About!$B$2,BDEQ!$AH:$AH,$I121)*BDEQ!$C$2*$J121*$K121)</f>
        <v>19126083511733.23</v>
      </c>
      <c r="AQ121">
        <f>IF(ISBLANK(Calculations!AQ121),"",Calculations!AQ121)-(SUMIFS(BDEQ!AC:AC,BDEQ!$AG:$AG,About!$B$2,BDEQ!$AH:$AH,$I121)*BDEQ!$C$2*$J121*$K121)</f>
        <v>19196875413789.828</v>
      </c>
      <c r="AR121">
        <f>IF(ISBLANK(Calculations!AR121),"",Calculations!AR121)-(SUMIFS(BDEQ!AD:AD,BDEQ!$AG:$AG,About!$B$2,BDEQ!$AH:$AH,$I121)*BDEQ!$C$2*$J121*$K121)</f>
        <v>19232837977587.234</v>
      </c>
      <c r="AS121">
        <f>IF(ISBLANK(Calculations!AS121),"",Calculations!AS121)-(SUMIFS(BDEQ!AE:AE,BDEQ!$AG:$AG,About!$B$2,BDEQ!$AH:$AH,$I121)*BDEQ!$C$2*$J121*$K121)</f>
        <v>19262972516850.191</v>
      </c>
      <c r="AT121">
        <f>IF(ISBLANK(Calculations!AT121),"",Calculations!AT121)-(SUMIFS(BDEQ!AF:AF,BDEQ!$AG:$AG,About!$B$2,BDEQ!$AH:$AH,$I121)*BDEQ!$C$2*$J121*$K121)</f>
        <v>19279814762977.738</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0.44523868977965975</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0.44523868977965975</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0.44523868977965975</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0.44523868977965975</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0.44523868977965975</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0.44523868977965975</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0.44523868977965975</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0.44523868977965975</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0.44523868977965975</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2.6364947928922369E-2</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1036036993814.9335</v>
      </c>
      <c r="P134">
        <f>IF(ISBLANK(Calculations!P134),"",Calculations!P134)</f>
        <v>1036036993814.9335</v>
      </c>
      <c r="Q134">
        <f>IF(ISBLANK(Calculations!Q134),"",Calculations!Q134)</f>
        <v>1036036993814.9335</v>
      </c>
      <c r="R134">
        <f>IF(ISBLANK(Calculations!R134),"",Calculations!R134)</f>
        <v>1047287352702.2285</v>
      </c>
      <c r="S134">
        <f>IF(ISBLANK(Calculations!S134),"",Calculations!S134)</f>
        <v>1057845805061.2219</v>
      </c>
      <c r="T134">
        <f>IF(ISBLANK(Calculations!T134),"",Calculations!T134)</f>
        <v>1067821592149.4246</v>
      </c>
      <c r="U134">
        <f>IF(ISBLANK(Calculations!U134),"",Calculations!U134)</f>
        <v>1077401981218.0416</v>
      </c>
      <c r="V134">
        <f>IF(ISBLANK(Calculations!V134),"",Calculations!V134)</f>
        <v>1086505718351.6855</v>
      </c>
      <c r="W134">
        <f>IF(ISBLANK(Calculations!W134),"",Calculations!W134)</f>
        <v>1095444199246.4315</v>
      </c>
      <c r="X134">
        <f>IF(ISBLANK(Calculations!X134),"",Calculations!X134)</f>
        <v>1103851439528.3262</v>
      </c>
      <c r="Y134">
        <f>IF(ISBLANK(Calculations!Y134),"",Calculations!Y134)</f>
        <v>1111833412853.4067</v>
      </c>
      <c r="Z134">
        <f>IF(ISBLANK(Calculations!Z134),"",Calculations!Z134)</f>
        <v>1118855058553.7146</v>
      </c>
      <c r="AA134">
        <f>IF(ISBLANK(Calculations!AA134),"",Calculations!AA134)</f>
        <v>1125117072795.7239</v>
      </c>
      <c r="AB134">
        <f>IF(ISBLANK(Calculations!AB134),"",Calculations!AB134)</f>
        <v>1130372437790.0217</v>
      </c>
      <c r="AC134">
        <f>IF(ISBLANK(Calculations!AC134),"",Calculations!AC134)</f>
        <v>1134494630749.6311</v>
      </c>
      <c r="AD134">
        <f>IF(ISBLANK(Calculations!AD134),"",Calculations!AD134)</f>
        <v>1137626838544.0281</v>
      </c>
      <c r="AE134">
        <f>IF(ISBLANK(Calculations!AE134),"",Calculations!AE134)</f>
        <v>1139681201629.1492</v>
      </c>
      <c r="AF134">
        <f>IF(ISBLANK(Calculations!AF134),"",Calculations!AF134)</f>
        <v>1141015386802.2971</v>
      </c>
      <c r="AG134">
        <f>IF(ISBLANK(Calculations!AG134),"",Calculations!AG134)</f>
        <v>1141515258494.9148</v>
      </c>
      <c r="AH134">
        <f>IF(ISBLANK(Calculations!AH134),"",Calculations!AH134)</f>
        <v>1141757109231.0986</v>
      </c>
      <c r="AI134">
        <f>IF(ISBLANK(Calculations!AI134),"",Calculations!AI134)</f>
        <v>1141647035742.5466</v>
      </c>
      <c r="AJ134">
        <f>IF(ISBLANK(Calculations!AJ134),"",Calculations!AJ134)</f>
        <v>1141339276683.3862</v>
      </c>
      <c r="AK134">
        <f>IF(ISBLANK(Calculations!AK134),"",Calculations!AK134)</f>
        <v>1140774675882.7312</v>
      </c>
      <c r="AL134">
        <f>IF(ISBLANK(Calculations!AL134),"",Calculations!AL134)</f>
        <v>1140322027091.5293</v>
      </c>
      <c r="AM134">
        <f>IF(ISBLANK(Calculations!AM134),"",Calculations!AM134)</f>
        <v>1139707128587.5303</v>
      </c>
      <c r="AN134">
        <f>IF(ISBLANK(Calculations!AN134),"",Calculations!AN134)</f>
        <v>1139177785176.6414</v>
      </c>
      <c r="AO134">
        <f>IF(ISBLANK(Calculations!AO134),"",Calculations!AO134)</f>
        <v>1138607326345.123</v>
      </c>
      <c r="AP134">
        <f>IF(ISBLANK(Calculations!AP134),"",Calculations!AP134)</f>
        <v>1137889417675.2852</v>
      </c>
      <c r="AQ134">
        <f>IF(ISBLANK(Calculations!AQ134),"",Calculations!AQ134)</f>
        <v>1137352638494.864</v>
      </c>
      <c r="AR134">
        <f>IF(ISBLANK(Calculations!AR134),"",Calculations!AR134)</f>
        <v>1136563178776.9382</v>
      </c>
      <c r="AS134">
        <f>IF(ISBLANK(Calculations!AS134),"",Calculations!AS134)</f>
        <v>1135547189287.1558</v>
      </c>
      <c r="AT134">
        <f>IF(ISBLANK(Calculations!AT134),"",Calculations!AT134)</f>
        <v>1134599592908.2432</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0.45395310520199211</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26273443869775.699</v>
      </c>
      <c r="P136">
        <f>IF(ISBLANK(Calculations!P136),"",Calculations!P136)</f>
        <v>26273443869775.699</v>
      </c>
      <c r="Q136">
        <f>IF(ISBLANK(Calculations!Q136),"",Calculations!Q136)</f>
        <v>26273443869775.699</v>
      </c>
      <c r="R136">
        <f>IF(ISBLANK(Calculations!R136),"",Calculations!R136)</f>
        <v>26130651331429.055</v>
      </c>
      <c r="S136" s="99">
        <f>IF(ISBLANK(Calculations!S136),"",Calculations!S136 + ('IRA Buildings Changes'!$F$38/($AB$133-$R$133)*(S133-$R$133)))</f>
        <v>25946061518533.465</v>
      </c>
      <c r="T136" s="99">
        <f>IF(ISBLANK(Calculations!T136),"",Calculations!T136 + ('IRA Buildings Changes'!$F$38/($AB$133-$R$133)*(T133-$R$133)))</f>
        <v>25755194616342.707</v>
      </c>
      <c r="U136" s="99">
        <f>IF(ISBLANK(Calculations!U136),"",Calculations!U136 + ('IRA Buildings Changes'!$F$38/($AB$133-$R$133)*(U133-$R$133)))</f>
        <v>25564601272836.055</v>
      </c>
      <c r="V136" s="99">
        <f>IF(ISBLANK(Calculations!V136),"",Calculations!V136 + ('IRA Buildings Changes'!$F$38/($AB$133-$R$133)*(V133-$R$133)))</f>
        <v>25376569964409.332</v>
      </c>
      <c r="W136" s="99">
        <f>IF(ISBLANK(Calculations!W136),"",Calculations!W136 + ('IRA Buildings Changes'!$F$38/($AB$133-$R$133)*(W133-$R$133)))</f>
        <v>25202437897316.258</v>
      </c>
      <c r="X136" s="99">
        <f>IF(ISBLANK(Calculations!X136),"",Calculations!X136 + ('IRA Buildings Changes'!$F$38/($AB$133-$R$133)*(X133-$R$133)))</f>
        <v>25039964805388.66</v>
      </c>
      <c r="Y136" s="99">
        <f>IF(ISBLANK(Calculations!Y136),"",Calculations!Y136 + ('IRA Buildings Changes'!$F$38/($AB$133-$R$133)*(Y133-$R$133)))</f>
        <v>24897576934617.09</v>
      </c>
      <c r="Z136" s="99">
        <f>IF(ISBLANK(Calculations!Z136),"",Calculations!Z136 + ('IRA Buildings Changes'!$F$38/($AB$133-$R$133)*(Z133-$R$133)))</f>
        <v>24769257138642.793</v>
      </c>
      <c r="AA136" s="99">
        <f>IF(ISBLANK(Calculations!AA136),"",Calculations!AA136 + ('IRA Buildings Changes'!$F$38/($AB$133-$R$133)*(AA133-$R$133)))</f>
        <v>24662951454316.773</v>
      </c>
      <c r="AB136" s="98">
        <f>IF(ISBLANK(Calculations!AB136),"",Calculations!AB136 + 'IRA Buildings Changes'!F38)</f>
        <v>24576308536848.57</v>
      </c>
      <c r="AC136" s="99">
        <f>IF(ISBLANK(Calculations!AC136),"",Calculations!AC136 + 'IRA Buildings Changes'!$F$38)</f>
        <v>24538301384639.344</v>
      </c>
      <c r="AD136" s="99">
        <f>IF(ISBLANK(Calculations!AD136),"",Calculations!AD136 + 'IRA Buildings Changes'!$F$38)</f>
        <v>24518540056820.625</v>
      </c>
      <c r="AE136" s="99">
        <f>IF(ISBLANK(Calculations!AE136),"",Calculations!AE136 + 'IRA Buildings Changes'!$F$38)</f>
        <v>24510033461698.543</v>
      </c>
      <c r="AF136" s="99">
        <f>IF(ISBLANK(Calculations!AF136),"",Calculations!AF136 + 'IRA Buildings Changes'!$F$38)</f>
        <v>24514057964105.984</v>
      </c>
      <c r="AG136" s="99">
        <f>IF(ISBLANK(Calculations!AG136),"",Calculations!AG136 + 'IRA Buildings Changes'!$F$38)</f>
        <v>24520792164720.258</v>
      </c>
      <c r="AH136" s="99">
        <f>IF(ISBLANK(Calculations!AH136),"",Calculations!AH136 + 'IRA Buildings Changes'!$F$38)</f>
        <v>24536628033109.336</v>
      </c>
      <c r="AI136" s="99">
        <f>IF(ISBLANK(Calculations!AI136),"",Calculations!AI136 + 'IRA Buildings Changes'!$F$38)</f>
        <v>24554204395415.941</v>
      </c>
      <c r="AJ136" s="99">
        <f>IF(ISBLANK(Calculations!AJ136),"",Calculations!AJ136 + 'IRA Buildings Changes'!$F$38)</f>
        <v>24573195422469.969</v>
      </c>
      <c r="AK136" s="99">
        <f>IF(ISBLANK(Calculations!AK136),"",Calculations!AK136 + 'IRA Buildings Changes'!$F$38)</f>
        <v>24588988654570.699</v>
      </c>
      <c r="AL136" s="99">
        <f>IF(ISBLANK(Calculations!AL136),"",Calculations!AL136 + 'IRA Buildings Changes'!$F$38)</f>
        <v>24608086516758.383</v>
      </c>
      <c r="AM136" s="99">
        <f>IF(ISBLANK(Calculations!AM136),"",Calculations!AM136 + 'IRA Buildings Changes'!$F$38)</f>
        <v>24623268401705.938</v>
      </c>
      <c r="AN136" s="99">
        <f>IF(ISBLANK(Calculations!AN136),"",Calculations!AN136 + 'IRA Buildings Changes'!$F$38)</f>
        <v>24639353676606.559</v>
      </c>
      <c r="AO136" s="99">
        <f>IF(ISBLANK(Calculations!AO136),"",Calculations!AO136 + 'IRA Buildings Changes'!$F$38)</f>
        <v>24653467745402.438</v>
      </c>
      <c r="AP136" s="99">
        <f>IF(ISBLANK(Calculations!AP136),"",Calculations!AP136 + 'IRA Buildings Changes'!$F$38)</f>
        <v>24663256170979.719</v>
      </c>
      <c r="AQ136" s="99">
        <f>IF(ISBLANK(Calculations!AQ136),"",Calculations!AQ136 + 'IRA Buildings Changes'!$F$38)</f>
        <v>24676438849865.078</v>
      </c>
      <c r="AR136" s="99">
        <f>IF(ISBLANK(Calculations!AR136),"",Calculations!AR136 + 'IRA Buildings Changes'!$F$38)</f>
        <v>24683598605174.027</v>
      </c>
      <c r="AS136" s="99">
        <f>IF(ISBLANK(Calculations!AS136),"",Calculations!AS136 + 'IRA Buildings Changes'!$F$38)</f>
        <v>24685604930366.332</v>
      </c>
      <c r="AT136" s="99">
        <f>IF(ISBLANK(Calculations!AT136),"",Calculations!AT136 + 'IRA Buildings Changes'!$F$38)</f>
        <v>24689260727738.332</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0</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0</v>
      </c>
      <c r="P137">
        <f>IF(ISBLANK(Calculations!P137),"",Calculations!P137)</f>
        <v>0</v>
      </c>
      <c r="Q137">
        <f>IF(ISBLANK(Calculations!Q137),"",Calculations!Q137)</f>
        <v>0</v>
      </c>
      <c r="R137">
        <f>IF(ISBLANK(Calculations!R137),"",Calculations!R137)</f>
        <v>0</v>
      </c>
      <c r="S137">
        <f>IF(ISBLANK(Calculations!S137),"",Calculations!S137)</f>
        <v>0</v>
      </c>
      <c r="T137">
        <f>IF(ISBLANK(Calculations!T137),"",Calculations!T137)</f>
        <v>0</v>
      </c>
      <c r="U137">
        <f>IF(ISBLANK(Calculations!U137),"",Calculations!U137)</f>
        <v>0</v>
      </c>
      <c r="V137">
        <f>IF(ISBLANK(Calculations!V137),"",Calculations!V137)</f>
        <v>0</v>
      </c>
      <c r="W137">
        <f>IF(ISBLANK(Calculations!W137),"",Calculations!W137)</f>
        <v>0</v>
      </c>
      <c r="X137">
        <f>IF(ISBLANK(Calculations!X137),"",Calculations!X137)</f>
        <v>0</v>
      </c>
      <c r="Y137">
        <f>IF(ISBLANK(Calculations!Y137),"",Calculations!Y137)</f>
        <v>0</v>
      </c>
      <c r="Z137">
        <f>IF(ISBLANK(Calculations!Z137),"",Calculations!Z137)</f>
        <v>0</v>
      </c>
      <c r="AA137">
        <f>IF(ISBLANK(Calculations!AA137),"",Calculations!AA137)</f>
        <v>0</v>
      </c>
      <c r="AB137">
        <f>IF(ISBLANK(Calculations!AB137),"",Calculations!AB137)</f>
        <v>0</v>
      </c>
      <c r="AC137">
        <f>IF(ISBLANK(Calculations!AC137),"",Calculations!AC137)</f>
        <v>0</v>
      </c>
      <c r="AD137">
        <f>IF(ISBLANK(Calculations!AD137),"",Calculations!AD137)</f>
        <v>0</v>
      </c>
      <c r="AE137">
        <f>IF(ISBLANK(Calculations!AE137),"",Calculations!AE137)</f>
        <v>0</v>
      </c>
      <c r="AF137">
        <f>IF(ISBLANK(Calculations!AF137),"",Calculations!AF137)</f>
        <v>0</v>
      </c>
      <c r="AG137">
        <f>IF(ISBLANK(Calculations!AG137),"",Calculations!AG137)</f>
        <v>0</v>
      </c>
      <c r="AH137">
        <f>IF(ISBLANK(Calculations!AH137),"",Calculations!AH137)</f>
        <v>0</v>
      </c>
      <c r="AI137">
        <f>IF(ISBLANK(Calculations!AI137),"",Calculations!AI137)</f>
        <v>0</v>
      </c>
      <c r="AJ137">
        <f>IF(ISBLANK(Calculations!AJ137),"",Calculations!AJ137)</f>
        <v>0</v>
      </c>
      <c r="AK137">
        <f>IF(ISBLANK(Calculations!AK137),"",Calculations!AK137)</f>
        <v>0</v>
      </c>
      <c r="AL137">
        <f>IF(ISBLANK(Calculations!AL137),"",Calculations!AL137)</f>
        <v>0</v>
      </c>
      <c r="AM137">
        <f>IF(ISBLANK(Calculations!AM137),"",Calculations!AM137)</f>
        <v>0</v>
      </c>
      <c r="AN137">
        <f>IF(ISBLANK(Calculations!AN137),"",Calculations!AN137)</f>
        <v>0</v>
      </c>
      <c r="AO137">
        <f>IF(ISBLANK(Calculations!AO137),"",Calculations!AO137)</f>
        <v>0</v>
      </c>
      <c r="AP137">
        <f>IF(ISBLANK(Calculations!AP137),"",Calculations!AP137)</f>
        <v>0</v>
      </c>
      <c r="AQ137">
        <f>IF(ISBLANK(Calculations!AQ137),"",Calculations!AQ137)</f>
        <v>0</v>
      </c>
      <c r="AR137">
        <f>IF(ISBLANK(Calculations!AR137),"",Calculations!AR137)</f>
        <v>0</v>
      </c>
      <c r="AS137">
        <f>IF(ISBLANK(Calculations!AS137),"",Calculations!AS137)</f>
        <v>0</v>
      </c>
      <c r="AT137">
        <f>IF(ISBLANK(Calculations!AT137),"",Calculations!AT137)</f>
        <v>0</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1</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905000000000</v>
      </c>
      <c r="P139">
        <f>IF(ISBLANK(Calculations!P139),"",Calculations!P139)</f>
        <v>905000000000</v>
      </c>
      <c r="Q139">
        <f>IF(ISBLANK(Calculations!Q139),"",Calculations!Q139)</f>
        <v>905000000000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1</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9000000000</v>
      </c>
      <c r="P140">
        <f>IF(ISBLANK(Calculations!P140),"",Calculations!P140)</f>
        <v>9000000000</v>
      </c>
      <c r="Q140">
        <f>IF(ISBLANK(Calculations!Q140),"",Calculations!Q140)</f>
        <v>9000000000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1</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0</v>
      </c>
      <c r="P141">
        <f>IF(ISBLANK(Calculations!P141),"",Calculations!P141)</f>
        <v>0</v>
      </c>
      <c r="Q141">
        <f>IF(ISBLANK(Calculations!Q141),"",Calculations!Q141)</f>
        <v>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1</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1711000000000</v>
      </c>
      <c r="P142">
        <f>IF(ISBLANK(Calculations!P142),"",Calculations!P142)</f>
        <v>1711000000000</v>
      </c>
      <c r="Q142">
        <f>IF(ISBLANK(Calculations!Q142),"",Calculations!Q142)</f>
        <v>1711000000000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0.24571272705408248</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9655527322317.2246</v>
      </c>
      <c r="P147">
        <f>IF(ISBLANK(Calculations!P147),"",Calculations!P147)</f>
        <v>9655527322317.2246</v>
      </c>
      <c r="Q147">
        <f>IF(ISBLANK(Calculations!Q147),"",Calculations!Q147)</f>
        <v>9655527322317.2246</v>
      </c>
      <c r="R147">
        <f>IF(ISBLANK(Calculations!R147),"",Calculations!R147)</f>
        <v>9651742915596.5059</v>
      </c>
      <c r="S147" s="99">
        <f>IF(ISBLANK(Calculations!S147),"",Calculations!S147+('IRA Buildings Changes'!$E$38/($AB$146-$R$146)*(S146-$R$146)))</f>
        <v>9607475909791.1738</v>
      </c>
      <c r="T147" s="99">
        <f>IF(ISBLANK(Calculations!T147),"",Calculations!T147+('IRA Buildings Changes'!$E$38/($AB$146-$R$146)*(T146-$R$146)))</f>
        <v>9555543521514.4492</v>
      </c>
      <c r="U147" s="99">
        <f>IF(ISBLANK(Calculations!U147),"",Calculations!U147+('IRA Buildings Changes'!$E$38/($AB$146-$R$146)*(U146-$R$146)))</f>
        <v>9498655708892.7344</v>
      </c>
      <c r="V147" s="99">
        <f>IF(ISBLANK(Calculations!V147),"",Calculations!V147+('IRA Buildings Changes'!$E$38/($AB$146-$R$146)*(V146-$R$146)))</f>
        <v>9437171521400.7324</v>
      </c>
      <c r="W147" s="99">
        <f>IF(ISBLANK(Calculations!W147),"",Calculations!W147+('IRA Buildings Changes'!$E$38/($AB$146-$R$146)*(W146-$R$146)))</f>
        <v>9371896384416.0469</v>
      </c>
      <c r="X147" s="99">
        <f>IF(ISBLANK(Calculations!X147),"",Calculations!X147+('IRA Buildings Changes'!$E$38/($AB$146-$R$146)*(X146-$R$146)))</f>
        <v>9304365990276.9258</v>
      </c>
      <c r="Y147" s="99">
        <f>IF(ISBLANK(Calculations!Y147),"",Calculations!Y147+('IRA Buildings Changes'!$E$38/($AB$146-$R$146)*(Y146-$R$146)))</f>
        <v>9233640773743.8613</v>
      </c>
      <c r="Z147" s="99">
        <f>IF(ISBLANK(Calculations!Z147),"",Calculations!Z147+('IRA Buildings Changes'!$E$38/($AB$146-$R$146)*(Z146-$R$146)))</f>
        <v>9160552862526.5879</v>
      </c>
      <c r="AA147" s="99">
        <f>IF(ISBLANK(Calculations!AA147),"",Calculations!AA147+('IRA Buildings Changes'!$E$38/($AB$146-$R$146)*(AA146-$R$146)))</f>
        <v>9090641302037.0957</v>
      </c>
      <c r="AB147" s="98">
        <f>IF(ISBLANK(Calculations!AB147),"",Calculations!AB147 + 'IRA Buildings Changes'!E38)</f>
        <v>9023367368616.3574</v>
      </c>
      <c r="AC147" s="99">
        <f>IF(ISBLANK(Calculations!AC147),"",Calculations!AC147  + 'IRA Buildings Changes'!$E$38)</f>
        <v>8995282660770.6094</v>
      </c>
      <c r="AD147" s="99">
        <f>IF(ISBLANK(Calculations!AD147),"",Calculations!AD147  + 'IRA Buildings Changes'!$E$38)</f>
        <v>8970343092629.3906</v>
      </c>
      <c r="AE147" s="99">
        <f>IF(ISBLANK(Calculations!AE147),"",Calculations!AE147  + 'IRA Buildings Changes'!$E$38)</f>
        <v>8949757120638.0957</v>
      </c>
      <c r="AF147" s="99">
        <f>IF(ISBLANK(Calculations!AF147),"",Calculations!AF147  + 'IRA Buildings Changes'!$E$38)</f>
        <v>8932642064035.9434</v>
      </c>
      <c r="AG147" s="99">
        <f>IF(ISBLANK(Calculations!AG147),"",Calculations!AG147  + 'IRA Buildings Changes'!$E$38)</f>
        <v>8920219160787.3926</v>
      </c>
      <c r="AH147" s="99">
        <f>IF(ISBLANK(Calculations!AH147),"",Calculations!AH147  + 'IRA Buildings Changes'!$E$38)</f>
        <v>8913550172783.7129</v>
      </c>
      <c r="AI147" s="99">
        <f>IF(ISBLANK(Calculations!AI147),"",Calculations!AI147  + 'IRA Buildings Changes'!$E$38)</f>
        <v>8913292427571.0566</v>
      </c>
      <c r="AJ147" s="99">
        <f>IF(ISBLANK(Calculations!AJ147),"",Calculations!AJ147  + 'IRA Buildings Changes'!$E$38)</f>
        <v>8920163657457.4062</v>
      </c>
      <c r="AK147" s="99">
        <f>IF(ISBLANK(Calculations!AK147),"",Calculations!AK147  + 'IRA Buildings Changes'!$E$38)</f>
        <v>8931406006764.3066</v>
      </c>
      <c r="AL147" s="99">
        <f>IF(ISBLANK(Calculations!AL147),"",Calculations!AL147  + 'IRA Buildings Changes'!$E$38)</f>
        <v>8950317507944.0469</v>
      </c>
      <c r="AM147" s="99">
        <f>IF(ISBLANK(Calculations!AM147),"",Calculations!AM147  + 'IRA Buildings Changes'!$E$38)</f>
        <v>8973425272127.9043</v>
      </c>
      <c r="AN147" s="99">
        <f>IF(ISBLANK(Calculations!AN147),"",Calculations!AN147  + 'IRA Buildings Changes'!$E$38)</f>
        <v>9004599267021.6562</v>
      </c>
      <c r="AO147" s="99">
        <f>IF(ISBLANK(Calculations!AO147),"",Calculations!AO147  + 'IRA Buildings Changes'!$E$38)</f>
        <v>9042190788503.7617</v>
      </c>
      <c r="AP147" s="99">
        <f>IF(ISBLANK(Calculations!AP147),"",Calculations!AP147  + 'IRA Buildings Changes'!$E$38)</f>
        <v>9085313752103.541</v>
      </c>
      <c r="AQ147" s="99">
        <f>IF(ISBLANK(Calculations!AQ147),"",Calculations!AQ147  + 'IRA Buildings Changes'!$E$38)</f>
        <v>9133260077000.8047</v>
      </c>
      <c r="AR147" s="99">
        <f>IF(ISBLANK(Calculations!AR147),"",Calculations!AR147  + 'IRA Buildings Changes'!$E$38)</f>
        <v>9185572733987.4434</v>
      </c>
      <c r="AS147" s="99">
        <f>IF(ISBLANK(Calculations!AS147),"",Calculations!AS147  + 'IRA Buildings Changes'!$E$38)</f>
        <v>9243310730792.5508</v>
      </c>
      <c r="AT147" s="99">
        <f>IF(ISBLANK(Calculations!AT147),"",Calculations!AT147  + 'IRA Buildings Changes'!$E$38)</f>
        <v>9305360122439.3809</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1.1443404156008283E-2</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662309902337.29138</v>
      </c>
      <c r="P149">
        <f>IF(ISBLANK(Calculations!P149),"",Calculations!P149)</f>
        <v>662309902337.29138</v>
      </c>
      <c r="Q149">
        <f>IF(ISBLANK(Calculations!Q149),"",Calculations!Q149)</f>
        <v>662309902337.29138</v>
      </c>
      <c r="R149">
        <f>IF(ISBLANK(Calculations!R149),"",Calculations!R149)</f>
        <v>662045875283.224</v>
      </c>
      <c r="S149">
        <f>IF(ISBLANK(Calculations!S149),"",Calculations!S149)</f>
        <v>661573521803.57043</v>
      </c>
      <c r="T149">
        <f>IF(ISBLANK(Calculations!T149),"",Calculations!T149)</f>
        <v>660800991047.74194</v>
      </c>
      <c r="U149">
        <f>IF(ISBLANK(Calculations!U149),"",Calculations!U149)</f>
        <v>659714809813.87964</v>
      </c>
      <c r="V149">
        <f>IF(ISBLANK(Calculations!V149),"",Calculations!V149)</f>
        <v>658291298402.30359</v>
      </c>
      <c r="W149">
        <f>IF(ISBLANK(Calculations!W149),"",Calculations!W149)</f>
        <v>656470239548.16602</v>
      </c>
      <c r="X149">
        <f>IF(ISBLANK(Calculations!X149),"",Calculations!X149)</f>
        <v>654168990313.38379</v>
      </c>
      <c r="Y149">
        <f>IF(ISBLANK(Calculations!Y149),"",Calculations!Y149)</f>
        <v>651376178142.55725</v>
      </c>
      <c r="Z149">
        <f>IF(ISBLANK(Calculations!Z149),"",Calculations!Z149)</f>
        <v>648029485765.22778</v>
      </c>
      <c r="AA149">
        <f>IF(ISBLANK(Calculations!AA149),"",Calculations!AA149)</f>
        <v>644105964887.3136</v>
      </c>
      <c r="AB149">
        <f>IF(ISBLANK(Calculations!AB149),"",Calculations!AB149)</f>
        <v>639601838223.43884</v>
      </c>
      <c r="AC149">
        <f>IF(ISBLANK(Calculations!AC149),"",Calculations!AC149)</f>
        <v>634519568693.73059</v>
      </c>
      <c r="AD149">
        <f>IF(ISBLANK(Calculations!AD149),"",Calculations!AD149)</f>
        <v>628829636737.91321</v>
      </c>
      <c r="AE149">
        <f>IF(ISBLANK(Calculations!AE149),"",Calculations!AE149)</f>
        <v>622538477837.23169</v>
      </c>
      <c r="AF149">
        <f>IF(ISBLANK(Calculations!AF149),"",Calculations!AF149)</f>
        <v>615634070283.34546</v>
      </c>
      <c r="AG149">
        <f>IF(ISBLANK(Calculations!AG149),"",Calculations!AG149)</f>
        <v>608163149088.29321</v>
      </c>
      <c r="AH149">
        <f>IF(ISBLANK(Calculations!AH149),"",Calculations!AH149)</f>
        <v>600198147050.84705</v>
      </c>
      <c r="AI149">
        <f>IF(ISBLANK(Calculations!AI149),"",Calculations!AI149)</f>
        <v>591823546766.46826</v>
      </c>
      <c r="AJ149">
        <f>IF(ISBLANK(Calculations!AJ149),"",Calculations!AJ149)</f>
        <v>583143952481.77686</v>
      </c>
      <c r="AK149">
        <f>IF(ISBLANK(Calculations!AK149),"",Calculations!AK149)</f>
        <v>574282927859.6322</v>
      </c>
      <c r="AL149">
        <f>IF(ISBLANK(Calculations!AL149),"",Calculations!AL149)</f>
        <v>565421134434.86121</v>
      </c>
      <c r="AM149">
        <f>IF(ISBLANK(Calculations!AM149),"",Calculations!AM149)</f>
        <v>556702792409.98169</v>
      </c>
      <c r="AN149">
        <f>IF(ISBLANK(Calculations!AN149),"",Calculations!AN149)</f>
        <v>548307470512.73859</v>
      </c>
      <c r="AO149">
        <f>IF(ISBLANK(Calculations!AO149),"",Calculations!AO149)</f>
        <v>540357586956.53558</v>
      </c>
      <c r="AP149">
        <f>IF(ISBLANK(Calculations!AP149),"",Calculations!AP149)</f>
        <v>532984747888.07574</v>
      </c>
      <c r="AQ149">
        <f>IF(ISBLANK(Calculations!AQ149),"",Calculations!AQ149)</f>
        <v>526204016414.95349</v>
      </c>
      <c r="AR149">
        <f>IF(ISBLANK(Calculations!AR149),"",Calculations!AR149)</f>
        <v>520109826369.14752</v>
      </c>
      <c r="AS149">
        <f>IF(ISBLANK(Calculations!AS149),"",Calculations!AS149)</f>
        <v>514684460172.77814</v>
      </c>
      <c r="AT149">
        <f>IF(ISBLANK(Calculations!AT149),"",Calculations!AT149)</f>
        <v>509911513765.80078</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5287305.0543220798</v>
      </c>
      <c r="S158">
        <f>IF(ISBLANK(Calculations!S158),"",Calculations!S158)</f>
        <v>5370395.0987551603</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0.11652040644411968</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4578785891628.127</v>
      </c>
      <c r="P160">
        <f>IF(ISBLANK(Calculations!P160),"",Calculations!P160)</f>
        <v>4578785891628.127</v>
      </c>
      <c r="Q160">
        <f>IF(ISBLANK(Calculations!Q160),"",Calculations!Q160)</f>
        <v>4578785891628.127</v>
      </c>
      <c r="R160">
        <f>IF(ISBLANK(Calculations!R160),"",Calculations!R160)</f>
        <v>4507943520407.9668</v>
      </c>
      <c r="S160">
        <f>IF(ISBLANK(Calculations!S160),"",Calculations!S160)</f>
        <v>4391833119669.1313</v>
      </c>
      <c r="T160">
        <f>IF(ISBLANK(Calculations!T160),"",Calculations!T160)</f>
        <v>4268272729672.3164</v>
      </c>
      <c r="U160">
        <f>IF(ISBLANK(Calculations!U160),"",Calculations!U160)</f>
        <v>4149248949604.5024</v>
      </c>
      <c r="V160">
        <f>IF(ISBLANK(Calculations!V160),"",Calculations!V160)</f>
        <v>4033149473645.4556</v>
      </c>
      <c r="W160">
        <f>IF(ISBLANK(Calculations!W160),"",Calculations!W160)</f>
        <v>3920480376817.0615</v>
      </c>
      <c r="X160">
        <f>IF(ISBLANK(Calculations!X160),"",Calculations!X160)</f>
        <v>3816814005293.9961</v>
      </c>
      <c r="Y160">
        <f>IF(ISBLANK(Calculations!Y160),"",Calculations!Y160)</f>
        <v>3722895437812.0811</v>
      </c>
      <c r="Z160">
        <f>IF(ISBLANK(Calculations!Z160),"",Calculations!Z160)</f>
        <v>3640076310260.7466</v>
      </c>
      <c r="AA160">
        <f>IF(ISBLANK(Calculations!AA160),"",Calculations!AA160)</f>
        <v>3570850917176.9263</v>
      </c>
      <c r="AB160">
        <f>IF(ISBLANK(Calculations!AB160),"",Calculations!AB160)</f>
        <v>3513522290835.854</v>
      </c>
      <c r="AC160">
        <f>IF(ISBLANK(Calculations!AC160),"",Calculations!AC160)</f>
        <v>3465723306748.1035</v>
      </c>
      <c r="AD160">
        <f>IF(ISBLANK(Calculations!AD160),"",Calculations!AD160)</f>
        <v>3424461499874.4795</v>
      </c>
      <c r="AE160">
        <f>IF(ISBLANK(Calculations!AE160),"",Calculations!AE160)</f>
        <v>3387100652614.688</v>
      </c>
      <c r="AF160">
        <f>IF(ISBLANK(Calculations!AF160),"",Calculations!AF160)</f>
        <v>3352401126404.0762</v>
      </c>
      <c r="AG160">
        <f>IF(ISBLANK(Calculations!AG160),"",Calculations!AG160)</f>
        <v>3321372987608.4917</v>
      </c>
      <c r="AH160">
        <f>IF(ISBLANK(Calculations!AH160),"",Calculations!AH160)</f>
        <v>3294854570886.2358</v>
      </c>
      <c r="AI160">
        <f>IF(ISBLANK(Calculations!AI160),"",Calculations!AI160)</f>
        <v>3271264151686.1616</v>
      </c>
      <c r="AJ160">
        <f>IF(ISBLANK(Calculations!AJ160),"",Calculations!AJ160)</f>
        <v>3249852738213.2832</v>
      </c>
      <c r="AK160">
        <f>IF(ISBLANK(Calculations!AK160),"",Calculations!AK160)</f>
        <v>3232094620371.062</v>
      </c>
      <c r="AL160">
        <f>IF(ISBLANK(Calculations!AL160),"",Calculations!AL160)</f>
        <v>3219603473228.7695</v>
      </c>
      <c r="AM160">
        <f>IF(ISBLANK(Calculations!AM160),"",Calculations!AM160)</f>
        <v>3211809882298.3179</v>
      </c>
      <c r="AN160">
        <f>IF(ISBLANK(Calculations!AN160),"",Calculations!AN160)</f>
        <v>3208099752524.811</v>
      </c>
      <c r="AO160">
        <f>IF(ISBLANK(Calculations!AO160),"",Calculations!AO160)</f>
        <v>3208100695228.1655</v>
      </c>
      <c r="AP160">
        <f>IF(ISBLANK(Calculations!AP160),"",Calculations!AP160)</f>
        <v>3211808432832.4609</v>
      </c>
      <c r="AQ160">
        <f>IF(ISBLANK(Calculations!AQ160),"",Calculations!AQ160)</f>
        <v>3218955899499.7129</v>
      </c>
      <c r="AR160">
        <f>IF(ISBLANK(Calculations!AR160),"",Calculations!AR160)</f>
        <v>3229831529658.001</v>
      </c>
      <c r="AS160">
        <f>IF(ISBLANK(Calculations!AS160),"",Calculations!AS160)</f>
        <v>3244670929095.2329</v>
      </c>
      <c r="AT160">
        <f>IF(ISBLANK(Calculations!AT160),"",Calculations!AT160)</f>
        <v>3263594171940.3848</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0.17112354340294803</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6724470761562.2451</v>
      </c>
      <c r="P173">
        <f>IF(ISBLANK(Calculations!P173),"",Calculations!P173)</f>
        <v>6724470761562.2451</v>
      </c>
      <c r="Q173">
        <f>IF(ISBLANK(Calculations!Q173),"",Calculations!Q173)</f>
        <v>6724470761562.2451</v>
      </c>
      <c r="R173">
        <f>IF(ISBLANK(Calculations!R173),"",Calculations!R173)</f>
        <v>6799773500244.9287</v>
      </c>
      <c r="S173">
        <f>IF(ISBLANK(Calculations!S173),"",Calculations!S173)</f>
        <v>6864594318428.7666</v>
      </c>
      <c r="T173">
        <f>IF(ISBLANK(Calculations!T173),"",Calculations!T173)</f>
        <v>6916207410784.123</v>
      </c>
      <c r="U173">
        <f>IF(ISBLANK(Calculations!U173),"",Calculations!U173)</f>
        <v>6950223231341.3506</v>
      </c>
      <c r="V173">
        <f>IF(ISBLANK(Calculations!V173),"",Calculations!V173)</f>
        <v>6966828607129.251</v>
      </c>
      <c r="W173">
        <f>IF(ISBLANK(Calculations!W173),"",Calculations!W173)</f>
        <v>6971331401274.8525</v>
      </c>
      <c r="X173">
        <f>IF(ISBLANK(Calculations!X173),"",Calculations!X173)</f>
        <v>6969046805359.3633</v>
      </c>
      <c r="Y173">
        <f>IF(ISBLANK(Calculations!Y173),"",Calculations!Y173)</f>
        <v>6966447469472.3867</v>
      </c>
      <c r="Z173">
        <f>IF(ISBLANK(Calculations!Z173),"",Calculations!Z173)</f>
        <v>6965900683509.0449</v>
      </c>
      <c r="AA173">
        <f>IF(ISBLANK(Calculations!AA173),"",Calculations!AA173)</f>
        <v>6970837400905.1973</v>
      </c>
      <c r="AB173">
        <f>IF(ISBLANK(Calculations!AB173),"",Calculations!AB173)</f>
        <v>6983384294424.8711</v>
      </c>
      <c r="AC173">
        <f>IF(ISBLANK(Calculations!AC173),"",Calculations!AC173)</f>
        <v>7001573043015.6807</v>
      </c>
      <c r="AD173">
        <f>IF(ISBLANK(Calculations!AD173),"",Calculations!AD173)</f>
        <v>7026199373065.0635</v>
      </c>
      <c r="AE173">
        <f>IF(ISBLANK(Calculations!AE173),"",Calculations!AE173)</f>
        <v>7054506954229.75</v>
      </c>
      <c r="AF173">
        <f>IF(ISBLANK(Calculations!AF173),"",Calculations!AF173)</f>
        <v>7085945141804.5732</v>
      </c>
      <c r="AG173">
        <f>IF(ISBLANK(Calculations!AG173),"",Calculations!AG173)</f>
        <v>7119687340508.4746</v>
      </c>
      <c r="AH173">
        <f>IF(ISBLANK(Calculations!AH173),"",Calculations!AH173)</f>
        <v>7157092465407.6377</v>
      </c>
      <c r="AI173">
        <f>IF(ISBLANK(Calculations!AI173),"",Calculations!AI173)</f>
        <v>7197098831492.8857</v>
      </c>
      <c r="AJ173">
        <f>IF(ISBLANK(Calculations!AJ173),"",Calculations!AJ173)</f>
        <v>7238295416306.1064</v>
      </c>
      <c r="AK173">
        <f>IF(ISBLANK(Calculations!AK173),"",Calculations!AK173)</f>
        <v>7282498002721.2812</v>
      </c>
      <c r="AL173">
        <f>IF(ISBLANK(Calculations!AL173),"",Calculations!AL173)</f>
        <v>7329350538644.6357</v>
      </c>
      <c r="AM173">
        <f>IF(ISBLANK(Calculations!AM173),"",Calculations!AM173)</f>
        <v>7378929366005.0889</v>
      </c>
      <c r="AN173">
        <f>IF(ISBLANK(Calculations!AN173),"",Calculations!AN173)</f>
        <v>7431228152839.876</v>
      </c>
      <c r="AO173">
        <f>IF(ISBLANK(Calculations!AO173),"",Calculations!AO173)</f>
        <v>7486196768323.9053</v>
      </c>
      <c r="AP173">
        <f>IF(ISBLANK(Calculations!AP173),"",Calculations!AP173)</f>
        <v>7543488200050.6895</v>
      </c>
      <c r="AQ173">
        <f>IF(ISBLANK(Calculations!AQ173),"",Calculations!AQ173)</f>
        <v>7602189686374.0605</v>
      </c>
      <c r="AR173">
        <f>IF(ISBLANK(Calculations!AR173),"",Calculations!AR173)</f>
        <v>7662169427568.6836</v>
      </c>
      <c r="AS173">
        <f>IF(ISBLANK(Calculations!AS173),"",Calculations!AS173)</f>
        <v>7723465274937.0303</v>
      </c>
      <c r="AT173">
        <f>IF(ISBLANK(Calculations!AT173),"",Calculations!AT173)</f>
        <v>7785710844328.3672</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0.32478534815253957</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18797601595024.531</v>
      </c>
      <c r="P175">
        <f>IF(ISBLANK(Calculations!P175),"",Calculations!P175)</f>
        <v>18797601595024.531</v>
      </c>
      <c r="Q175">
        <f>IF(ISBLANK(Calculations!Q175),"",Calculations!Q175)</f>
        <v>18797601595024.531</v>
      </c>
      <c r="R175">
        <f>IF(ISBLANK(Calculations!R175),"",Calculations!R175)</f>
        <v>19035627407957.012</v>
      </c>
      <c r="S175">
        <f>IF(ISBLANK(Calculations!S175),"",Calculations!S175)</f>
        <v>19260205292220.734</v>
      </c>
      <c r="T175">
        <f>IF(ISBLANK(Calculations!T175),"",Calculations!T175)</f>
        <v>19474150890405.973</v>
      </c>
      <c r="U175">
        <f>IF(ISBLANK(Calculations!U175),"",Calculations!U175)</f>
        <v>19680198976072.613</v>
      </c>
      <c r="V175">
        <f>IF(ISBLANK(Calculations!V175),"",Calculations!V175)</f>
        <v>19884467937108.281</v>
      </c>
      <c r="W175">
        <f>IF(ISBLANK(Calculations!W175),"",Calculations!W175)</f>
        <v>20090264652900.555</v>
      </c>
      <c r="X175">
        <f>IF(ISBLANK(Calculations!X175),"",Calculations!X175)</f>
        <v>20308841568200.258</v>
      </c>
      <c r="Y175">
        <f>IF(ISBLANK(Calculations!Y175),"",Calculations!Y175)</f>
        <v>20535363386068.422</v>
      </c>
      <c r="Z175">
        <f>IF(ISBLANK(Calculations!Z175),"",Calculations!Z175)</f>
        <v>20768615086196.129</v>
      </c>
      <c r="AA175">
        <f>IF(ISBLANK(Calculations!AA175),"",Calculations!AA175)</f>
        <v>21001986864034.445</v>
      </c>
      <c r="AB175">
        <f>IF(ISBLANK(Calculations!AB175),"",Calculations!AB175)</f>
        <v>21236216965588.52</v>
      </c>
      <c r="AC175">
        <f>IF(ISBLANK(Calculations!AC175),"",Calculations!AC175)</f>
        <v>21472827338756.613</v>
      </c>
      <c r="AD175">
        <f>IF(ISBLANK(Calculations!AD175),"",Calculations!AD175)</f>
        <v>21712792417012.023</v>
      </c>
      <c r="AE175">
        <f>IF(ISBLANK(Calculations!AE175),"",Calculations!AE175)</f>
        <v>21950481438440.781</v>
      </c>
      <c r="AF175">
        <f>IF(ISBLANK(Calculations!AF175),"",Calculations!AF175)</f>
        <v>22187275603525.031</v>
      </c>
      <c r="AG175">
        <f>IF(ISBLANK(Calculations!AG175),"",Calculations!AG175)</f>
        <v>22422000425002.137</v>
      </c>
      <c r="AH175">
        <f>IF(ISBLANK(Calculations!AH175),"",Calculations!AH175)</f>
        <v>22662942973553.156</v>
      </c>
      <c r="AI175">
        <f>IF(ISBLANK(Calculations!AI175),"",Calculations!AI175)</f>
        <v>22899651208950.328</v>
      </c>
      <c r="AJ175">
        <f>IF(ISBLANK(Calculations!AJ175),"",Calculations!AJ175)</f>
        <v>23140873089392.625</v>
      </c>
      <c r="AK175">
        <f>IF(ISBLANK(Calculations!AK175),"",Calculations!AK175)</f>
        <v>23380896495537.184</v>
      </c>
      <c r="AL175">
        <f>IF(ISBLANK(Calculations!AL175),"",Calculations!AL175)</f>
        <v>23616944501647.879</v>
      </c>
      <c r="AM175">
        <f>IF(ISBLANK(Calculations!AM175),"",Calculations!AM175)</f>
        <v>23856841656137.273</v>
      </c>
      <c r="AN175">
        <f>IF(ISBLANK(Calculations!AN175),"",Calculations!AN175)</f>
        <v>24097913184132.949</v>
      </c>
      <c r="AO175">
        <f>IF(ISBLANK(Calculations!AO175),"",Calculations!AO175)</f>
        <v>24340448611243.266</v>
      </c>
      <c r="AP175">
        <f>IF(ISBLANK(Calculations!AP175),"",Calculations!AP175)</f>
        <v>24582451008592.613</v>
      </c>
      <c r="AQ175">
        <f>IF(ISBLANK(Calculations!AQ175),"",Calculations!AQ175)</f>
        <v>24825542411348.352</v>
      </c>
      <c r="AR175">
        <f>IF(ISBLANK(Calculations!AR175),"",Calculations!AR175)</f>
        <v>25069830231518.438</v>
      </c>
      <c r="AS175">
        <f>IF(ISBLANK(Calculations!AS175),"",Calculations!AS175)</f>
        <v>25310721515912.93</v>
      </c>
      <c r="AT175">
        <f>IF(ISBLANK(Calculations!AT175),"",Calculations!AT175)</f>
        <v>25551909404178.312</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0</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0</v>
      </c>
      <c r="P176">
        <f>IF(ISBLANK(Calculations!P176),"",Calculations!P176)</f>
        <v>0</v>
      </c>
      <c r="Q176">
        <f>IF(ISBLANK(Calculations!Q176),"",Calculations!Q176)</f>
        <v>0</v>
      </c>
      <c r="R176">
        <f>IF(ISBLANK(Calculations!R176),"",Calculations!R176)</f>
        <v>0</v>
      </c>
      <c r="S176">
        <f>IF(ISBLANK(Calculations!S176),"",Calculations!S176)</f>
        <v>0</v>
      </c>
      <c r="T176">
        <f>IF(ISBLANK(Calculations!T176),"",Calculations!T176)</f>
        <v>0</v>
      </c>
      <c r="U176">
        <f>IF(ISBLANK(Calculations!U176),"",Calculations!U176)</f>
        <v>0</v>
      </c>
      <c r="V176">
        <f>IF(ISBLANK(Calculations!V176),"",Calculations!V176)</f>
        <v>0</v>
      </c>
      <c r="W176">
        <f>IF(ISBLANK(Calculations!W176),"",Calculations!W176)</f>
        <v>0</v>
      </c>
      <c r="X176">
        <f>IF(ISBLANK(Calculations!X176),"",Calculations!X176)</f>
        <v>0</v>
      </c>
      <c r="Y176">
        <f>IF(ISBLANK(Calculations!Y176),"",Calculations!Y176)</f>
        <v>0</v>
      </c>
      <c r="Z176">
        <f>IF(ISBLANK(Calculations!Z176),"",Calculations!Z176)</f>
        <v>0</v>
      </c>
      <c r="AA176">
        <f>IF(ISBLANK(Calculations!AA176),"",Calculations!AA176)</f>
        <v>0</v>
      </c>
      <c r="AB176">
        <f>IF(ISBLANK(Calculations!AB176),"",Calculations!AB176)</f>
        <v>0</v>
      </c>
      <c r="AC176">
        <f>IF(ISBLANK(Calculations!AC176),"",Calculations!AC176)</f>
        <v>0</v>
      </c>
      <c r="AD176">
        <f>IF(ISBLANK(Calculations!AD176),"",Calculations!AD176)</f>
        <v>0</v>
      </c>
      <c r="AE176">
        <f>IF(ISBLANK(Calculations!AE176),"",Calculations!AE176)</f>
        <v>0</v>
      </c>
      <c r="AF176">
        <f>IF(ISBLANK(Calculations!AF176),"",Calculations!AF176)</f>
        <v>0</v>
      </c>
      <c r="AG176">
        <f>IF(ISBLANK(Calculations!AG176),"",Calculations!AG176)</f>
        <v>0</v>
      </c>
      <c r="AH176">
        <f>IF(ISBLANK(Calculations!AH176),"",Calculations!AH176)</f>
        <v>0</v>
      </c>
      <c r="AI176">
        <f>IF(ISBLANK(Calculations!AI176),"",Calculations!AI176)</f>
        <v>0</v>
      </c>
      <c r="AJ176">
        <f>IF(ISBLANK(Calculations!AJ176),"",Calculations!AJ176)</f>
        <v>0</v>
      </c>
      <c r="AK176">
        <f>IF(ISBLANK(Calculations!AK176),"",Calculations!AK176)</f>
        <v>0</v>
      </c>
      <c r="AL176">
        <f>IF(ISBLANK(Calculations!AL176),"",Calculations!AL176)</f>
        <v>0</v>
      </c>
      <c r="AM176">
        <f>IF(ISBLANK(Calculations!AM176),"",Calculations!AM176)</f>
        <v>0</v>
      </c>
      <c r="AN176">
        <f>IF(ISBLANK(Calculations!AN176),"",Calculations!AN176)</f>
        <v>0</v>
      </c>
      <c r="AO176">
        <f>IF(ISBLANK(Calculations!AO176),"",Calculations!AO176)</f>
        <v>0</v>
      </c>
      <c r="AP176">
        <f>IF(ISBLANK(Calculations!AP176),"",Calculations!AP176)</f>
        <v>0</v>
      </c>
      <c r="AQ176">
        <f>IF(ISBLANK(Calculations!AQ176),"",Calculations!AQ176)</f>
        <v>0</v>
      </c>
      <c r="AR176">
        <f>IF(ISBLANK(Calculations!AR176),"",Calculations!AR176)</f>
        <v>0</v>
      </c>
      <c r="AS176">
        <f>IF(ISBLANK(Calculations!AS176),"",Calculations!AS176)</f>
        <v>0</v>
      </c>
      <c r="AT176">
        <f>IF(ISBLANK(Calculations!AT176),"",Calculations!AT176)</f>
        <v>0</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0.44027837516992752</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17301179030677.471</v>
      </c>
      <c r="P186">
        <f>IF(ISBLANK(Calculations!P186),"",Calculations!P186)</f>
        <v>17301179030677.471</v>
      </c>
      <c r="Q186">
        <f>IF(ISBLANK(Calculations!Q186),"",Calculations!Q186)</f>
        <v>17301179030677.471</v>
      </c>
      <c r="R186">
        <f>IF(ISBLANK(Calculations!R186),"",Calculations!R186)</f>
        <v>17472241507903.197</v>
      </c>
      <c r="S186">
        <f>IF(ISBLANK(Calculations!S186),"",Calculations!S186)</f>
        <v>17670782655046.031</v>
      </c>
      <c r="T186">
        <f>IF(ISBLANK(Calculations!T186),"",Calculations!T186)</f>
        <v>17901555048450.789</v>
      </c>
      <c r="U186">
        <f>IF(ISBLANK(Calculations!U186),"",Calculations!U186)</f>
        <v>18138487628391.676</v>
      </c>
      <c r="V186">
        <f>IF(ISBLANK(Calculations!V186),"",Calculations!V186)</f>
        <v>18391895301808.062</v>
      </c>
      <c r="W186">
        <f>IF(ISBLANK(Calculations!W186),"",Calculations!W186)</f>
        <v>18656374661836.621</v>
      </c>
      <c r="X186">
        <f>IF(ISBLANK(Calculations!X186),"",Calculations!X186)</f>
        <v>18927718013496.863</v>
      </c>
      <c r="Y186">
        <f>IF(ISBLANK(Calculations!Y186),"",Calculations!Y186)</f>
        <v>19210624958556.562</v>
      </c>
      <c r="Z186">
        <f>IF(ISBLANK(Calculations!Z186),"",Calculations!Z186)</f>
        <v>19501031590173.125</v>
      </c>
      <c r="AA186">
        <f>IF(ISBLANK(Calculations!AA186),"",Calculations!AA186)</f>
        <v>19797500026968.301</v>
      </c>
      <c r="AB186">
        <f>IF(ISBLANK(Calculations!AB186),"",Calculations!AB186)</f>
        <v>20107953752115.676</v>
      </c>
      <c r="AC186">
        <f>IF(ISBLANK(Calculations!AC186),"",Calculations!AC186)</f>
        <v>20425392553642.434</v>
      </c>
      <c r="AD186">
        <f>IF(ISBLANK(Calculations!AD186),"",Calculations!AD186)</f>
        <v>20754137643479.91</v>
      </c>
      <c r="AE186">
        <f>IF(ISBLANK(Calculations!AE186),"",Calculations!AE186)</f>
        <v>21092455996177.508</v>
      </c>
      <c r="AF186">
        <f>IF(ISBLANK(Calculations!AF186),"",Calculations!AF186)</f>
        <v>21434353916727.164</v>
      </c>
      <c r="AG186">
        <f>IF(ISBLANK(Calculations!AG186),"",Calculations!AG186)</f>
        <v>21791289049374.078</v>
      </c>
      <c r="AH186">
        <f>IF(ISBLANK(Calculations!AH186),"",Calculations!AH186)</f>
        <v>22150562631209.824</v>
      </c>
      <c r="AI186">
        <f>IF(ISBLANK(Calculations!AI186),"",Calculations!AI186)</f>
        <v>22520968442031.543</v>
      </c>
      <c r="AJ186">
        <f>IF(ISBLANK(Calculations!AJ186),"",Calculations!AJ186)</f>
        <v>22901605914028.652</v>
      </c>
      <c r="AK186">
        <f>IF(ISBLANK(Calculations!AK186),"",Calculations!AK186)</f>
        <v>23293837250612.078</v>
      </c>
      <c r="AL186">
        <f>IF(ISBLANK(Calculations!AL186),"",Calculations!AL186)</f>
        <v>23694135858506.977</v>
      </c>
      <c r="AM186">
        <f>IF(ISBLANK(Calculations!AM186),"",Calculations!AM186)</f>
        <v>24106989441172.582</v>
      </c>
      <c r="AN186">
        <f>IF(ISBLANK(Calculations!AN186),"",Calculations!AN186)</f>
        <v>24526790261233.867</v>
      </c>
      <c r="AO186">
        <f>IF(ISBLANK(Calculations!AO186),"",Calculations!AO186)</f>
        <v>24950821479665.738</v>
      </c>
      <c r="AP186">
        <f>IF(ISBLANK(Calculations!AP186),"",Calculations!AP186)</f>
        <v>25390518037323.363</v>
      </c>
      <c r="AQ186">
        <f>IF(ISBLANK(Calculations!AQ186),"",Calculations!AQ186)</f>
        <v>25829639442429.707</v>
      </c>
      <c r="AR186">
        <f>IF(ISBLANK(Calculations!AR186),"",Calculations!AR186)</f>
        <v>26282662890124.262</v>
      </c>
      <c r="AS186">
        <f>IF(ISBLANK(Calculations!AS186),"",Calculations!AS186)</f>
        <v>26746023948148.383</v>
      </c>
      <c r="AT186">
        <f>IF(ISBLANK(Calculations!AT186),"",Calculations!AT186)</f>
        <v>27222303235186.133</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0.20981814248946012</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12143644632862.484</v>
      </c>
      <c r="P188">
        <f>IF(ISBLANK(Calculations!P188),"",Calculations!P188)</f>
        <v>12143644632862.484</v>
      </c>
      <c r="Q188">
        <f>IF(ISBLANK(Calculations!Q188),"",Calculations!Q188)</f>
        <v>12143644632862.484</v>
      </c>
      <c r="R188">
        <f>IF(ISBLANK(Calculations!R188),"",Calculations!R188)</f>
        <v>12101769033539.982</v>
      </c>
      <c r="S188">
        <f>IF(ISBLANK(Calculations!S188),"",Calculations!S188)</f>
        <v>12088351393590.402</v>
      </c>
      <c r="T188">
        <f>IF(ISBLANK(Calculations!T188),"",Calculations!T188)</f>
        <v>12070484471212.795</v>
      </c>
      <c r="U188">
        <f>IF(ISBLANK(Calculations!U188),"",Calculations!U188)</f>
        <v>12046022141941.916</v>
      </c>
      <c r="V188">
        <f>IF(ISBLANK(Calculations!V188),"",Calculations!V188)</f>
        <v>12021228297509.705</v>
      </c>
      <c r="W188">
        <f>IF(ISBLANK(Calculations!W188),"",Calculations!W188)</f>
        <v>11965690783908.244</v>
      </c>
      <c r="X188">
        <f>IF(ISBLANK(Calculations!X188),"",Calculations!X188)</f>
        <v>11918702871835.129</v>
      </c>
      <c r="Y188">
        <f>IF(ISBLANK(Calculations!Y188),"",Calculations!Y188)</f>
        <v>11884801084550.281</v>
      </c>
      <c r="Z188">
        <f>IF(ISBLANK(Calculations!Z188),"",Calculations!Z188)</f>
        <v>11869621179795.875</v>
      </c>
      <c r="AA188">
        <f>IF(ISBLANK(Calculations!AA188),"",Calculations!AA188)</f>
        <v>11860234066281.09</v>
      </c>
      <c r="AB188">
        <f>IF(ISBLANK(Calculations!AB188),"",Calculations!AB188)</f>
        <v>11857372566994.053</v>
      </c>
      <c r="AC188">
        <f>IF(ISBLANK(Calculations!AC188),"",Calculations!AC188)</f>
        <v>11862345294413.604</v>
      </c>
      <c r="AD188">
        <f>IF(ISBLANK(Calculations!AD188),"",Calculations!AD188)</f>
        <v>11861420541595.225</v>
      </c>
      <c r="AE188">
        <f>IF(ISBLANK(Calculations!AE188),"",Calculations!AE188)</f>
        <v>11840622327265.057</v>
      </c>
      <c r="AF188">
        <f>IF(ISBLANK(Calculations!AF188),"",Calculations!AF188)</f>
        <v>11823453331542.828</v>
      </c>
      <c r="AG188">
        <f>IF(ISBLANK(Calculations!AG188),"",Calculations!AG188)</f>
        <v>11811152374241.838</v>
      </c>
      <c r="AH188">
        <f>IF(ISBLANK(Calculations!AH188),"",Calculations!AH188)</f>
        <v>11807627844632.193</v>
      </c>
      <c r="AI188">
        <f>IF(ISBLANK(Calculations!AI188),"",Calculations!AI188)</f>
        <v>11804522071015.779</v>
      </c>
      <c r="AJ188">
        <f>IF(ISBLANK(Calculations!AJ188),"",Calculations!AJ188)</f>
        <v>11811187270574.613</v>
      </c>
      <c r="AK188">
        <f>IF(ISBLANK(Calculations!AK188),"",Calculations!AK188)</f>
        <v>11816735787484.855</v>
      </c>
      <c r="AL188">
        <f>IF(ISBLANK(Calculations!AL188),"",Calculations!AL188)</f>
        <v>11814258147858.26</v>
      </c>
      <c r="AM188">
        <f>IF(ISBLANK(Calculations!AM188),"",Calculations!AM188)</f>
        <v>11802864495209.273</v>
      </c>
      <c r="AN188">
        <f>IF(ISBLANK(Calculations!AN188),"",Calculations!AN188)</f>
        <v>11788016105616.162</v>
      </c>
      <c r="AO188">
        <f>IF(ISBLANK(Calculations!AO188),"",Calculations!AO188)</f>
        <v>11771230969554.396</v>
      </c>
      <c r="AP188">
        <f>IF(ISBLANK(Calculations!AP188),"",Calculations!AP188)</f>
        <v>11755981272134.449</v>
      </c>
      <c r="AQ188">
        <f>IF(ISBLANK(Calculations!AQ188),"",Calculations!AQ188)</f>
        <v>11744587619485.465</v>
      </c>
      <c r="AR188">
        <f>IF(ISBLANK(Calculations!AR188),"",Calculations!AR188)</f>
        <v>11728988958737.83</v>
      </c>
      <c r="AS188">
        <f>IF(ISBLANK(Calculations!AS188),"",Calculations!AS188)</f>
        <v>11718153647413.139</v>
      </c>
      <c r="AT188">
        <f>IF(ISBLANK(Calculations!AT188),"",Calculations!AT188)</f>
        <v>11706131860774.297</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1</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5910000000000</v>
      </c>
      <c r="P189">
        <f>IF(ISBLANK(Calculations!P189),"",Calculations!P189)</f>
        <v>5910000000000</v>
      </c>
      <c r="Q189">
        <f>IF(ISBLANK(Calculations!Q189),"",Calculations!Q189)</f>
        <v>5910000000000</v>
      </c>
      <c r="R189">
        <f>IF(ISBLANK(Calculations!R189),"",Calculations!R189)</f>
        <v>5916582773048.627</v>
      </c>
      <c r="S189">
        <f>IF(ISBLANK(Calculations!S189),"",Calculations!S189)</f>
        <v>5914945606694.541</v>
      </c>
      <c r="T189">
        <f>IF(ISBLANK(Calculations!T189),"",Calculations!T189)</f>
        <v>5908124080219.2842</v>
      </c>
      <c r="U189">
        <f>IF(ISBLANK(Calculations!U189),"",Calculations!U189)</f>
        <v>5889535420574.2295</v>
      </c>
      <c r="V189">
        <f>IF(ISBLANK(Calculations!V189),"",Calculations!V189)</f>
        <v>5871935882268.0527</v>
      </c>
      <c r="W189">
        <f>IF(ISBLANK(Calculations!W189),"",Calculations!W189)</f>
        <v>5861055547540.0166</v>
      </c>
      <c r="X189">
        <f>IF(ISBLANK(Calculations!X189),"",Calculations!X189)</f>
        <v>5862419852835.0762</v>
      </c>
      <c r="Y189">
        <f>IF(ISBLANK(Calculations!Y189),"",Calculations!Y189)</f>
        <v>5862249314673.2041</v>
      </c>
      <c r="Z189">
        <f>IF(ISBLANK(Calculations!Z189),"",Calculations!Z189)</f>
        <v>5852460424181.1992</v>
      </c>
      <c r="AA189">
        <f>IF(ISBLANK(Calculations!AA189),"",Calculations!AA189)</f>
        <v>5838953801760.1992</v>
      </c>
      <c r="AB189">
        <f>IF(ISBLANK(Calculations!AB189),"",Calculations!AB189)</f>
        <v>5823775905352.7549</v>
      </c>
      <c r="AC189">
        <f>IF(ISBLANK(Calculations!AC189),"",Calculations!AC189)</f>
        <v>5823434829029.0088</v>
      </c>
      <c r="AD189">
        <f>IF(ISBLANK(Calculations!AD189),"",Calculations!AD189)</f>
        <v>5822957322175.7109</v>
      </c>
      <c r="AE189">
        <f>IF(ISBLANK(Calculations!AE189),"",Calculations!AE189)</f>
        <v>5824730919059.2734</v>
      </c>
      <c r="AF189">
        <f>IF(ISBLANK(Calculations!AF189),"",Calculations!AF189)</f>
        <v>5815862934641.4658</v>
      </c>
      <c r="AG189">
        <f>IF(ISBLANK(Calculations!AG189),"",Calculations!AG189)</f>
        <v>5815351320155.8096</v>
      </c>
      <c r="AH189">
        <f>IF(ISBLANK(Calculations!AH189),"",Calculations!AH189)</f>
        <v>5819273697879.0742</v>
      </c>
      <c r="AI189">
        <f>IF(ISBLANK(Calculations!AI189),"",Calculations!AI189)</f>
        <v>5820467465012.2607</v>
      </c>
      <c r="AJ189">
        <f>IF(ISBLANK(Calculations!AJ189),"",Calculations!AJ189)</f>
        <v>5822070523733.9492</v>
      </c>
      <c r="AK189">
        <f>IF(ISBLANK(Calculations!AK189),"",Calculations!AK189)</f>
        <v>5828107574664.5605</v>
      </c>
      <c r="AL189">
        <f>IF(ISBLANK(Calculations!AL189),"",Calculations!AL189)</f>
        <v>5839499523878.2148</v>
      </c>
      <c r="AM189">
        <f>IF(ISBLANK(Calculations!AM189),"",Calculations!AM189)</f>
        <v>5852289886019.3262</v>
      </c>
      <c r="AN189">
        <f>IF(ISBLANK(Calculations!AN189),"",Calculations!AN189)</f>
        <v>5864159342086.2773</v>
      </c>
      <c r="AO189">
        <f>IF(ISBLANK(Calculations!AO189),"",Calculations!AO189)</f>
        <v>5873334295195.4707</v>
      </c>
      <c r="AP189">
        <f>IF(ISBLANK(Calculations!AP189),"",Calculations!AP189)</f>
        <v>5878518655316.6787</v>
      </c>
      <c r="AQ189">
        <f>IF(ISBLANK(Calculations!AQ189),"",Calculations!AQ189)</f>
        <v>5879814745346.9814</v>
      </c>
      <c r="AR189">
        <f>IF(ISBLANK(Calculations!AR189),"",Calculations!AR189)</f>
        <v>5883737123070.2461</v>
      </c>
      <c r="AS189">
        <f>IF(ISBLANK(Calculations!AS189),"",Calculations!AS189)</f>
        <v>5888614514500.0693</v>
      </c>
      <c r="AT189">
        <f>IF(ISBLANK(Calculations!AT189),"",Calculations!AT189)</f>
        <v>5890456326648.3867</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IF(ISBLANK(Calculations!J199),"",Calculations!J199)</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e">
        <f>IF(ISBLANK(Calculations!#REF!),"",Calculations!#REF!)</f>
        <v>#REF!</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64548000000000.016</v>
      </c>
      <c r="P199">
        <f>IF(ISBLANK(Calculations!P199),"",Calculations!P199)</f>
        <v>64548000000000.016</v>
      </c>
      <c r="Q199">
        <f>IF(ISBLANK(Calculations!Q199),"",Calculations!Q199)</f>
        <v>64548000000000.016</v>
      </c>
      <c r="R199">
        <f>IF(ISBLANK(Calculations!R199),"",Calculations!R199)</f>
        <v>64815983091297</v>
      </c>
      <c r="S199">
        <f>IF(ISBLANK(Calculations!S199),"",Calculations!S199)</f>
        <v>65179097907956.875</v>
      </c>
      <c r="T199">
        <f>IF(ISBLANK(Calculations!T199),"",Calculations!T199)</f>
        <v>65611220819037.531</v>
      </c>
      <c r="U199">
        <f>IF(ISBLANK(Calculations!U199),"",Calculations!U199)</f>
        <v>66084671421631.641</v>
      </c>
      <c r="V199">
        <f>IF(ISBLANK(Calculations!V199),"",Calculations!V199)</f>
        <v>66558166071600.078</v>
      </c>
      <c r="W199">
        <f>IF(ISBLANK(Calculations!W199),"",Calculations!W199)</f>
        <v>67075991041468.672</v>
      </c>
      <c r="X199">
        <f>IF(ISBLANK(Calculations!X199),"",Calculations!X199)</f>
        <v>67659944662381.055</v>
      </c>
      <c r="Y199">
        <f>IF(ISBLANK(Calculations!Y199),"",Calculations!Y199)</f>
        <v>68217150214023.578</v>
      </c>
      <c r="Z199">
        <f>IF(ISBLANK(Calculations!Z199),"",Calculations!Z199)</f>
        <v>68760323509361.711</v>
      </c>
      <c r="AA199">
        <f>IF(ISBLANK(Calculations!AA199),"",Calculations!AA199)</f>
        <v>69315872162314.188</v>
      </c>
      <c r="AB199">
        <f>IF(ISBLANK(Calculations!AB199),"",Calculations!AB199)</f>
        <v>69899164672966.758</v>
      </c>
      <c r="AC199">
        <f>IF(ISBLANK(Calculations!AC199),"",Calculations!AC199)</f>
        <v>70548601664365.594</v>
      </c>
      <c r="AD199">
        <f>IF(ISBLANK(Calculations!AD199),"",Calculations!AD199)</f>
        <v>71315051113042.406</v>
      </c>
      <c r="AE199">
        <f>IF(ISBLANK(Calculations!AE199),"",Calculations!AE199)</f>
        <v>72130070013001.281</v>
      </c>
      <c r="AF199">
        <f>IF(ISBLANK(Calculations!AF199),"",Calculations!AF199)</f>
        <v>72941179662797.797</v>
      </c>
      <c r="AG199">
        <f>IF(ISBLANK(Calculations!AG199),"",Calculations!AG199)</f>
        <v>73822662573019.453</v>
      </c>
      <c r="AH199">
        <f>IF(ISBLANK(Calculations!AH199),"",Calculations!AH199)</f>
        <v>74703875452456.797</v>
      </c>
      <c r="AI199">
        <f>IF(ISBLANK(Calculations!AI199),"",Calculations!AI199)</f>
        <v>75514023036188.453</v>
      </c>
      <c r="AJ199">
        <f>IF(ISBLANK(Calculations!AJ199),"",Calculations!AJ199)</f>
        <v>76073364750358.438</v>
      </c>
      <c r="AK199">
        <f>IF(ISBLANK(Calculations!AK199),"",Calculations!AK199)</f>
        <v>76657314669403.188</v>
      </c>
      <c r="AL199">
        <f>IF(ISBLANK(Calculations!AL199),"",Calculations!AL199)</f>
        <v>77535397841546.062</v>
      </c>
      <c r="AM199">
        <f>IF(ISBLANK(Calculations!AM199),"",Calculations!AM199)</f>
        <v>78405875545226.297</v>
      </c>
      <c r="AN199">
        <f>IF(ISBLANK(Calculations!AN199),"",Calculations!AN199)</f>
        <v>79147615646378.688</v>
      </c>
      <c r="AO199">
        <f>IF(ISBLANK(Calculations!AO199),"",Calculations!AO199)</f>
        <v>79766453135611.172</v>
      </c>
      <c r="AP199">
        <f>IF(ISBLANK(Calculations!AP199),"",Calculations!AP199)</f>
        <v>80319728537875.219</v>
      </c>
      <c r="AQ199">
        <f>IF(ISBLANK(Calculations!AQ199),"",Calculations!AQ199)</f>
        <v>80758807416120.484</v>
      </c>
      <c r="AR199">
        <f>IF(ISBLANK(Calculations!AR199),"",Calculations!AR199)</f>
        <v>81128975835100.156</v>
      </c>
      <c r="AS199">
        <f>IF(ISBLANK(Calculations!AS199),"",Calculations!AS199)</f>
        <v>81486582030685.719</v>
      </c>
      <c r="AT199">
        <f>IF(ISBLANK(Calculations!AT199),"",Calculations!AT199)</f>
        <v>81814691933281.5</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39296000000000</v>
      </c>
      <c r="P202">
        <f>IF(ISBLANK(Calculations!P202),"",Calculations!P202)</f>
        <v>39296000000000</v>
      </c>
      <c r="Q202">
        <f>IF(ISBLANK(Calculations!Q202),"",Calculations!Q202)</f>
        <v>39296000000000</v>
      </c>
      <c r="R202">
        <f>IF(ISBLANK(Calculations!R202),"",Calculations!R202)</f>
        <v>39478988796854.828</v>
      </c>
      <c r="S202">
        <f>IF(ISBLANK(Calculations!S202),"",Calculations!S202)</f>
        <v>39627854024431.5</v>
      </c>
      <c r="T202">
        <f>IF(ISBLANK(Calculations!T202),"",Calculations!T202)</f>
        <v>39780044735441.461</v>
      </c>
      <c r="U202">
        <f>IF(ISBLANK(Calculations!U202),"",Calculations!U202)</f>
        <v>39919984148753.844</v>
      </c>
      <c r="V202">
        <f>IF(ISBLANK(Calculations!V202),"",Calculations!V202)</f>
        <v>40056839488075.906</v>
      </c>
      <c r="W202">
        <f>IF(ISBLANK(Calculations!W202),"",Calculations!W202)</f>
        <v>40192138105766.906</v>
      </c>
      <c r="X202">
        <f>IF(ISBLANK(Calculations!X202),"",Calculations!X202)</f>
        <v>40333729552566.555</v>
      </c>
      <c r="Y202">
        <f>IF(ISBLANK(Calculations!Y202),"",Calculations!Y202)</f>
        <v>40492697567484.562</v>
      </c>
      <c r="Z202">
        <f>IF(ISBLANK(Calculations!Z202),"",Calculations!Z202)</f>
        <v>40668994236504.656</v>
      </c>
      <c r="AA202">
        <f>IF(ISBLANK(Calculations!AA202),"",Calculations!AA202)</f>
        <v>40872846667799.859</v>
      </c>
      <c r="AB202">
        <f>IF(ISBLANK(Calculations!AB202),"",Calculations!AB202)</f>
        <v>41111822308134.578</v>
      </c>
      <c r="AC202">
        <f>IF(ISBLANK(Calculations!AC202),"",Calculations!AC202)</f>
        <v>41375688359278.258</v>
      </c>
      <c r="AD202">
        <f>IF(ISBLANK(Calculations!AD202),"",Calculations!AD202)</f>
        <v>41665990611944.672</v>
      </c>
      <c r="AE202">
        <f>IF(ISBLANK(Calculations!AE202),"",Calculations!AE202)</f>
        <v>41976724089640.984</v>
      </c>
      <c r="AF202">
        <f>IF(ISBLANK(Calculations!AF202),"",Calculations!AF202)</f>
        <v>42299579800125.852</v>
      </c>
      <c r="AG202">
        <f>IF(ISBLANK(Calculations!AG202),"",Calculations!AG202)</f>
        <v>42647305961125.148</v>
      </c>
      <c r="AH202">
        <f>IF(ISBLANK(Calculations!AH202),"",Calculations!AH202)</f>
        <v>43011039113870.312</v>
      </c>
      <c r="AI202">
        <f>IF(ISBLANK(Calculations!AI202),"",Calculations!AI202)</f>
        <v>43397493052875.992</v>
      </c>
      <c r="AJ202">
        <f>IF(ISBLANK(Calculations!AJ202),"",Calculations!AJ202)</f>
        <v>43804479167040.633</v>
      </c>
      <c r="AK202">
        <f>IF(ISBLANK(Calculations!AK202),"",Calculations!AK202)</f>
        <v>44233832720703.258</v>
      </c>
      <c r="AL202">
        <f>IF(ISBLANK(Calculations!AL202),"",Calculations!AL202)</f>
        <v>44686951569767.758</v>
      </c>
      <c r="AM202">
        <f>IF(ISBLANK(Calculations!AM202),"",Calculations!AM202)</f>
        <v>45164083254543.219</v>
      </c>
      <c r="AN202">
        <f>IF(ISBLANK(Calculations!AN202),"",Calculations!AN202)</f>
        <v>45663117383148.648</v>
      </c>
      <c r="AO202">
        <f>IF(ISBLANK(Calculations!AO202),"",Calculations!AO202)</f>
        <v>46179139222418.492</v>
      </c>
      <c r="AP202">
        <f>IF(ISBLANK(Calculations!AP202),"",Calculations!AP202)</f>
        <v>46722240004337.141</v>
      </c>
      <c r="AQ202">
        <f>IF(ISBLANK(Calculations!AQ202),"",Calculations!AQ202)</f>
        <v>47274619908150.953</v>
      </c>
      <c r="AR202">
        <f>IF(ISBLANK(Calculations!AR202),"",Calculations!AR202)</f>
        <v>47850021924467.125</v>
      </c>
      <c r="AS202">
        <f>IF(ISBLANK(Calculations!AS202),"",Calculations!AS202)</f>
        <v>48446240236612.156</v>
      </c>
      <c r="AT202">
        <f>IF(ISBLANK(Calculations!AT202),"",Calculations!AT202)</f>
        <v>49064790131154.305</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12" sqref="B12"/>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4861141377537.8926</v>
      </c>
      <c r="C2" s="7">
        <f>'IRA Calculations'!Q4</f>
        <v>4861130658495.1367</v>
      </c>
      <c r="D2" s="7">
        <f>'IRA Calculations'!R4</f>
        <v>4894145714111.8662</v>
      </c>
      <c r="E2" s="7">
        <f>'IRA Calculations'!S4</f>
        <v>4928084822431.5957</v>
      </c>
      <c r="F2" s="7">
        <f>'IRA Calculations'!T4</f>
        <v>4961924589161.4541</v>
      </c>
      <c r="G2" s="7">
        <f>'IRA Calculations'!U4</f>
        <v>4995417086233.0615</v>
      </c>
      <c r="H2" s="7">
        <f>'IRA Calculations'!V4</f>
        <v>5025929722617.1523</v>
      </c>
      <c r="I2" s="7">
        <f>'IRA Calculations'!W4</f>
        <v>5058106273525.2344</v>
      </c>
      <c r="J2" s="7">
        <f>'IRA Calculations'!X4</f>
        <v>5088750935223.5107</v>
      </c>
      <c r="K2" s="7">
        <f>'IRA Calculations'!Y4</f>
        <v>5115339257612.1426</v>
      </c>
      <c r="L2" s="7">
        <f>'IRA Calculations'!Z4</f>
        <v>5143762430448.7031</v>
      </c>
      <c r="M2" s="7">
        <f>'IRA Calculations'!AA4</f>
        <v>5172824548505.4434</v>
      </c>
      <c r="N2" s="7">
        <f>'IRA Calculations'!AB4</f>
        <v>5204436441017.8672</v>
      </c>
      <c r="O2" s="7">
        <f>'IRA Calculations'!AC4</f>
        <v>5231005179006.6416</v>
      </c>
      <c r="P2" s="7">
        <f>'IRA Calculations'!AD4</f>
        <v>5261013492521.8457</v>
      </c>
      <c r="Q2" s="7">
        <f>'IRA Calculations'!AE4</f>
        <v>5291504290339.4795</v>
      </c>
      <c r="R2" s="7">
        <f>'IRA Calculations'!AF4</f>
        <v>5327812611429.6533</v>
      </c>
      <c r="S2" s="7">
        <f>'IRA Calculations'!AG4</f>
        <v>5366244719768.3867</v>
      </c>
      <c r="T2" s="7">
        <f>'IRA Calculations'!AH4</f>
        <v>5406346918912.3857</v>
      </c>
      <c r="U2" s="7">
        <f>'IRA Calculations'!AI4</f>
        <v>5447207079354.3389</v>
      </c>
      <c r="V2" s="7">
        <f>'IRA Calculations'!AJ4</f>
        <v>5489360319080.4355</v>
      </c>
      <c r="W2" s="7">
        <f>'IRA Calculations'!AK4</f>
        <v>5523076716621.7471</v>
      </c>
      <c r="X2" s="7">
        <f>'IRA Calculations'!AL4</f>
        <v>5556179921947.6328</v>
      </c>
      <c r="Y2" s="7">
        <f>'IRA Calculations'!AM4</f>
        <v>5588198253642.7959</v>
      </c>
      <c r="Z2" s="7">
        <f>'IRA Calculations'!AN4</f>
        <v>5618985427815.7188</v>
      </c>
      <c r="AA2" s="7">
        <f>'IRA Calculations'!AO4</f>
        <v>5648837591917.3047</v>
      </c>
      <c r="AB2" s="7">
        <f>'IRA Calculations'!AP4</f>
        <v>5675814589120.626</v>
      </c>
      <c r="AC2" s="7">
        <f>'IRA Calculations'!AQ4</f>
        <v>5705272114383.3018</v>
      </c>
      <c r="AD2" s="7">
        <f>'IRA Calculations'!AR4</f>
        <v>5735171330662.6436</v>
      </c>
      <c r="AE2" s="7">
        <f>'IRA Calculations'!AS4</f>
        <v>5765521170596.1846</v>
      </c>
      <c r="AF2" s="7">
        <f>'IRA Calculations'!AT4</f>
        <v>5796509869582.0996</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11253647686850.832</v>
      </c>
      <c r="C4" s="7">
        <f>'IRA Calculations'!Q6</f>
        <v>11253647686850.832</v>
      </c>
      <c r="D4" s="7">
        <f>'IRA Calculations'!R6</f>
        <v>11234334871027.578</v>
      </c>
      <c r="E4" s="7">
        <f>'IRA Calculations'!S6</f>
        <v>10819146734035.318</v>
      </c>
      <c r="F4" s="7">
        <f>'IRA Calculations'!T6</f>
        <v>10401704558471.621</v>
      </c>
      <c r="G4" s="7">
        <f>'IRA Calculations'!U6</f>
        <v>9978665417069.9863</v>
      </c>
      <c r="H4" s="7">
        <f>'IRA Calculations'!V6</f>
        <v>9547186759173.5469</v>
      </c>
      <c r="I4" s="7">
        <f>'IRA Calculations'!W6</f>
        <v>9124616044514.6562</v>
      </c>
      <c r="J4" s="7">
        <f>'IRA Calculations'!X6</f>
        <v>8699459457240.2686</v>
      </c>
      <c r="K4" s="7">
        <f>'IRA Calculations'!Y6</f>
        <v>8264085520771.1445</v>
      </c>
      <c r="L4" s="7">
        <f>'IRA Calculations'!Z6</f>
        <v>7831986123777.9189</v>
      </c>
      <c r="M4" s="7">
        <f>'IRA Calculations'!AA6</f>
        <v>7400969008584.8496</v>
      </c>
      <c r="N4" s="7">
        <f>'IRA Calculations'!AB6</f>
        <v>6972440039279.1143</v>
      </c>
      <c r="O4" s="7">
        <f>'IRA Calculations'!AC6</f>
        <v>6922146346499.3213</v>
      </c>
      <c r="P4" s="7">
        <f>'IRA Calculations'!AD6</f>
        <v>6879521466779.2686</v>
      </c>
      <c r="Q4" s="7">
        <f>'IRA Calculations'!AE6</f>
        <v>6836844019348.0986</v>
      </c>
      <c r="R4" s="7">
        <f>'IRA Calculations'!AF6</f>
        <v>6807278593098.3643</v>
      </c>
      <c r="S4" s="7">
        <f>'IRA Calculations'!AG6</f>
        <v>6784467408479.1768</v>
      </c>
      <c r="T4" s="7">
        <f>'IRA Calculations'!AH6</f>
        <v>6768587144187.7275</v>
      </c>
      <c r="U4" s="7">
        <f>'IRA Calculations'!AI6</f>
        <v>6759159556138.3447</v>
      </c>
      <c r="V4" s="7">
        <f>'IRA Calculations'!AJ6</f>
        <v>6753334290040.9307</v>
      </c>
      <c r="W4" s="7">
        <f>'IRA Calculations'!AK6</f>
        <v>6755461571877.3057</v>
      </c>
      <c r="X4" s="7">
        <f>'IRA Calculations'!AL6</f>
        <v>6765429783420.124</v>
      </c>
      <c r="Y4" s="7">
        <f>'IRA Calculations'!AM6</f>
        <v>6782969236888.7393</v>
      </c>
      <c r="Z4" s="7">
        <f>'IRA Calculations'!AN6</f>
        <v>6807606483562.8623</v>
      </c>
      <c r="AA4" s="7">
        <f>'IRA Calculations'!AO6</f>
        <v>6838379195681.1455</v>
      </c>
      <c r="AB4" s="7">
        <f>'IRA Calculations'!AP6</f>
        <v>6868294652676.0537</v>
      </c>
      <c r="AC4" s="7">
        <f>'IRA Calculations'!AQ6</f>
        <v>6906926436373.0713</v>
      </c>
      <c r="AD4" s="7">
        <f>'IRA Calculations'!AR6</f>
        <v>6947647847605.6279</v>
      </c>
      <c r="AE4" s="7">
        <f>'IRA Calculations'!AS6</f>
        <v>6989487049544.1904</v>
      </c>
      <c r="AF4" s="7">
        <f>'IRA Calculations'!AT6</f>
        <v>7031737700528.5732</v>
      </c>
    </row>
    <row r="5" spans="1:34" x14ac:dyDescent="0.2">
      <c r="A5" s="1" t="s">
        <v>79</v>
      </c>
      <c r="B5" s="7">
        <f>'IRA Calculations'!P7</f>
        <v>20631833272.151012</v>
      </c>
      <c r="C5" s="7">
        <f>'IRA Calculations'!Q7</f>
        <v>20631833272.151012</v>
      </c>
      <c r="D5" s="7">
        <f>'IRA Calculations'!R7</f>
        <v>21230557910.734013</v>
      </c>
      <c r="E5" s="7">
        <f>'IRA Calculations'!S7</f>
        <v>21675188010.186863</v>
      </c>
      <c r="F5" s="7">
        <f>'IRA Calculations'!T7</f>
        <v>21958329299.142471</v>
      </c>
      <c r="G5" s="7">
        <f>'IRA Calculations'!U7</f>
        <v>22038673315.660286</v>
      </c>
      <c r="H5" s="7">
        <f>'IRA Calculations'!V7</f>
        <v>21882391142.02457</v>
      </c>
      <c r="I5" s="7">
        <f>'IRA Calculations'!W7</f>
        <v>21504817663.505512</v>
      </c>
      <c r="J5" s="7">
        <f>'IRA Calculations'!X7</f>
        <v>20870006647.833839</v>
      </c>
      <c r="K5" s="7">
        <f>'IRA Calculations'!Y7</f>
        <v>19966410895.602367</v>
      </c>
      <c r="L5" s="7">
        <f>'IRA Calculations'!Z7</f>
        <v>18844462367.305946</v>
      </c>
      <c r="M5" s="7">
        <f>'IRA Calculations'!AA7</f>
        <v>17553251997.723915</v>
      </c>
      <c r="N5" s="7">
        <f>'IRA Calculations'!AB7</f>
        <v>16157653173.500954</v>
      </c>
      <c r="O5" s="7">
        <f>'IRA Calculations'!AC7</f>
        <v>14700797345.385159</v>
      </c>
      <c r="P5" s="7">
        <f>'IRA Calculations'!AD7</f>
        <v>13248854534.258804</v>
      </c>
      <c r="Q5" s="7">
        <f>'IRA Calculations'!AE7</f>
        <v>11836497660.821035</v>
      </c>
      <c r="R5" s="7">
        <f>'IRA Calculations'!AF7</f>
        <v>10515406189.029699</v>
      </c>
      <c r="S5" s="7">
        <f>'IRA Calculations'!AG7</f>
        <v>9298364680.842001</v>
      </c>
      <c r="T5" s="7">
        <f>'IRA Calculations'!AH7</f>
        <v>8189858431.8708372</v>
      </c>
      <c r="U5" s="7">
        <f>'IRA Calculations'!AI7</f>
        <v>7184194249.8371468</v>
      </c>
      <c r="V5" s="7">
        <f>'IRA Calculations'!AJ7</f>
        <v>6263392419.2698479</v>
      </c>
      <c r="W5" s="7">
        <f>'IRA Calculations'!AK7</f>
        <v>5416482347.7387505</v>
      </c>
      <c r="X5" s="7">
        <f>'IRA Calculations'!AL7</f>
        <v>4634940575.3654289</v>
      </c>
      <c r="Y5" s="7">
        <f>'IRA Calculations'!AM7</f>
        <v>3913109955.6489339</v>
      </c>
      <c r="Z5" s="7">
        <f>'IRA Calculations'!AN7</f>
        <v>3252004956.7204375</v>
      </c>
      <c r="AA5" s="7">
        <f>'IRA Calculations'!AO7</f>
        <v>2655792090.5749273</v>
      </c>
      <c r="AB5" s="7">
        <f>'IRA Calculations'!AP7</f>
        <v>2127443513.9097457</v>
      </c>
      <c r="AC5" s="7">
        <f>'IRA Calculations'!AQ7</f>
        <v>1671529940.0842159</v>
      </c>
      <c r="AD5" s="7">
        <f>'IRA Calculations'!AR7</f>
        <v>1286362499.8877633</v>
      </c>
      <c r="AE5" s="7">
        <f>'IRA Calculations'!AS7</f>
        <v>968756074.7797817</v>
      </c>
      <c r="AF5" s="7">
        <f>'IRA Calculations'!AT7</f>
        <v>713451363.53719509</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2716111374838.7856</v>
      </c>
      <c r="C7" s="7">
        <f>'IRA Calculations'!Q9</f>
        <v>2716111374838.7856</v>
      </c>
      <c r="D7" s="7">
        <f>'IRA Calculations'!R9</f>
        <v>2704596619346.5327</v>
      </c>
      <c r="E7" s="7">
        <f>'IRA Calculations'!S9</f>
        <v>2691463114058.3193</v>
      </c>
      <c r="F7" s="7">
        <f>'IRA Calculations'!T9</f>
        <v>2679606783407.6606</v>
      </c>
      <c r="G7" s="7">
        <f>'IRA Calculations'!U9</f>
        <v>2668234303042.2539</v>
      </c>
      <c r="H7" s="7">
        <f>'IRA Calculations'!V9</f>
        <v>2655998040809.3413</v>
      </c>
      <c r="I7" s="7">
        <f>'IRA Calculations'!W9</f>
        <v>2646671523552.5786</v>
      </c>
      <c r="J7" s="7">
        <f>'IRA Calculations'!X9</f>
        <v>2638309933747.5864</v>
      </c>
      <c r="K7" s="7">
        <f>'IRA Calculations'!Y9</f>
        <v>2628504195485.2661</v>
      </c>
      <c r="L7" s="7">
        <f>'IRA Calculations'!Z9</f>
        <v>2620975082848.4287</v>
      </c>
      <c r="M7" s="7">
        <f>'IRA Calculations'!AA9</f>
        <v>2614883046492.4507</v>
      </c>
      <c r="N7" s="7">
        <f>'IRA Calculations'!AB9</f>
        <v>2610882623438.0396</v>
      </c>
      <c r="O7" s="7">
        <f>'IRA Calculations'!AC9</f>
        <v>2607621662631.9546</v>
      </c>
      <c r="P7" s="7">
        <f>'IRA Calculations'!AD9</f>
        <v>2607671736150.8867</v>
      </c>
      <c r="Q7" s="7">
        <f>'IRA Calculations'!AE9</f>
        <v>2609442447423.8633</v>
      </c>
      <c r="R7" s="7">
        <f>'IRA Calculations'!AF9</f>
        <v>2616648630002.6426</v>
      </c>
      <c r="S7" s="7">
        <f>'IRA Calculations'!AG9</f>
        <v>2626849564849.0015</v>
      </c>
      <c r="T7" s="7">
        <f>'IRA Calculations'!AH9</f>
        <v>2639334632101.5669</v>
      </c>
      <c r="U7" s="7">
        <f>'IRA Calculations'!AI9</f>
        <v>2652418939638.5239</v>
      </c>
      <c r="V7" s="7">
        <f>'IRA Calculations'!AJ9</f>
        <v>2664663729541.1245</v>
      </c>
      <c r="W7" s="7">
        <f>'IRA Calculations'!AK9</f>
        <v>2683194145757.9707</v>
      </c>
      <c r="X7" s="7">
        <f>'IRA Calculations'!AL9</f>
        <v>2699976442129.459</v>
      </c>
      <c r="Y7" s="7">
        <f>'IRA Calculations'!AM9</f>
        <v>2714493042724.397</v>
      </c>
      <c r="Z7" s="7">
        <f>'IRA Calculations'!AN9</f>
        <v>2726916326642.3223</v>
      </c>
      <c r="AA7" s="7">
        <f>'IRA Calculations'!AO9</f>
        <v>2738010261023.5181</v>
      </c>
      <c r="AB7" s="7">
        <f>'IRA Calculations'!AP9</f>
        <v>2747134144445.0571</v>
      </c>
      <c r="AC7" s="7">
        <f>'IRA Calculations'!AQ9</f>
        <v>2757682388188.1953</v>
      </c>
      <c r="AD7" s="7">
        <f>'IRA Calculations'!AR9</f>
        <v>2768544320288.8604</v>
      </c>
      <c r="AE7" s="7">
        <f>'IRA Calculations'!AS9</f>
        <v>2779708774321.7007</v>
      </c>
      <c r="AF7" s="7">
        <f>'IRA Calculations'!AT9</f>
        <v>2791270000681.437</v>
      </c>
    </row>
    <row r="8" spans="1:34" x14ac:dyDescent="0.2">
      <c r="A8" s="1" t="s">
        <v>344</v>
      </c>
      <c r="B8" s="7">
        <f>'IRA Calculations'!P10</f>
        <v>2773806551.1017013</v>
      </c>
      <c r="C8" s="7">
        <f>'IRA Calculations'!Q10</f>
        <v>2773806551.1017013</v>
      </c>
      <c r="D8" s="7">
        <f>'IRA Calculations'!R10</f>
        <v>2798161232.7004786</v>
      </c>
      <c r="E8" s="7">
        <f>'IRA Calculations'!S10</f>
        <v>2819961558.4191594</v>
      </c>
      <c r="F8" s="7">
        <f>'IRA Calculations'!T10</f>
        <v>2842142200.5552497</v>
      </c>
      <c r="G8" s="7">
        <f>'IRA Calculations'!U10</f>
        <v>2863399968.2949376</v>
      </c>
      <c r="H8" s="7">
        <f>'IRA Calculations'!V10</f>
        <v>2882581702.8198209</v>
      </c>
      <c r="I8" s="7">
        <f>'IRA Calculations'!W10</f>
        <v>2901722031.4653502</v>
      </c>
      <c r="J8" s="7">
        <f>'IRA Calculations'!X10</f>
        <v>2918407297.0216293</v>
      </c>
      <c r="K8" s="7">
        <f>'IRA Calculations'!Y10</f>
        <v>2930330718.0981388</v>
      </c>
      <c r="L8" s="7">
        <f>'IRA Calculations'!Z10</f>
        <v>2941021166.0227728</v>
      </c>
      <c r="M8" s="7">
        <f>'IRA Calculations'!AA10</f>
        <v>2949504710.0412507</v>
      </c>
      <c r="N8" s="7">
        <f>'IRA Calculations'!AB10</f>
        <v>2955597262.3398423</v>
      </c>
      <c r="O8" s="7">
        <f>'IRA Calculations'!AC10</f>
        <v>2959297029.7613826</v>
      </c>
      <c r="P8" s="7">
        <f>'IRA Calculations'!AD10</f>
        <v>2962080856.8660331</v>
      </c>
      <c r="Q8" s="7">
        <f>'IRA Calculations'!AE10</f>
        <v>2963427843.5068855</v>
      </c>
      <c r="R8" s="7">
        <f>'IRA Calculations'!AF10</f>
        <v>2967207573.1915283</v>
      </c>
      <c r="S8" s="7">
        <f>'IRA Calculations'!AG10</f>
        <v>2971825553.7563753</v>
      </c>
      <c r="T8" s="7">
        <f>'IRA Calculations'!AH10</f>
        <v>2977287896.7590322</v>
      </c>
      <c r="U8" s="7">
        <f>'IRA Calculations'!AI10</f>
        <v>2983270535.0859056</v>
      </c>
      <c r="V8" s="7">
        <f>'IRA Calculations'!AJ10</f>
        <v>2989424327.1994276</v>
      </c>
      <c r="W8" s="7">
        <f>'IRA Calculations'!AK10</f>
        <v>3007903949.3013597</v>
      </c>
      <c r="X8" s="7">
        <f>'IRA Calculations'!AL10</f>
        <v>3026670978.1852069</v>
      </c>
      <c r="Y8" s="7">
        <f>'IRA Calculations'!AM10</f>
        <v>3045667254.7034845</v>
      </c>
      <c r="Z8" s="7">
        <f>'IRA Calculations'!AN10</f>
        <v>3064910690.4294748</v>
      </c>
      <c r="AA8" s="7">
        <f>'IRA Calculations'!AO10</f>
        <v>3084451835.3921657</v>
      </c>
      <c r="AB8" s="7">
        <f>'IRA Calculations'!AP10</f>
        <v>3102733782.705246</v>
      </c>
      <c r="AC8" s="7">
        <f>'IRA Calculations'!AQ10</f>
        <v>3122996815.9847965</v>
      </c>
      <c r="AD8" s="7">
        <f>'IRA Calculations'!AR10</f>
        <v>3143667621.5536337</v>
      </c>
      <c r="AE8" s="7">
        <f>'IRA Calculations'!AS10</f>
        <v>3164755706.1067853</v>
      </c>
      <c r="AF8" s="7">
        <f>'IRA Calculations'!AT10</f>
        <v>3186252795.4613371</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1650873082158.9551</v>
      </c>
      <c r="C10" s="7">
        <f>'IRA Calculations'!Q12</f>
        <v>1650873082158.9551</v>
      </c>
      <c r="D10" s="7">
        <f>'IRA Calculations'!R12</f>
        <v>1657117654956.0464</v>
      </c>
      <c r="E10" s="7">
        <f>'IRA Calculations'!S12</f>
        <v>1662066089076.7061</v>
      </c>
      <c r="F10" s="7">
        <f>'IRA Calculations'!T12</f>
        <v>1667543645609.8787</v>
      </c>
      <c r="G10" s="7">
        <f>'IRA Calculations'!U12</f>
        <v>1673005228993.5859</v>
      </c>
      <c r="H10" s="7">
        <f>'IRA Calculations'!V12</f>
        <v>1678020425195.9875</v>
      </c>
      <c r="I10" s="7">
        <f>'IRA Calculations'!W12</f>
        <v>1685449243854.4697</v>
      </c>
      <c r="J10" s="7">
        <f>'IRA Calculations'!X12</f>
        <v>1693523088088.0686</v>
      </c>
      <c r="K10" s="7">
        <f>'IRA Calculations'!Y12</f>
        <v>1700792149246.1292</v>
      </c>
      <c r="L10" s="7">
        <f>'IRA Calculations'!Z12</f>
        <v>1709263314264.2761</v>
      </c>
      <c r="M10" s="7">
        <f>'IRA Calculations'!AA12</f>
        <v>1717948534235.782</v>
      </c>
      <c r="N10" s="7">
        <f>'IRA Calculations'!AB12</f>
        <v>1726350916634.5425</v>
      </c>
      <c r="O10" s="7">
        <f>'IRA Calculations'!AC12</f>
        <v>1732880157387.3123</v>
      </c>
      <c r="P10" s="7">
        <f>'IRA Calculations'!AD12</f>
        <v>1739243473693.4277</v>
      </c>
      <c r="Q10" s="7">
        <f>'IRA Calculations'!AE12</f>
        <v>1743836111065.3359</v>
      </c>
      <c r="R10" s="7">
        <f>'IRA Calculations'!AF12</f>
        <v>1748706417180.5791</v>
      </c>
      <c r="S10" s="7">
        <f>'IRA Calculations'!AG12</f>
        <v>1752668408971.4465</v>
      </c>
      <c r="T10" s="7">
        <f>'IRA Calculations'!AH12</f>
        <v>1756026774844.2354</v>
      </c>
      <c r="U10" s="7">
        <f>'IRA Calculations'!AI12</f>
        <v>1759012639719.072</v>
      </c>
      <c r="V10" s="7">
        <f>'IRA Calculations'!AJ12</f>
        <v>1761361070976.5928</v>
      </c>
      <c r="W10" s="7">
        <f>'IRA Calculations'!AK12</f>
        <v>1766655986817.6572</v>
      </c>
      <c r="X10" s="7">
        <f>'IRA Calculations'!AL12</f>
        <v>1772848493283.4509</v>
      </c>
      <c r="Y10" s="7">
        <f>'IRA Calculations'!AM12</f>
        <v>1780031434504.6338</v>
      </c>
      <c r="Z10" s="7">
        <f>'IRA Calculations'!AN12</f>
        <v>1788256225790.6033</v>
      </c>
      <c r="AA10" s="7">
        <f>'IRA Calculations'!AO12</f>
        <v>1797418498643.1309</v>
      </c>
      <c r="AB10" s="7">
        <f>'IRA Calculations'!AP12</f>
        <v>1806346206931.3252</v>
      </c>
      <c r="AC10" s="7">
        <f>'IRA Calculations'!AQ12</f>
        <v>1816635919080.6792</v>
      </c>
      <c r="AD10" s="7">
        <f>'IRA Calculations'!AR12</f>
        <v>1827143200264.6931</v>
      </c>
      <c r="AE10" s="7">
        <f>'IRA Calculations'!AS12</f>
        <v>1837665727084.082</v>
      </c>
      <c r="AF10" s="7">
        <f>'IRA Calculations'!AT12</f>
        <v>1848088764901.7576</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4562234085758.2188</v>
      </c>
      <c r="C2" s="7">
        <f>'IRA Calculations'!P17</f>
        <v>4562234085758.2188</v>
      </c>
      <c r="D2" s="7">
        <f>'IRA Calculations'!Q17</f>
        <v>4562234085758.2188</v>
      </c>
      <c r="E2" s="7">
        <f>'IRA Calculations'!R17</f>
        <v>4458892712407.0244</v>
      </c>
      <c r="F2" s="7">
        <f>'IRA Calculations'!S17</f>
        <v>4574560340153.1152</v>
      </c>
      <c r="G2" s="7">
        <f>'IRA Calculations'!T17</f>
        <v>4697215325553.7607</v>
      </c>
      <c r="H2" s="7">
        <f>'IRA Calculations'!U17</f>
        <v>4829550563648.1162</v>
      </c>
      <c r="I2" s="7">
        <f>'IRA Calculations'!V17</f>
        <v>4974839639577.0303</v>
      </c>
      <c r="J2" s="7">
        <f>'IRA Calculations'!W17</f>
        <v>5130317686886.3926</v>
      </c>
      <c r="K2" s="7">
        <f>'IRA Calculations'!X17</f>
        <v>5296835462129.1562</v>
      </c>
      <c r="L2" s="7">
        <f>'IRA Calculations'!Y17</f>
        <v>5473167349736.2949</v>
      </c>
      <c r="M2" s="7">
        <f>'IRA Calculations'!Z17</f>
        <v>5658895552053.8457</v>
      </c>
      <c r="N2" s="7">
        <f>'IRA Calculations'!AA17</f>
        <v>5850356835582.2627</v>
      </c>
      <c r="O2" s="7">
        <f>'IRA Calculations'!AB17</f>
        <v>6047406817733.5986</v>
      </c>
      <c r="P2" s="7">
        <f>'IRA Calculations'!AC17</f>
        <v>6039476089471.0508</v>
      </c>
      <c r="Q2" s="7">
        <f>'IRA Calculations'!AD17</f>
        <v>6032948881476.7051</v>
      </c>
      <c r="R2" s="7">
        <f>'IRA Calculations'!AE17</f>
        <v>6028487437622.8672</v>
      </c>
      <c r="S2" s="7">
        <f>'IRA Calculations'!AF17</f>
        <v>6027104339595.6445</v>
      </c>
      <c r="T2" s="7">
        <f>'IRA Calculations'!AG17</f>
        <v>6026035911961.916</v>
      </c>
      <c r="U2" s="7">
        <f>'IRA Calculations'!AH17</f>
        <v>6026286470669.8301</v>
      </c>
      <c r="V2" s="7">
        <f>'IRA Calculations'!AI17</f>
        <v>6029017545149.6543</v>
      </c>
      <c r="W2" s="7">
        <f>'IRA Calculations'!AJ17</f>
        <v>6031523086448.5762</v>
      </c>
      <c r="X2" s="7">
        <f>'IRA Calculations'!AK17</f>
        <v>6034368828660.0684</v>
      </c>
      <c r="Y2" s="7">
        <f>'IRA Calculations'!AL17</f>
        <v>6039648388610.084</v>
      </c>
      <c r="Z2" s="7">
        <f>'IRA Calculations'!AM17</f>
        <v>6044528389647.3945</v>
      </c>
      <c r="AA2" s="7">
        <f>'IRA Calculations'!AN17</f>
        <v>6050151197503.5205</v>
      </c>
      <c r="AB2" s="7">
        <f>'IRA Calculations'!AO17</f>
        <v>6057702866476.8428</v>
      </c>
      <c r="AC2" s="7">
        <f>'IRA Calculations'!AP17</f>
        <v>6064599311933.5918</v>
      </c>
      <c r="AD2" s="7">
        <f>'IRA Calculations'!AQ17</f>
        <v>6071987384883.5371</v>
      </c>
      <c r="AE2" s="7">
        <f>'IRA Calculations'!AR17</f>
        <v>6081037201164.2041</v>
      </c>
      <c r="AF2" s="7">
        <f>'IRA Calculations'!AS17</f>
        <v>6089112524041.6738</v>
      </c>
      <c r="AG2" s="7">
        <f>'IRA Calculations'!AT17</f>
        <v>6098560584377.3848</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1544363211994.0173</v>
      </c>
      <c r="C2" s="7">
        <f>'IRA Calculations'!P30</f>
        <v>1544363211994.0173</v>
      </c>
      <c r="D2" s="7">
        <f>'IRA Calculations'!Q30</f>
        <v>1544363211994.0173</v>
      </c>
      <c r="E2" s="7">
        <f>'IRA Calculations'!R30</f>
        <v>1544661917159.7969</v>
      </c>
      <c r="F2" s="7">
        <f>'IRA Calculations'!S30</f>
        <v>1546088893035.7104</v>
      </c>
      <c r="G2" s="7">
        <f>'IRA Calculations'!T30</f>
        <v>1548903241746.2715</v>
      </c>
      <c r="H2" s="7">
        <f>'IRA Calculations'!U30</f>
        <v>1555807369812.4036</v>
      </c>
      <c r="I2" s="7">
        <f>'IRA Calculations'!V30</f>
        <v>1567101538917.0928</v>
      </c>
      <c r="J2" s="7">
        <f>'IRA Calculations'!W30</f>
        <v>1580021532531.1338</v>
      </c>
      <c r="K2" s="7">
        <f>'IRA Calculations'!X30</f>
        <v>1592824641933.6394</v>
      </c>
      <c r="L2" s="7">
        <f>'IRA Calculations'!Y30</f>
        <v>1605633448274.7344</v>
      </c>
      <c r="M2" s="7">
        <f>'IRA Calculations'!Z30</f>
        <v>1619280272820.0725</v>
      </c>
      <c r="N2" s="7">
        <f>'IRA Calculations'!AA30</f>
        <v>1635355529794.8887</v>
      </c>
      <c r="O2" s="7">
        <f>'IRA Calculations'!AB30</f>
        <v>1652955452921.7312</v>
      </c>
      <c r="P2" s="7">
        <f>'IRA Calculations'!AC30</f>
        <v>1672247171657.2234</v>
      </c>
      <c r="Q2" s="7">
        <f>'IRA Calculations'!AD30</f>
        <v>1691834242012.373</v>
      </c>
      <c r="R2" s="7">
        <f>'IRA Calculations'!AE30</f>
        <v>1711350714374.6768</v>
      </c>
      <c r="S2" s="7">
        <f>'IRA Calculations'!AF30</f>
        <v>1727851493411.0754</v>
      </c>
      <c r="T2" s="7">
        <f>'IRA Calculations'!AG30</f>
        <v>1743749761077.7478</v>
      </c>
      <c r="U2" s="7">
        <f>'IRA Calculations'!AH30</f>
        <v>1759177655102.9934</v>
      </c>
      <c r="V2" s="7">
        <f>'IRA Calculations'!AI30</f>
        <v>1774195013684.9934</v>
      </c>
      <c r="W2" s="7">
        <f>'IRA Calculations'!AJ30</f>
        <v>1788891975004.6055</v>
      </c>
      <c r="X2" s="7">
        <f>'IRA Calculations'!AK30</f>
        <v>1810747994111.9817</v>
      </c>
      <c r="Y2" s="7">
        <f>'IRA Calculations'!AL30</f>
        <v>1833197369196.2112</v>
      </c>
      <c r="Z2" s="7">
        <f>'IRA Calculations'!AM30</f>
        <v>1856415195455.7205</v>
      </c>
      <c r="AA2" s="7">
        <f>'IRA Calculations'!AN30</f>
        <v>1880540504847.3149</v>
      </c>
      <c r="AB2" s="7">
        <f>'IRA Calculations'!AO30</f>
        <v>1905564137579.0369</v>
      </c>
      <c r="AC2" s="7">
        <f>'IRA Calculations'!AP30</f>
        <v>1931430250773.1724</v>
      </c>
      <c r="AD2" s="7">
        <f>'IRA Calculations'!AQ30</f>
        <v>1958036469406.1814</v>
      </c>
      <c r="AE2" s="7">
        <f>'IRA Calculations'!AR30</f>
        <v>1985268229111.3083</v>
      </c>
      <c r="AF2" s="7">
        <f>'IRA Calculations'!AS30</f>
        <v>2013063800741.0881</v>
      </c>
      <c r="AG2" s="7">
        <f>'IRA Calculations'!AT30</f>
        <v>2041406487464.6704</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8201242001844.9922</v>
      </c>
      <c r="C2" s="7">
        <f>'IRA Calculations'!P43</f>
        <v>8201242001844.9922</v>
      </c>
      <c r="D2" s="7">
        <f>'IRA Calculations'!Q43</f>
        <v>8201242001844.9922</v>
      </c>
      <c r="E2" s="7">
        <f>'IRA Calculations'!R43</f>
        <v>8164444505539.0527</v>
      </c>
      <c r="F2" s="7">
        <f>'IRA Calculations'!S43</f>
        <v>8129361300487.7188</v>
      </c>
      <c r="G2" s="7">
        <f>'IRA Calculations'!T43</f>
        <v>8099834723751.3701</v>
      </c>
      <c r="H2" s="7">
        <f>'IRA Calculations'!U43</f>
        <v>8077637555198.8662</v>
      </c>
      <c r="I2" s="7">
        <f>'IRA Calculations'!V43</f>
        <v>8064279429256.7178</v>
      </c>
      <c r="J2" s="7">
        <f>'IRA Calculations'!W43</f>
        <v>8058919092283.5469</v>
      </c>
      <c r="K2" s="7">
        <f>'IRA Calculations'!X43</f>
        <v>8061432439868.9248</v>
      </c>
      <c r="L2" s="7">
        <f>'IRA Calculations'!Y43</f>
        <v>8070479162725.7266</v>
      </c>
      <c r="M2" s="7">
        <f>'IRA Calculations'!Z43</f>
        <v>8086987278049.0674</v>
      </c>
      <c r="N2" s="7">
        <f>'IRA Calculations'!AA43</f>
        <v>8111920668875.7871</v>
      </c>
      <c r="O2" s="7">
        <f>'IRA Calculations'!AB43</f>
        <v>8143762418555.8369</v>
      </c>
      <c r="P2" s="7">
        <f>'IRA Calculations'!AC43</f>
        <v>8181226293463.9287</v>
      </c>
      <c r="Q2" s="7">
        <f>'IRA Calculations'!AD43</f>
        <v>8225167530250.7324</v>
      </c>
      <c r="R2" s="7">
        <f>'IRA Calculations'!AE43</f>
        <v>8275337980173.749</v>
      </c>
      <c r="S2" s="7">
        <f>'IRA Calculations'!AF43</f>
        <v>8331174542132.8643</v>
      </c>
      <c r="T2" s="7">
        <f>'IRA Calculations'!AG43</f>
        <v>8389736729060.5986</v>
      </c>
      <c r="U2" s="7">
        <f>'IRA Calculations'!AH43</f>
        <v>8449269946686.459</v>
      </c>
      <c r="V2" s="7">
        <f>'IRA Calculations'!AI43</f>
        <v>8508971835370.6895</v>
      </c>
      <c r="W2" s="7">
        <f>'IRA Calculations'!AJ43</f>
        <v>8568690107493.4502</v>
      </c>
      <c r="X2" s="7">
        <f>'IRA Calculations'!AK43</f>
        <v>8652576974938.2285</v>
      </c>
      <c r="Y2" s="7">
        <f>'IRA Calculations'!AL43</f>
        <v>8737308820136.0029</v>
      </c>
      <c r="Z2" s="7">
        <f>'IRA Calculations'!AM43</f>
        <v>8822858397391.6016</v>
      </c>
      <c r="AA2" s="7">
        <f>'IRA Calculations'!AN43</f>
        <v>8909260255659.6328</v>
      </c>
      <c r="AB2" s="7">
        <f>'IRA Calculations'!AO43</f>
        <v>8996605504432.6836</v>
      </c>
      <c r="AC2" s="7">
        <f>'IRA Calculations'!AP43</f>
        <v>9084933737848.8496</v>
      </c>
      <c r="AD2" s="7">
        <f>'IRA Calculations'!AQ43</f>
        <v>9174248710356.9102</v>
      </c>
      <c r="AE2" s="7">
        <f>'IRA Calculations'!AR43</f>
        <v>9264621173888.9414</v>
      </c>
      <c r="AF2" s="7">
        <f>'IRA Calculations'!AS43</f>
        <v>9355972470815.8965</v>
      </c>
      <c r="AG2" s="7">
        <f>'IRA Calculations'!AT43</f>
        <v>9448229286835.4102</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7746225039374.0283</v>
      </c>
      <c r="C4" s="7">
        <f>'IRA Calculations'!P45</f>
        <v>7746225039374.0283</v>
      </c>
      <c r="D4" s="7">
        <f>'IRA Calculations'!Q45</f>
        <v>7746225039374.0283</v>
      </c>
      <c r="E4" s="7">
        <f>'IRA Calculations'!R45</f>
        <v>7772332175869.5303</v>
      </c>
      <c r="F4" s="7">
        <f>'IRA Calculations'!S45</f>
        <v>7800829829001.5723</v>
      </c>
      <c r="G4" s="7">
        <f>'IRA Calculations'!T45</f>
        <v>7833524461579.5469</v>
      </c>
      <c r="H4" s="7">
        <f>'IRA Calculations'!U45</f>
        <v>7871570521729.8896</v>
      </c>
      <c r="I4" s="7">
        <f>'IRA Calculations'!V45</f>
        <v>7916241433476.4531</v>
      </c>
      <c r="J4" s="7">
        <f>'IRA Calculations'!W45</f>
        <v>7965395107511.2041</v>
      </c>
      <c r="K4" s="7">
        <f>'IRA Calculations'!X45</f>
        <v>8016467427419.6904</v>
      </c>
      <c r="L4" s="7">
        <f>'IRA Calculations'!Y45</f>
        <v>8066901612000.6504</v>
      </c>
      <c r="M4" s="7">
        <f>'IRA Calculations'!Z45</f>
        <v>8117706496284.3027</v>
      </c>
      <c r="N4" s="7">
        <f>'IRA Calculations'!AA45</f>
        <v>8168772255359.5166</v>
      </c>
      <c r="O4" s="7">
        <f>'IRA Calculations'!AB45</f>
        <v>8218342199122.9395</v>
      </c>
      <c r="P4" s="7">
        <f>'IRA Calculations'!AC45</f>
        <v>8266325800599.6387</v>
      </c>
      <c r="Q4" s="7">
        <f>'IRA Calculations'!AD45</f>
        <v>8315549644266.9131</v>
      </c>
      <c r="R4" s="7">
        <f>'IRA Calculations'!AE45</f>
        <v>8367134121438.5254</v>
      </c>
      <c r="S4" s="7">
        <f>'IRA Calculations'!AF45</f>
        <v>8421331177856.9844</v>
      </c>
      <c r="T4" s="7">
        <f>'IRA Calculations'!AG45</f>
        <v>8476212696979.0352</v>
      </c>
      <c r="U4" s="7">
        <f>'IRA Calculations'!AH45</f>
        <v>8531174609570.752</v>
      </c>
      <c r="V4" s="7">
        <f>'IRA Calculations'!AI45</f>
        <v>8585431686735.6699</v>
      </c>
      <c r="W4" s="7">
        <f>'IRA Calculations'!AJ45</f>
        <v>8638853915742.3301</v>
      </c>
      <c r="X4" s="7">
        <f>'IRA Calculations'!AK45</f>
        <v>8721963114762.21</v>
      </c>
      <c r="Y4" s="7">
        <f>'IRA Calculations'!AL45</f>
        <v>8805461576619.1895</v>
      </c>
      <c r="Z4" s="7">
        <f>'IRA Calculations'!AM45</f>
        <v>8889618333257.0977</v>
      </c>
      <c r="AA4" s="7">
        <f>'IRA Calculations'!AN45</f>
        <v>8974635537209.3984</v>
      </c>
      <c r="AB4" s="7">
        <f>'IRA Calculations'!AO45</f>
        <v>9060579091897.1445</v>
      </c>
      <c r="AC4" s="7">
        <f>'IRA Calculations'!AP45</f>
        <v>9147445308104.7422</v>
      </c>
      <c r="AD4" s="7">
        <f>'IRA Calculations'!AQ45</f>
        <v>9235321464502.9648</v>
      </c>
      <c r="AE4" s="7">
        <f>'IRA Calculations'!AR45</f>
        <v>9324106130437.832</v>
      </c>
      <c r="AF4" s="7">
        <f>'IRA Calculations'!AS45</f>
        <v>9413927900564.8027</v>
      </c>
      <c r="AG4" s="7">
        <f>'IRA Calculations'!AT45</f>
        <v>9504881838350.668</v>
      </c>
    </row>
    <row r="5" spans="1:35" x14ac:dyDescent="0.2">
      <c r="A5" s="1" t="s">
        <v>79</v>
      </c>
      <c r="B5" s="7">
        <f>'IRA Calculations'!O46</f>
        <v>1003857826.4422562</v>
      </c>
      <c r="C5" s="7">
        <f>'IRA Calculations'!P46</f>
        <v>1003857826.4422562</v>
      </c>
      <c r="D5" s="7">
        <f>'IRA Calculations'!Q46</f>
        <v>1003857826.4422562</v>
      </c>
      <c r="E5" s="7">
        <f>'IRA Calculations'!R46</f>
        <v>960043102.02989376</v>
      </c>
      <c r="F5" s="7">
        <f>'IRA Calculations'!S46</f>
        <v>910035196.38534987</v>
      </c>
      <c r="G5" s="7">
        <f>'IRA Calculations'!T46</f>
        <v>858096392.89659417</v>
      </c>
      <c r="H5" s="7">
        <f>'IRA Calculations'!U46</f>
        <v>808296904.96279109</v>
      </c>
      <c r="I5" s="7">
        <f>'IRA Calculations'!V46</f>
        <v>764071676.48697674</v>
      </c>
      <c r="J5" s="7">
        <f>'IRA Calculations'!W46</f>
        <v>727441823.932917</v>
      </c>
      <c r="K5" s="7">
        <f>'IRA Calculations'!X46</f>
        <v>699158216.9103229</v>
      </c>
      <c r="L5" s="7">
        <f>'IRA Calculations'!Y46</f>
        <v>678873013.03501403</v>
      </c>
      <c r="M5" s="7">
        <f>'IRA Calculations'!Z46</f>
        <v>665774485.77096295</v>
      </c>
      <c r="N5" s="7">
        <f>'IRA Calculations'!AA46</f>
        <v>658471506.73536336</v>
      </c>
      <c r="O5" s="7">
        <f>'IRA Calculations'!AB46</f>
        <v>655273208.58953774</v>
      </c>
      <c r="P5" s="7">
        <f>'IRA Calculations'!AC46</f>
        <v>654767092.97494721</v>
      </c>
      <c r="Q5" s="7">
        <f>'IRA Calculations'!AD46</f>
        <v>656103933.12779081</v>
      </c>
      <c r="R5" s="7">
        <f>'IRA Calculations'!AE46</f>
        <v>658607210.07420528</v>
      </c>
      <c r="S5" s="7">
        <f>'IRA Calculations'!AF46</f>
        <v>661815836.61362481</v>
      </c>
      <c r="T5" s="7">
        <f>'IRA Calculations'!AG46</f>
        <v>665309659.46833777</v>
      </c>
      <c r="U5" s="7">
        <f>'IRA Calculations'!AH46</f>
        <v>668916197.99905145</v>
      </c>
      <c r="V5" s="7">
        <f>'IRA Calculations'!AI46</f>
        <v>672512213.22793341</v>
      </c>
      <c r="W5" s="7">
        <f>'IRA Calculations'!AJ46</f>
        <v>676060702.32078111</v>
      </c>
      <c r="X5" s="7">
        <f>'IRA Calculations'!AK46</f>
        <v>682387223.60412335</v>
      </c>
      <c r="Y5" s="7">
        <f>'IRA Calculations'!AL46</f>
        <v>688757981.60622478</v>
      </c>
      <c r="Z5" s="7">
        <f>'IRA Calculations'!AM46</f>
        <v>695199780.40371478</v>
      </c>
      <c r="AA5" s="7">
        <f>'IRA Calculations'!AN46</f>
        <v>701732331.92765594</v>
      </c>
      <c r="AB5" s="7">
        <f>'IRA Calculations'!AO46</f>
        <v>708362597.79795074</v>
      </c>
      <c r="AC5" s="7">
        <f>'IRA Calculations'!AP46</f>
        <v>715082633.89066267</v>
      </c>
      <c r="AD5" s="7">
        <f>'IRA Calculations'!AQ46</f>
        <v>721895583.04650247</v>
      </c>
      <c r="AE5" s="7">
        <f>'IRA Calculations'!AR46</f>
        <v>728789109.57660663</v>
      </c>
      <c r="AF5" s="7">
        <f>'IRA Calculations'!AS46</f>
        <v>735769049.45146537</v>
      </c>
      <c r="AG5" s="7">
        <f>'IRA Calculations'!AT46</f>
        <v>742844036.28980637</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558741216448.66016</v>
      </c>
      <c r="C10" s="7">
        <f>'IRA Calculations'!P51</f>
        <v>558741216448.66016</v>
      </c>
      <c r="D10" s="7">
        <f>'IRA Calculations'!Q51</f>
        <v>558741216448.66016</v>
      </c>
      <c r="E10" s="7">
        <f>'IRA Calculations'!R51</f>
        <v>552934150291.95557</v>
      </c>
      <c r="F10" s="7">
        <f>'IRA Calculations'!S51</f>
        <v>549531500568.6579</v>
      </c>
      <c r="G10" s="7">
        <f>'IRA Calculations'!T51</f>
        <v>548098054994.53314</v>
      </c>
      <c r="H10" s="7">
        <f>'IRA Calculations'!U51</f>
        <v>548147526196.24603</v>
      </c>
      <c r="I10" s="7">
        <f>'IRA Calculations'!V51</f>
        <v>549325197927.52686</v>
      </c>
      <c r="J10" s="7">
        <f>'IRA Calculations'!W51</f>
        <v>551194463138.14868</v>
      </c>
      <c r="K10" s="7">
        <f>'IRA Calculations'!X51</f>
        <v>553437196542.61414</v>
      </c>
      <c r="L10" s="7">
        <f>'IRA Calculations'!Y51</f>
        <v>555792348902.71362</v>
      </c>
      <c r="M10" s="7">
        <f>'IRA Calculations'!Z51</f>
        <v>558303092880.87085</v>
      </c>
      <c r="N10" s="7">
        <f>'IRA Calculations'!AA51</f>
        <v>560944712464.96033</v>
      </c>
      <c r="O10" s="7">
        <f>'IRA Calculations'!AB51</f>
        <v>563569103844.27991</v>
      </c>
      <c r="P10" s="7">
        <f>'IRA Calculations'!AC51</f>
        <v>566115519561.52258</v>
      </c>
      <c r="Q10" s="7">
        <f>'IRA Calculations'!AD51</f>
        <v>568730738252.57996</v>
      </c>
      <c r="R10" s="7">
        <f>'IRA Calculations'!AE51</f>
        <v>571476420696.68774</v>
      </c>
      <c r="S10" s="7">
        <f>'IRA Calculations'!AF51</f>
        <v>574386272171.47595</v>
      </c>
      <c r="T10" s="7">
        <f>'IRA Calculations'!AG51</f>
        <v>577331871760.3175</v>
      </c>
      <c r="U10" s="7">
        <f>'IRA Calculations'!AH51</f>
        <v>580280961531.93359</v>
      </c>
      <c r="V10" s="7">
        <f>'IRA Calculations'!AI51</f>
        <v>583185739464.76025</v>
      </c>
      <c r="W10" s="7">
        <f>'IRA Calculations'!AJ51</f>
        <v>586039435804.75659</v>
      </c>
      <c r="X10" s="7">
        <f>'IRA Calculations'!AK51</f>
        <v>591893514459.90845</v>
      </c>
      <c r="Y10" s="7">
        <f>'IRA Calculations'!AL51</f>
        <v>597757792533.91638</v>
      </c>
      <c r="Z10" s="7">
        <f>'IRA Calculations'!AM51</f>
        <v>603646585319.39404</v>
      </c>
      <c r="AA10" s="7">
        <f>'IRA Calculations'!AN51</f>
        <v>609572075277.49951</v>
      </c>
      <c r="AB10" s="7">
        <f>'IRA Calculations'!AO51</f>
        <v>615540359244.44031</v>
      </c>
      <c r="AC10" s="7">
        <f>'IRA Calculations'!AP51</f>
        <v>621554363604.99133</v>
      </c>
      <c r="AD10" s="7">
        <f>'IRA Calculations'!AQ51</f>
        <v>627620090352.07483</v>
      </c>
      <c r="AE10" s="7">
        <f>'IRA Calculations'!AR51</f>
        <v>633735801649.81396</v>
      </c>
      <c r="AF10" s="7">
        <f>'IRA Calculations'!AS51</f>
        <v>639910039197.21118</v>
      </c>
      <c r="AG10" s="7">
        <f>'IRA Calculations'!AT51</f>
        <v>646150495649.4585</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16639752374967.406</v>
      </c>
      <c r="C2" s="7">
        <f>'IRA Calculations'!P56</f>
        <v>16639752374967.406</v>
      </c>
      <c r="D2" s="7">
        <f>'IRA Calculations'!Q56</f>
        <v>16639752374967.406</v>
      </c>
      <c r="E2" s="7">
        <f>'IRA Calculations'!R56</f>
        <v>16895237847232.451</v>
      </c>
      <c r="F2" s="7">
        <f>'IRA Calculations'!S56</f>
        <v>17193765116853.924</v>
      </c>
      <c r="G2" s="7">
        <f>'IRA Calculations'!T56</f>
        <v>17516746701904.836</v>
      </c>
      <c r="H2" s="7">
        <f>'IRA Calculations'!U56</f>
        <v>17841898309792.281</v>
      </c>
      <c r="I2" s="7">
        <f>'IRA Calculations'!V56</f>
        <v>18143871756130.234</v>
      </c>
      <c r="J2" s="7">
        <f>'IRA Calculations'!W56</f>
        <v>18448961316348.738</v>
      </c>
      <c r="K2" s="7">
        <f>'IRA Calculations'!X56</f>
        <v>18773472041093.914</v>
      </c>
      <c r="L2" s="7">
        <f>'IRA Calculations'!Y56</f>
        <v>19070840055203.41</v>
      </c>
      <c r="M2" s="7">
        <f>'IRA Calculations'!Z56</f>
        <v>19340899338406.902</v>
      </c>
      <c r="N2" s="7">
        <f>'IRA Calculations'!AA56</f>
        <v>19600607370010.723</v>
      </c>
      <c r="O2" s="7">
        <f>'IRA Calculations'!AB56</f>
        <v>19859131291168.383</v>
      </c>
      <c r="P2" s="7">
        <f>'IRA Calculations'!AC56</f>
        <v>20144020204052.543</v>
      </c>
      <c r="Q2" s="7">
        <f>'IRA Calculations'!AD56</f>
        <v>20482210603522.406</v>
      </c>
      <c r="R2" s="7">
        <f>'IRA Calculations'!AE56</f>
        <v>20838633780954.922</v>
      </c>
      <c r="S2" s="7">
        <f>'IRA Calculations'!AF56</f>
        <v>21181342433303.402</v>
      </c>
      <c r="T2" s="7">
        <f>'IRA Calculations'!AG56</f>
        <v>21558529743481.879</v>
      </c>
      <c r="U2" s="7">
        <f>'IRA Calculations'!AH56</f>
        <v>21932077703326.164</v>
      </c>
      <c r="V2" s="7">
        <f>'IRA Calculations'!AI56</f>
        <v>22263197702511.672</v>
      </c>
      <c r="W2" s="7">
        <f>'IRA Calculations'!AJ56</f>
        <v>22454423174424.684</v>
      </c>
      <c r="X2" s="7">
        <f>'IRA Calculations'!AK56</f>
        <v>22636078427638.289</v>
      </c>
      <c r="Y2" s="7">
        <f>'IRA Calculations'!AL56</f>
        <v>22977640118313.145</v>
      </c>
      <c r="Z2" s="7">
        <f>'IRA Calculations'!AM56</f>
        <v>23314881112747.719</v>
      </c>
      <c r="AA2" s="7">
        <f>'IRA Calculations'!AN56</f>
        <v>23579431794210.223</v>
      </c>
      <c r="AB2" s="7">
        <f>'IRA Calculations'!AO56</f>
        <v>23772965407561.848</v>
      </c>
      <c r="AC2" s="7">
        <f>'IRA Calculations'!AP56</f>
        <v>23931833069127.664</v>
      </c>
      <c r="AD2" s="7">
        <f>'IRA Calculations'!AQ56</f>
        <v>24022649364022.527</v>
      </c>
      <c r="AE2" s="7">
        <f>'IRA Calculations'!AR56</f>
        <v>24071450343617.992</v>
      </c>
      <c r="AF2" s="7">
        <f>'IRA Calculations'!AS56</f>
        <v>24112263588776.762</v>
      </c>
      <c r="AG2" s="7">
        <f>'IRA Calculations'!AT56</f>
        <v>24133248796808.426</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E1" zoomScale="80" zoomScaleNormal="80" workbookViewId="0">
      <selection activeCell="P4" sqref="P4"/>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3894423744331.3066</v>
      </c>
      <c r="C2" s="7">
        <f>'IRA Calculations'!P69</f>
        <v>3894423744331.3066</v>
      </c>
      <c r="D2" s="7">
        <f>'IRA Calculations'!Q69</f>
        <v>3894423744331.3066</v>
      </c>
      <c r="E2" s="7">
        <f>'IRA Calculations'!R69</f>
        <v>3919945210241.1572</v>
      </c>
      <c r="F2" s="7">
        <f>'IRA Calculations'!S69</f>
        <v>3946183303486</v>
      </c>
      <c r="G2" s="7">
        <f>'IRA Calculations'!T69</f>
        <v>3972356314650.3569</v>
      </c>
      <c r="H2" s="7">
        <f>'IRA Calculations'!U69</f>
        <v>3998557227075.7241</v>
      </c>
      <c r="I2" s="7">
        <f>'IRA Calculations'!V69</f>
        <v>4022280072322.7295</v>
      </c>
      <c r="J2" s="7">
        <f>'IRA Calculations'!W69</f>
        <v>4047455463780.6772</v>
      </c>
      <c r="K2" s="7">
        <f>'IRA Calculations'!X69</f>
        <v>4071573252004.1104</v>
      </c>
      <c r="L2" s="7">
        <f>'IRA Calculations'!Y69</f>
        <v>4092296554807.001</v>
      </c>
      <c r="M2" s="7">
        <f>'IRA Calculations'!Z69</f>
        <v>4114736692869.2549</v>
      </c>
      <c r="N2" s="7">
        <f>'IRA Calculations'!AA69</f>
        <v>4137468953565.5669</v>
      </c>
      <c r="O2" s="7">
        <f>'IRA Calculations'!AB69</f>
        <v>4162442453506.0195</v>
      </c>
      <c r="P2" s="7">
        <f>'IRA Calculations'!AC69</f>
        <v>4183170982160.2266</v>
      </c>
      <c r="Q2" s="7">
        <f>'IRA Calculations'!AD69</f>
        <v>4206731088055.1514</v>
      </c>
      <c r="R2" s="7">
        <f>'IRA Calculations'!AE69</f>
        <v>4230991513228.7437</v>
      </c>
      <c r="S2" s="7">
        <f>'IRA Calculations'!AF69</f>
        <v>4259549619132.8149</v>
      </c>
      <c r="T2" s="7">
        <f>'IRA Calculations'!AG69</f>
        <v>4289814930750.6182</v>
      </c>
      <c r="U2" s="7">
        <f>'IRA Calculations'!AH69</f>
        <v>4321478926287.6035</v>
      </c>
      <c r="V2" s="7">
        <f>'IRA Calculations'!AI69</f>
        <v>4353461382370.7368</v>
      </c>
      <c r="W2" s="7">
        <f>'IRA Calculations'!AJ69</f>
        <v>4386545820354.2329</v>
      </c>
      <c r="X2" s="7">
        <f>'IRA Calculations'!AK69</f>
        <v>4412993584162.3574</v>
      </c>
      <c r="Y2" s="7">
        <f>'IRA Calculations'!AL69</f>
        <v>4438830141853.873</v>
      </c>
      <c r="Z2" s="7">
        <f>'IRA Calculations'!AM69</f>
        <v>4463713660019.2266</v>
      </c>
      <c r="AA2" s="7">
        <f>'IRA Calculations'!AN69</f>
        <v>4487939060253.3271</v>
      </c>
      <c r="AB2" s="7">
        <f>'IRA Calculations'!AO69</f>
        <v>4511054859779.082</v>
      </c>
      <c r="AC2" s="7">
        <f>'IRA Calculations'!AP69</f>
        <v>4531618053021.4424</v>
      </c>
      <c r="AD2" s="7">
        <f>'IRA Calculations'!AQ69</f>
        <v>4554648616572.7441</v>
      </c>
      <c r="AE2" s="7">
        <f>'IRA Calculations'!AR69</f>
        <v>4577709736627.8037</v>
      </c>
      <c r="AF2" s="7">
        <f>'IRA Calculations'!AS69</f>
        <v>4601302699431.7793</v>
      </c>
      <c r="AG2" s="7">
        <f>'IRA Calculations'!AT69</f>
        <v>4626174488318.0586</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9031919239907.4609</v>
      </c>
      <c r="C4" s="7">
        <f>'IRA Calculations'!P71</f>
        <v>9031919239907.4609</v>
      </c>
      <c r="D4" s="7">
        <f>'IRA Calculations'!Q71</f>
        <v>9031919239907.4609</v>
      </c>
      <c r="E4" s="7">
        <f>'IRA Calculations'!R71</f>
        <v>9016419217366.8008</v>
      </c>
      <c r="F4" s="7">
        <f>'IRA Calculations'!S71</f>
        <v>8683198751698.2979</v>
      </c>
      <c r="G4" s="7">
        <f>'IRA Calculations'!T71</f>
        <v>8348169246427.0469</v>
      </c>
      <c r="H4" s="7">
        <f>'IRA Calculations'!U71</f>
        <v>8008647744885.4834</v>
      </c>
      <c r="I4" s="7">
        <f>'IRA Calculations'!V71</f>
        <v>7662352881183.8398</v>
      </c>
      <c r="J4" s="7">
        <f>'IRA Calculations'!W71</f>
        <v>7323207328190.5137</v>
      </c>
      <c r="K4" s="7">
        <f>'IRA Calculations'!X71</f>
        <v>6981986413209.8799</v>
      </c>
      <c r="L4" s="7">
        <f>'IRA Calculations'!Y71</f>
        <v>6632565288364.7939</v>
      </c>
      <c r="M4" s="7">
        <f>'IRA Calculations'!Z71</f>
        <v>6285772233716.7832</v>
      </c>
      <c r="N4" s="7">
        <f>'IRA Calculations'!AA71</f>
        <v>5939847793591.4443</v>
      </c>
      <c r="O4" s="7">
        <f>'IRA Calculations'!AB71</f>
        <v>5595920282225.2793</v>
      </c>
      <c r="P4" s="7">
        <f>'IRA Calculations'!AC71</f>
        <v>5555555719187.2363</v>
      </c>
      <c r="Q4" s="7">
        <f>'IRA Calculations'!AD71</f>
        <v>5521345969428.3105</v>
      </c>
      <c r="R4" s="7">
        <f>'IRA Calculations'!AE71</f>
        <v>5487094030031.4414</v>
      </c>
      <c r="S4" s="7">
        <f>'IRA Calculations'!AF71</f>
        <v>5463365497771.3594</v>
      </c>
      <c r="T4" s="7">
        <f>'IRA Calculations'!AG71</f>
        <v>5445057764760.6797</v>
      </c>
      <c r="U4" s="7">
        <f>'IRA Calculations'!AH71</f>
        <v>5432312629265.0703</v>
      </c>
      <c r="V4" s="7">
        <f>'IRA Calculations'!AI71</f>
        <v>5424746263562.2754</v>
      </c>
      <c r="W4" s="7">
        <f>'IRA Calculations'!AJ71</f>
        <v>5420071038745.6758</v>
      </c>
      <c r="X4" s="7">
        <f>'IRA Calculations'!AK71</f>
        <v>5421778346303.3047</v>
      </c>
      <c r="Y4" s="7">
        <f>'IRA Calculations'!AL71</f>
        <v>5429778604008.7461</v>
      </c>
      <c r="Z4" s="7">
        <f>'IRA Calculations'!AM71</f>
        <v>5443855366641.5195</v>
      </c>
      <c r="AA4" s="7">
        <f>'IRA Calculations'!AN71</f>
        <v>5463628655129.5137</v>
      </c>
      <c r="AB4" s="7">
        <f>'IRA Calculations'!AO71</f>
        <v>5488326127307.3574</v>
      </c>
      <c r="AC4" s="7">
        <f>'IRA Calculations'!AP71</f>
        <v>5512335586206.5039</v>
      </c>
      <c r="AD4" s="7">
        <f>'IRA Calculations'!AQ71</f>
        <v>5543340568782.3066</v>
      </c>
      <c r="AE4" s="7">
        <f>'IRA Calculations'!AR71</f>
        <v>5576022638438.4648</v>
      </c>
      <c r="AF4" s="7">
        <f>'IRA Calculations'!AS71</f>
        <v>5609601821249.8125</v>
      </c>
      <c r="AG4" s="7">
        <f>'IRA Calculations'!AT71</f>
        <v>5643511223618.1074</v>
      </c>
    </row>
    <row r="5" spans="1:35" x14ac:dyDescent="0.2">
      <c r="A5" s="1" t="s">
        <v>79</v>
      </c>
      <c r="B5" s="7">
        <f>'IRA Calculations'!O72</f>
        <v>16558635659.354784</v>
      </c>
      <c r="C5" s="7">
        <f>'IRA Calculations'!P72</f>
        <v>16558635659.354784</v>
      </c>
      <c r="D5" s="7">
        <f>'IRA Calculations'!Q72</f>
        <v>16558635659.354784</v>
      </c>
      <c r="E5" s="7">
        <f>'IRA Calculations'!R72</f>
        <v>17039158307.041979</v>
      </c>
      <c r="F5" s="7">
        <f>'IRA Calculations'!S72</f>
        <v>17396008215.768234</v>
      </c>
      <c r="G5" s="7">
        <f>'IRA Calculations'!T72</f>
        <v>17623250913.113239</v>
      </c>
      <c r="H5" s="7">
        <f>'IRA Calculations'!U72</f>
        <v>17687733176.001793</v>
      </c>
      <c r="I5" s="7">
        <f>'IRA Calculations'!V72</f>
        <v>17562304691.816685</v>
      </c>
      <c r="J5" s="7">
        <f>'IRA Calculations'!W72</f>
        <v>17259272887.373432</v>
      </c>
      <c r="K5" s="7">
        <f>'IRA Calculations'!X72</f>
        <v>16749788142.009537</v>
      </c>
      <c r="L5" s="7">
        <f>'IRA Calculations'!Y72</f>
        <v>16024582938.614557</v>
      </c>
      <c r="M5" s="7">
        <f>'IRA Calculations'!Z72</f>
        <v>15124132810.719894</v>
      </c>
      <c r="N5" s="7">
        <f>'IRA Calculations'!AA72</f>
        <v>14087837015.408796</v>
      </c>
      <c r="O5" s="7">
        <f>'IRA Calculations'!AB72</f>
        <v>12967761443.252787</v>
      </c>
      <c r="P5" s="7">
        <f>'IRA Calculations'!AC72</f>
        <v>11798522406.286587</v>
      </c>
      <c r="Q5" s="7">
        <f>'IRA Calculations'!AD72</f>
        <v>10633226443.948961</v>
      </c>
      <c r="R5" s="7">
        <f>'IRA Calculations'!AE72</f>
        <v>9499701246.272562</v>
      </c>
      <c r="S5" s="7">
        <f>'IRA Calculations'!AF72</f>
        <v>8439423564.424427</v>
      </c>
      <c r="T5" s="7">
        <f>'IRA Calculations'!AG72</f>
        <v>7462653994.2867222</v>
      </c>
      <c r="U5" s="7">
        <f>'IRA Calculations'!AH72</f>
        <v>6572992331.132062</v>
      </c>
      <c r="V5" s="7">
        <f>'IRA Calculations'!AI72</f>
        <v>5765869349.557929</v>
      </c>
      <c r="W5" s="7">
        <f>'IRA Calculations'!AJ72</f>
        <v>5026854942.7571697</v>
      </c>
      <c r="X5" s="7">
        <f>'IRA Calculations'!AK72</f>
        <v>4347144365.139678</v>
      </c>
      <c r="Y5" s="7">
        <f>'IRA Calculations'!AL72</f>
        <v>3719896883.5130973</v>
      </c>
      <c r="Z5" s="7">
        <f>'IRA Calculations'!AM72</f>
        <v>3140572201.9887791</v>
      </c>
      <c r="AA5" s="7">
        <f>'IRA Calculations'!AN72</f>
        <v>2609984509.3957295</v>
      </c>
      <c r="AB5" s="7">
        <f>'IRA Calculations'!AO72</f>
        <v>2131477752.5943794</v>
      </c>
      <c r="AC5" s="7">
        <f>'IRA Calculations'!AP72</f>
        <v>1707437316.3067076</v>
      </c>
      <c r="AD5" s="7">
        <f>'IRA Calculations'!AQ72</f>
        <v>1341531550.1273441</v>
      </c>
      <c r="AE5" s="7">
        <f>'IRA Calculations'!AR72</f>
        <v>1032405006.405791</v>
      </c>
      <c r="AF5" s="7">
        <f>'IRA Calculations'!AS72</f>
        <v>777501382.13445568</v>
      </c>
      <c r="AG5" s="7">
        <f>'IRA Calculations'!AT72</f>
        <v>572599682.90983689</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2179888625161.2141</v>
      </c>
      <c r="C7" s="7">
        <f>'IRA Calculations'!P74</f>
        <v>2179888625161.2141</v>
      </c>
      <c r="D7" s="7">
        <f>'IRA Calculations'!Q74</f>
        <v>2179888625161.2141</v>
      </c>
      <c r="E7" s="7">
        <f>'IRA Calculations'!R74</f>
        <v>2170647146791.9536</v>
      </c>
      <c r="F7" s="7">
        <f>'IRA Calculations'!S74</f>
        <v>2160106497004.3613</v>
      </c>
      <c r="G7" s="7">
        <f>'IRA Calculations'!T74</f>
        <v>2150590878255.8279</v>
      </c>
      <c r="H7" s="7">
        <f>'IRA Calculations'!U74</f>
        <v>2141463586636.6133</v>
      </c>
      <c r="I7" s="7">
        <f>'IRA Calculations'!V74</f>
        <v>2131643043523.7231</v>
      </c>
      <c r="J7" s="7">
        <f>'IRA Calculations'!W74</f>
        <v>2124157794918.4102</v>
      </c>
      <c r="K7" s="7">
        <f>'IRA Calculations'!X74</f>
        <v>2117446974930.313</v>
      </c>
      <c r="L7" s="7">
        <f>'IRA Calculations'!Y74</f>
        <v>2109577114549.2715</v>
      </c>
      <c r="M7" s="7">
        <f>'IRA Calculations'!Z74</f>
        <v>2103534421621.9341</v>
      </c>
      <c r="N7" s="7">
        <f>'IRA Calculations'!AA74</f>
        <v>2098645093121.0903</v>
      </c>
      <c r="O7" s="7">
        <f>'IRA Calculations'!AB74</f>
        <v>2095434445430.8198</v>
      </c>
      <c r="P7" s="7">
        <f>'IRA Calculations'!AC74</f>
        <v>2092817273162.3582</v>
      </c>
      <c r="Q7" s="7">
        <f>'IRA Calculations'!AD74</f>
        <v>2092857461018.9214</v>
      </c>
      <c r="R7" s="7">
        <f>'IRA Calculations'!AE74</f>
        <v>2094278593229.5383</v>
      </c>
      <c r="S7" s="7">
        <f>'IRA Calculations'!AF74</f>
        <v>2100062109907.0339</v>
      </c>
      <c r="T7" s="7">
        <f>'IRA Calculations'!AG74</f>
        <v>2108249145992.3669</v>
      </c>
      <c r="U7" s="7">
        <f>'IRA Calculations'!AH74</f>
        <v>2118269374301.2505</v>
      </c>
      <c r="V7" s="7">
        <f>'IRA Calculations'!AI74</f>
        <v>2128770539103.3076</v>
      </c>
      <c r="W7" s="7">
        <f>'IRA Calculations'!AJ74</f>
        <v>2138597926328.0867</v>
      </c>
      <c r="X7" s="7">
        <f>'IRA Calculations'!AK74</f>
        <v>2153470012909.2207</v>
      </c>
      <c r="Y7" s="7">
        <f>'IRA Calculations'!AL74</f>
        <v>2166939098640.8259</v>
      </c>
      <c r="Z7" s="7">
        <f>'IRA Calculations'!AM74</f>
        <v>2178589788964.5212</v>
      </c>
      <c r="AA7" s="7">
        <f>'IRA Calculations'!AN74</f>
        <v>2188560431387.6218</v>
      </c>
      <c r="AB7" s="7">
        <f>'IRA Calculations'!AO74</f>
        <v>2197464168395.5674</v>
      </c>
      <c r="AC7" s="7">
        <f>'IRA Calculations'!AP74</f>
        <v>2204786787737.3794</v>
      </c>
      <c r="AD7" s="7">
        <f>'IRA Calculations'!AQ74</f>
        <v>2213252565968.7524</v>
      </c>
      <c r="AE7" s="7">
        <f>'IRA Calculations'!AR74</f>
        <v>2221970103273.3184</v>
      </c>
      <c r="AF7" s="7">
        <f>'IRA Calculations'!AS74</f>
        <v>2230930437734.481</v>
      </c>
      <c r="AG7" s="7">
        <f>'IRA Calculations'!AT74</f>
        <v>2240209212554.9722</v>
      </c>
    </row>
    <row r="8" spans="1:35" x14ac:dyDescent="0.2">
      <c r="A8" s="1" t="s">
        <v>344</v>
      </c>
      <c r="B8" s="7">
        <f>'IRA Calculations'!O75</f>
        <v>2226193448.8982987</v>
      </c>
      <c r="C8" s="7">
        <f>'IRA Calculations'!P75</f>
        <v>2226193448.8982987</v>
      </c>
      <c r="D8" s="7">
        <f>'IRA Calculations'!Q75</f>
        <v>2226193448.8982987</v>
      </c>
      <c r="E8" s="7">
        <f>'IRA Calculations'!R75</f>
        <v>2245739957.1447616</v>
      </c>
      <c r="F8" s="7">
        <f>'IRA Calculations'!S75</f>
        <v>2263236398.0120959</v>
      </c>
      <c r="G8" s="7">
        <f>'IRA Calculations'!T75</f>
        <v>2281038072.1036468</v>
      </c>
      <c r="H8" s="7">
        <f>'IRA Calculations'!U75</f>
        <v>2298099068.3946457</v>
      </c>
      <c r="I8" s="7">
        <f>'IRA Calculations'!V75</f>
        <v>2313493888.0949745</v>
      </c>
      <c r="J8" s="7">
        <f>'IRA Calculations'!W75</f>
        <v>2328855476.3872485</v>
      </c>
      <c r="K8" s="7">
        <f>'IRA Calculations'!X75</f>
        <v>2342246687.4144788</v>
      </c>
      <c r="L8" s="7">
        <f>'IRA Calculations'!Y75</f>
        <v>2351816151.3983455</v>
      </c>
      <c r="M8" s="7">
        <f>'IRA Calculations'!Z75</f>
        <v>2360396059.4406552</v>
      </c>
      <c r="N8" s="7">
        <f>'IRA Calculations'!AA75</f>
        <v>2367204757.0803208</v>
      </c>
      <c r="O8" s="7">
        <f>'IRA Calculations'!AB75</f>
        <v>2372094499.6648598</v>
      </c>
      <c r="P8" s="7">
        <f>'IRA Calculations'!AC75</f>
        <v>2375063848.0475035</v>
      </c>
      <c r="Q8" s="7">
        <f>'IRA Calculations'!AD75</f>
        <v>2377298083.762599</v>
      </c>
      <c r="R8" s="7">
        <f>'IRA Calculations'!AE75</f>
        <v>2378379144.3125601</v>
      </c>
      <c r="S8" s="7">
        <f>'IRA Calculations'!AF75</f>
        <v>2381412668.5715666</v>
      </c>
      <c r="T8" s="7">
        <f>'IRA Calculations'!AG75</f>
        <v>2385118953.7400541</v>
      </c>
      <c r="U8" s="7">
        <f>'IRA Calculations'!AH75</f>
        <v>2389502904.8138309</v>
      </c>
      <c r="V8" s="7">
        <f>'IRA Calculations'!AI75</f>
        <v>2394304432.968389</v>
      </c>
      <c r="W8" s="7">
        <f>'IRA Calculations'!AJ75</f>
        <v>2399243325.2222714</v>
      </c>
      <c r="X8" s="7">
        <f>'IRA Calculations'!AK75</f>
        <v>2414074645.6130528</v>
      </c>
      <c r="Y8" s="7">
        <f>'IRA Calculations'!AL75</f>
        <v>2429136632.0878892</v>
      </c>
      <c r="Z8" s="7">
        <f>'IRA Calculations'!AM75</f>
        <v>2444382607.4503937</v>
      </c>
      <c r="AA8" s="7">
        <f>'IRA Calculations'!AN75</f>
        <v>2459826947.1180177</v>
      </c>
      <c r="AB8" s="7">
        <f>'IRA Calculations'!AO75</f>
        <v>2475510221.3833537</v>
      </c>
      <c r="AC8" s="7">
        <f>'IRA Calculations'!AP75</f>
        <v>2490182892.5273881</v>
      </c>
      <c r="AD8" s="7">
        <f>'IRA Calculations'!AQ75</f>
        <v>2506445537.7806511</v>
      </c>
      <c r="AE8" s="7">
        <f>'IRA Calculations'!AR75</f>
        <v>2523035451.7104883</v>
      </c>
      <c r="AF8" s="7">
        <f>'IRA Calculations'!AS75</f>
        <v>2539960264.1720471</v>
      </c>
      <c r="AG8" s="7">
        <f>'IRA Calculations'!AT75</f>
        <v>2557213334.4961028</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1324952830255.9912</v>
      </c>
      <c r="C10" s="7">
        <f>'IRA Calculations'!P77</f>
        <v>1324952830255.9912</v>
      </c>
      <c r="D10" s="7">
        <f>'IRA Calculations'!Q77</f>
        <v>1324952830255.9912</v>
      </c>
      <c r="E10" s="7">
        <f>'IRA Calculations'!R77</f>
        <v>1329964581002.1028</v>
      </c>
      <c r="F10" s="7">
        <f>'IRA Calculations'!S77</f>
        <v>1333936080606.9839</v>
      </c>
      <c r="G10" s="7">
        <f>'IRA Calculations'!T77</f>
        <v>1338332241711.0361</v>
      </c>
      <c r="H10" s="7">
        <f>'IRA Calculations'!U77</f>
        <v>1342715583132.085</v>
      </c>
      <c r="I10" s="7">
        <f>'IRA Calculations'!V77</f>
        <v>1346740664450.8567</v>
      </c>
      <c r="J10" s="7">
        <f>'IRA Calculations'!W77</f>
        <v>1352702863734.0034</v>
      </c>
      <c r="K10" s="7">
        <f>'IRA Calculations'!X77</f>
        <v>1359182745733.3896</v>
      </c>
      <c r="L10" s="7">
        <f>'IRA Calculations'!Y77</f>
        <v>1365016727314.8696</v>
      </c>
      <c r="M10" s="7">
        <f>'IRA Calculations'!Z77</f>
        <v>1371815489853.1025</v>
      </c>
      <c r="N10" s="7">
        <f>'IRA Calculations'!AA77</f>
        <v>1378786047982.0129</v>
      </c>
      <c r="O10" s="7">
        <f>'IRA Calculations'!AB77</f>
        <v>1385529607169.2351</v>
      </c>
      <c r="P10" s="7">
        <f>'IRA Calculations'!AC77</f>
        <v>1390769825880.3499</v>
      </c>
      <c r="Q10" s="7">
        <f>'IRA Calculations'!AD77</f>
        <v>1395876877440.3496</v>
      </c>
      <c r="R10" s="7">
        <f>'IRA Calculations'!AE77</f>
        <v>1399562822744.0864</v>
      </c>
      <c r="S10" s="7">
        <f>'IRA Calculations'!AF77</f>
        <v>1403471618605.7075</v>
      </c>
      <c r="T10" s="7">
        <f>'IRA Calculations'!AG77</f>
        <v>1406651422246.2732</v>
      </c>
      <c r="U10" s="7">
        <f>'IRA Calculations'!AH77</f>
        <v>1409346769584.7661</v>
      </c>
      <c r="V10" s="7">
        <f>'IRA Calculations'!AI77</f>
        <v>1411743156175.25</v>
      </c>
      <c r="W10" s="7">
        <f>'IRA Calculations'!AJ77</f>
        <v>1413627953180.5078</v>
      </c>
      <c r="X10" s="7">
        <f>'IRA Calculations'!AK77</f>
        <v>1417877531058.6636</v>
      </c>
      <c r="Y10" s="7">
        <f>'IRA Calculations'!AL77</f>
        <v>1422847494562.7639</v>
      </c>
      <c r="Z10" s="7">
        <f>'IRA Calculations'!AM77</f>
        <v>1428612358260.2944</v>
      </c>
      <c r="AA10" s="7">
        <f>'IRA Calculations'!AN77</f>
        <v>1435213386898.0374</v>
      </c>
      <c r="AB10" s="7">
        <f>'IRA Calculations'!AO77</f>
        <v>1442566816715.7058</v>
      </c>
      <c r="AC10" s="7">
        <f>'IRA Calculations'!AP77</f>
        <v>1449731990399.8474</v>
      </c>
      <c r="AD10" s="7">
        <f>'IRA Calculations'!AQ77</f>
        <v>1457990277110.1599</v>
      </c>
      <c r="AE10" s="7">
        <f>'IRA Calculations'!AR77</f>
        <v>1466423179732.1157</v>
      </c>
      <c r="AF10" s="7">
        <f>'IRA Calculations'!AS77</f>
        <v>1474868318150.9705</v>
      </c>
      <c r="AG10" s="7">
        <f>'IRA Calculations'!AT77</f>
        <v>1483233608981.4043</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3654959066377.3989</v>
      </c>
      <c r="C2" s="7">
        <f>'IRA Calculations'!P82</f>
        <v>3654959066377.3989</v>
      </c>
      <c r="D2" s="7">
        <f>'IRA Calculations'!Q82</f>
        <v>3654959066377.3989</v>
      </c>
      <c r="E2" s="7">
        <f>'IRA Calculations'!R82</f>
        <v>3571099249829.8389</v>
      </c>
      <c r="F2" s="7">
        <f>'IRA Calculations'!S82</f>
        <v>3662992305651.2793</v>
      </c>
      <c r="G2" s="7">
        <f>'IRA Calculations'!T82</f>
        <v>3760509495359.0293</v>
      </c>
      <c r="H2" s="7">
        <f>'IRA Calculations'!U82</f>
        <v>3866079968544.0308</v>
      </c>
      <c r="I2" s="7">
        <f>'IRA Calculations'!V82</f>
        <v>3981966063001.5508</v>
      </c>
      <c r="J2" s="7">
        <f>'IRA Calculations'!W82</f>
        <v>4106139416303.1362</v>
      </c>
      <c r="K2" s="7">
        <f>'IRA Calculations'!X82</f>
        <v>4239334430845.9546</v>
      </c>
      <c r="L2" s="7">
        <f>'IRA Calculations'!Y82</f>
        <v>4380270284186.2866</v>
      </c>
      <c r="M2" s="7">
        <f>'IRA Calculations'!Z82</f>
        <v>4528981432127.7979</v>
      </c>
      <c r="N2" s="7">
        <f>'IRA Calculations'!AA82</f>
        <v>4682093572990.5098</v>
      </c>
      <c r="O2" s="7">
        <f>'IRA Calculations'!AB82</f>
        <v>4839871057004.0029</v>
      </c>
      <c r="P2" s="7">
        <f>'IRA Calculations'!AC82</f>
        <v>4832947687928.6621</v>
      </c>
      <c r="Q2" s="7">
        <f>'IRA Calculations'!AD82</f>
        <v>4827219930426.6885</v>
      </c>
      <c r="R2" s="7">
        <f>'IRA Calculations'!AE82</f>
        <v>4823440321028.377</v>
      </c>
      <c r="S2" s="7">
        <f>'IRA Calculations'!AF82</f>
        <v>4821783173278.6641</v>
      </c>
      <c r="T2" s="7">
        <f>'IRA Calculations'!AG82</f>
        <v>4820381009154.2109</v>
      </c>
      <c r="U2" s="7">
        <f>'IRA Calculations'!AH82</f>
        <v>4820092295776.166</v>
      </c>
      <c r="V2" s="7">
        <f>'IRA Calculations'!AI82</f>
        <v>4821517022574.999</v>
      </c>
      <c r="W2" s="7">
        <f>'IRA Calculations'!AJ82</f>
        <v>4822825800037.7666</v>
      </c>
      <c r="X2" s="7">
        <f>'IRA Calculations'!AK82</f>
        <v>4824540748020.0869</v>
      </c>
      <c r="Y2" s="7">
        <f>'IRA Calculations'!AL82</f>
        <v>4828090980682.416</v>
      </c>
      <c r="Z2" s="7">
        <f>'IRA Calculations'!AM82</f>
        <v>4831243461447.0996</v>
      </c>
      <c r="AA2" s="7">
        <f>'IRA Calculations'!AN82</f>
        <v>4835301597814.248</v>
      </c>
      <c r="AB2" s="7">
        <f>'IRA Calculations'!AO82</f>
        <v>4840570780039.6436</v>
      </c>
      <c r="AC2" s="7">
        <f>'IRA Calculations'!AP82</f>
        <v>4845084425820.7803</v>
      </c>
      <c r="AD2" s="7">
        <f>'IRA Calculations'!AQ82</f>
        <v>4850439476248.9062</v>
      </c>
      <c r="AE2" s="7">
        <f>'IRA Calculations'!AR82</f>
        <v>4856824193490.8066</v>
      </c>
      <c r="AF2" s="7">
        <f>'IRA Calculations'!AS82</f>
        <v>4862586580608.2861</v>
      </c>
      <c r="AG2" s="7">
        <f>'IRA Calculations'!AT82</f>
        <v>4870169376898.0273</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1237241276390.8308</v>
      </c>
      <c r="C2" s="7">
        <f>'IRA Calculations'!P95</f>
        <v>1237241276390.8308</v>
      </c>
      <c r="D2" s="7">
        <f>'IRA Calculations'!Q95</f>
        <v>1237241276390.8308</v>
      </c>
      <c r="E2" s="7">
        <f>'IRA Calculations'!R95</f>
        <v>1237169444370.9744</v>
      </c>
      <c r="F2" s="7">
        <f>'IRA Calculations'!S95</f>
        <v>1237996798495.9172</v>
      </c>
      <c r="G2" s="7">
        <f>'IRA Calculations'!T95</f>
        <v>1239943123971.5974</v>
      </c>
      <c r="H2" s="7">
        <f>'IRA Calculations'!U95</f>
        <v>1245267995053.2783</v>
      </c>
      <c r="I2" s="7">
        <f>'IRA Calculations'!V95</f>
        <v>1254088849964.0759</v>
      </c>
      <c r="J2" s="7">
        <f>'IRA Calculations'!W95</f>
        <v>1264251730972.9749</v>
      </c>
      <c r="K2" s="7">
        <f>'IRA Calculations'!X95</f>
        <v>1274375448804.3943</v>
      </c>
      <c r="L2" s="7">
        <f>'IRA Calculations'!Y95</f>
        <v>1284457788652.4568</v>
      </c>
      <c r="M2" s="7">
        <f>'IRA Calculations'!Z95</f>
        <v>1295291923612.1292</v>
      </c>
      <c r="N2" s="7">
        <f>'IRA Calculations'!AA95</f>
        <v>1308007277205.105</v>
      </c>
      <c r="O2" s="7">
        <f>'IRA Calculations'!AB95</f>
        <v>1322007218589.7607</v>
      </c>
      <c r="P2" s="7">
        <f>'IRA Calculations'!AC95</f>
        <v>1337301302319.0823</v>
      </c>
      <c r="Q2" s="7">
        <f>'IRA Calculations'!AD95</f>
        <v>1352855846088.3745</v>
      </c>
      <c r="R2" s="7">
        <f>'IRA Calculations'!AE95</f>
        <v>1368451969698.1782</v>
      </c>
      <c r="S2" s="7">
        <f>'IRA Calculations'!AF95</f>
        <v>1381509915394.6636</v>
      </c>
      <c r="T2" s="7">
        <f>'IRA Calculations'!AG95</f>
        <v>1394085124043.9556</v>
      </c>
      <c r="U2" s="7">
        <f>'IRA Calculations'!AH95</f>
        <v>1406301393161.6687</v>
      </c>
      <c r="V2" s="7">
        <f>'IRA Calculations'!AI95</f>
        <v>1418094285109.1731</v>
      </c>
      <c r="W2" s="7">
        <f>'IRA Calculations'!AJ95</f>
        <v>1429652056514.3254</v>
      </c>
      <c r="X2" s="7">
        <f>'IRA Calculations'!AK95</f>
        <v>1447000590239.5537</v>
      </c>
      <c r="Y2" s="7">
        <f>'IRA Calculations'!AL95</f>
        <v>1464785379566.2986</v>
      </c>
      <c r="Z2" s="7">
        <f>'IRA Calculations'!AM95</f>
        <v>1483160819450.9617</v>
      </c>
      <c r="AA2" s="7">
        <f>'IRA Calculations'!AN95</f>
        <v>1502369352011.3857</v>
      </c>
      <c r="AB2" s="7">
        <f>'IRA Calculations'!AO95</f>
        <v>1522184775621.7385</v>
      </c>
      <c r="AC2" s="7">
        <f>'IRA Calculations'!AP95</f>
        <v>1542598609353.9634</v>
      </c>
      <c r="AD2" s="7">
        <f>'IRA Calculations'!AQ95</f>
        <v>1563757693206.2463</v>
      </c>
      <c r="AE2" s="7">
        <f>'IRA Calculations'!AR95</f>
        <v>1585315911367.5642</v>
      </c>
      <c r="AF2" s="7">
        <f>'IRA Calculations'!AS95</f>
        <v>1607380717823.1931</v>
      </c>
      <c r="AG2" s="7">
        <f>'IRA Calculations'!AT95</f>
        <v>1630127907414.751</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6570290617873.1865</v>
      </c>
      <c r="C2" s="7">
        <f>'IRA Calculations'!P108</f>
        <v>6570290617873.1865</v>
      </c>
      <c r="D2" s="7">
        <f>'IRA Calculations'!Q108</f>
        <v>6570290617873.1865</v>
      </c>
      <c r="E2" s="7">
        <f>'IRA Calculations'!R108</f>
        <v>6539103241322.7275</v>
      </c>
      <c r="F2" s="7">
        <f>'IRA Calculations'!S108</f>
        <v>6509258057916.29</v>
      </c>
      <c r="G2" s="7">
        <f>'IRA Calculations'!T108</f>
        <v>6483901692360.5342</v>
      </c>
      <c r="H2" s="7">
        <f>'IRA Calculations'!U108</f>
        <v>6464938513066.0088</v>
      </c>
      <c r="I2" s="7">
        <f>'IRA Calculations'!V108</f>
        <v>6452924040626.2246</v>
      </c>
      <c r="J2" s="7">
        <f>'IRA Calculations'!W108</f>
        <v>6447525834342.0205</v>
      </c>
      <c r="K2" s="7">
        <f>'IRA Calculations'!X108</f>
        <v>6448737057434.207</v>
      </c>
      <c r="L2" s="7">
        <f>'IRA Calculations'!Y108</f>
        <v>6454947801828.7373</v>
      </c>
      <c r="M2" s="7">
        <f>'IRA Calculations'!Z108</f>
        <v>6467567586242.1055</v>
      </c>
      <c r="N2" s="7">
        <f>'IRA Calculations'!AA108</f>
        <v>6486589332892.3721</v>
      </c>
      <c r="O2" s="7">
        <f>'IRA Calculations'!AB108</f>
        <v>6511479112009.9697</v>
      </c>
      <c r="P2" s="7">
        <f>'IRA Calculations'!AC108</f>
        <v>6540543049435.3604</v>
      </c>
      <c r="Q2" s="7">
        <f>'IRA Calculations'!AD108</f>
        <v>6574929926506.2725</v>
      </c>
      <c r="R2" s="7">
        <f>'IRA Calculations'!AE108</f>
        <v>6614837925140.2529</v>
      </c>
      <c r="S2" s="7">
        <f>'IRA Calculations'!AF108</f>
        <v>6658667571322.6396</v>
      </c>
      <c r="T2" s="7">
        <f>'IRA Calculations'!AG108</f>
        <v>6704689121272.1475</v>
      </c>
      <c r="U2" s="7">
        <f>'IRA Calculations'!AH108</f>
        <v>6751588621207.0908</v>
      </c>
      <c r="V2" s="7">
        <f>'IRA Calculations'!AI108</f>
        <v>6798124891312.04</v>
      </c>
      <c r="W2" s="7">
        <f>'IRA Calculations'!AJ108</f>
        <v>6844791261822.4238</v>
      </c>
      <c r="X2" s="7">
        <f>'IRA Calculations'!AK108</f>
        <v>6911094116989.1719</v>
      </c>
      <c r="Y2" s="7">
        <f>'IRA Calculations'!AL108</f>
        <v>6977862936002.1846</v>
      </c>
      <c r="Z2" s="7">
        <f>'IRA Calculations'!AM108</f>
        <v>7045149494937.665</v>
      </c>
      <c r="AA2" s="7">
        <f>'IRA Calculations'!AN108</f>
        <v>7113676436416.9541</v>
      </c>
      <c r="AB2" s="7">
        <f>'IRA Calculations'!AO108</f>
        <v>7182354692914.002</v>
      </c>
      <c r="AC2" s="7">
        <f>'IRA Calculations'!AP108</f>
        <v>7251409008592.9053</v>
      </c>
      <c r="AD2" s="7">
        <f>'IRA Calculations'!AQ108</f>
        <v>7322058506932.4355</v>
      </c>
      <c r="AE2" s="7">
        <f>'IRA Calculations'!AR108</f>
        <v>7393010223171.5547</v>
      </c>
      <c r="AF2" s="7">
        <f>'IRA Calculations'!AS108</f>
        <v>7465034747740.749</v>
      </c>
      <c r="AG2" s="7">
        <f>'IRA Calculations'!AT108</f>
        <v>7539077949981.1084</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6216942356523.4619</v>
      </c>
      <c r="C4" s="7">
        <f>'IRA Calculations'!P110</f>
        <v>6216942356523.4619</v>
      </c>
      <c r="D4" s="7">
        <f>'IRA Calculations'!Q110</f>
        <v>6216942356523.4619</v>
      </c>
      <c r="E4" s="7">
        <f>'IRA Calculations'!R110</f>
        <v>6237895344832.1436</v>
      </c>
      <c r="F4" s="7">
        <f>'IRA Calculations'!S110</f>
        <v>6260766906904.9668</v>
      </c>
      <c r="G4" s="7">
        <f>'IRA Calculations'!T110</f>
        <v>6287006868314.79</v>
      </c>
      <c r="H4" s="7">
        <f>'IRA Calculations'!U110</f>
        <v>6317541762620.7549</v>
      </c>
      <c r="I4" s="7">
        <f>'IRA Calculations'!V110</f>
        <v>6353393610705.4795</v>
      </c>
      <c r="J4" s="7">
        <f>'IRA Calculations'!W110</f>
        <v>6392843220874.5742</v>
      </c>
      <c r="K4" s="7">
        <f>'IRA Calculations'!X110</f>
        <v>6433832692168.1484</v>
      </c>
      <c r="L4" s="7">
        <f>'IRA Calculations'!Y110</f>
        <v>6474310010699.9932</v>
      </c>
      <c r="M4" s="7">
        <f>'IRA Calculations'!Z110</f>
        <v>6515084844301.6299</v>
      </c>
      <c r="N4" s="7">
        <f>'IRA Calculations'!AA110</f>
        <v>6556069050021.0615</v>
      </c>
      <c r="O4" s="7">
        <f>'IRA Calculations'!AB110</f>
        <v>6595852748716.4736</v>
      </c>
      <c r="P4" s="7">
        <f>'IRA Calculations'!AC110</f>
        <v>6634363285516.3623</v>
      </c>
      <c r="Q4" s="7">
        <f>'IRA Calculations'!AD110</f>
        <v>6673869212221.3652</v>
      </c>
      <c r="R4" s="7">
        <f>'IRA Calculations'!AE110</f>
        <v>6715269729174.7471</v>
      </c>
      <c r="S4" s="7">
        <f>'IRA Calculations'!AF110</f>
        <v>6758767042244.5518</v>
      </c>
      <c r="T4" s="7">
        <f>'IRA Calculations'!AG110</f>
        <v>6802813689364.3984</v>
      </c>
      <c r="U4" s="7">
        <f>'IRA Calculations'!AH110</f>
        <v>6846924858437.0957</v>
      </c>
      <c r="V4" s="7">
        <f>'IRA Calculations'!AI110</f>
        <v>6890470342779.8799</v>
      </c>
      <c r="W4" s="7">
        <f>'IRA Calculations'!AJ110</f>
        <v>6933345797159.6865</v>
      </c>
      <c r="X4" s="7">
        <f>'IRA Calculations'!AK110</f>
        <v>7000047332033.3984</v>
      </c>
      <c r="Y4" s="7">
        <f>'IRA Calculations'!AL110</f>
        <v>7067061280322.3525</v>
      </c>
      <c r="Z4" s="7">
        <f>'IRA Calculations'!AM110</f>
        <v>7134603560887.459</v>
      </c>
      <c r="AA4" s="7">
        <f>'IRA Calculations'!AN110</f>
        <v>7202836416710.4756</v>
      </c>
      <c r="AB4" s="7">
        <f>'IRA Calculations'!AO110</f>
        <v>7271812740363.9414</v>
      </c>
      <c r="AC4" s="7">
        <f>'IRA Calculations'!AP110</f>
        <v>7341529570968.127</v>
      </c>
      <c r="AD4" s="7">
        <f>'IRA Calculations'!AQ110</f>
        <v>7412056956380.2002</v>
      </c>
      <c r="AE4" s="7">
        <f>'IRA Calculations'!AR110</f>
        <v>7483313490686.2148</v>
      </c>
      <c r="AF4" s="7">
        <f>'IRA Calculations'!AS110</f>
        <v>7555402381003.9941</v>
      </c>
      <c r="AG4" s="7">
        <f>'IRA Calculations'!AT110</f>
        <v>7628399923089.2471</v>
      </c>
    </row>
    <row r="5" spans="1:35" x14ac:dyDescent="0.2">
      <c r="A5" s="1" t="s">
        <v>79</v>
      </c>
      <c r="B5" s="7">
        <f>'IRA Calculations'!O111</f>
        <v>805673242.05194664</v>
      </c>
      <c r="C5" s="7">
        <f>'IRA Calculations'!P111</f>
        <v>805673242.05194664</v>
      </c>
      <c r="D5" s="7">
        <f>'IRA Calculations'!Q111</f>
        <v>805673242.05194664</v>
      </c>
      <c r="E5" s="7">
        <f>'IRA Calculations'!R111</f>
        <v>770508550.26284385</v>
      </c>
      <c r="F5" s="7">
        <f>'IRA Calculations'!S111</f>
        <v>730373353.41763091</v>
      </c>
      <c r="G5" s="7">
        <f>'IRA Calculations'!T111</f>
        <v>688688462.29775095</v>
      </c>
      <c r="H5" s="7">
        <f>'IRA Calculations'!U111</f>
        <v>648720536.7217263</v>
      </c>
      <c r="I5" s="7">
        <f>'IRA Calculations'!V111</f>
        <v>613226383.79682803</v>
      </c>
      <c r="J5" s="7">
        <f>'IRA Calculations'!W111</f>
        <v>583828105.19027913</v>
      </c>
      <c r="K5" s="7">
        <f>'IRA Calculations'!X111</f>
        <v>561128331.61021292</v>
      </c>
      <c r="L5" s="7">
        <f>'IRA Calculations'!Y111</f>
        <v>544847892.74585056</v>
      </c>
      <c r="M5" s="7">
        <f>'IRA Calculations'!Z111</f>
        <v>534335315.51732522</v>
      </c>
      <c r="N5" s="7">
        <f>'IRA Calculations'!AA111</f>
        <v>528474112.2261166</v>
      </c>
      <c r="O5" s="7">
        <f>'IRA Calculations'!AB111</f>
        <v>525907231.56998986</v>
      </c>
      <c r="P5" s="7">
        <f>'IRA Calculations'!AC111</f>
        <v>525501034.7985751</v>
      </c>
      <c r="Q5" s="7">
        <f>'IRA Calculations'!AD111</f>
        <v>526573952.01023233</v>
      </c>
      <c r="R5" s="7">
        <f>'IRA Calculations'!AE111</f>
        <v>528583024.61000419</v>
      </c>
      <c r="S5" s="7">
        <f>'IRA Calculations'!AF111</f>
        <v>531158194.59768051</v>
      </c>
      <c r="T5" s="7">
        <f>'IRA Calculations'!AG111</f>
        <v>533962256.59965533</v>
      </c>
      <c r="U5" s="7">
        <f>'IRA Calculations'!AH111</f>
        <v>536856781.61513817</v>
      </c>
      <c r="V5" s="7">
        <f>'IRA Calculations'!AI111</f>
        <v>539742860.87019503</v>
      </c>
      <c r="W5" s="7">
        <f>'IRA Calculations'!AJ111</f>
        <v>542590796.73971224</v>
      </c>
      <c r="X5" s="7">
        <f>'IRA Calculations'!AK111</f>
        <v>547668317.45928025</v>
      </c>
      <c r="Y5" s="7">
        <f>'IRA Calculations'!AL111</f>
        <v>552781341.55361068</v>
      </c>
      <c r="Z5" s="7">
        <f>'IRA Calculations'!AM111</f>
        <v>557951381.35916138</v>
      </c>
      <c r="AA5" s="7">
        <f>'IRA Calculations'!AN111</f>
        <v>563194257.21920013</v>
      </c>
      <c r="AB5" s="7">
        <f>'IRA Calculations'!AO111</f>
        <v>568515556.37001574</v>
      </c>
      <c r="AC5" s="7">
        <f>'IRA Calculations'!AP111</f>
        <v>573908903.04014075</v>
      </c>
      <c r="AD5" s="7">
        <f>'IRA Calculations'!AQ111</f>
        <v>579376819.60136724</v>
      </c>
      <c r="AE5" s="7">
        <f>'IRA Calculations'!AR111</f>
        <v>584909405.71305168</v>
      </c>
      <c r="AF5" s="7">
        <f>'IRA Calculations'!AS111</f>
        <v>590511345.19111049</v>
      </c>
      <c r="AG5" s="7">
        <f>'IRA Calculations'!AT111</f>
        <v>596189567.17969894</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448432871136.39355</v>
      </c>
      <c r="C10" s="7">
        <f>'IRA Calculations'!P116</f>
        <v>448432871136.39355</v>
      </c>
      <c r="D10" s="7">
        <f>'IRA Calculations'!Q116</f>
        <v>448432871136.39355</v>
      </c>
      <c r="E10" s="7">
        <f>'IRA Calculations'!R116</f>
        <v>443772253174.32257</v>
      </c>
      <c r="F10" s="7">
        <f>'IRA Calculations'!S116</f>
        <v>441041364634.20709</v>
      </c>
      <c r="G10" s="7">
        <f>'IRA Calculations'!T116</f>
        <v>439890914129.57428</v>
      </c>
      <c r="H10" s="7">
        <f>'IRA Calculations'!U116</f>
        <v>439930618580.16711</v>
      </c>
      <c r="I10" s="7">
        <f>'IRA Calculations'!V116</f>
        <v>440875790871.32373</v>
      </c>
      <c r="J10" s="7">
        <f>'IRA Calculations'!W116</f>
        <v>442376020209.4104</v>
      </c>
      <c r="K10" s="7">
        <f>'IRA Calculations'!X116</f>
        <v>444175986544.72076</v>
      </c>
      <c r="L10" s="7">
        <f>'IRA Calculations'!Y116</f>
        <v>446066177752.58575</v>
      </c>
      <c r="M10" s="7">
        <f>'IRA Calculations'!Z116</f>
        <v>448081243220.58472</v>
      </c>
      <c r="N10" s="7">
        <f>'IRA Calculations'!AA116</f>
        <v>450201346444.8869</v>
      </c>
      <c r="O10" s="7">
        <f>'IRA Calculations'!AB116</f>
        <v>452307622707.61542</v>
      </c>
      <c r="P10" s="7">
        <f>'IRA Calculations'!AC116</f>
        <v>454351317494.35022</v>
      </c>
      <c r="Q10" s="7">
        <f>'IRA Calculations'!AD116</f>
        <v>456450231968.09241</v>
      </c>
      <c r="R10" s="7">
        <f>'IRA Calculations'!AE116</f>
        <v>458653853654.47137</v>
      </c>
      <c r="S10" s="7">
        <f>'IRA Calculations'!AF116</f>
        <v>460989233635.41046</v>
      </c>
      <c r="T10" s="7">
        <f>'IRA Calculations'!AG116</f>
        <v>463353304231.88092</v>
      </c>
      <c r="U10" s="7">
        <f>'IRA Calculations'!AH116</f>
        <v>465720175968.90857</v>
      </c>
      <c r="V10" s="7">
        <f>'IRA Calculations'!AI116</f>
        <v>468051484041.56226</v>
      </c>
      <c r="W10" s="7">
        <f>'IRA Calculations'!AJ116</f>
        <v>470341795200.68817</v>
      </c>
      <c r="X10" s="7">
        <f>'IRA Calculations'!AK116</f>
        <v>475040144314.565</v>
      </c>
      <c r="Y10" s="7">
        <f>'IRA Calculations'!AL116</f>
        <v>479746679247.82812</v>
      </c>
      <c r="Z10" s="7">
        <f>'IRA Calculations'!AM116</f>
        <v>484472889125.6377</v>
      </c>
      <c r="AA10" s="7">
        <f>'IRA Calculations'!AN116</f>
        <v>489228551311.59937</v>
      </c>
      <c r="AB10" s="7">
        <f>'IRA Calculations'!AO116</f>
        <v>494018558986.46454</v>
      </c>
      <c r="AC10" s="7">
        <f>'IRA Calculations'!AP116</f>
        <v>498845260799.46112</v>
      </c>
      <c r="AD10" s="7">
        <f>'IRA Calculations'!AQ116</f>
        <v>503713473812.29767</v>
      </c>
      <c r="AE10" s="7">
        <f>'IRA Calculations'!AR116</f>
        <v>508621803277.80151</v>
      </c>
      <c r="AF10" s="7">
        <f>'IRA Calculations'!AS116</f>
        <v>513577104567.46729</v>
      </c>
      <c r="AG10" s="7">
        <f>'IRA Calculations'!AT116</f>
        <v>518585551629.72198</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13330664902753.322</v>
      </c>
      <c r="C2" s="7">
        <f>'IRA Calculations'!P121</f>
        <v>13330664902753.322</v>
      </c>
      <c r="D2" s="7">
        <f>'IRA Calculations'!Q121</f>
        <v>13330664902753.322</v>
      </c>
      <c r="E2" s="7">
        <f>'IRA Calculations'!R121</f>
        <v>13532354707331.021</v>
      </c>
      <c r="F2" s="7">
        <f>'IRA Calculations'!S121</f>
        <v>13768520581136.799</v>
      </c>
      <c r="G2" s="7">
        <f>'IRA Calculations'!T121</f>
        <v>14024372162764.252</v>
      </c>
      <c r="H2" s="7">
        <f>'IRA Calculations'!U121</f>
        <v>14283001675001.463</v>
      </c>
      <c r="I2" s="7">
        <f>'IRA Calculations'!V121</f>
        <v>14522734111574.746</v>
      </c>
      <c r="J2" s="7">
        <f>'IRA Calculations'!W121</f>
        <v>14765368029972.359</v>
      </c>
      <c r="K2" s="7">
        <f>'IRA Calculations'!X121</f>
        <v>15024177706416.596</v>
      </c>
      <c r="L2" s="7">
        <f>'IRA Calculations'!Y121</f>
        <v>15260708175602.713</v>
      </c>
      <c r="M2" s="7">
        <f>'IRA Calculations'!Z121</f>
        <v>15476174851002.598</v>
      </c>
      <c r="N2" s="7">
        <f>'IRA Calculations'!AA121</f>
        <v>15682603494454.232</v>
      </c>
      <c r="O2" s="7">
        <f>'IRA Calculations'!AB121</f>
        <v>15888738242929.201</v>
      </c>
      <c r="P2" s="7">
        <f>'IRA Calculations'!AC121</f>
        <v>16115347088295.648</v>
      </c>
      <c r="Q2" s="7">
        <f>'IRA Calculations'!AD121</f>
        <v>16384986796168.988</v>
      </c>
      <c r="R2" s="7">
        <f>'IRA Calculations'!AE121</f>
        <v>16670318202387.406</v>
      </c>
      <c r="S2" s="7">
        <f>'IRA Calculations'!AF121</f>
        <v>16943372851770.342</v>
      </c>
      <c r="T2" s="7">
        <f>'IRA Calculations'!AG121</f>
        <v>17244108166477.271</v>
      </c>
      <c r="U2" s="7">
        <f>'IRA Calculations'!AH121</f>
        <v>17542122721496.367</v>
      </c>
      <c r="V2" s="7">
        <f>'IRA Calculations'!AI121</f>
        <v>17805073941847.918</v>
      </c>
      <c r="W2" s="7">
        <f>'IRA Calculations'!AJ121</f>
        <v>17955986313075.352</v>
      </c>
      <c r="X2" s="7">
        <f>'IRA Calculations'!AK121</f>
        <v>18099703420340.75</v>
      </c>
      <c r="Y2" s="7">
        <f>'IRA Calculations'!AL121</f>
        <v>18371327231933.719</v>
      </c>
      <c r="Z2" s="7">
        <f>'IRA Calculations'!AM121</f>
        <v>18639202237380.008</v>
      </c>
      <c r="AA2" s="7">
        <f>'IRA Calculations'!AN121</f>
        <v>18849866485383.941</v>
      </c>
      <c r="AB2" s="7">
        <f>'IRA Calculations'!AO121</f>
        <v>19002304880959.441</v>
      </c>
      <c r="AC2" s="7">
        <f>'IRA Calculations'!AP121</f>
        <v>19126083511733.23</v>
      </c>
      <c r="AD2" s="7">
        <f>'IRA Calculations'!AQ121</f>
        <v>19196875413789.828</v>
      </c>
      <c r="AE2" s="7">
        <f>'IRA Calculations'!AR121</f>
        <v>19232837977587.234</v>
      </c>
      <c r="AF2" s="7">
        <f>'IRA Calculations'!AS121</f>
        <v>19262972516850.191</v>
      </c>
      <c r="AG2" s="7">
        <f>'IRA Calculations'!AT121</f>
        <v>19279814762977.738</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1036036993814.9335</v>
      </c>
      <c r="C2" s="7">
        <f>'IRA Calculations'!P134</f>
        <v>1036036993814.9335</v>
      </c>
      <c r="D2" s="7">
        <f>'IRA Calculations'!Q134</f>
        <v>1036036993814.9335</v>
      </c>
      <c r="E2" s="7">
        <f>'IRA Calculations'!R134</f>
        <v>1047287352702.2285</v>
      </c>
      <c r="F2" s="7">
        <f>'IRA Calculations'!S134</f>
        <v>1057845805061.2219</v>
      </c>
      <c r="G2" s="7">
        <f>'IRA Calculations'!T134</f>
        <v>1067821592149.4246</v>
      </c>
      <c r="H2" s="7">
        <f>'IRA Calculations'!U134</f>
        <v>1077401981218.0416</v>
      </c>
      <c r="I2" s="7">
        <f>'IRA Calculations'!V134</f>
        <v>1086505718351.6855</v>
      </c>
      <c r="J2" s="7">
        <f>'IRA Calculations'!W134</f>
        <v>1095444199246.4315</v>
      </c>
      <c r="K2" s="7">
        <f>'IRA Calculations'!X134</f>
        <v>1103851439528.3262</v>
      </c>
      <c r="L2" s="7">
        <f>'IRA Calculations'!Y134</f>
        <v>1111833412853.4067</v>
      </c>
      <c r="M2" s="7">
        <f>'IRA Calculations'!Z134</f>
        <v>1118855058553.7146</v>
      </c>
      <c r="N2" s="7">
        <f>'IRA Calculations'!AA134</f>
        <v>1125117072795.7239</v>
      </c>
      <c r="O2" s="7">
        <f>'IRA Calculations'!AB134</f>
        <v>1130372437790.0217</v>
      </c>
      <c r="P2" s="7">
        <f>'IRA Calculations'!AC134</f>
        <v>1134494630749.6311</v>
      </c>
      <c r="Q2" s="7">
        <f>'IRA Calculations'!AD134</f>
        <v>1137626838544.0281</v>
      </c>
      <c r="R2" s="7">
        <f>'IRA Calculations'!AE134</f>
        <v>1139681201629.1492</v>
      </c>
      <c r="S2" s="7">
        <f>'IRA Calculations'!AF134</f>
        <v>1141015386802.2971</v>
      </c>
      <c r="T2" s="7">
        <f>'IRA Calculations'!AG134</f>
        <v>1141515258494.9148</v>
      </c>
      <c r="U2" s="7">
        <f>'IRA Calculations'!AH134</f>
        <v>1141757109231.0986</v>
      </c>
      <c r="V2" s="7">
        <f>'IRA Calculations'!AI134</f>
        <v>1141647035742.5466</v>
      </c>
      <c r="W2" s="7">
        <f>'IRA Calculations'!AJ134</f>
        <v>1141339276683.3862</v>
      </c>
      <c r="X2" s="7">
        <f>'IRA Calculations'!AK134</f>
        <v>1140774675882.7312</v>
      </c>
      <c r="Y2" s="7">
        <f>'IRA Calculations'!AL134</f>
        <v>1140322027091.5293</v>
      </c>
      <c r="Z2" s="7">
        <f>'IRA Calculations'!AM134</f>
        <v>1139707128587.5303</v>
      </c>
      <c r="AA2" s="7">
        <f>'IRA Calculations'!AN134</f>
        <v>1139177785176.6414</v>
      </c>
      <c r="AB2" s="7">
        <f>'IRA Calculations'!AO134</f>
        <v>1138607326345.123</v>
      </c>
      <c r="AC2" s="7">
        <f>'IRA Calculations'!AP134</f>
        <v>1137889417675.2852</v>
      </c>
      <c r="AD2" s="7">
        <f>'IRA Calculations'!AQ134</f>
        <v>1137352638494.864</v>
      </c>
      <c r="AE2" s="7">
        <f>'IRA Calculations'!AR134</f>
        <v>1136563178776.9382</v>
      </c>
      <c r="AF2" s="7">
        <f>'IRA Calculations'!AS134</f>
        <v>1135547189287.1558</v>
      </c>
      <c r="AG2" s="7">
        <f>'IRA Calculations'!AT134</f>
        <v>1134599592908.2432</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26273443869775.699</v>
      </c>
      <c r="C4" s="7">
        <f>'IRA Calculations'!P136</f>
        <v>26273443869775.699</v>
      </c>
      <c r="D4" s="7">
        <f>'IRA Calculations'!Q136</f>
        <v>26273443869775.699</v>
      </c>
      <c r="E4" s="7">
        <f>'IRA Calculations'!R136</f>
        <v>26130651331429.055</v>
      </c>
      <c r="F4" s="7">
        <f>'IRA Calculations'!S136</f>
        <v>25946061518533.465</v>
      </c>
      <c r="G4" s="7">
        <f>'IRA Calculations'!T136</f>
        <v>25755194616342.707</v>
      </c>
      <c r="H4" s="7">
        <f>'IRA Calculations'!U136</f>
        <v>25564601272836.055</v>
      </c>
      <c r="I4" s="7">
        <f>'IRA Calculations'!V136</f>
        <v>25376569964409.332</v>
      </c>
      <c r="J4" s="7">
        <f>'IRA Calculations'!W136</f>
        <v>25202437897316.258</v>
      </c>
      <c r="K4" s="7">
        <f>'IRA Calculations'!X136</f>
        <v>25039964805388.66</v>
      </c>
      <c r="L4" s="7">
        <f>'IRA Calculations'!Y136</f>
        <v>24897576934617.09</v>
      </c>
      <c r="M4" s="7">
        <f>'IRA Calculations'!Z136</f>
        <v>24769257138642.793</v>
      </c>
      <c r="N4" s="7">
        <f>'IRA Calculations'!AA136</f>
        <v>24662951454316.773</v>
      </c>
      <c r="O4" s="7">
        <f>'IRA Calculations'!AB136</f>
        <v>24576308536848.57</v>
      </c>
      <c r="P4" s="7">
        <f>'IRA Calculations'!AC136</f>
        <v>24538301384639.344</v>
      </c>
      <c r="Q4" s="7">
        <f>'IRA Calculations'!AD136</f>
        <v>24518540056820.625</v>
      </c>
      <c r="R4" s="7">
        <f>'IRA Calculations'!AE136</f>
        <v>24510033461698.543</v>
      </c>
      <c r="S4" s="7">
        <f>'IRA Calculations'!AF136</f>
        <v>24514057964105.984</v>
      </c>
      <c r="T4" s="7">
        <f>'IRA Calculations'!AG136</f>
        <v>24520792164720.258</v>
      </c>
      <c r="U4" s="7">
        <f>'IRA Calculations'!AH136</f>
        <v>24536628033109.336</v>
      </c>
      <c r="V4" s="7">
        <f>'IRA Calculations'!AI136</f>
        <v>24554204395415.941</v>
      </c>
      <c r="W4" s="7">
        <f>'IRA Calculations'!AJ136</f>
        <v>24573195422469.969</v>
      </c>
      <c r="X4" s="7">
        <f>'IRA Calculations'!AK136</f>
        <v>24588988654570.699</v>
      </c>
      <c r="Y4" s="7">
        <f>'IRA Calculations'!AL136</f>
        <v>24608086516758.383</v>
      </c>
      <c r="Z4" s="7">
        <f>'IRA Calculations'!AM136</f>
        <v>24623268401705.938</v>
      </c>
      <c r="AA4" s="7">
        <f>'IRA Calculations'!AN136</f>
        <v>24639353676606.559</v>
      </c>
      <c r="AB4" s="7">
        <f>'IRA Calculations'!AO136</f>
        <v>24653467745402.438</v>
      </c>
      <c r="AC4" s="7">
        <f>'IRA Calculations'!AP136</f>
        <v>24663256170979.719</v>
      </c>
      <c r="AD4" s="7">
        <f>'IRA Calculations'!AQ136</f>
        <v>24676438849865.078</v>
      </c>
      <c r="AE4" s="7">
        <f>'IRA Calculations'!AR136</f>
        <v>24683598605174.027</v>
      </c>
      <c r="AF4" s="7">
        <f>'IRA Calculations'!AS136</f>
        <v>24685604930366.332</v>
      </c>
      <c r="AG4" s="7">
        <f>'IRA Calculations'!AT136</f>
        <v>24689260727738.332</v>
      </c>
    </row>
    <row r="5" spans="1:35" x14ac:dyDescent="0.2">
      <c r="A5" s="1" t="s">
        <v>79</v>
      </c>
      <c r="B5" s="7">
        <f>'IRA Calculations'!O137</f>
        <v>0</v>
      </c>
      <c r="C5" s="7">
        <f>'IRA Calculations'!P137</f>
        <v>0</v>
      </c>
      <c r="D5" s="7">
        <f>'IRA Calculations'!Q137</f>
        <v>0</v>
      </c>
      <c r="E5" s="7">
        <f>'IRA Calculations'!R137</f>
        <v>0</v>
      </c>
      <c r="F5" s="7">
        <f>'IRA Calculations'!S137</f>
        <v>0</v>
      </c>
      <c r="G5" s="7">
        <f>'IRA Calculations'!T137</f>
        <v>0</v>
      </c>
      <c r="H5" s="7">
        <f>'IRA Calculations'!U137</f>
        <v>0</v>
      </c>
      <c r="I5" s="7">
        <f>'IRA Calculations'!V137</f>
        <v>0</v>
      </c>
      <c r="J5" s="7">
        <f>'IRA Calculations'!W137</f>
        <v>0</v>
      </c>
      <c r="K5" s="7">
        <f>'IRA Calculations'!X137</f>
        <v>0</v>
      </c>
      <c r="L5" s="7">
        <f>'IRA Calculations'!Y137</f>
        <v>0</v>
      </c>
      <c r="M5" s="7">
        <f>'IRA Calculations'!Z137</f>
        <v>0</v>
      </c>
      <c r="N5" s="7">
        <f>'IRA Calculations'!AA137</f>
        <v>0</v>
      </c>
      <c r="O5" s="7">
        <f>'IRA Calculations'!AB137</f>
        <v>0</v>
      </c>
      <c r="P5" s="7">
        <f>'IRA Calculations'!AC137</f>
        <v>0</v>
      </c>
      <c r="Q5" s="7">
        <f>'IRA Calculations'!AD137</f>
        <v>0</v>
      </c>
      <c r="R5" s="7">
        <f>'IRA Calculations'!AE137</f>
        <v>0</v>
      </c>
      <c r="S5" s="7">
        <f>'IRA Calculations'!AF137</f>
        <v>0</v>
      </c>
      <c r="T5" s="7">
        <f>'IRA Calculations'!AG137</f>
        <v>0</v>
      </c>
      <c r="U5" s="7">
        <f>'IRA Calculations'!AH137</f>
        <v>0</v>
      </c>
      <c r="V5" s="7">
        <f>'IRA Calculations'!AI137</f>
        <v>0</v>
      </c>
      <c r="W5" s="7">
        <f>'IRA Calculations'!AJ137</f>
        <v>0</v>
      </c>
      <c r="X5" s="7">
        <f>'IRA Calculations'!AK137</f>
        <v>0</v>
      </c>
      <c r="Y5" s="7">
        <f>'IRA Calculations'!AL137</f>
        <v>0</v>
      </c>
      <c r="Z5" s="7">
        <f>'IRA Calculations'!AM137</f>
        <v>0</v>
      </c>
      <c r="AA5" s="7">
        <f>'IRA Calculations'!AN137</f>
        <v>0</v>
      </c>
      <c r="AB5" s="7">
        <f>'IRA Calculations'!AO137</f>
        <v>0</v>
      </c>
      <c r="AC5" s="7">
        <f>'IRA Calculations'!AP137</f>
        <v>0</v>
      </c>
      <c r="AD5" s="7">
        <f>'IRA Calculations'!AQ137</f>
        <v>0</v>
      </c>
      <c r="AE5" s="7">
        <f>'IRA Calculations'!AR137</f>
        <v>0</v>
      </c>
      <c r="AF5" s="7">
        <f>'IRA Calculations'!AS137</f>
        <v>0</v>
      </c>
      <c r="AG5" s="7">
        <f>'IRA Calculations'!AT137</f>
        <v>0</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905000000000</v>
      </c>
      <c r="C7" s="7">
        <f>'IRA Calculations'!P139</f>
        <v>905000000000</v>
      </c>
      <c r="D7" s="7">
        <f>'IRA Calculations'!Q139</f>
        <v>905000000000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9000000000</v>
      </c>
      <c r="C8" s="7">
        <f>'IRA Calculations'!P140</f>
        <v>9000000000</v>
      </c>
      <c r="D8" s="7">
        <f>'IRA Calculations'!Q140</f>
        <v>9000000000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0</v>
      </c>
      <c r="C9" s="7">
        <f>'IRA Calculations'!P141</f>
        <v>0</v>
      </c>
      <c r="D9" s="7">
        <f>'IRA Calculations'!Q141</f>
        <v>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1711000000000</v>
      </c>
      <c r="C10" s="7">
        <f>'IRA Calculations'!P142</f>
        <v>1711000000000</v>
      </c>
      <c r="D10" s="7">
        <f>'IRA Calculations'!Q142</f>
        <v>1711000000000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9655527322317.2246</v>
      </c>
      <c r="C2" s="7">
        <f>'IRA Calculations'!P147</f>
        <v>9655527322317.2246</v>
      </c>
      <c r="D2" s="7">
        <f>'IRA Calculations'!Q147</f>
        <v>9655527322317.2246</v>
      </c>
      <c r="E2" s="7">
        <f>'IRA Calculations'!R147</f>
        <v>9651742915596.5059</v>
      </c>
      <c r="F2" s="7">
        <f>'IRA Calculations'!S147</f>
        <v>9607475909791.1738</v>
      </c>
      <c r="G2" s="7">
        <f>'IRA Calculations'!T147</f>
        <v>9555543521514.4492</v>
      </c>
      <c r="H2" s="7">
        <f>'IRA Calculations'!U147</f>
        <v>9498655708892.7344</v>
      </c>
      <c r="I2" s="7">
        <f>'IRA Calculations'!V147</f>
        <v>9437171521400.7324</v>
      </c>
      <c r="J2" s="7">
        <f>'IRA Calculations'!W147</f>
        <v>9371896384416.0469</v>
      </c>
      <c r="K2" s="7">
        <f>'IRA Calculations'!X147</f>
        <v>9304365990276.9258</v>
      </c>
      <c r="L2" s="7">
        <f>'IRA Calculations'!Y147</f>
        <v>9233640773743.8613</v>
      </c>
      <c r="M2" s="7">
        <f>'IRA Calculations'!Z147</f>
        <v>9160552862526.5879</v>
      </c>
      <c r="N2" s="7">
        <f>'IRA Calculations'!AA147</f>
        <v>9090641302037.0957</v>
      </c>
      <c r="O2" s="7">
        <f>'IRA Calculations'!AB147</f>
        <v>9023367368616.3574</v>
      </c>
      <c r="P2" s="7">
        <f>'IRA Calculations'!AC147</f>
        <v>8995282660770.6094</v>
      </c>
      <c r="Q2" s="7">
        <f>'IRA Calculations'!AD147</f>
        <v>8970343092629.3906</v>
      </c>
      <c r="R2" s="7">
        <f>'IRA Calculations'!AE147</f>
        <v>8949757120638.0957</v>
      </c>
      <c r="S2" s="7">
        <f>'IRA Calculations'!AF147</f>
        <v>8932642064035.9434</v>
      </c>
      <c r="T2" s="7">
        <f>'IRA Calculations'!AG147</f>
        <v>8920219160787.3926</v>
      </c>
      <c r="U2" s="7">
        <f>'IRA Calculations'!AH147</f>
        <v>8913550172783.7129</v>
      </c>
      <c r="V2" s="7">
        <f>'IRA Calculations'!AI147</f>
        <v>8913292427571.0566</v>
      </c>
      <c r="W2" s="7">
        <f>'IRA Calculations'!AJ147</f>
        <v>8920163657457.4062</v>
      </c>
      <c r="X2" s="7">
        <f>'IRA Calculations'!AK147</f>
        <v>8931406006764.3066</v>
      </c>
      <c r="Y2" s="7">
        <f>'IRA Calculations'!AL147</f>
        <v>8950317507944.0469</v>
      </c>
      <c r="Z2" s="7">
        <f>'IRA Calculations'!AM147</f>
        <v>8973425272127.9043</v>
      </c>
      <c r="AA2" s="7">
        <f>'IRA Calculations'!AN147</f>
        <v>9004599267021.6562</v>
      </c>
      <c r="AB2" s="7">
        <f>'IRA Calculations'!AO147</f>
        <v>9042190788503.7617</v>
      </c>
      <c r="AC2" s="7">
        <f>'IRA Calculations'!AP147</f>
        <v>9085313752103.541</v>
      </c>
      <c r="AD2" s="7">
        <f>'IRA Calculations'!AQ147</f>
        <v>9133260077000.8047</v>
      </c>
      <c r="AE2" s="7">
        <f>'IRA Calculations'!AR147</f>
        <v>9185572733987.4434</v>
      </c>
      <c r="AF2" s="7">
        <f>'IRA Calculations'!AS147</f>
        <v>9243310730792.5508</v>
      </c>
      <c r="AG2" s="7">
        <f>'IRA Calculations'!AT147</f>
        <v>9305360122439.3809</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662309902337.29138</v>
      </c>
      <c r="C4" s="7">
        <f>'IRA Calculations'!P149</f>
        <v>662309902337.29138</v>
      </c>
      <c r="D4" s="7">
        <f>'IRA Calculations'!Q149</f>
        <v>662309902337.29138</v>
      </c>
      <c r="E4" s="7">
        <f>'IRA Calculations'!R149</f>
        <v>662045875283.224</v>
      </c>
      <c r="F4" s="7">
        <f>'IRA Calculations'!S149</f>
        <v>661573521803.57043</v>
      </c>
      <c r="G4" s="7">
        <f>'IRA Calculations'!T149</f>
        <v>660800991047.74194</v>
      </c>
      <c r="H4" s="7">
        <f>'IRA Calculations'!U149</f>
        <v>659714809813.87964</v>
      </c>
      <c r="I4" s="7">
        <f>'IRA Calculations'!V149</f>
        <v>658291298402.30359</v>
      </c>
      <c r="J4" s="7">
        <f>'IRA Calculations'!W149</f>
        <v>656470239548.16602</v>
      </c>
      <c r="K4" s="7">
        <f>'IRA Calculations'!X149</f>
        <v>654168990313.38379</v>
      </c>
      <c r="L4" s="7">
        <f>'IRA Calculations'!Y149</f>
        <v>651376178142.55725</v>
      </c>
      <c r="M4" s="7">
        <f>'IRA Calculations'!Z149</f>
        <v>648029485765.22778</v>
      </c>
      <c r="N4" s="7">
        <f>'IRA Calculations'!AA149</f>
        <v>644105964887.3136</v>
      </c>
      <c r="O4" s="7">
        <f>'IRA Calculations'!AB149</f>
        <v>639601838223.43884</v>
      </c>
      <c r="P4" s="7">
        <f>'IRA Calculations'!AC149</f>
        <v>634519568693.73059</v>
      </c>
      <c r="Q4" s="7">
        <f>'IRA Calculations'!AD149</f>
        <v>628829636737.91321</v>
      </c>
      <c r="R4" s="7">
        <f>'IRA Calculations'!AE149</f>
        <v>622538477837.23169</v>
      </c>
      <c r="S4" s="7">
        <f>'IRA Calculations'!AF149</f>
        <v>615634070283.34546</v>
      </c>
      <c r="T4" s="7">
        <f>'IRA Calculations'!AG149</f>
        <v>608163149088.29321</v>
      </c>
      <c r="U4" s="7">
        <f>'IRA Calculations'!AH149</f>
        <v>600198147050.84705</v>
      </c>
      <c r="V4" s="7">
        <f>'IRA Calculations'!AI149</f>
        <v>591823546766.46826</v>
      </c>
      <c r="W4" s="7">
        <f>'IRA Calculations'!AJ149</f>
        <v>583143952481.77686</v>
      </c>
      <c r="X4" s="7">
        <f>'IRA Calculations'!AK149</f>
        <v>574282927859.6322</v>
      </c>
      <c r="Y4" s="7">
        <f>'IRA Calculations'!AL149</f>
        <v>565421134434.86121</v>
      </c>
      <c r="Z4" s="7">
        <f>'IRA Calculations'!AM149</f>
        <v>556702792409.98169</v>
      </c>
      <c r="AA4" s="7">
        <f>'IRA Calculations'!AN149</f>
        <v>548307470512.73859</v>
      </c>
      <c r="AB4" s="7">
        <f>'IRA Calculations'!AO149</f>
        <v>540357586956.53558</v>
      </c>
      <c r="AC4" s="7">
        <f>'IRA Calculations'!AP149</f>
        <v>532984747888.07574</v>
      </c>
      <c r="AD4" s="7">
        <f>'IRA Calculations'!AQ149</f>
        <v>526204016414.95349</v>
      </c>
      <c r="AE4" s="7">
        <f>'IRA Calculations'!AR149</f>
        <v>520109826369.14752</v>
      </c>
      <c r="AF4" s="7">
        <f>'IRA Calculations'!AS149</f>
        <v>514684460172.77814</v>
      </c>
      <c r="AG4" s="7">
        <f>'IRA Calculations'!AT149</f>
        <v>509911513765.80078</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4578785891628.127</v>
      </c>
      <c r="C2" s="7">
        <f>'IRA Calculations'!P160</f>
        <v>4578785891628.127</v>
      </c>
      <c r="D2" s="7">
        <f>'IRA Calculations'!Q160</f>
        <v>4578785891628.127</v>
      </c>
      <c r="E2" s="7">
        <f>'IRA Calculations'!R160</f>
        <v>4507943520407.9668</v>
      </c>
      <c r="F2" s="7">
        <f>'IRA Calculations'!S160</f>
        <v>4391833119669.1313</v>
      </c>
      <c r="G2" s="7">
        <f>'IRA Calculations'!T160</f>
        <v>4268272729672.3164</v>
      </c>
      <c r="H2" s="7">
        <f>'IRA Calculations'!U160</f>
        <v>4149248949604.5024</v>
      </c>
      <c r="I2" s="7">
        <f>'IRA Calculations'!V160</f>
        <v>4033149473645.4556</v>
      </c>
      <c r="J2" s="7">
        <f>'IRA Calculations'!W160</f>
        <v>3920480376817.0615</v>
      </c>
      <c r="K2" s="7">
        <f>'IRA Calculations'!X160</f>
        <v>3816814005293.9961</v>
      </c>
      <c r="L2" s="7">
        <f>'IRA Calculations'!Y160</f>
        <v>3722895437812.0811</v>
      </c>
      <c r="M2" s="7">
        <f>'IRA Calculations'!Z160</f>
        <v>3640076310260.7466</v>
      </c>
      <c r="N2" s="7">
        <f>'IRA Calculations'!AA160</f>
        <v>3570850917176.9263</v>
      </c>
      <c r="O2" s="7">
        <f>'IRA Calculations'!AB160</f>
        <v>3513522290835.854</v>
      </c>
      <c r="P2" s="7">
        <f>'IRA Calculations'!AC160</f>
        <v>3465723306748.1035</v>
      </c>
      <c r="Q2" s="7">
        <f>'IRA Calculations'!AD160</f>
        <v>3424461499874.4795</v>
      </c>
      <c r="R2" s="7">
        <f>'IRA Calculations'!AE160</f>
        <v>3387100652614.688</v>
      </c>
      <c r="S2" s="7">
        <f>'IRA Calculations'!AF160</f>
        <v>3352401126404.0762</v>
      </c>
      <c r="T2" s="7">
        <f>'IRA Calculations'!AG160</f>
        <v>3321372987608.4917</v>
      </c>
      <c r="U2" s="7">
        <f>'IRA Calculations'!AH160</f>
        <v>3294854570886.2358</v>
      </c>
      <c r="V2" s="7">
        <f>'IRA Calculations'!AI160</f>
        <v>3271264151686.1616</v>
      </c>
      <c r="W2" s="7">
        <f>'IRA Calculations'!AJ160</f>
        <v>3249852738213.2832</v>
      </c>
      <c r="X2" s="7">
        <f>'IRA Calculations'!AK160</f>
        <v>3232094620371.062</v>
      </c>
      <c r="Y2" s="7">
        <f>'IRA Calculations'!AL160</f>
        <v>3219603473228.7695</v>
      </c>
      <c r="Z2" s="7">
        <f>'IRA Calculations'!AM160</f>
        <v>3211809882298.3179</v>
      </c>
      <c r="AA2" s="7">
        <f>'IRA Calculations'!AN160</f>
        <v>3208099752524.811</v>
      </c>
      <c r="AB2" s="7">
        <f>'IRA Calculations'!AO160</f>
        <v>3208100695228.1655</v>
      </c>
      <c r="AC2" s="7">
        <f>'IRA Calculations'!AP160</f>
        <v>3211808432832.4609</v>
      </c>
      <c r="AD2" s="7">
        <f>'IRA Calculations'!AQ160</f>
        <v>3218955899499.7129</v>
      </c>
      <c r="AE2" s="7">
        <f>'IRA Calculations'!AR160</f>
        <v>3229831529658.001</v>
      </c>
      <c r="AF2" s="7">
        <f>'IRA Calculations'!AS160</f>
        <v>3244670929095.2329</v>
      </c>
      <c r="AG2" s="7">
        <f>'IRA Calculations'!AT160</f>
        <v>3263594171940.3848</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6724470761562.2451</v>
      </c>
      <c r="C2" s="7">
        <f>'IRA Calculations'!P173</f>
        <v>6724470761562.2451</v>
      </c>
      <c r="D2" s="7">
        <f>'IRA Calculations'!Q173</f>
        <v>6724470761562.2451</v>
      </c>
      <c r="E2" s="7">
        <f>'IRA Calculations'!R173</f>
        <v>6799773500244.9287</v>
      </c>
      <c r="F2" s="7">
        <f>'IRA Calculations'!S173</f>
        <v>6864594318428.7666</v>
      </c>
      <c r="G2" s="7">
        <f>'IRA Calculations'!T173</f>
        <v>6916207410784.123</v>
      </c>
      <c r="H2" s="7">
        <f>'IRA Calculations'!U173</f>
        <v>6950223231341.3506</v>
      </c>
      <c r="I2" s="7">
        <f>'IRA Calculations'!V173</f>
        <v>6966828607129.251</v>
      </c>
      <c r="J2" s="7">
        <f>'IRA Calculations'!W173</f>
        <v>6971331401274.8525</v>
      </c>
      <c r="K2" s="7">
        <f>'IRA Calculations'!X173</f>
        <v>6969046805359.3633</v>
      </c>
      <c r="L2" s="7">
        <f>'IRA Calculations'!Y173</f>
        <v>6966447469472.3867</v>
      </c>
      <c r="M2" s="7">
        <f>'IRA Calculations'!Z173</f>
        <v>6965900683509.0449</v>
      </c>
      <c r="N2" s="7">
        <f>'IRA Calculations'!AA173</f>
        <v>6970837400905.1973</v>
      </c>
      <c r="O2" s="7">
        <f>'IRA Calculations'!AB173</f>
        <v>6983384294424.8711</v>
      </c>
      <c r="P2" s="7">
        <f>'IRA Calculations'!AC173</f>
        <v>7001573043015.6807</v>
      </c>
      <c r="Q2" s="7">
        <f>'IRA Calculations'!AD173</f>
        <v>7026199373065.0635</v>
      </c>
      <c r="R2" s="7">
        <f>'IRA Calculations'!AE173</f>
        <v>7054506954229.75</v>
      </c>
      <c r="S2" s="7">
        <f>'IRA Calculations'!AF173</f>
        <v>7085945141804.5732</v>
      </c>
      <c r="T2" s="7">
        <f>'IRA Calculations'!AG173</f>
        <v>7119687340508.4746</v>
      </c>
      <c r="U2" s="7">
        <f>'IRA Calculations'!AH173</f>
        <v>7157092465407.6377</v>
      </c>
      <c r="V2" s="7">
        <f>'IRA Calculations'!AI173</f>
        <v>7197098831492.8857</v>
      </c>
      <c r="W2" s="7">
        <f>'IRA Calculations'!AJ173</f>
        <v>7238295416306.1064</v>
      </c>
      <c r="X2" s="7">
        <f>'IRA Calculations'!AK173</f>
        <v>7282498002721.2812</v>
      </c>
      <c r="Y2" s="7">
        <f>'IRA Calculations'!AL173</f>
        <v>7329350538644.6357</v>
      </c>
      <c r="Z2" s="7">
        <f>'IRA Calculations'!AM173</f>
        <v>7378929366005.0889</v>
      </c>
      <c r="AA2" s="7">
        <f>'IRA Calculations'!AN173</f>
        <v>7431228152839.876</v>
      </c>
      <c r="AB2" s="7">
        <f>'IRA Calculations'!AO173</f>
        <v>7486196768323.9053</v>
      </c>
      <c r="AC2" s="7">
        <f>'IRA Calculations'!AP173</f>
        <v>7543488200050.6895</v>
      </c>
      <c r="AD2" s="7">
        <f>'IRA Calculations'!AQ173</f>
        <v>7602189686374.0605</v>
      </c>
      <c r="AE2" s="7">
        <f>'IRA Calculations'!AR173</f>
        <v>7662169427568.6836</v>
      </c>
      <c r="AF2" s="7">
        <f>'IRA Calculations'!AS173</f>
        <v>7723465274937.0303</v>
      </c>
      <c r="AG2" s="7">
        <f>'IRA Calculations'!AT173</f>
        <v>7785710844328.3672</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18797601595024.531</v>
      </c>
      <c r="C4" s="7">
        <f>'IRA Calculations'!P175</f>
        <v>18797601595024.531</v>
      </c>
      <c r="D4" s="7">
        <f>'IRA Calculations'!Q175</f>
        <v>18797601595024.531</v>
      </c>
      <c r="E4" s="7">
        <f>'IRA Calculations'!R175</f>
        <v>19035627407957.012</v>
      </c>
      <c r="F4" s="7">
        <f>'IRA Calculations'!S175</f>
        <v>19260205292220.734</v>
      </c>
      <c r="G4" s="7">
        <f>'IRA Calculations'!T175</f>
        <v>19474150890405.973</v>
      </c>
      <c r="H4" s="7">
        <f>'IRA Calculations'!U175</f>
        <v>19680198976072.613</v>
      </c>
      <c r="I4" s="7">
        <f>'IRA Calculations'!V175</f>
        <v>19884467937108.281</v>
      </c>
      <c r="J4" s="7">
        <f>'IRA Calculations'!W175</f>
        <v>20090264652900.555</v>
      </c>
      <c r="K4" s="7">
        <f>'IRA Calculations'!X175</f>
        <v>20308841568200.258</v>
      </c>
      <c r="L4" s="7">
        <f>'IRA Calculations'!Y175</f>
        <v>20535363386068.422</v>
      </c>
      <c r="M4" s="7">
        <f>'IRA Calculations'!Z175</f>
        <v>20768615086196.129</v>
      </c>
      <c r="N4" s="7">
        <f>'IRA Calculations'!AA175</f>
        <v>21001986864034.445</v>
      </c>
      <c r="O4" s="7">
        <f>'IRA Calculations'!AB175</f>
        <v>21236216965588.52</v>
      </c>
      <c r="P4" s="7">
        <f>'IRA Calculations'!AC175</f>
        <v>21472827338756.613</v>
      </c>
      <c r="Q4" s="7">
        <f>'IRA Calculations'!AD175</f>
        <v>21712792417012.023</v>
      </c>
      <c r="R4" s="7">
        <f>'IRA Calculations'!AE175</f>
        <v>21950481438440.781</v>
      </c>
      <c r="S4" s="7">
        <f>'IRA Calculations'!AF175</f>
        <v>22187275603525.031</v>
      </c>
      <c r="T4" s="7">
        <f>'IRA Calculations'!AG175</f>
        <v>22422000425002.137</v>
      </c>
      <c r="U4" s="7">
        <f>'IRA Calculations'!AH175</f>
        <v>22662942973553.156</v>
      </c>
      <c r="V4" s="7">
        <f>'IRA Calculations'!AI175</f>
        <v>22899651208950.328</v>
      </c>
      <c r="W4" s="7">
        <f>'IRA Calculations'!AJ175</f>
        <v>23140873089392.625</v>
      </c>
      <c r="X4" s="7">
        <f>'IRA Calculations'!AK175</f>
        <v>23380896495537.184</v>
      </c>
      <c r="Y4" s="7">
        <f>'IRA Calculations'!AL175</f>
        <v>23616944501647.879</v>
      </c>
      <c r="Z4" s="7">
        <f>'IRA Calculations'!AM175</f>
        <v>23856841656137.273</v>
      </c>
      <c r="AA4" s="7">
        <f>'IRA Calculations'!AN175</f>
        <v>24097913184132.949</v>
      </c>
      <c r="AB4" s="7">
        <f>'IRA Calculations'!AO175</f>
        <v>24340448611243.266</v>
      </c>
      <c r="AC4" s="7">
        <f>'IRA Calculations'!AP175</f>
        <v>24582451008592.613</v>
      </c>
      <c r="AD4" s="7">
        <f>'IRA Calculations'!AQ175</f>
        <v>24825542411348.352</v>
      </c>
      <c r="AE4" s="7">
        <f>'IRA Calculations'!AR175</f>
        <v>25069830231518.438</v>
      </c>
      <c r="AF4" s="7">
        <f>'IRA Calculations'!AS175</f>
        <v>25310721515912.93</v>
      </c>
      <c r="AG4" s="7">
        <f>'IRA Calculations'!AT175</f>
        <v>25551909404178.312</v>
      </c>
    </row>
    <row r="5" spans="1:35" x14ac:dyDescent="0.2">
      <c r="A5" s="1" t="s">
        <v>79</v>
      </c>
      <c r="B5" s="7">
        <f>'IRA Calculations'!O176</f>
        <v>0</v>
      </c>
      <c r="C5" s="7">
        <f>'IRA Calculations'!P176</f>
        <v>0</v>
      </c>
      <c r="D5" s="7">
        <f>'IRA Calculations'!Q176</f>
        <v>0</v>
      </c>
      <c r="E5" s="7">
        <f>'IRA Calculations'!R176</f>
        <v>0</v>
      </c>
      <c r="F5" s="7">
        <f>'IRA Calculations'!S176</f>
        <v>0</v>
      </c>
      <c r="G5" s="7">
        <f>'IRA Calculations'!T176</f>
        <v>0</v>
      </c>
      <c r="H5" s="7">
        <f>'IRA Calculations'!U176</f>
        <v>0</v>
      </c>
      <c r="I5" s="7">
        <f>'IRA Calculations'!V176</f>
        <v>0</v>
      </c>
      <c r="J5" s="7">
        <f>'IRA Calculations'!W176</f>
        <v>0</v>
      </c>
      <c r="K5" s="7">
        <f>'IRA Calculations'!X176</f>
        <v>0</v>
      </c>
      <c r="L5" s="7">
        <f>'IRA Calculations'!Y176</f>
        <v>0</v>
      </c>
      <c r="M5" s="7">
        <f>'IRA Calculations'!Z176</f>
        <v>0</v>
      </c>
      <c r="N5" s="7">
        <f>'IRA Calculations'!AA176</f>
        <v>0</v>
      </c>
      <c r="O5" s="7">
        <f>'IRA Calculations'!AB176</f>
        <v>0</v>
      </c>
      <c r="P5" s="7">
        <f>'IRA Calculations'!AC176</f>
        <v>0</v>
      </c>
      <c r="Q5" s="7">
        <f>'IRA Calculations'!AD176</f>
        <v>0</v>
      </c>
      <c r="R5" s="7">
        <f>'IRA Calculations'!AE176</f>
        <v>0</v>
      </c>
      <c r="S5" s="7">
        <f>'IRA Calculations'!AF176</f>
        <v>0</v>
      </c>
      <c r="T5" s="7">
        <f>'IRA Calculations'!AG176</f>
        <v>0</v>
      </c>
      <c r="U5" s="7">
        <f>'IRA Calculations'!AH176</f>
        <v>0</v>
      </c>
      <c r="V5" s="7">
        <f>'IRA Calculations'!AI176</f>
        <v>0</v>
      </c>
      <c r="W5" s="7">
        <f>'IRA Calculations'!AJ176</f>
        <v>0</v>
      </c>
      <c r="X5" s="7">
        <f>'IRA Calculations'!AK176</f>
        <v>0</v>
      </c>
      <c r="Y5" s="7">
        <f>'IRA Calculations'!AL176</f>
        <v>0</v>
      </c>
      <c r="Z5" s="7">
        <f>'IRA Calculations'!AM176</f>
        <v>0</v>
      </c>
      <c r="AA5" s="7">
        <f>'IRA Calculations'!AN176</f>
        <v>0</v>
      </c>
      <c r="AB5" s="7">
        <f>'IRA Calculations'!AO176</f>
        <v>0</v>
      </c>
      <c r="AC5" s="7">
        <f>'IRA Calculations'!AP176</f>
        <v>0</v>
      </c>
      <c r="AD5" s="7">
        <f>'IRA Calculations'!AQ176</f>
        <v>0</v>
      </c>
      <c r="AE5" s="7">
        <f>'IRA Calculations'!AR176</f>
        <v>0</v>
      </c>
      <c r="AF5" s="7">
        <f>'IRA Calculations'!AS176</f>
        <v>0</v>
      </c>
      <c r="AG5" s="7">
        <f>'IRA Calculations'!AT176</f>
        <v>0</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17301179030677.471</v>
      </c>
      <c r="C2" s="7">
        <f>'IRA Calculations'!P186</f>
        <v>17301179030677.471</v>
      </c>
      <c r="D2" s="7">
        <f>'IRA Calculations'!Q186</f>
        <v>17301179030677.471</v>
      </c>
      <c r="E2" s="7">
        <f>'IRA Calculations'!R186</f>
        <v>17472241507903.197</v>
      </c>
      <c r="F2" s="7">
        <f>'IRA Calculations'!S186</f>
        <v>17670782655046.031</v>
      </c>
      <c r="G2" s="7">
        <f>'IRA Calculations'!T186</f>
        <v>17901555048450.789</v>
      </c>
      <c r="H2" s="7">
        <f>'IRA Calculations'!U186</f>
        <v>18138487628391.676</v>
      </c>
      <c r="I2" s="7">
        <f>'IRA Calculations'!V186</f>
        <v>18391895301808.062</v>
      </c>
      <c r="J2" s="7">
        <f>'IRA Calculations'!W186</f>
        <v>18656374661836.621</v>
      </c>
      <c r="K2" s="7">
        <f>'IRA Calculations'!X186</f>
        <v>18927718013496.863</v>
      </c>
      <c r="L2" s="7">
        <f>'IRA Calculations'!Y186</f>
        <v>19210624958556.562</v>
      </c>
      <c r="M2" s="7">
        <f>'IRA Calculations'!Z186</f>
        <v>19501031590173.125</v>
      </c>
      <c r="N2" s="7">
        <f>'IRA Calculations'!AA186</f>
        <v>19797500026968.301</v>
      </c>
      <c r="O2" s="7">
        <f>'IRA Calculations'!AB186</f>
        <v>20107953752115.676</v>
      </c>
      <c r="P2" s="7">
        <f>'IRA Calculations'!AC186</f>
        <v>20425392553642.434</v>
      </c>
      <c r="Q2" s="7">
        <f>'IRA Calculations'!AD186</f>
        <v>20754137643479.91</v>
      </c>
      <c r="R2" s="7">
        <f>'IRA Calculations'!AE186</f>
        <v>21092455996177.508</v>
      </c>
      <c r="S2" s="7">
        <f>'IRA Calculations'!AF186</f>
        <v>21434353916727.164</v>
      </c>
      <c r="T2" s="7">
        <f>'IRA Calculations'!AG186</f>
        <v>21791289049374.078</v>
      </c>
      <c r="U2" s="7">
        <f>'IRA Calculations'!AH186</f>
        <v>22150562631209.824</v>
      </c>
      <c r="V2" s="7">
        <f>'IRA Calculations'!AI186</f>
        <v>22520968442031.543</v>
      </c>
      <c r="W2" s="7">
        <f>'IRA Calculations'!AJ186</f>
        <v>22901605914028.652</v>
      </c>
      <c r="X2" s="7">
        <f>'IRA Calculations'!AK186</f>
        <v>23293837250612.078</v>
      </c>
      <c r="Y2" s="7">
        <f>'IRA Calculations'!AL186</f>
        <v>23694135858506.977</v>
      </c>
      <c r="Z2" s="7">
        <f>'IRA Calculations'!AM186</f>
        <v>24106989441172.582</v>
      </c>
      <c r="AA2" s="7">
        <f>'IRA Calculations'!AN186</f>
        <v>24526790261233.867</v>
      </c>
      <c r="AB2" s="7">
        <f>'IRA Calculations'!AO186</f>
        <v>24950821479665.738</v>
      </c>
      <c r="AC2" s="7">
        <f>'IRA Calculations'!AP186</f>
        <v>25390518037323.363</v>
      </c>
      <c r="AD2" s="7">
        <f>'IRA Calculations'!AQ186</f>
        <v>25829639442429.707</v>
      </c>
      <c r="AE2" s="7">
        <f>'IRA Calculations'!AR186</f>
        <v>26282662890124.262</v>
      </c>
      <c r="AF2" s="7">
        <f>'IRA Calculations'!AS186</f>
        <v>26746023948148.383</v>
      </c>
      <c r="AG2" s="7">
        <f>'IRA Calculations'!AT186</f>
        <v>27222303235186.133</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12143644632862.484</v>
      </c>
      <c r="C4" s="7">
        <f>'IRA Calculations'!P188</f>
        <v>12143644632862.484</v>
      </c>
      <c r="D4" s="7">
        <f>'IRA Calculations'!Q188</f>
        <v>12143644632862.484</v>
      </c>
      <c r="E4" s="7">
        <f>'IRA Calculations'!R188</f>
        <v>12101769033539.982</v>
      </c>
      <c r="F4" s="7">
        <f>'IRA Calculations'!S188</f>
        <v>12088351393590.402</v>
      </c>
      <c r="G4" s="7">
        <f>'IRA Calculations'!T188</f>
        <v>12070484471212.795</v>
      </c>
      <c r="H4" s="7">
        <f>'IRA Calculations'!U188</f>
        <v>12046022141941.916</v>
      </c>
      <c r="I4" s="7">
        <f>'IRA Calculations'!V188</f>
        <v>12021228297509.705</v>
      </c>
      <c r="J4" s="7">
        <f>'IRA Calculations'!W188</f>
        <v>11965690783908.244</v>
      </c>
      <c r="K4" s="7">
        <f>'IRA Calculations'!X188</f>
        <v>11918702871835.129</v>
      </c>
      <c r="L4" s="7">
        <f>'IRA Calculations'!Y188</f>
        <v>11884801084550.281</v>
      </c>
      <c r="M4" s="7">
        <f>'IRA Calculations'!Z188</f>
        <v>11869621179795.875</v>
      </c>
      <c r="N4" s="7">
        <f>'IRA Calculations'!AA188</f>
        <v>11860234066281.09</v>
      </c>
      <c r="O4" s="7">
        <f>'IRA Calculations'!AB188</f>
        <v>11857372566994.053</v>
      </c>
      <c r="P4" s="7">
        <f>'IRA Calculations'!AC188</f>
        <v>11862345294413.604</v>
      </c>
      <c r="Q4" s="7">
        <f>'IRA Calculations'!AD188</f>
        <v>11861420541595.225</v>
      </c>
      <c r="R4" s="7">
        <f>'IRA Calculations'!AE188</f>
        <v>11840622327265.057</v>
      </c>
      <c r="S4" s="7">
        <f>'IRA Calculations'!AF188</f>
        <v>11823453331542.828</v>
      </c>
      <c r="T4" s="7">
        <f>'IRA Calculations'!AG188</f>
        <v>11811152374241.838</v>
      </c>
      <c r="U4" s="7">
        <f>'IRA Calculations'!AH188</f>
        <v>11807627844632.193</v>
      </c>
      <c r="V4" s="7">
        <f>'IRA Calculations'!AI188</f>
        <v>11804522071015.779</v>
      </c>
      <c r="W4" s="7">
        <f>'IRA Calculations'!AJ188</f>
        <v>11811187270574.613</v>
      </c>
      <c r="X4" s="7">
        <f>'IRA Calculations'!AK188</f>
        <v>11816735787484.855</v>
      </c>
      <c r="Y4" s="7">
        <f>'IRA Calculations'!AL188</f>
        <v>11814258147858.26</v>
      </c>
      <c r="Z4" s="7">
        <f>'IRA Calculations'!AM188</f>
        <v>11802864495209.273</v>
      </c>
      <c r="AA4" s="7">
        <f>'IRA Calculations'!AN188</f>
        <v>11788016105616.162</v>
      </c>
      <c r="AB4" s="7">
        <f>'IRA Calculations'!AO188</f>
        <v>11771230969554.396</v>
      </c>
      <c r="AC4" s="7">
        <f>'IRA Calculations'!AP188</f>
        <v>11755981272134.449</v>
      </c>
      <c r="AD4" s="7">
        <f>'IRA Calculations'!AQ188</f>
        <v>11744587619485.465</v>
      </c>
      <c r="AE4" s="7">
        <f>'IRA Calculations'!AR188</f>
        <v>11728988958737.83</v>
      </c>
      <c r="AF4" s="7">
        <f>'IRA Calculations'!AS188</f>
        <v>11718153647413.139</v>
      </c>
      <c r="AG4" s="7">
        <f>'IRA Calculations'!AT188</f>
        <v>11706131860774.297</v>
      </c>
    </row>
    <row r="5" spans="1:35" x14ac:dyDescent="0.2">
      <c r="A5" s="1" t="s">
        <v>79</v>
      </c>
      <c r="B5" s="7">
        <f>'IRA Calculations'!O189</f>
        <v>5910000000000</v>
      </c>
      <c r="C5" s="7">
        <f>'IRA Calculations'!P189</f>
        <v>5910000000000</v>
      </c>
      <c r="D5" s="7">
        <f>'IRA Calculations'!Q189</f>
        <v>5910000000000</v>
      </c>
      <c r="E5" s="7">
        <f>'IRA Calculations'!R189</f>
        <v>5916582773048.627</v>
      </c>
      <c r="F5" s="7">
        <f>'IRA Calculations'!S189</f>
        <v>5914945606694.541</v>
      </c>
      <c r="G5" s="7">
        <f>'IRA Calculations'!T189</f>
        <v>5908124080219.2842</v>
      </c>
      <c r="H5" s="7">
        <f>'IRA Calculations'!U189</f>
        <v>5889535420574.2295</v>
      </c>
      <c r="I5" s="7">
        <f>'IRA Calculations'!V189</f>
        <v>5871935882268.0527</v>
      </c>
      <c r="J5" s="7">
        <f>'IRA Calculations'!W189</f>
        <v>5861055547540.0166</v>
      </c>
      <c r="K5" s="7">
        <f>'IRA Calculations'!X189</f>
        <v>5862419852835.0762</v>
      </c>
      <c r="L5" s="7">
        <f>'IRA Calculations'!Y189</f>
        <v>5862249314673.2041</v>
      </c>
      <c r="M5" s="7">
        <f>'IRA Calculations'!Z189</f>
        <v>5852460424181.1992</v>
      </c>
      <c r="N5" s="7">
        <f>'IRA Calculations'!AA189</f>
        <v>5838953801760.1992</v>
      </c>
      <c r="O5" s="7">
        <f>'IRA Calculations'!AB189</f>
        <v>5823775905352.7549</v>
      </c>
      <c r="P5" s="7">
        <f>'IRA Calculations'!AC189</f>
        <v>5823434829029.0088</v>
      </c>
      <c r="Q5" s="7">
        <f>'IRA Calculations'!AD189</f>
        <v>5822957322175.7109</v>
      </c>
      <c r="R5" s="7">
        <f>'IRA Calculations'!AE189</f>
        <v>5824730919059.2734</v>
      </c>
      <c r="S5" s="7">
        <f>'IRA Calculations'!AF189</f>
        <v>5815862934641.4658</v>
      </c>
      <c r="T5" s="7">
        <f>'IRA Calculations'!AG189</f>
        <v>5815351320155.8096</v>
      </c>
      <c r="U5" s="7">
        <f>'IRA Calculations'!AH189</f>
        <v>5819273697879.0742</v>
      </c>
      <c r="V5" s="7">
        <f>'IRA Calculations'!AI189</f>
        <v>5820467465012.2607</v>
      </c>
      <c r="W5" s="7">
        <f>'IRA Calculations'!AJ189</f>
        <v>5822070523733.9492</v>
      </c>
      <c r="X5" s="7">
        <f>'IRA Calculations'!AK189</f>
        <v>5828107574664.5605</v>
      </c>
      <c r="Y5" s="7">
        <f>'IRA Calculations'!AL189</f>
        <v>5839499523878.2148</v>
      </c>
      <c r="Z5" s="7">
        <f>'IRA Calculations'!AM189</f>
        <v>5852289886019.3262</v>
      </c>
      <c r="AA5" s="7">
        <f>'IRA Calculations'!AN189</f>
        <v>5864159342086.2773</v>
      </c>
      <c r="AB5" s="7">
        <f>'IRA Calculations'!AO189</f>
        <v>5873334295195.4707</v>
      </c>
      <c r="AC5" s="7">
        <f>'IRA Calculations'!AP189</f>
        <v>5878518655316.6787</v>
      </c>
      <c r="AD5" s="7">
        <f>'IRA Calculations'!AQ189</f>
        <v>5879814745346.9814</v>
      </c>
      <c r="AE5" s="7">
        <f>'IRA Calculations'!AR189</f>
        <v>5883737123070.2461</v>
      </c>
      <c r="AF5" s="7">
        <f>'IRA Calculations'!AS189</f>
        <v>5888614514500.0693</v>
      </c>
      <c r="AG5" s="7">
        <f>'IRA Calculations'!AT189</f>
        <v>5890456326648.3867</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2023-12-15T19:18:28Z</dcterms:modified>
</cp:coreProperties>
</file>