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R\trans\BCDTRtSY\"/>
    </mc:Choice>
  </mc:AlternateContent>
  <xr:revisionPtr revIDLastSave="0" documentId="8_{CE601E0D-7FC9-4ABD-BE8F-BE826A7CA5F1}"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G11" i="61" s="1"/>
  <c r="E7" i="61"/>
  <c r="G7" i="61" s="1"/>
  <c r="F10" i="6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0" i="61" l="1"/>
  <c r="D3" i="63"/>
  <c r="D3" i="62"/>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J3" i="62" l="1"/>
  <c r="J3" i="23" s="1"/>
  <c r="R3" i="62"/>
  <c r="R3" i="23" s="1"/>
  <c r="Z3" i="62"/>
  <c r="Z3" i="23" s="1"/>
  <c r="X3" i="62"/>
  <c r="X3" i="23" s="1"/>
  <c r="D3" i="23"/>
  <c r="K3" i="62"/>
  <c r="K3" i="23" s="1"/>
  <c r="S3" i="62"/>
  <c r="S3" i="23" s="1"/>
  <c r="AA3" i="62"/>
  <c r="AA3" i="23" s="1"/>
  <c r="P3" i="62"/>
  <c r="P3" i="23" s="1"/>
  <c r="I3" i="62"/>
  <c r="I3" i="23" s="1"/>
  <c r="L3" i="62"/>
  <c r="L3" i="23" s="1"/>
  <c r="T3" i="62"/>
  <c r="T3" i="23" s="1"/>
  <c r="AB3" i="62"/>
  <c r="AB3" i="23" s="1"/>
  <c r="M3" i="62"/>
  <c r="M3" i="23" s="1"/>
  <c r="U3" i="62"/>
  <c r="U3" i="23" s="1"/>
  <c r="AC3" i="62"/>
  <c r="AC3" i="23" s="1"/>
  <c r="E3" i="62"/>
  <c r="E3" i="23" s="1"/>
  <c r="F3" i="62"/>
  <c r="F3" i="23" s="1"/>
  <c r="N3" i="62"/>
  <c r="N3" i="23" s="1"/>
  <c r="V3" i="62"/>
  <c r="V3" i="23" s="1"/>
  <c r="AD3" i="62"/>
  <c r="AD3" i="23" s="1"/>
  <c r="H3" i="62"/>
  <c r="H3" i="23" s="1"/>
  <c r="Y3" i="62"/>
  <c r="Y3" i="23" s="1"/>
  <c r="G3" i="62"/>
  <c r="G3" i="23" s="1"/>
  <c r="O3" i="62"/>
  <c r="O3" i="23" s="1"/>
  <c r="W3" i="62"/>
  <c r="W3" i="23" s="1"/>
  <c r="AE3" i="62"/>
  <c r="AE3" i="23" s="1"/>
  <c r="AF3" i="62"/>
  <c r="AF3" i="23" s="1"/>
  <c r="Q3" i="62"/>
  <c r="Q3" i="23" s="1"/>
  <c r="D3" i="24"/>
  <c r="J3" i="63"/>
  <c r="J3" i="24" s="1"/>
  <c r="R3" i="63"/>
  <c r="R3" i="24" s="1"/>
  <c r="Z3" i="63"/>
  <c r="Z3" i="24" s="1"/>
  <c r="K3" i="63"/>
  <c r="K3" i="24" s="1"/>
  <c r="S3" i="63"/>
  <c r="S3" i="24" s="1"/>
  <c r="AA3" i="63"/>
  <c r="AA3" i="24" s="1"/>
  <c r="L3" i="63"/>
  <c r="L3" i="24" s="1"/>
  <c r="T3" i="63"/>
  <c r="T3" i="24" s="1"/>
  <c r="AB3" i="63"/>
  <c r="AB3" i="24" s="1"/>
  <c r="E3" i="63"/>
  <c r="E3" i="24" s="1"/>
  <c r="M3" i="63"/>
  <c r="M3" i="24" s="1"/>
  <c r="U3" i="63"/>
  <c r="U3" i="24" s="1"/>
  <c r="AC3" i="63"/>
  <c r="AC3" i="24" s="1"/>
  <c r="AD3" i="63"/>
  <c r="AD3" i="24" s="1"/>
  <c r="I3" i="63"/>
  <c r="I3" i="24" s="1"/>
  <c r="Q3" i="63"/>
  <c r="Q3" i="24" s="1"/>
  <c r="Y3" i="63"/>
  <c r="Y3" i="24" s="1"/>
  <c r="F3" i="63"/>
  <c r="F3" i="24" s="1"/>
  <c r="N3" i="63"/>
  <c r="N3" i="24" s="1"/>
  <c r="V3" i="63"/>
  <c r="V3" i="24" s="1"/>
  <c r="X3" i="63"/>
  <c r="X3" i="24" s="1"/>
  <c r="G3" i="63"/>
  <c r="G3" i="24" s="1"/>
  <c r="O3" i="63"/>
  <c r="O3" i="24" s="1"/>
  <c r="W3" i="63"/>
  <c r="W3" i="24" s="1"/>
  <c r="AE3" i="63"/>
  <c r="AE3" i="24" s="1"/>
  <c r="H3" i="63"/>
  <c r="H3" i="24" s="1"/>
  <c r="P3" i="63"/>
  <c r="P3" i="24" s="1"/>
  <c r="AF3" i="63"/>
  <c r="AF3" i="24" s="1"/>
  <c r="D2" i="63"/>
  <c r="D2" i="62"/>
  <c r="D4" i="62"/>
  <c r="D4" i="63"/>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F2" i="62" l="1"/>
  <c r="F2" i="23" s="1"/>
  <c r="N2" i="62"/>
  <c r="N2" i="23" s="1"/>
  <c r="V2" i="62"/>
  <c r="V2" i="23" s="1"/>
  <c r="AD2" i="62"/>
  <c r="AD2" i="23" s="1"/>
  <c r="T2" i="62"/>
  <c r="T2" i="23" s="1"/>
  <c r="M2" i="62"/>
  <c r="M2" i="23" s="1"/>
  <c r="G2" i="62"/>
  <c r="G2" i="23" s="1"/>
  <c r="O2" i="62"/>
  <c r="O2" i="23" s="1"/>
  <c r="W2" i="62"/>
  <c r="W2" i="23" s="1"/>
  <c r="AE2" i="62"/>
  <c r="AE2" i="23" s="1"/>
  <c r="H2" i="62"/>
  <c r="H2" i="23" s="1"/>
  <c r="P2" i="62"/>
  <c r="P2" i="23" s="1"/>
  <c r="X2" i="62"/>
  <c r="X2" i="23" s="1"/>
  <c r="AF2" i="62"/>
  <c r="AF2" i="23" s="1"/>
  <c r="AC2" i="62"/>
  <c r="AC2" i="23" s="1"/>
  <c r="D2" i="23"/>
  <c r="I2" i="62"/>
  <c r="I2" i="23" s="1"/>
  <c r="Q2" i="62"/>
  <c r="Q2" i="23" s="1"/>
  <c r="Y2" i="62"/>
  <c r="Y2" i="23" s="1"/>
  <c r="E2" i="62"/>
  <c r="E2" i="23" s="1"/>
  <c r="L2" i="62"/>
  <c r="L2" i="23" s="1"/>
  <c r="U2" i="62"/>
  <c r="U2" i="23" s="1"/>
  <c r="J2" i="62"/>
  <c r="J2" i="23" s="1"/>
  <c r="R2" i="62"/>
  <c r="R2" i="23" s="1"/>
  <c r="Z2" i="62"/>
  <c r="Z2" i="23" s="1"/>
  <c r="K2" i="62"/>
  <c r="K2" i="23" s="1"/>
  <c r="S2" i="62"/>
  <c r="S2" i="23" s="1"/>
  <c r="AA2" i="62"/>
  <c r="AA2" i="23" s="1"/>
  <c r="AB2" i="62"/>
  <c r="AB2" i="23" s="1"/>
  <c r="G2" i="63"/>
  <c r="G2" i="24" s="1"/>
  <c r="O2" i="63"/>
  <c r="O2" i="24" s="1"/>
  <c r="W2" i="63"/>
  <c r="W2" i="24" s="1"/>
  <c r="AE2" i="63"/>
  <c r="AE2" i="24" s="1"/>
  <c r="U2" i="63"/>
  <c r="U2" i="24" s="1"/>
  <c r="AD2" i="63"/>
  <c r="AD2" i="24" s="1"/>
  <c r="H2" i="63"/>
  <c r="H2" i="24" s="1"/>
  <c r="P2" i="63"/>
  <c r="P2" i="24" s="1"/>
  <c r="X2" i="63"/>
  <c r="X2" i="24" s="1"/>
  <c r="AF2" i="63"/>
  <c r="AF2" i="24" s="1"/>
  <c r="N2" i="63"/>
  <c r="N2" i="24" s="1"/>
  <c r="D2" i="24"/>
  <c r="I2" i="63"/>
  <c r="I2" i="24" s="1"/>
  <c r="Q2" i="63"/>
  <c r="Q2" i="24" s="1"/>
  <c r="Y2" i="63"/>
  <c r="Y2" i="24" s="1"/>
  <c r="E2" i="63"/>
  <c r="E2" i="24" s="1"/>
  <c r="J2" i="63"/>
  <c r="J2" i="24" s="1"/>
  <c r="R2" i="63"/>
  <c r="R2" i="24" s="1"/>
  <c r="Z2" i="63"/>
  <c r="Z2" i="24" s="1"/>
  <c r="F2" i="63"/>
  <c r="F2" i="24" s="1"/>
  <c r="V2" i="63"/>
  <c r="V2" i="24" s="1"/>
  <c r="K2" i="63"/>
  <c r="K2" i="24" s="1"/>
  <c r="S2" i="63"/>
  <c r="S2" i="24" s="1"/>
  <c r="AA2" i="63"/>
  <c r="AA2" i="24" s="1"/>
  <c r="AC2" i="63"/>
  <c r="AC2" i="24" s="1"/>
  <c r="L2" i="63"/>
  <c r="L2" i="24" s="1"/>
  <c r="T2" i="63"/>
  <c r="T2" i="24" s="1"/>
  <c r="AB2" i="63"/>
  <c r="AB2" i="24" s="1"/>
  <c r="M2" i="63"/>
  <c r="M2" i="24" s="1"/>
  <c r="AF4" i="63"/>
  <c r="AF4" i="24" s="1"/>
  <c r="AA4" i="63"/>
  <c r="AA4" i="24" s="1"/>
  <c r="Y4" i="63"/>
  <c r="Y4" i="24" s="1"/>
  <c r="D4" i="24"/>
  <c r="S4" i="63"/>
  <c r="S4" i="24" s="1"/>
  <c r="K4" i="63"/>
  <c r="K4" i="24" s="1"/>
  <c r="Q4" i="63"/>
  <c r="Q4" i="24" s="1"/>
  <c r="E4" i="63"/>
  <c r="E4" i="24" s="1"/>
  <c r="I4" i="63"/>
  <c r="I4" i="24" s="1"/>
  <c r="J4" i="63"/>
  <c r="J4" i="24" s="1"/>
  <c r="AC4" i="63"/>
  <c r="AC4" i="24" s="1"/>
  <c r="AE4" i="63"/>
  <c r="AE4" i="24" s="1"/>
  <c r="Z4" i="63"/>
  <c r="Z4" i="24" s="1"/>
  <c r="V4" i="63"/>
  <c r="V4" i="24" s="1"/>
  <c r="T4" i="63"/>
  <c r="T4" i="24" s="1"/>
  <c r="AB4" i="63"/>
  <c r="AB4" i="24" s="1"/>
  <c r="G4" i="63"/>
  <c r="G4" i="24" s="1"/>
  <c r="U4" i="63"/>
  <c r="U4" i="24" s="1"/>
  <c r="R4" i="63"/>
  <c r="R4" i="24" s="1"/>
  <c r="F4" i="63"/>
  <c r="F4" i="24" s="1"/>
  <c r="H4" i="63"/>
  <c r="H4" i="24" s="1"/>
  <c r="N4" i="63"/>
  <c r="N4" i="24" s="1"/>
  <c r="P4" i="63"/>
  <c r="P4" i="24" s="1"/>
  <c r="L4" i="63"/>
  <c r="L4" i="24" s="1"/>
  <c r="X4" i="63"/>
  <c r="X4" i="24" s="1"/>
  <c r="W4" i="63"/>
  <c r="W4" i="24" s="1"/>
  <c r="AD4" i="63"/>
  <c r="AD4" i="24" s="1"/>
  <c r="M4" i="63"/>
  <c r="M4" i="24" s="1"/>
  <c r="O4" i="63"/>
  <c r="O4" i="24" s="1"/>
  <c r="F4" i="62"/>
  <c r="F4" i="23" s="1"/>
  <c r="N4" i="62"/>
  <c r="N4" i="23" s="1"/>
  <c r="V4" i="62"/>
  <c r="V4" i="23" s="1"/>
  <c r="AD4" i="62"/>
  <c r="AD4" i="23" s="1"/>
  <c r="G4" i="62"/>
  <c r="G4" i="23" s="1"/>
  <c r="O4" i="62"/>
  <c r="O4" i="23" s="1"/>
  <c r="W4" i="62"/>
  <c r="W4" i="23" s="1"/>
  <c r="AE4" i="62"/>
  <c r="AE4" i="23" s="1"/>
  <c r="AC4" i="62"/>
  <c r="AC4" i="23" s="1"/>
  <c r="H4" i="62"/>
  <c r="H4" i="23" s="1"/>
  <c r="P4" i="62"/>
  <c r="P4" i="23" s="1"/>
  <c r="X4" i="62"/>
  <c r="X4" i="23" s="1"/>
  <c r="AF4" i="62"/>
  <c r="AF4" i="23" s="1"/>
  <c r="D4" i="23"/>
  <c r="T4" i="62"/>
  <c r="T4" i="23" s="1"/>
  <c r="I4" i="62"/>
  <c r="I4" i="23" s="1"/>
  <c r="Q4" i="62"/>
  <c r="Q4" i="23" s="1"/>
  <c r="Y4" i="62"/>
  <c r="Y4" i="23" s="1"/>
  <c r="E4" i="62"/>
  <c r="E4" i="23" s="1"/>
  <c r="J4" i="62"/>
  <c r="J4" i="23" s="1"/>
  <c r="R4" i="62"/>
  <c r="R4" i="23" s="1"/>
  <c r="Z4" i="62"/>
  <c r="Z4" i="23" s="1"/>
  <c r="AB4" i="62"/>
  <c r="AB4" i="23" s="1"/>
  <c r="M4" i="62"/>
  <c r="M4" i="23" s="1"/>
  <c r="K4" i="62"/>
  <c r="K4" i="23" s="1"/>
  <c r="S4" i="62"/>
  <c r="S4" i="23" s="1"/>
  <c r="AA4" i="62"/>
  <c r="AA4" i="23" s="1"/>
  <c r="L4" i="62"/>
  <c r="L4" i="23" s="1"/>
  <c r="U4" i="62"/>
  <c r="U4" i="23"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<sst xmlns="http://schemas.openxmlformats.org/spreadsheetml/2006/main" count="53128" uniqueCount="4272">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</sst>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4219</v>
      </c>
      <c r="C1" s="104">
        <v>45660</v>
      </c>
      <c r="E1" s="106" t="s">
        <v>3851</v>
      </c>
      <c r="F1" s="106" t="s">
        <v>3851</v>
      </c>
    </row>
    <row r="2" spans="1:6">
      <c r="B2" t="str">
        <f>LOOKUP(B1,E2:F51,F2:F51)</f>
        <v>AR</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AR</v>
      </c>
    </row>
    <row r="2" spans="1:8">
      <c r="E2">
        <v>2021</v>
      </c>
      <c r="F2">
        <v>2022</v>
      </c>
      <c r="G2" t="s">
        <v>4265</v>
      </c>
      <c r="H2" t="s">
        <v>4266</v>
      </c>
    </row>
    <row r="3" spans="1:8">
      <c r="A3" t="s">
        <v>4105</v>
      </c>
      <c r="C3" t="s">
        <v>4195</v>
      </c>
      <c r="D3" t="s">
        <v>4196</v>
      </c>
      <c r="E3" s="107">
        <f>SUMIFS('SEDS 2022'!F:F,'SEDS 2022'!$C:$C,$A3,'SEDS 2022'!$B:$B,$A$1)</f>
        <v>285138</v>
      </c>
      <c r="F3" s="107">
        <f>SUMIFS('SEDS 2022'!G:G,'SEDS 2022'!$C:$C,$A3,'SEDS 2022'!$B:$B,$A$1)</f>
        <v>283267</v>
      </c>
      <c r="G3" s="82">
        <f>F3/E3</f>
        <v>0.99343826498046561</v>
      </c>
    </row>
    <row r="4" spans="1:8">
      <c r="A4" t="s">
        <v>3864</v>
      </c>
      <c r="C4" t="s">
        <v>4197</v>
      </c>
      <c r="D4" t="s">
        <v>4198</v>
      </c>
      <c r="E4" s="107">
        <f>SUMIFS('SEDS 2022'!F:F,'SEDS 2022'!$C:$C,$A4,'SEDS 2022'!$B:$B,$A$1)</f>
        <v>2861</v>
      </c>
      <c r="F4" s="107">
        <f>SUMIFS('SEDS 2022'!G:G,'SEDS 2022'!$C:$C,$A4,'SEDS 2022'!$B:$B,$A$1)</f>
        <v>2552</v>
      </c>
      <c r="G4" s="82">
        <f t="shared" ref="G4:G12" si="0">F4/E4</f>
        <v>0.89199580566235581</v>
      </c>
    </row>
    <row r="5" spans="1:8">
      <c r="A5" t="s">
        <v>3909</v>
      </c>
      <c r="C5" t="s">
        <v>4199</v>
      </c>
      <c r="D5" t="s">
        <v>4200</v>
      </c>
      <c r="E5" s="107">
        <f>SUMIFS('SEDS 2022'!F:F,'SEDS 2022'!$C:$C,$A5,'SEDS 2022'!$B:$B,$A$1)</f>
        <v>11596</v>
      </c>
      <c r="F5" s="107">
        <f>SUMIFS('SEDS 2022'!G:G,'SEDS 2022'!$C:$C,$A5,'SEDS 2022'!$B:$B,$A$1)</f>
        <v>12388</v>
      </c>
      <c r="G5" s="82">
        <f t="shared" si="0"/>
        <v>1.0682994135908934</v>
      </c>
    </row>
    <row r="6" spans="1:8">
      <c r="A6" t="s">
        <v>3916</v>
      </c>
      <c r="C6" t="s">
        <v>4201</v>
      </c>
      <c r="D6" t="s">
        <v>4202</v>
      </c>
      <c r="E6" s="107">
        <f>SUMIFS('SEDS 2022'!F:F,'SEDS 2022'!$C:$C,$A6,'SEDS 2022'!$B:$B,$A$1)</f>
        <v>1</v>
      </c>
      <c r="F6" s="107">
        <f>SUMIFS('SEDS 2022'!G:G,'SEDS 2022'!$C:$C,$A6,'SEDS 2022'!$B:$B,$A$1)</f>
        <v>1</v>
      </c>
      <c r="G6" s="82">
        <f t="shared" si="0"/>
        <v>1</v>
      </c>
    </row>
    <row r="7" spans="1:8">
      <c r="A7" t="s">
        <v>4070</v>
      </c>
      <c r="C7" t="s">
        <v>4203</v>
      </c>
      <c r="D7" t="s">
        <v>4204</v>
      </c>
      <c r="E7" s="107">
        <f>SUMIFS('SEDS 2022'!F:F,'SEDS 2022'!$C:$C,$A7,'SEDS 2022'!$B:$B,$A$1)</f>
        <v>0</v>
      </c>
      <c r="F7" s="107">
        <f>SUMIFS('SEDS 2022'!G:G,'SEDS 2022'!$C:$C,$A7,'SEDS 2022'!$B:$B,$A$1)</f>
        <v>0</v>
      </c>
      <c r="G7" s="82" t="e">
        <f t="shared" si="0"/>
        <v>#DIV/0!</v>
      </c>
    </row>
    <row r="8" spans="1:8">
      <c r="A8" t="s">
        <v>3973</v>
      </c>
      <c r="B8" t="s">
        <v>3859</v>
      </c>
      <c r="C8" t="s">
        <v>4205</v>
      </c>
      <c r="D8" t="s">
        <v>4206</v>
      </c>
      <c r="E8" s="107">
        <f>SUMIFS('SEDS 2022'!F:F,'SEDS 2022'!$C:$C,$A8,'SEDS 2022'!$B:$B,$A$1)</f>
        <v>5659</v>
      </c>
      <c r="F8" s="107">
        <f>SUMIFS('SEDS 2022'!G:G,'SEDS 2022'!$C:$C,$A8,'SEDS 2022'!$B:$B,$A$1)</f>
        <v>6258</v>
      </c>
      <c r="G8" s="82">
        <f t="shared" si="0"/>
        <v>1.10584908994522</v>
      </c>
      <c r="H8" t="s">
        <v>122</v>
      </c>
    </row>
    <row r="9" spans="1:8">
      <c r="A9" t="s">
        <v>4055</v>
      </c>
      <c r="C9" t="s">
        <v>4207</v>
      </c>
      <c r="D9" t="s">
        <v>4208</v>
      </c>
      <c r="E9" s="107">
        <f>SUMIFS('SEDS 2022'!F:F,'SEDS 2022'!$C:$C,$A9,'SEDS 2022'!$B:$B,$A$1)</f>
        <v>32</v>
      </c>
      <c r="F9" s="107">
        <f>SUMIFS('SEDS 2022'!G:G,'SEDS 2022'!$C:$C,$A9,'SEDS 2022'!$B:$B,$A$1)</f>
        <v>16</v>
      </c>
      <c r="G9" s="82">
        <f t="shared" si="0"/>
        <v>0.5</v>
      </c>
    </row>
    <row r="10" spans="1:8">
      <c r="A10" t="s">
        <v>4004</v>
      </c>
      <c r="C10" t="s">
        <v>4209</v>
      </c>
      <c r="D10" t="s">
        <v>4210</v>
      </c>
      <c r="E10" s="107">
        <f>SUMIFS('SEDS 2022'!F:F,'SEDS 2022'!$C:$C,$A10,'SEDS 2022'!$B:$B,$A$1)</f>
        <v>5319</v>
      </c>
      <c r="F10" s="107">
        <f>SUMIFS('SEDS 2022'!G:G,'SEDS 2022'!$C:$C,$A10,'SEDS 2022'!$B:$B,$A$1)</f>
        <v>5821</v>
      </c>
      <c r="G10" s="82">
        <f t="shared" si="0"/>
        <v>1.0943786426019928</v>
      </c>
    </row>
    <row r="11" spans="1:8">
      <c r="A11" t="s">
        <v>3892</v>
      </c>
      <c r="C11" t="s">
        <v>4211</v>
      </c>
      <c r="D11" t="s">
        <v>4212</v>
      </c>
      <c r="E11" s="107">
        <f>SUMIFS('SEDS 2022'!F:F,'SEDS 2022'!$C:$C,$A11,'SEDS 2022'!$B:$B,$A$1)</f>
        <v>95150</v>
      </c>
      <c r="F11" s="107">
        <f>SUMIFS('SEDS 2022'!G:G,'SEDS 2022'!$C:$C,$A11,'SEDS 2022'!$B:$B,$A$1)</f>
        <v>95322</v>
      </c>
      <c r="G11" s="82">
        <f t="shared" si="0"/>
        <v>1.0018076720966895</v>
      </c>
      <c r="H11" t="s">
        <v>124</v>
      </c>
    </row>
    <row r="12" spans="1:8">
      <c r="A12" t="s">
        <v>3993</v>
      </c>
      <c r="C12" t="s">
        <v>4213</v>
      </c>
      <c r="D12" t="s">
        <v>4214</v>
      </c>
      <c r="E12" s="107">
        <f>SUMIFS('SEDS 2022'!F:F,'SEDS 2022'!$C:$C,$A12,'SEDS 2022'!$B:$B,$A$1)</f>
        <v>175515</v>
      </c>
      <c r="F12" s="107">
        <f>SUMIFS('SEDS 2022'!G:G,'SEDS 2022'!$C:$C,$A12,'SEDS 2022'!$B:$B,$A$1)</f>
        <v>172440</v>
      </c>
      <c r="G12" s="82">
        <f t="shared" si="0"/>
        <v>0.98248012990342704</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0.98248012990342704</v>
      </c>
      <c r="E2">
        <f>$D$2*INDEX('AEO 2023 Table 7'!18:18,MATCH(E$1,'AEO 2023 Table 7'!1:1,0))/INDEX('AEO 2023 Table 7'!18:18,MATCH($D$1,'AEO 2023 Table 7'!1:1,0))</f>
        <v>1.0025425966438035</v>
      </c>
      <c r="F2">
        <f>$D$2*INDEX('AEO 2023 Table 7'!18:18,MATCH(F$1,'AEO 2023 Table 7'!1:1,0))/INDEX('AEO 2023 Table 7'!18:18,MATCH($D$1,'AEO 2023 Table 7'!1:1,0))</f>
        <v>1.0098500259931178</v>
      </c>
      <c r="G2">
        <f>$D$2*INDEX('AEO 2023 Table 7'!18:18,MATCH(G$1,'AEO 2023 Table 7'!1:1,0))/INDEX('AEO 2023 Table 7'!18:18,MATCH($D$1,'AEO 2023 Table 7'!1:1,0))</f>
        <v>1.0136003759272698</v>
      </c>
      <c r="H2">
        <f>$D$2*INDEX('AEO 2023 Table 7'!18:18,MATCH(H$1,'AEO 2023 Table 7'!1:1,0))/INDEX('AEO 2023 Table 7'!18:18,MATCH($D$1,'AEO 2023 Table 7'!1:1,0))</f>
        <v>1.0208145865678535</v>
      </c>
      <c r="I2">
        <f>$D$2*INDEX('AEO 2023 Table 7'!18:18,MATCH(I$1,'AEO 2023 Table 7'!1:1,0))/INDEX('AEO 2023 Table 7'!18:18,MATCH($D$1,'AEO 2023 Table 7'!1:1,0))</f>
        <v>1.0303848295377496</v>
      </c>
      <c r="J2">
        <f>$D$2*INDEX('AEO 2023 Table 7'!18:18,MATCH(J$1,'AEO 2023 Table 7'!1:1,0))/INDEX('AEO 2023 Table 7'!18:18,MATCH($D$1,'AEO 2023 Table 7'!1:1,0))</f>
        <v>1.0392389323685267</v>
      </c>
      <c r="K2">
        <f>$D$2*INDEX('AEO 2023 Table 7'!18:18,MATCH(K$1,'AEO 2023 Table 7'!1:1,0))/INDEX('AEO 2023 Table 7'!18:18,MATCH($D$1,'AEO 2023 Table 7'!1:1,0))</f>
        <v>1.0461549271079835</v>
      </c>
      <c r="L2">
        <f>$D$2*INDEX('AEO 2023 Table 7'!18:18,MATCH(L$1,'AEO 2023 Table 7'!1:1,0))/INDEX('AEO 2023 Table 7'!18:18,MATCH($D$1,'AEO 2023 Table 7'!1:1,0))</f>
        <v>1.0514314512190099</v>
      </c>
      <c r="M2">
        <f>$D$2*INDEX('AEO 2023 Table 7'!18:18,MATCH(M$1,'AEO 2023 Table 7'!1:1,0))/INDEX('AEO 2023 Table 7'!18:18,MATCH($D$1,'AEO 2023 Table 7'!1:1,0))</f>
        <v>1.0558997972006661</v>
      </c>
      <c r="N2">
        <f>$D$2*INDEX('AEO 2023 Table 7'!18:18,MATCH(N$1,'AEO 2023 Table 7'!1:1,0))/INDEX('AEO 2023 Table 7'!18:18,MATCH($D$1,'AEO 2023 Table 7'!1:1,0))</f>
        <v>1.0596582459582646</v>
      </c>
      <c r="O2">
        <f>$D$2*INDEX('AEO 2023 Table 7'!18:18,MATCH(O$1,'AEO 2023 Table 7'!1:1,0))/INDEX('AEO 2023 Table 7'!18:18,MATCH($D$1,'AEO 2023 Table 7'!1:1,0))</f>
        <v>1.0650859448818926</v>
      </c>
      <c r="P2">
        <f>$D$2*INDEX('AEO 2023 Table 7'!18:18,MATCH(P$1,'AEO 2023 Table 7'!1:1,0))/INDEX('AEO 2023 Table 7'!18:18,MATCH($D$1,'AEO 2023 Table 7'!1:1,0))</f>
        <v>1.0720171244833832</v>
      </c>
      <c r="Q2">
        <f>$D$2*INDEX('AEO 2023 Table 7'!18:18,MATCH(Q$1,'AEO 2023 Table 7'!1:1,0))/INDEX('AEO 2023 Table 7'!18:18,MATCH($D$1,'AEO 2023 Table 7'!1:1,0))</f>
        <v>1.0783472323388854</v>
      </c>
      <c r="R2">
        <f>$D$2*INDEX('AEO 2023 Table 7'!18:18,MATCH(R$1,'AEO 2023 Table 7'!1:1,0))/INDEX('AEO 2023 Table 7'!18:18,MATCH($D$1,'AEO 2023 Table 7'!1:1,0))</f>
        <v>1.0834900443150348</v>
      </c>
      <c r="S2">
        <f>$D$2*INDEX('AEO 2023 Table 7'!18:18,MATCH(S$1,'AEO 2023 Table 7'!1:1,0))/INDEX('AEO 2023 Table 7'!18:18,MATCH($D$1,'AEO 2023 Table 7'!1:1,0))</f>
        <v>1.0894668485132406</v>
      </c>
      <c r="T2">
        <f>$D$2*INDEX('AEO 2023 Table 7'!18:18,MATCH(T$1,'AEO 2023 Table 7'!1:1,0))/INDEX('AEO 2023 Table 7'!18:18,MATCH($D$1,'AEO 2023 Table 7'!1:1,0))</f>
        <v>1.0962110841320696</v>
      </c>
      <c r="U2">
        <f>$D$2*INDEX('AEO 2023 Table 7'!18:18,MATCH(U$1,'AEO 2023 Table 7'!1:1,0))/INDEX('AEO 2023 Table 7'!18:18,MATCH($D$1,'AEO 2023 Table 7'!1:1,0))</f>
        <v>1.10300618947064</v>
      </c>
      <c r="V2">
        <f>$D$2*INDEX('AEO 2023 Table 7'!18:18,MATCH(V$1,'AEO 2023 Table 7'!1:1,0))/INDEX('AEO 2023 Table 7'!18:18,MATCH($D$1,'AEO 2023 Table 7'!1:1,0))</f>
        <v>1.1107679024144743</v>
      </c>
      <c r="W2">
        <f>$D$2*INDEX('AEO 2023 Table 7'!18:18,MATCH(W$1,'AEO 2023 Table 7'!1:1,0))/INDEX('AEO 2023 Table 7'!18:18,MATCH($D$1,'AEO 2023 Table 7'!1:1,0))</f>
        <v>1.1187214522217619</v>
      </c>
      <c r="X2">
        <f>$D$2*INDEX('AEO 2023 Table 7'!18:18,MATCH(X$1,'AEO 2023 Table 7'!1:1,0))/INDEX('AEO 2023 Table 7'!18:18,MATCH($D$1,'AEO 2023 Table 7'!1:1,0))</f>
        <v>1.1270159048596615</v>
      </c>
      <c r="Y2">
        <f>$D$2*INDEX('AEO 2023 Table 7'!18:18,MATCH(Y$1,'AEO 2023 Table 7'!1:1,0))/INDEX('AEO 2023 Table 7'!18:18,MATCH($D$1,'AEO 2023 Table 7'!1:1,0))</f>
        <v>1.1350714470434893</v>
      </c>
      <c r="Z2">
        <f>$D$2*INDEX('AEO 2023 Table 7'!18:18,MATCH(Z$1,'AEO 2023 Table 7'!1:1,0))/INDEX('AEO 2023 Table 7'!18:18,MATCH($D$1,'AEO 2023 Table 7'!1:1,0))</f>
        <v>1.1434133944882277</v>
      </c>
      <c r="AA2">
        <f>$D$2*INDEX('AEO 2023 Table 7'!18:18,MATCH(AA$1,'AEO 2023 Table 7'!1:1,0))/INDEX('AEO 2023 Table 7'!18:18,MATCH($D$1,'AEO 2023 Table 7'!1:1,0))</f>
        <v>1.1522815014625591</v>
      </c>
      <c r="AB2">
        <f>$D$2*INDEX('AEO 2023 Table 7'!18:18,MATCH(AB$1,'AEO 2023 Table 7'!1:1,0))/INDEX('AEO 2023 Table 7'!18:18,MATCH($D$1,'AEO 2023 Table 7'!1:1,0))</f>
        <v>1.1625852629369462</v>
      </c>
      <c r="AC2">
        <f>$D$2*INDEX('AEO 2023 Table 7'!18:18,MATCH(AC$1,'AEO 2023 Table 7'!1:1,0))/INDEX('AEO 2023 Table 7'!18:18,MATCH($D$1,'AEO 2023 Table 7'!1:1,0))</f>
        <v>1.1736470073197829</v>
      </c>
      <c r="AD2">
        <f>$D$2*INDEX('AEO 2023 Table 7'!18:18,MATCH(AD$1,'AEO 2023 Table 7'!1:1,0))/INDEX('AEO 2023 Table 7'!18:18,MATCH($D$1,'AEO 2023 Table 7'!1:1,0))</f>
        <v>1.1850594402948151</v>
      </c>
      <c r="AE2">
        <f>$D$2*INDEX('AEO 2023 Table 7'!18:18,MATCH(AE$1,'AEO 2023 Table 7'!1:1,0))/INDEX('AEO 2023 Table 7'!18:18,MATCH($D$1,'AEO 2023 Table 7'!1:1,0))</f>
        <v>1.1966220356431325</v>
      </c>
      <c r="AF2">
        <f>$D$2*INDEX('AEO 2023 Table 7'!18:18,MATCH(AF$1,'AEO 2023 Table 7'!1:1,0))/INDEX('AEO 2023 Table 7'!18:18,MATCH($D$1,'AEO 2023 Table 7'!1:1,0))</f>
        <v>1.2092405772095116</v>
      </c>
    </row>
    <row r="3" spans="1:32">
      <c r="A3" t="s">
        <v>124</v>
      </c>
      <c r="B3">
        <f>INDEX('AEO 2021 Table 7'!22:22,MATCH(B$1,'AEO 2021 Table 7'!1:1,0))/INDEX('AEO 2021 Table 7'!22:22,MATCH(B$1,'AEO 2021 Table 7'!1:1,0))</f>
        <v>1</v>
      </c>
      <c r="C3">
        <v>1</v>
      </c>
      <c r="D3" s="108">
        <f>'seds growth'!G11</f>
        <v>1.0018076720966895</v>
      </c>
      <c r="E3">
        <f>$D$3*INDEX('AEO 2023 Table 7'!22:22,MATCH(E$1,'AEO 2023 Table 7'!1:1,0))/INDEX('AEO 2023 Table 7'!22:22,MATCH($D$1,'AEO 2023 Table 7'!1:1,0))</f>
        <v>1.0669471560848831</v>
      </c>
      <c r="F3">
        <f>$D$3*INDEX('AEO 2023 Table 7'!22:22,MATCH(F$1,'AEO 2023 Table 7'!1:1,0))/INDEX('AEO 2023 Table 7'!22:22,MATCH($D$1,'AEO 2023 Table 7'!1:1,0))</f>
        <v>1.1039763082307066</v>
      </c>
      <c r="G3">
        <f>$D$3*INDEX('AEO 2023 Table 7'!22:22,MATCH(G$1,'AEO 2023 Table 7'!1:1,0))/INDEX('AEO 2023 Table 7'!22:22,MATCH($D$1,'AEO 2023 Table 7'!1:1,0))</f>
        <v>1.1269447622763238</v>
      </c>
      <c r="H3">
        <f>$D$3*INDEX('AEO 2023 Table 7'!22:22,MATCH(H$1,'AEO 2023 Table 7'!1:1,0))/INDEX('AEO 2023 Table 7'!22:22,MATCH($D$1,'AEO 2023 Table 7'!1:1,0))</f>
        <v>1.1437024518864773</v>
      </c>
      <c r="I3">
        <f>$D$3*INDEX('AEO 2023 Table 7'!22:22,MATCH(I$1,'AEO 2023 Table 7'!1:1,0))/INDEX('AEO 2023 Table 7'!22:22,MATCH($D$1,'AEO 2023 Table 7'!1:1,0))</f>
        <v>1.1562749595749677</v>
      </c>
      <c r="J3">
        <f>$D$3*INDEX('AEO 2023 Table 7'!22:22,MATCH(J$1,'AEO 2023 Table 7'!1:1,0))/INDEX('AEO 2023 Table 7'!22:22,MATCH($D$1,'AEO 2023 Table 7'!1:1,0))</f>
        <v>1.1658762475234474</v>
      </c>
      <c r="K3">
        <f>$D$3*INDEX('AEO 2023 Table 7'!22:22,MATCH(K$1,'AEO 2023 Table 7'!1:1,0))/INDEX('AEO 2023 Table 7'!22:22,MATCH($D$1,'AEO 2023 Table 7'!1:1,0))</f>
        <v>1.1730525113634651</v>
      </c>
      <c r="L3">
        <f>$D$3*INDEX('AEO 2023 Table 7'!22:22,MATCH(L$1,'AEO 2023 Table 7'!1:1,0))/INDEX('AEO 2023 Table 7'!22:22,MATCH($D$1,'AEO 2023 Table 7'!1:1,0))</f>
        <v>1.1783345491137516</v>
      </c>
      <c r="M3">
        <f>$D$3*INDEX('AEO 2023 Table 7'!22:22,MATCH(M$1,'AEO 2023 Table 7'!1:1,0))/INDEX('AEO 2023 Table 7'!22:22,MATCH($D$1,'AEO 2023 Table 7'!1:1,0))</f>
        <v>1.1819646291094665</v>
      </c>
      <c r="N3">
        <f>$D$3*INDEX('AEO 2023 Table 7'!22:22,MATCH(N$1,'AEO 2023 Table 7'!1:1,0))/INDEX('AEO 2023 Table 7'!22:22,MATCH($D$1,'AEO 2023 Table 7'!1:1,0))</f>
        <v>1.1848845463100699</v>
      </c>
      <c r="O3">
        <f>$D$3*INDEX('AEO 2023 Table 7'!22:22,MATCH(O$1,'AEO 2023 Table 7'!1:1,0))/INDEX('AEO 2023 Table 7'!22:22,MATCH($D$1,'AEO 2023 Table 7'!1:1,0))</f>
        <v>1.1874810908048454</v>
      </c>
      <c r="P3">
        <f>$D$3*INDEX('AEO 2023 Table 7'!22:22,MATCH(P$1,'AEO 2023 Table 7'!1:1,0))/INDEX('AEO 2023 Table 7'!22:22,MATCH($D$1,'AEO 2023 Table 7'!1:1,0))</f>
        <v>1.1900165700913525</v>
      </c>
      <c r="Q3">
        <f>$D$3*INDEX('AEO 2023 Table 7'!22:22,MATCH(Q$1,'AEO 2023 Table 7'!1:1,0))/INDEX('AEO 2023 Table 7'!22:22,MATCH($D$1,'AEO 2023 Table 7'!1:1,0))</f>
        <v>1.1920552322977616</v>
      </c>
      <c r="R3">
        <f>$D$3*INDEX('AEO 2023 Table 7'!22:22,MATCH(R$1,'AEO 2023 Table 7'!1:1,0))/INDEX('AEO 2023 Table 7'!22:22,MATCH($D$1,'AEO 2023 Table 7'!1:1,0))</f>
        <v>1.193805376238926</v>
      </c>
      <c r="S3">
        <f>$D$3*INDEX('AEO 2023 Table 7'!22:22,MATCH(S$1,'AEO 2023 Table 7'!1:1,0))/INDEX('AEO 2023 Table 7'!22:22,MATCH($D$1,'AEO 2023 Table 7'!1:1,0))</f>
        <v>1.1953282269796808</v>
      </c>
      <c r="T3">
        <f>$D$3*INDEX('AEO 2023 Table 7'!22:22,MATCH(T$1,'AEO 2023 Table 7'!1:1,0))/INDEX('AEO 2023 Table 7'!22:22,MATCH($D$1,'AEO 2023 Table 7'!1:1,0))</f>
        <v>1.1960342106674202</v>
      </c>
      <c r="U3">
        <f>$D$3*INDEX('AEO 2023 Table 7'!22:22,MATCH(U$1,'AEO 2023 Table 7'!1:1,0))/INDEX('AEO 2023 Table 7'!22:22,MATCH($D$1,'AEO 2023 Table 7'!1:1,0))</f>
        <v>1.1963217755024309</v>
      </c>
      <c r="V3">
        <f>$D$3*INDEX('AEO 2023 Table 7'!22:22,MATCH(V$1,'AEO 2023 Table 7'!1:1,0))/INDEX('AEO 2023 Table 7'!22:22,MATCH($D$1,'AEO 2023 Table 7'!1:1,0))</f>
        <v>1.1963184641878464</v>
      </c>
      <c r="W3">
        <f>$D$3*INDEX('AEO 2023 Table 7'!22:22,MATCH(W$1,'AEO 2023 Table 7'!1:1,0))/INDEX('AEO 2023 Table 7'!22:22,MATCH($D$1,'AEO 2023 Table 7'!1:1,0))</f>
        <v>1.1960193097517902</v>
      </c>
      <c r="X3">
        <f>$D$3*INDEX('AEO 2023 Table 7'!22:22,MATCH(X$1,'AEO 2023 Table 7'!1:1,0))/INDEX('AEO 2023 Table 7'!22:22,MATCH($D$1,'AEO 2023 Table 7'!1:1,0))</f>
        <v>1.1955664018449148</v>
      </c>
      <c r="Y3">
        <f>$D$3*INDEX('AEO 2023 Table 7'!22:22,MATCH(Y$1,'AEO 2023 Table 7'!1:1,0))/INDEX('AEO 2023 Table 7'!22:22,MATCH($D$1,'AEO 2023 Table 7'!1:1,0))</f>
        <v>1.1946905477189911</v>
      </c>
      <c r="Z3">
        <f>$D$3*INDEX('AEO 2023 Table 7'!22:22,MATCH(Z$1,'AEO 2023 Table 7'!1:1,0))/INDEX('AEO 2023 Table 7'!22:22,MATCH($D$1,'AEO 2023 Table 7'!1:1,0))</f>
        <v>1.1938381297074971</v>
      </c>
      <c r="AA3">
        <f>$D$3*INDEX('AEO 2023 Table 7'!22:22,MATCH(AA$1,'AEO 2023 Table 7'!1:1,0))/INDEX('AEO 2023 Table 7'!22:22,MATCH($D$1,'AEO 2023 Table 7'!1:1,0))</f>
        <v>1.1928212364169264</v>
      </c>
      <c r="AB3">
        <f>$D$3*INDEX('AEO 2023 Table 7'!22:22,MATCH(AB$1,'AEO 2023 Table 7'!1:1,0))/INDEX('AEO 2023 Table 7'!22:22,MATCH($D$1,'AEO 2023 Table 7'!1:1,0))</f>
        <v>1.1921411323654139</v>
      </c>
      <c r="AC3">
        <f>$D$3*INDEX('AEO 2023 Table 7'!22:22,MATCH(AC$1,'AEO 2023 Table 7'!1:1,0))/INDEX('AEO 2023 Table 7'!22:22,MATCH($D$1,'AEO 2023 Table 7'!1:1,0))</f>
        <v>1.1909663864249351</v>
      </c>
      <c r="AD3">
        <f>$D$3*INDEX('AEO 2023 Table 7'!22:22,MATCH(AD$1,'AEO 2023 Table 7'!1:1,0))/INDEX('AEO 2023 Table 7'!22:22,MATCH($D$1,'AEO 2023 Table 7'!1:1,0))</f>
        <v>1.1898906031172283</v>
      </c>
      <c r="AE3">
        <f>$D$3*INDEX('AEO 2023 Table 7'!22:22,MATCH(AE$1,'AEO 2023 Table 7'!1:1,0))/INDEX('AEO 2023 Table 7'!22:22,MATCH($D$1,'AEO 2023 Table 7'!1:1,0))</f>
        <v>1.1886040888911968</v>
      </c>
      <c r="AF3">
        <f>$D$3*INDEX('AEO 2023 Table 7'!22:22,MATCH(AF$1,'AEO 2023 Table 7'!1:1,0))/INDEX('AEO 2023 Table 7'!22:22,MATCH($D$1,'AEO 2023 Table 7'!1:1,0))</f>
        <v>1.1874826608246913</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1.10584908994522</v>
      </c>
      <c r="E4">
        <f>$D$4*'AEO 2023 Table 7'!G65/'AEO 2023 Table 7'!$F$65*'calibration multiplier'!$E$3</f>
        <v>1.1868739653955365</v>
      </c>
      <c r="F4">
        <f>$D$4*'AEO 2023 Table 7'!H65/'AEO 2023 Table 7'!$F$65*'calibration multiplier'!$E$3</f>
        <v>1.2038534429715217</v>
      </c>
      <c r="G4">
        <f>$D$4*'AEO 2023 Table 7'!I65/'AEO 2023 Table 7'!$F$65*'calibration multiplier'!$E$3</f>
        <v>1.206184446887379</v>
      </c>
      <c r="H4">
        <f>$D$4*'AEO 2023 Table 7'!J65/'AEO 2023 Table 7'!$F$65*'calibration multiplier'!$E$3</f>
        <v>1.2214878742544</v>
      </c>
      <c r="I4">
        <f>$D$4*'AEO 2023 Table 7'!K65/'AEO 2023 Table 7'!$F$65*'calibration multiplier'!$E$3</f>
        <v>1.2366105975263868</v>
      </c>
      <c r="J4">
        <f>$D$4*'AEO 2023 Table 7'!L65/'AEO 2023 Table 7'!$F$65*'calibration multiplier'!$E$3</f>
        <v>1.2485753391899572</v>
      </c>
      <c r="K4">
        <f>$D$4*'AEO 2023 Table 7'!M65/'AEO 2023 Table 7'!$F$65*'calibration multiplier'!$E$3</f>
        <v>1.2574748185951838</v>
      </c>
      <c r="L4">
        <f>$D$4*'AEO 2023 Table 7'!N65/'AEO 2023 Table 7'!$F$65*'calibration multiplier'!$E$3</f>
        <v>1.2637205518362169</v>
      </c>
      <c r="M4">
        <f>$D$4*'AEO 2023 Table 7'!O65/'AEO 2023 Table 7'!$F$65*'calibration multiplier'!$E$3</f>
        <v>1.2699722033336371</v>
      </c>
      <c r="N4">
        <f>$D$4*'AEO 2023 Table 7'!P65/'AEO 2023 Table 7'!$F$65*'calibration multiplier'!$E$3</f>
        <v>1.2798967247451938</v>
      </c>
      <c r="O4">
        <f>$D$4*'AEO 2023 Table 7'!Q65/'AEO 2023 Table 7'!$F$65*'calibration multiplier'!$E$3</f>
        <v>1.2903566510846138</v>
      </c>
      <c r="P4">
        <f>$D$4*'AEO 2023 Table 7'!R65/'AEO 2023 Table 7'!$F$65*'calibration multiplier'!$E$3</f>
        <v>1.2998081065355895</v>
      </c>
      <c r="Q4">
        <f>$D$4*'AEO 2023 Table 7'!S65/'AEO 2023 Table 7'!$F$65*'calibration multiplier'!$E$3</f>
        <v>1.3110610792309463</v>
      </c>
      <c r="R4">
        <f>$D$4*'AEO 2023 Table 7'!T65/'AEO 2023 Table 7'!$F$65*'calibration multiplier'!$E$3</f>
        <v>1.3256203844948347</v>
      </c>
      <c r="S4">
        <f>$D$4*'AEO 2023 Table 7'!U65/'AEO 2023 Table 7'!$F$65*'calibration multiplier'!$E$3</f>
        <v>1.3430082217615635</v>
      </c>
      <c r="T4">
        <f>$D$4*'AEO 2023 Table 7'!V65/'AEO 2023 Table 7'!$F$65*'calibration multiplier'!$E$3</f>
        <v>1.3612668318181191</v>
      </c>
      <c r="U4">
        <f>$D$4*'AEO 2023 Table 7'!W65/'AEO 2023 Table 7'!$F$65*'calibration multiplier'!$E$3</f>
        <v>1.380329930192961</v>
      </c>
      <c r="V4">
        <f>$D$4*'AEO 2023 Table 7'!X65/'AEO 2023 Table 7'!$F$65*'calibration multiplier'!$E$3</f>
        <v>1.4024863039063813</v>
      </c>
      <c r="W4">
        <f>$D$4*'AEO 2023 Table 7'!Y65/'AEO 2023 Table 7'!$F$65*'calibration multiplier'!$E$3</f>
        <v>1.4236969402490649</v>
      </c>
      <c r="X4">
        <f>$D$4*'AEO 2023 Table 7'!Z65/'AEO 2023 Table 7'!$F$65*'calibration multiplier'!$E$3</f>
        <v>1.4452768757903345</v>
      </c>
      <c r="Y4">
        <f>$D$4*'AEO 2023 Table 7'!AA65/'AEO 2023 Table 7'!$F$65*'calibration multiplier'!$E$3</f>
        <v>1.4671850772859016</v>
      </c>
      <c r="Z4">
        <f>$D$4*'AEO 2023 Table 7'!AB65/'AEO 2023 Table 7'!$F$65*'calibration multiplier'!$E$3</f>
        <v>1.4890372526209998</v>
      </c>
      <c r="AA4">
        <f>$D$4*'AEO 2023 Table 7'!AC65/'AEO 2023 Table 7'!$F$65*'calibration multiplier'!$E$3</f>
        <v>1.5103070715275597</v>
      </c>
      <c r="AB4">
        <f>$D$4*'AEO 2023 Table 7'!AD65/'AEO 2023 Table 7'!$F$65*'calibration multiplier'!$E$3</f>
        <v>1.5310268871404997</v>
      </c>
      <c r="AC4">
        <f>$D$4*'AEO 2023 Table 7'!AE65/'AEO 2023 Table 7'!$F$65*'calibration multiplier'!$E$3</f>
        <v>1.5532416543169443</v>
      </c>
      <c r="AD4">
        <f>$D$4*'AEO 2023 Table 7'!AF65/'AEO 2023 Table 7'!$F$65*'calibration multiplier'!$E$3</f>
        <v>1.57567815883271</v>
      </c>
      <c r="AE4">
        <f>$D$4*'AEO 2023 Table 7'!AG65/'AEO 2023 Table 7'!$F$65*'calibration multiplier'!$E$3</f>
        <v>1.5977915265497136</v>
      </c>
      <c r="AF4">
        <f>$D$4*'AEO 2023 Table 7'!AH65/'AEO 2023 Table 7'!$F$65*'calibration multiplier'!$E$3</f>
        <v>1.6224536900176381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0.98248012990342704</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0.98038118625763826</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0.97873124561018066</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0.98477358546502436</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0.99495750293387053</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1.003536039612646</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1.0111598920116154</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1.018217044411861</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1.0257673330793584</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1.0346053846446359</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1.0470773652655321</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1.0589532816913223</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1.0700324675357011</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1.0821424692054282</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1.0931382052341652</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1.1063094761757846</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1.1195048100202216</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1.1319100937414657</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1.1459140570863844</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1.160511810868466</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1.1754220096399781</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1.1899758455181904</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1.2038541764889124</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1.2175514434346093</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1.2326736649572334</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1.2483516359940632</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1.2633819049231649</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1.279421105275121</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1.2979500208747046</v>
      </c>
    </row>
    <row r="3" spans="1:32">
      <c r="A3" t="s">
        <v>124</v>
      </c>
      <c r="B3">
        <v>1</v>
      </c>
      <c r="C3">
        <v>1</v>
      </c>
      <c r="D3" s="108">
        <f>'seds growth'!G11</f>
        <v>1.0018076720966895</v>
      </c>
      <c r="E3">
        <f>$D$3*INDEX('AEO 2023 Table 49'!50:50,MATCH(E1,'AEO 2023 Table 49'!13:13,0))/INDEX('AEO 2023 Table 49'!50:50,MATCH($D$1,'AEO 2023 Table 49'!13:13,0))</f>
        <v>0.98612948808916212</v>
      </c>
      <c r="F3">
        <f>$D$3*INDEX('AEO 2023 Table 49'!50:50,MATCH(F1,'AEO 2023 Table 49'!13:13,0))/INDEX('AEO 2023 Table 49'!50:50,MATCH($D$1,'AEO 2023 Table 49'!13:13,0))</f>
        <v>0.97380990099470255</v>
      </c>
      <c r="G3">
        <f>$D$3*INDEX('AEO 2023 Table 49'!50:50,MATCH(G1,'AEO 2023 Table 49'!13:13,0))/INDEX('AEO 2023 Table 49'!50:50,MATCH($D$1,'AEO 2023 Table 49'!13:13,0))</f>
        <v>0.97283597037254566</v>
      </c>
      <c r="H3">
        <f>$D$3*INDEX('AEO 2023 Table 49'!50:50,MATCH(H1,'AEO 2023 Table 49'!13:13,0))/INDEX('AEO 2023 Table 49'!50:50,MATCH($D$1,'AEO 2023 Table 49'!13:13,0))</f>
        <v>0.97892944712547092</v>
      </c>
      <c r="I3">
        <f>$D$3*INDEX('AEO 2023 Table 49'!50:50,MATCH(I1,'AEO 2023 Table 49'!13:13,0))/INDEX('AEO 2023 Table 49'!50:50,MATCH($D$1,'AEO 2023 Table 49'!13:13,0))</f>
        <v>0.98326460043171138</v>
      </c>
      <c r="J3">
        <f>$D$3*INDEX('AEO 2023 Table 49'!50:50,MATCH(J1,'AEO 2023 Table 49'!13:13,0))/INDEX('AEO 2023 Table 49'!50:50,MATCH($D$1,'AEO 2023 Table 49'!13:13,0))</f>
        <v>0.98641134049351331</v>
      </c>
      <c r="K3">
        <f>$D$3*INDEX('AEO 2023 Table 49'!50:50,MATCH(K1,'AEO 2023 Table 49'!13:13,0))/INDEX('AEO 2023 Table 49'!50:50,MATCH($D$1,'AEO 2023 Table 49'!13:13,0))</f>
        <v>0.98704193279981234</v>
      </c>
      <c r="L3">
        <f>$D$3*INDEX('AEO 2023 Table 49'!50:50,MATCH(L1,'AEO 2023 Table 49'!13:13,0))/INDEX('AEO 2023 Table 49'!50:50,MATCH($D$1,'AEO 2023 Table 49'!13:13,0))</f>
        <v>0.98726949069001069</v>
      </c>
      <c r="M3">
        <f>$D$3*INDEX('AEO 2023 Table 49'!50:50,MATCH(M1,'AEO 2023 Table 49'!13:13,0))/INDEX('AEO 2023 Table 49'!50:50,MATCH($D$1,'AEO 2023 Table 49'!13:13,0))</f>
        <v>0.98752909906275432</v>
      </c>
      <c r="N3">
        <f>$D$3*INDEX('AEO 2023 Table 49'!50:50,MATCH(N1,'AEO 2023 Table 49'!13:13,0))/INDEX('AEO 2023 Table 49'!50:50,MATCH($D$1,'AEO 2023 Table 49'!13:13,0))</f>
        <v>0.98975751054334349</v>
      </c>
      <c r="O3">
        <f>$D$3*INDEX('AEO 2023 Table 49'!50:50,MATCH(O1,'AEO 2023 Table 49'!13:13,0))/INDEX('AEO 2023 Table 49'!50:50,MATCH($D$1,'AEO 2023 Table 49'!13:13,0))</f>
        <v>0.98974058771708096</v>
      </c>
      <c r="P3">
        <f>$D$3*INDEX('AEO 2023 Table 49'!50:50,MATCH(P1,'AEO 2023 Table 49'!13:13,0))/INDEX('AEO 2023 Table 49'!50:50,MATCH($D$1,'AEO 2023 Table 49'!13:13,0))</f>
        <v>0.98704708252623352</v>
      </c>
      <c r="Q3">
        <f>$D$3*INDEX('AEO 2023 Table 49'!50:50,MATCH(Q1,'AEO 2023 Table 49'!13:13,0))/INDEX('AEO 2023 Table 49'!50:50,MATCH($D$1,'AEO 2023 Table 49'!13:13,0))</f>
        <v>0.9847982275427335</v>
      </c>
      <c r="R3">
        <f>$D$3*INDEX('AEO 2023 Table 49'!50:50,MATCH(R1,'AEO 2023 Table 49'!13:13,0))/INDEX('AEO 2023 Table 49'!50:50,MATCH($D$1,'AEO 2023 Table 49'!13:13,0))</f>
        <v>0.98084951270802889</v>
      </c>
      <c r="S3">
        <f>$D$3*INDEX('AEO 2023 Table 49'!50:50,MATCH(S1,'AEO 2023 Table 49'!13:13,0))/INDEX('AEO 2023 Table 49'!50:50,MATCH($D$1,'AEO 2023 Table 49'!13:13,0))</f>
        <v>0.98007934191671864</v>
      </c>
      <c r="T3">
        <f>$D$3*INDEX('AEO 2023 Table 49'!50:50,MATCH(T1,'AEO 2023 Table 49'!13:13,0))/INDEX('AEO 2023 Table 49'!50:50,MATCH($D$1,'AEO 2023 Table 49'!13:13,0))</f>
        <v>0.98001678962065641</v>
      </c>
      <c r="U3">
        <f>$D$3*INDEX('AEO 2023 Table 49'!50:50,MATCH(U1,'AEO 2023 Table 49'!13:13,0))/INDEX('AEO 2023 Table 49'!50:50,MATCH($D$1,'AEO 2023 Table 49'!13:13,0))</f>
        <v>0.97886746821205894</v>
      </c>
      <c r="V3">
        <f>$D$3*INDEX('AEO 2023 Table 49'!50:50,MATCH(V1,'AEO 2023 Table 49'!13:13,0))/INDEX('AEO 2023 Table 49'!50:50,MATCH($D$1,'AEO 2023 Table 49'!13:13,0))</f>
        <v>0.97877041114135899</v>
      </c>
      <c r="W3">
        <f>$D$3*INDEX('AEO 2023 Table 49'!50:50,MATCH(W1,'AEO 2023 Table 49'!13:13,0))/INDEX('AEO 2023 Table 49'!50:50,MATCH($D$1,'AEO 2023 Table 49'!13:13,0))</f>
        <v>0.97796884363089975</v>
      </c>
      <c r="X3">
        <f>$D$3*INDEX('AEO 2023 Table 49'!50:50,MATCH(X1,'AEO 2023 Table 49'!13:13,0))/INDEX('AEO 2023 Table 49'!50:50,MATCH($D$1,'AEO 2023 Table 49'!13:13,0))</f>
        <v>0.97780015659862474</v>
      </c>
      <c r="Y3">
        <f>$D$3*INDEX('AEO 2023 Table 49'!50:50,MATCH(Y1,'AEO 2023 Table 49'!13:13,0))/INDEX('AEO 2023 Table 49'!50:50,MATCH($D$1,'AEO 2023 Table 49'!13:13,0))</f>
        <v>0.97703636803849847</v>
      </c>
      <c r="Z3">
        <f>$D$3*INDEX('AEO 2023 Table 49'!50:50,MATCH(Z1,'AEO 2023 Table 49'!13:13,0))/INDEX('AEO 2023 Table 49'!50:50,MATCH($D$1,'AEO 2023 Table 49'!13:13,0))</f>
        <v>0.97563577106109645</v>
      </c>
      <c r="AA3">
        <f>$D$3*INDEX('AEO 2023 Table 49'!50:50,MATCH(AA1,'AEO 2023 Table 49'!13:13,0))/INDEX('AEO 2023 Table 49'!50:50,MATCH($D$1,'AEO 2023 Table 49'!13:13,0))</f>
        <v>0.97352666068281446</v>
      </c>
      <c r="AB3">
        <f>$D$3*INDEX('AEO 2023 Table 49'!50:50,MATCH(AB1,'AEO 2023 Table 49'!13:13,0))/INDEX('AEO 2023 Table 49'!50:50,MATCH($D$1,'AEO 2023 Table 49'!13:13,0))</f>
        <v>0.97135793994375164</v>
      </c>
      <c r="AC3">
        <f>$D$3*INDEX('AEO 2023 Table 49'!50:50,MATCH(AC1,'AEO 2023 Table 49'!13:13,0))/INDEX('AEO 2023 Table 49'!50:50,MATCH($D$1,'AEO 2023 Table 49'!13:13,0))</f>
        <v>0.9685580535157392</v>
      </c>
      <c r="AD3">
        <f>$D$3*INDEX('AEO 2023 Table 49'!50:50,MATCH(AD1,'AEO 2023 Table 49'!13:13,0))/INDEX('AEO 2023 Table 49'!50:50,MATCH($D$1,'AEO 2023 Table 49'!13:13,0))</f>
        <v>0.96537926297139209</v>
      </c>
      <c r="AE3">
        <f>$D$3*INDEX('AEO 2023 Table 49'!50:50,MATCH(AE1,'AEO 2023 Table 49'!13:13,0))/INDEX('AEO 2023 Table 49'!50:50,MATCH($D$1,'AEO 2023 Table 49'!13:13,0))</f>
        <v>0.96403050621605013</v>
      </c>
      <c r="AF3">
        <f>$D$3*INDEX('AEO 2023 Table 49'!50:50,MATCH(AF1,'AEO 2023 Table 49'!13:13,0))/INDEX('AEO 2023 Table 49'!50:50,MATCH($D$1,'AEO 2023 Table 49'!13:13,0))</f>
        <v>0.96387138449247645</v>
      </c>
    </row>
    <row r="4" spans="1:32">
      <c r="A4" t="s">
        <v>122</v>
      </c>
      <c r="B4">
        <v>1</v>
      </c>
      <c r="C4">
        <v>1</v>
      </c>
      <c r="D4" s="108">
        <f>'seds growth'!G8</f>
        <v>1.10584908994522</v>
      </c>
      <c r="E4">
        <f>$D$4*'AEO 2023 Table 7'!G65/'AEO 2023 Table 7'!$F$65</f>
        <v>1.1868739653955365</v>
      </c>
      <c r="F4">
        <f>$D$4*'AEO 2023 Table 7'!H65/'AEO 2023 Table 7'!$F$65</f>
        <v>1.2038534429715217</v>
      </c>
      <c r="G4">
        <f>$D$4*'AEO 2023 Table 7'!I65/'AEO 2023 Table 7'!$F$65</f>
        <v>1.206184446887379</v>
      </c>
      <c r="H4">
        <f>$D$4*'AEO 2023 Table 7'!J65/'AEO 2023 Table 7'!$F$65</f>
        <v>1.2214878742544</v>
      </c>
      <c r="I4">
        <f>$D$4*'AEO 2023 Table 7'!K65/'AEO 2023 Table 7'!$F$65</f>
        <v>1.2366105975263868</v>
      </c>
      <c r="J4">
        <f>$D$4*'AEO 2023 Table 7'!L65/'AEO 2023 Table 7'!$F$65</f>
        <v>1.2485753391899572</v>
      </c>
      <c r="K4">
        <f>$D$4*'AEO 2023 Table 7'!M65/'AEO 2023 Table 7'!$F$65</f>
        <v>1.2574748185951838</v>
      </c>
      <c r="L4">
        <f>$D$4*'AEO 2023 Table 7'!N65/'AEO 2023 Table 7'!$F$65</f>
        <v>1.2637205518362169</v>
      </c>
      <c r="M4">
        <f>$D$4*'AEO 2023 Table 7'!O65/'AEO 2023 Table 7'!$F$65</f>
        <v>1.2699722033336371</v>
      </c>
      <c r="N4">
        <f>$D$4*'AEO 2023 Table 7'!P65/'AEO 2023 Table 7'!$F$65</f>
        <v>1.2798967247451938</v>
      </c>
      <c r="O4">
        <f>$D$4*'AEO 2023 Table 7'!Q65/'AEO 2023 Table 7'!$F$65</f>
        <v>1.2903566510846138</v>
      </c>
      <c r="P4">
        <f>$D$4*'AEO 2023 Table 7'!R65/'AEO 2023 Table 7'!$F$65</f>
        <v>1.2998081065355895</v>
      </c>
      <c r="Q4">
        <f>$D$4*'AEO 2023 Table 7'!S65/'AEO 2023 Table 7'!$F$65</f>
        <v>1.3110610792309463</v>
      </c>
      <c r="R4">
        <f>$D$4*'AEO 2023 Table 7'!T65/'AEO 2023 Table 7'!$F$65</f>
        <v>1.3256203844948347</v>
      </c>
      <c r="S4">
        <f>$D$4*'AEO 2023 Table 7'!U65/'AEO 2023 Table 7'!$F$65</f>
        <v>1.3430082217615635</v>
      </c>
      <c r="T4">
        <f>$D$4*'AEO 2023 Table 7'!V65/'AEO 2023 Table 7'!$F$65</f>
        <v>1.3612668318181191</v>
      </c>
      <c r="U4">
        <f>$D$4*'AEO 2023 Table 7'!W65/'AEO 2023 Table 7'!$F$65</f>
        <v>1.380329930192961</v>
      </c>
      <c r="V4">
        <f>$D$4*'AEO 2023 Table 7'!X65/'AEO 2023 Table 7'!$F$65</f>
        <v>1.4024863039063813</v>
      </c>
      <c r="W4">
        <f>$D$4*'AEO 2023 Table 7'!Y65/'AEO 2023 Table 7'!$F$65</f>
        <v>1.4236969402490649</v>
      </c>
      <c r="X4">
        <f>$D$4*'AEO 2023 Table 7'!Z65/'AEO 2023 Table 7'!$F$65</f>
        <v>1.4452768757903345</v>
      </c>
      <c r="Y4">
        <f>$D$4*'AEO 2023 Table 7'!AA65/'AEO 2023 Table 7'!$F$65</f>
        <v>1.4671850772859016</v>
      </c>
      <c r="Z4">
        <f>$D$4*'AEO 2023 Table 7'!AB65/'AEO 2023 Table 7'!$F$65</f>
        <v>1.4890372526209998</v>
      </c>
      <c r="AA4">
        <f>$D$4*'AEO 2023 Table 7'!AC65/'AEO 2023 Table 7'!$F$65</f>
        <v>1.5103070715275597</v>
      </c>
      <c r="AB4">
        <f>$D$4*'AEO 2023 Table 7'!AD65/'AEO 2023 Table 7'!$F$65</f>
        <v>1.5310268871404997</v>
      </c>
      <c r="AC4">
        <f>$D$4*'AEO 2023 Table 7'!AE65/'AEO 2023 Table 7'!$F$65</f>
        <v>1.5532416543169443</v>
      </c>
      <c r="AD4">
        <f>$D$4*'AEO 2023 Table 7'!AF65/'AEO 2023 Table 7'!$F$65</f>
        <v>1.57567815883271</v>
      </c>
      <c r="AE4">
        <f>$D$4*'AEO 2023 Table 7'!AG65/'AEO 2023 Table 7'!$F$65</f>
        <v>1.5977915265497136</v>
      </c>
      <c r="AF4">
        <f>$D$4*'AEO 2023 Table 7'!AH65/'AEO 2023 Table 7'!$F$65</f>
        <v>1.6224536900176381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0.98248012990342704</v>
      </c>
      <c r="E2" s="108">
        <f>'growth rates from 2022 psgr'!E2</f>
        <v>1.0025425966438035</v>
      </c>
      <c r="F2" s="108">
        <f>'growth rates from 2022 psgr'!F2</f>
        <v>1.0098500259931178</v>
      </c>
      <c r="G2" s="108">
        <f>'growth rates from 2022 psgr'!G2</f>
        <v>1.0136003759272698</v>
      </c>
      <c r="H2" s="108">
        <f>'growth rates from 2022 psgr'!H2</f>
        <v>1.0208145865678535</v>
      </c>
      <c r="I2" s="108">
        <f>'growth rates from 2022 psgr'!I2</f>
        <v>1.0303848295377496</v>
      </c>
      <c r="J2" s="108">
        <f>'growth rates from 2022 psgr'!J2</f>
        <v>1.0392389323685267</v>
      </c>
      <c r="K2" s="108">
        <f>'growth rates from 2022 psgr'!K2</f>
        <v>1.0461549271079835</v>
      </c>
      <c r="L2" s="108">
        <f>'growth rates from 2022 psgr'!L2</f>
        <v>1.0514314512190099</v>
      </c>
      <c r="M2" s="108">
        <f>'growth rates from 2022 psgr'!M2</f>
        <v>1.0558997972006661</v>
      </c>
      <c r="N2" s="108">
        <f>'growth rates from 2022 psgr'!N2</f>
        <v>1.0596582459582646</v>
      </c>
      <c r="O2" s="108">
        <f>'growth rates from 2022 psgr'!O2</f>
        <v>1.0650859448818926</v>
      </c>
      <c r="P2" s="108">
        <f>'growth rates from 2022 psgr'!P2</f>
        <v>1.0720171244833832</v>
      </c>
      <c r="Q2" s="108">
        <f>'growth rates from 2022 psgr'!Q2</f>
        <v>1.0783472323388854</v>
      </c>
      <c r="R2" s="108">
        <f>'growth rates from 2022 psgr'!R2</f>
        <v>1.0834900443150348</v>
      </c>
      <c r="S2" s="108">
        <f>'growth rates from 2022 psgr'!S2</f>
        <v>1.0894668485132406</v>
      </c>
      <c r="T2" s="108">
        <f>'growth rates from 2022 psgr'!T2</f>
        <v>1.0962110841320696</v>
      </c>
      <c r="U2" s="108">
        <f>'growth rates from 2022 psgr'!U2</f>
        <v>1.10300618947064</v>
      </c>
      <c r="V2" s="108">
        <f>'growth rates from 2022 psgr'!V2</f>
        <v>1.1107679024144743</v>
      </c>
      <c r="W2" s="108">
        <f>'growth rates from 2022 psgr'!W2</f>
        <v>1.1187214522217619</v>
      </c>
      <c r="X2" s="108">
        <f>'growth rates from 2022 psgr'!X2</f>
        <v>1.1270159048596615</v>
      </c>
      <c r="Y2" s="108">
        <f>'growth rates from 2022 psgr'!Y2</f>
        <v>1.1350714470434893</v>
      </c>
      <c r="Z2" s="108">
        <f>'growth rates from 2022 psgr'!Z2</f>
        <v>1.1434133944882277</v>
      </c>
      <c r="AA2" s="108">
        <f>'growth rates from 2022 psgr'!AA2</f>
        <v>1.1522815014625591</v>
      </c>
      <c r="AB2" s="108">
        <f>'growth rates from 2022 psgr'!AB2</f>
        <v>1.1625852629369462</v>
      </c>
      <c r="AC2" s="108">
        <f>'growth rates from 2022 psgr'!AC2</f>
        <v>1.1736470073197829</v>
      </c>
      <c r="AD2" s="108">
        <f>'growth rates from 2022 psgr'!AD2</f>
        <v>1.1850594402948151</v>
      </c>
      <c r="AE2" s="108">
        <f>'growth rates from 2022 psgr'!AE2</f>
        <v>1.1966220356431325</v>
      </c>
      <c r="AF2" s="108">
        <f>'growth rates from 2022 psgr'!AF2</f>
        <v>1.2092405772095116</v>
      </c>
    </row>
    <row r="3" spans="1:32">
      <c r="A3" t="s">
        <v>124</v>
      </c>
      <c r="B3">
        <f>INDEX('AEO 2021 Table 7'!22:22,MATCH(B$1,'AEO 2021 Table 7'!1:1,0))/INDEX('AEO 2021 Table 7'!22:22,MATCH(B$1,'AEO 2021 Table 7'!1:1,0))</f>
        <v>1</v>
      </c>
      <c r="C3">
        <v>1</v>
      </c>
      <c r="D3" s="108">
        <f>'growth rates from 2022 psgr'!D3</f>
        <v>1.0018076720966895</v>
      </c>
      <c r="E3" s="108">
        <f>'growth rates from 2022 psgr'!E3</f>
        <v>1.0669471560848831</v>
      </c>
      <c r="F3" s="108">
        <f>'growth rates from 2022 psgr'!F3</f>
        <v>1.1039763082307066</v>
      </c>
      <c r="G3" s="108">
        <f>'growth rates from 2022 psgr'!G3</f>
        <v>1.1269447622763238</v>
      </c>
      <c r="H3" s="108">
        <f>'growth rates from 2022 psgr'!H3</f>
        <v>1.1437024518864773</v>
      </c>
      <c r="I3" s="108">
        <f>'growth rates from 2022 psgr'!I3</f>
        <v>1.1562749595749677</v>
      </c>
      <c r="J3" s="108">
        <f>'growth rates from 2022 psgr'!J3</f>
        <v>1.1658762475234474</v>
      </c>
      <c r="K3" s="108">
        <f>'growth rates from 2022 psgr'!K3</f>
        <v>1.1730525113634651</v>
      </c>
      <c r="L3" s="108">
        <f>'growth rates from 2022 psgr'!L3</f>
        <v>1.1783345491137516</v>
      </c>
      <c r="M3" s="108">
        <f>'growth rates from 2022 psgr'!M3</f>
        <v>1.1819646291094665</v>
      </c>
      <c r="N3" s="108">
        <f>'growth rates from 2022 psgr'!N3</f>
        <v>1.1848845463100699</v>
      </c>
      <c r="O3" s="108">
        <f>'growth rates from 2022 psgr'!O3</f>
        <v>1.1874810908048454</v>
      </c>
      <c r="P3" s="108">
        <f>'growth rates from 2022 psgr'!P3</f>
        <v>1.1900165700913525</v>
      </c>
      <c r="Q3" s="108">
        <f>'growth rates from 2022 psgr'!Q3</f>
        <v>1.1920552322977616</v>
      </c>
      <c r="R3" s="108">
        <f>'growth rates from 2022 psgr'!R3</f>
        <v>1.193805376238926</v>
      </c>
      <c r="S3" s="108">
        <f>'growth rates from 2022 psgr'!S3</f>
        <v>1.1953282269796808</v>
      </c>
      <c r="T3" s="108">
        <f>'growth rates from 2022 psgr'!T3</f>
        <v>1.1960342106674202</v>
      </c>
      <c r="U3" s="108">
        <f>'growth rates from 2022 psgr'!U3</f>
        <v>1.1963217755024309</v>
      </c>
      <c r="V3" s="108">
        <f>'growth rates from 2022 psgr'!V3</f>
        <v>1.1963184641878464</v>
      </c>
      <c r="W3" s="108">
        <f>'growth rates from 2022 psgr'!W3</f>
        <v>1.1960193097517902</v>
      </c>
      <c r="X3" s="108">
        <f>'growth rates from 2022 psgr'!X3</f>
        <v>1.1955664018449148</v>
      </c>
      <c r="Y3" s="108">
        <f>'growth rates from 2022 psgr'!Y3</f>
        <v>1.1946905477189911</v>
      </c>
      <c r="Z3" s="108">
        <f>'growth rates from 2022 psgr'!Z3</f>
        <v>1.1938381297074971</v>
      </c>
      <c r="AA3" s="108">
        <f>'growth rates from 2022 psgr'!AA3</f>
        <v>1.1928212364169264</v>
      </c>
      <c r="AB3" s="108">
        <f>'growth rates from 2022 psgr'!AB3</f>
        <v>1.1921411323654139</v>
      </c>
      <c r="AC3" s="108">
        <f>'growth rates from 2022 psgr'!AC3</f>
        <v>1.1909663864249351</v>
      </c>
      <c r="AD3" s="108">
        <f>'growth rates from 2022 psgr'!AD3</f>
        <v>1.1898906031172283</v>
      </c>
      <c r="AE3" s="108">
        <f>'growth rates from 2022 psgr'!AE3</f>
        <v>1.1886040888911968</v>
      </c>
      <c r="AF3" s="108">
        <f>'growth rates from 2022 psgr'!AF3</f>
        <v>1.1874826608246913</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1.10584908994522</v>
      </c>
      <c r="E4" s="108">
        <f>'growth rates from 2022 psgr'!E4</f>
        <v>1.1868739653955365</v>
      </c>
      <c r="F4" s="108">
        <f>'growth rates from 2022 psgr'!F4</f>
        <v>1.2038534429715217</v>
      </c>
      <c r="G4" s="108">
        <f>'growth rates from 2022 psgr'!G4</f>
        <v>1.206184446887379</v>
      </c>
      <c r="H4" s="108">
        <f>'growth rates from 2022 psgr'!H4</f>
        <v>1.2214878742544</v>
      </c>
      <c r="I4" s="108">
        <f>'growth rates from 2022 psgr'!I4</f>
        <v>1.2366105975263868</v>
      </c>
      <c r="J4" s="108">
        <f>'growth rates from 2022 psgr'!J4</f>
        <v>1.2485753391899572</v>
      </c>
      <c r="K4" s="108">
        <f>'growth rates from 2022 psgr'!K4</f>
        <v>1.2574748185951838</v>
      </c>
      <c r="L4" s="108">
        <f>'growth rates from 2022 psgr'!L4</f>
        <v>1.2637205518362169</v>
      </c>
      <c r="M4" s="108">
        <f>'growth rates from 2022 psgr'!M4</f>
        <v>1.2699722033336371</v>
      </c>
      <c r="N4" s="108">
        <f>'growth rates from 2022 psgr'!N4</f>
        <v>1.2798967247451938</v>
      </c>
      <c r="O4" s="108">
        <f>'growth rates from 2022 psgr'!O4</f>
        <v>1.2903566510846138</v>
      </c>
      <c r="P4" s="108">
        <f>'growth rates from 2022 psgr'!P4</f>
        <v>1.2998081065355895</v>
      </c>
      <c r="Q4" s="108">
        <f>'growth rates from 2022 psgr'!Q4</f>
        <v>1.3110610792309463</v>
      </c>
      <c r="R4" s="108">
        <f>'growth rates from 2022 psgr'!R4</f>
        <v>1.3256203844948347</v>
      </c>
      <c r="S4" s="108">
        <f>'growth rates from 2022 psgr'!S4</f>
        <v>1.3430082217615635</v>
      </c>
      <c r="T4" s="108">
        <f>'growth rates from 2022 psgr'!T4</f>
        <v>1.3612668318181191</v>
      </c>
      <c r="U4" s="108">
        <f>'growth rates from 2022 psgr'!U4</f>
        <v>1.380329930192961</v>
      </c>
      <c r="V4" s="108">
        <f>'growth rates from 2022 psgr'!V4</f>
        <v>1.4024863039063813</v>
      </c>
      <c r="W4" s="108">
        <f>'growth rates from 2022 psgr'!W4</f>
        <v>1.4236969402490649</v>
      </c>
      <c r="X4" s="108">
        <f>'growth rates from 2022 psgr'!X4</f>
        <v>1.4452768757903345</v>
      </c>
      <c r="Y4" s="108">
        <f>'growth rates from 2022 psgr'!Y4</f>
        <v>1.4671850772859016</v>
      </c>
      <c r="Z4" s="108">
        <f>'growth rates from 2022 psgr'!Z4</f>
        <v>1.4890372526209998</v>
      </c>
      <c r="AA4" s="108">
        <f>'growth rates from 2022 psgr'!AA4</f>
        <v>1.5103070715275597</v>
      </c>
      <c r="AB4" s="108">
        <f>'growth rates from 2022 psgr'!AB4</f>
        <v>1.5310268871404997</v>
      </c>
      <c r="AC4" s="108">
        <f>'growth rates from 2022 psgr'!AC4</f>
        <v>1.5532416543169443</v>
      </c>
      <c r="AD4" s="108">
        <f>'growth rates from 2022 psgr'!AD4</f>
        <v>1.57567815883271</v>
      </c>
      <c r="AE4" s="108">
        <f>'growth rates from 2022 psgr'!AE4</f>
        <v>1.5977915265497136</v>
      </c>
      <c r="AF4" s="108">
        <f>'growth rates from 2022 psgr'!AF4</f>
        <v>1.6224536900176381</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0.98248012990342704</v>
      </c>
      <c r="E2" s="108">
        <f>'growth rates from 2022 frgt'!E2</f>
        <v>0.98038118625763826</v>
      </c>
      <c r="F2" s="108">
        <f>'growth rates from 2022 frgt'!F2</f>
        <v>0.97873124561018066</v>
      </c>
      <c r="G2" s="108">
        <f>'growth rates from 2022 frgt'!G2</f>
        <v>0.98477358546502436</v>
      </c>
      <c r="H2" s="108">
        <f>'growth rates from 2022 frgt'!H2</f>
        <v>0.99495750293387053</v>
      </c>
      <c r="I2" s="108">
        <f>'growth rates from 2022 frgt'!I2</f>
        <v>1.003536039612646</v>
      </c>
      <c r="J2" s="108">
        <f>'growth rates from 2022 frgt'!J2</f>
        <v>1.0111598920116154</v>
      </c>
      <c r="K2" s="108">
        <f>'growth rates from 2022 frgt'!K2</f>
        <v>1.018217044411861</v>
      </c>
      <c r="L2" s="108">
        <f>'growth rates from 2022 frgt'!L2</f>
        <v>1.0257673330793584</v>
      </c>
      <c r="M2" s="108">
        <f>'growth rates from 2022 frgt'!M2</f>
        <v>1.0346053846446359</v>
      </c>
      <c r="N2" s="108">
        <f>'growth rates from 2022 frgt'!N2</f>
        <v>1.0470773652655321</v>
      </c>
      <c r="O2" s="108">
        <f>'growth rates from 2022 frgt'!O2</f>
        <v>1.0589532816913223</v>
      </c>
      <c r="P2" s="108">
        <f>'growth rates from 2022 frgt'!P2</f>
        <v>1.0700324675357011</v>
      </c>
      <c r="Q2" s="108">
        <f>'growth rates from 2022 frgt'!Q2</f>
        <v>1.0821424692054282</v>
      </c>
      <c r="R2" s="108">
        <f>'growth rates from 2022 frgt'!R2</f>
        <v>1.0931382052341652</v>
      </c>
      <c r="S2" s="108">
        <f>'growth rates from 2022 frgt'!S2</f>
        <v>1.1063094761757846</v>
      </c>
      <c r="T2" s="108">
        <f>'growth rates from 2022 frgt'!T2</f>
        <v>1.1195048100202216</v>
      </c>
      <c r="U2" s="108">
        <f>'growth rates from 2022 frgt'!U2</f>
        <v>1.1319100937414657</v>
      </c>
      <c r="V2" s="108">
        <f>'growth rates from 2022 frgt'!V2</f>
        <v>1.1459140570863844</v>
      </c>
      <c r="W2" s="108">
        <f>'growth rates from 2022 frgt'!W2</f>
        <v>1.160511810868466</v>
      </c>
      <c r="X2" s="108">
        <f>'growth rates from 2022 frgt'!X2</f>
        <v>1.1754220096399781</v>
      </c>
      <c r="Y2" s="108">
        <f>'growth rates from 2022 frgt'!Y2</f>
        <v>1.1899758455181904</v>
      </c>
      <c r="Z2" s="108">
        <f>'growth rates from 2022 frgt'!Z2</f>
        <v>1.2038541764889124</v>
      </c>
      <c r="AA2" s="108">
        <f>'growth rates from 2022 frgt'!AA2</f>
        <v>1.2175514434346093</v>
      </c>
      <c r="AB2" s="108">
        <f>'growth rates from 2022 frgt'!AB2</f>
        <v>1.2326736649572334</v>
      </c>
      <c r="AC2" s="108">
        <f>'growth rates from 2022 frgt'!AC2</f>
        <v>1.2483516359940632</v>
      </c>
      <c r="AD2" s="108">
        <f>'growth rates from 2022 frgt'!AD2</f>
        <v>1.2633819049231649</v>
      </c>
      <c r="AE2" s="108">
        <f>'growth rates from 2022 frgt'!AE2</f>
        <v>1.279421105275121</v>
      </c>
      <c r="AF2" s="108">
        <f>'growth rates from 2022 frgt'!AF2</f>
        <v>1.2979500208747046</v>
      </c>
    </row>
    <row r="3" spans="1:32">
      <c r="A3" t="s">
        <v>124</v>
      </c>
      <c r="B3">
        <v>1</v>
      </c>
      <c r="C3">
        <v>1</v>
      </c>
      <c r="D3" s="108">
        <f>'growth rates from 2022 frgt'!D3</f>
        <v>1.0018076720966895</v>
      </c>
      <c r="E3" s="108">
        <f>'growth rates from 2022 frgt'!E3</f>
        <v>0.98612948808916212</v>
      </c>
      <c r="F3" s="108">
        <f>'growth rates from 2022 frgt'!F3</f>
        <v>0.97380990099470255</v>
      </c>
      <c r="G3" s="108">
        <f>'growth rates from 2022 frgt'!G3</f>
        <v>0.97283597037254566</v>
      </c>
      <c r="H3" s="108">
        <f>'growth rates from 2022 frgt'!H3</f>
        <v>0.97892944712547092</v>
      </c>
      <c r="I3" s="108">
        <f>'growth rates from 2022 frgt'!I3</f>
        <v>0.98326460043171138</v>
      </c>
      <c r="J3" s="108">
        <f>'growth rates from 2022 frgt'!J3</f>
        <v>0.98641134049351331</v>
      </c>
      <c r="K3" s="108">
        <f>'growth rates from 2022 frgt'!K3</f>
        <v>0.98704193279981234</v>
      </c>
      <c r="L3" s="108">
        <f>'growth rates from 2022 frgt'!L3</f>
        <v>0.98726949069001069</v>
      </c>
      <c r="M3" s="108">
        <f>'growth rates from 2022 frgt'!M3</f>
        <v>0.98752909906275432</v>
      </c>
      <c r="N3" s="108">
        <f>'growth rates from 2022 frgt'!N3</f>
        <v>0.98975751054334349</v>
      </c>
      <c r="O3" s="108">
        <f>'growth rates from 2022 frgt'!O3</f>
        <v>0.98974058771708096</v>
      </c>
      <c r="P3" s="108">
        <f>'growth rates from 2022 frgt'!P3</f>
        <v>0.98704708252623352</v>
      </c>
      <c r="Q3" s="108">
        <f>'growth rates from 2022 frgt'!Q3</f>
        <v>0.9847982275427335</v>
      </c>
      <c r="R3" s="108">
        <f>'growth rates from 2022 frgt'!R3</f>
        <v>0.98084951270802889</v>
      </c>
      <c r="S3" s="108">
        <f>'growth rates from 2022 frgt'!S3</f>
        <v>0.98007934191671864</v>
      </c>
      <c r="T3" s="108">
        <f>'growth rates from 2022 frgt'!T3</f>
        <v>0.98001678962065641</v>
      </c>
      <c r="U3" s="108">
        <f>'growth rates from 2022 frgt'!U3</f>
        <v>0.97886746821205894</v>
      </c>
      <c r="V3" s="108">
        <f>'growth rates from 2022 frgt'!V3</f>
        <v>0.97877041114135899</v>
      </c>
      <c r="W3" s="108">
        <f>'growth rates from 2022 frgt'!W3</f>
        <v>0.97796884363089975</v>
      </c>
      <c r="X3" s="108">
        <f>'growth rates from 2022 frgt'!X3</f>
        <v>0.97780015659862474</v>
      </c>
      <c r="Y3" s="108">
        <f>'growth rates from 2022 frgt'!Y3</f>
        <v>0.97703636803849847</v>
      </c>
      <c r="Z3" s="108">
        <f>'growth rates from 2022 frgt'!Z3</f>
        <v>0.97563577106109645</v>
      </c>
      <c r="AA3" s="108">
        <f>'growth rates from 2022 frgt'!AA3</f>
        <v>0.97352666068281446</v>
      </c>
      <c r="AB3" s="108">
        <f>'growth rates from 2022 frgt'!AB3</f>
        <v>0.97135793994375164</v>
      </c>
      <c r="AC3" s="108">
        <f>'growth rates from 2022 frgt'!AC3</f>
        <v>0.9685580535157392</v>
      </c>
      <c r="AD3" s="108">
        <f>'growth rates from 2022 frgt'!AD3</f>
        <v>0.96537926297139209</v>
      </c>
      <c r="AE3" s="108">
        <f>'growth rates from 2022 frgt'!AE3</f>
        <v>0.96403050621605013</v>
      </c>
      <c r="AF3" s="108">
        <f>'growth rates from 2022 frgt'!AF3</f>
        <v>0.96387138449247645</v>
      </c>
    </row>
    <row r="4" spans="1:32">
      <c r="A4" t="s">
        <v>122</v>
      </c>
      <c r="B4">
        <v>1</v>
      </c>
      <c r="C4">
        <v>1</v>
      </c>
      <c r="D4" s="108">
        <f>'growth rates from 2022 frgt'!D4</f>
        <v>1.10584908994522</v>
      </c>
      <c r="E4" s="108">
        <f>'growth rates from 2022 frgt'!E4</f>
        <v>1.1868739653955365</v>
      </c>
      <c r="F4" s="108">
        <f>'growth rates from 2022 frgt'!F4</f>
        <v>1.2038534429715217</v>
      </c>
      <c r="G4" s="108">
        <f>'growth rates from 2022 frgt'!G4</f>
        <v>1.206184446887379</v>
      </c>
      <c r="H4" s="108">
        <f>'growth rates from 2022 frgt'!H4</f>
        <v>1.2214878742544</v>
      </c>
      <c r="I4" s="108">
        <f>'growth rates from 2022 frgt'!I4</f>
        <v>1.2366105975263868</v>
      </c>
      <c r="J4" s="108">
        <f>'growth rates from 2022 frgt'!J4</f>
        <v>1.2485753391899572</v>
      </c>
      <c r="K4" s="108">
        <f>'growth rates from 2022 frgt'!K4</f>
        <v>1.2574748185951838</v>
      </c>
      <c r="L4" s="108">
        <f>'growth rates from 2022 frgt'!L4</f>
        <v>1.2637205518362169</v>
      </c>
      <c r="M4" s="108">
        <f>'growth rates from 2022 frgt'!M4</f>
        <v>1.2699722033336371</v>
      </c>
      <c r="N4" s="108">
        <f>'growth rates from 2022 frgt'!N4</f>
        <v>1.2798967247451938</v>
      </c>
      <c r="O4" s="108">
        <f>'growth rates from 2022 frgt'!O4</f>
        <v>1.2903566510846138</v>
      </c>
      <c r="P4" s="108">
        <f>'growth rates from 2022 frgt'!P4</f>
        <v>1.2998081065355895</v>
      </c>
      <c r="Q4" s="108">
        <f>'growth rates from 2022 frgt'!Q4</f>
        <v>1.3110610792309463</v>
      </c>
      <c r="R4" s="108">
        <f>'growth rates from 2022 frgt'!R4</f>
        <v>1.3256203844948347</v>
      </c>
      <c r="S4" s="108">
        <f>'growth rates from 2022 frgt'!S4</f>
        <v>1.3430082217615635</v>
      </c>
      <c r="T4" s="108">
        <f>'growth rates from 2022 frgt'!T4</f>
        <v>1.3612668318181191</v>
      </c>
      <c r="U4" s="108">
        <f>'growth rates from 2022 frgt'!U4</f>
        <v>1.380329930192961</v>
      </c>
      <c r="V4" s="108">
        <f>'growth rates from 2022 frgt'!V4</f>
        <v>1.4024863039063813</v>
      </c>
      <c r="W4" s="108">
        <f>'growth rates from 2022 frgt'!W4</f>
        <v>1.4236969402490649</v>
      </c>
      <c r="X4" s="108">
        <f>'growth rates from 2022 frgt'!X4</f>
        <v>1.4452768757903345</v>
      </c>
      <c r="Y4" s="108">
        <f>'growth rates from 2022 frgt'!Y4</f>
        <v>1.4671850772859016</v>
      </c>
      <c r="Z4" s="108">
        <f>'growth rates from 2022 frgt'!Z4</f>
        <v>1.4890372526209998</v>
      </c>
      <c r="AA4" s="108">
        <f>'growth rates from 2022 frgt'!AA4</f>
        <v>1.5103070715275597</v>
      </c>
      <c r="AB4" s="108">
        <f>'growth rates from 2022 frgt'!AB4</f>
        <v>1.5310268871404997</v>
      </c>
      <c r="AC4" s="108">
        <f>'growth rates from 2022 frgt'!AC4</f>
        <v>1.5532416543169443</v>
      </c>
      <c r="AD4" s="108">
        <f>'growth rates from 2022 frgt'!AD4</f>
        <v>1.57567815883271</v>
      </c>
      <c r="AE4" s="108">
        <f>'growth rates from 2022 frgt'!AE4</f>
        <v>1.5977915265497136</v>
      </c>
      <c r="AF4" s="108">
        <f>'growth rates from 2022 frgt'!AF4</f>
        <v>1.6224536900176381</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2025-01-03T23:18:59Z</dcterms:modified>
</cp:coreProperties>
</file>