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R\land\BLAPE\"/>
    </mc:Choice>
  </mc:AlternateContent>
  <xr:revisionPtr revIDLastSave="0" documentId="8_{0DCC731D-909D-4B99-B3AF-2B436E789FFE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L23" i="4"/>
  <c r="T23" i="4"/>
  <c r="AC23" i="4"/>
  <c r="AK23" i="4"/>
  <c r="A25" i="4" s="1"/>
  <c r="AD23" i="4"/>
  <c r="C23" i="4"/>
  <c r="P23" i="4"/>
  <c r="Q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I23" i="4" l="1"/>
  <c r="U23" i="4"/>
  <c r="W23" i="4"/>
  <c r="I23" i="4"/>
  <c r="O23" i="4"/>
  <c r="E23" i="4"/>
  <c r="R23" i="4"/>
  <c r="G23" i="4"/>
  <c r="Z23" i="4"/>
  <c r="Y23" i="4"/>
  <c r="AA23" i="4"/>
  <c r="AE23" i="4"/>
  <c r="D23" i="4"/>
  <c r="N23" i="4"/>
  <c r="M23" i="4"/>
  <c r="F23" i="4"/>
  <c r="H23" i="4"/>
  <c r="J23" i="4"/>
  <c r="AG23" i="4"/>
  <c r="AJ23" i="4"/>
  <c r="S23" i="4"/>
  <c r="V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<sst xmlns="http://schemas.openxmlformats.org/spreadsheetml/2006/main" count="15367" uniqueCount="462">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</sst>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12</v>
      </c>
      <c r="C1" s="57">
        <v>44412</v>
      </c>
      <c r="H1" s="53" t="s">
        <v>2</v>
      </c>
    </row>
    <row r="2" spans="1:8" x14ac:dyDescent="0.25">
      <c r="B2" s="2" t="str">
        <f>LOOKUP(B1,F2:G51,G2:G51)</f>
        <v>AR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Arkansas</v>
      </c>
      <c r="B18" s="2">
        <f>SUMIFS('LULUCF Dataframe EPA'!AD2:AD766,'LULUCF Dataframe EPA'!A2:A766,Data!A18)</f>
        <v>-47.544078294791056</v>
      </c>
      <c r="C18" s="2">
        <f>B18/D11</f>
        <v>-50.313718611174529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-50313718611174.172</v>
      </c>
      <c r="C23" s="56">
        <f>$B$23*C11</f>
        <v>-48928898452982.445</v>
      </c>
      <c r="D23" s="56">
        <f t="shared" ref="D23:AK23" si="0">$B$23*D11</f>
        <v>-47544078294790.719</v>
      </c>
      <c r="E23" s="56">
        <f t="shared" si="0"/>
        <v>-46159258136598.992</v>
      </c>
      <c r="F23" s="56">
        <f t="shared" si="0"/>
        <v>-44774437978407.266</v>
      </c>
      <c r="G23" s="56">
        <f t="shared" si="0"/>
        <v>-43389617820215.898</v>
      </c>
      <c r="H23" s="56">
        <f t="shared" si="0"/>
        <v>-43445816494323.266</v>
      </c>
      <c r="I23" s="56">
        <f t="shared" si="0"/>
        <v>-43502015168430.586</v>
      </c>
      <c r="J23" s="56">
        <f t="shared" si="0"/>
        <v>-43558213842537.914</v>
      </c>
      <c r="K23" s="56">
        <f t="shared" si="0"/>
        <v>-43614412516645.211</v>
      </c>
      <c r="L23" s="56">
        <f t="shared" si="0"/>
        <v>-43670611190752.531</v>
      </c>
      <c r="M23" s="56">
        <f t="shared" si="0"/>
        <v>-43726809864859.867</v>
      </c>
      <c r="N23" s="56">
        <f t="shared" si="0"/>
        <v>-43783008538967.188</v>
      </c>
      <c r="O23" s="56">
        <f t="shared" si="0"/>
        <v>-43839207213074.508</v>
      </c>
      <c r="P23" s="56">
        <f t="shared" si="0"/>
        <v>-43895405887181.836</v>
      </c>
      <c r="Q23" s="56">
        <f t="shared" si="0"/>
        <v>-43951604561289.156</v>
      </c>
      <c r="R23" s="56">
        <f t="shared" si="0"/>
        <v>-44007803235396.469</v>
      </c>
      <c r="S23" s="56">
        <f t="shared" si="0"/>
        <v>-44064001909503.766</v>
      </c>
      <c r="T23" s="56">
        <f t="shared" si="0"/>
        <v>-44120200583611.086</v>
      </c>
      <c r="U23" s="56">
        <f t="shared" si="0"/>
        <v>-44176399257718.414</v>
      </c>
      <c r="V23" s="56">
        <f t="shared" si="0"/>
        <v>-44232597931825.734</v>
      </c>
      <c r="W23" s="56">
        <f t="shared" si="0"/>
        <v>-44288796605933.055</v>
      </c>
      <c r="X23" s="56">
        <f t="shared" si="0"/>
        <v>-44344995280040.359</v>
      </c>
      <c r="Y23" s="56">
        <f t="shared" si="0"/>
        <v>-44401193954147.68</v>
      </c>
      <c r="Z23" s="56">
        <f t="shared" si="0"/>
        <v>-44457392628255</v>
      </c>
      <c r="AA23" s="56">
        <f t="shared" si="0"/>
        <v>-44513591302362.32</v>
      </c>
      <c r="AB23" s="56">
        <f t="shared" si="0"/>
        <v>-44569789976469.625</v>
      </c>
      <c r="AC23" s="56">
        <f t="shared" si="0"/>
        <v>-44625988650576.945</v>
      </c>
      <c r="AD23" s="56">
        <f t="shared" si="0"/>
        <v>-44682187324684.266</v>
      </c>
      <c r="AE23" s="56">
        <f t="shared" si="0"/>
        <v>-44738385998791.594</v>
      </c>
      <c r="AF23" s="56">
        <f t="shared" si="0"/>
        <v>-44794584672898.914</v>
      </c>
      <c r="AG23" s="56">
        <f t="shared" si="0"/>
        <v>-44850783347006.211</v>
      </c>
      <c r="AH23" s="56">
        <f t="shared" si="0"/>
        <v>-44906982021113.531</v>
      </c>
      <c r="AI23" s="56">
        <f t="shared" si="0"/>
        <v>-44963180695220.859</v>
      </c>
      <c r="AJ23" s="56">
        <f t="shared" si="0"/>
        <v>-45019379369328.18</v>
      </c>
      <c r="AK23" s="56">
        <f t="shared" si="0"/>
        <v>-45075578043435.5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-0.10410958904109571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-50313718611174.172</v>
      </c>
      <c r="C2" s="25">
        <f>$B$2*Data!C$11</f>
        <v>-48928898452982.445</v>
      </c>
      <c r="D2" s="25">
        <f>$B$2*Data!D$11</f>
        <v>-47544078294790.719</v>
      </c>
      <c r="E2" s="25">
        <f>$B$2*Data!E$11</f>
        <v>-46159258136598.992</v>
      </c>
      <c r="F2" s="25">
        <f>$B$2*Data!F$11</f>
        <v>-44774437978407.266</v>
      </c>
      <c r="G2" s="25">
        <f>$B$2*Data!G$11</f>
        <v>-43389617820215.898</v>
      </c>
      <c r="H2" s="25">
        <f>$B$2*Data!H$11</f>
        <v>-43445816494323.266</v>
      </c>
      <c r="I2" s="25">
        <f>$B$2*Data!I$11</f>
        <v>-43502015168430.586</v>
      </c>
      <c r="J2" s="25">
        <f>$B$2*Data!J$11</f>
        <v>-43558213842537.914</v>
      </c>
      <c r="K2" s="25">
        <f>$B$2*Data!K$11</f>
        <v>-43614412516645.211</v>
      </c>
      <c r="L2" s="25">
        <f>$B$2*Data!L$11</f>
        <v>-43670611190752.531</v>
      </c>
      <c r="M2" s="25">
        <f>$B$2*Data!M$11</f>
        <v>-43726809864859.867</v>
      </c>
      <c r="N2" s="25">
        <f>$B$2*Data!N$11</f>
        <v>-43783008538967.188</v>
      </c>
      <c r="O2" s="25">
        <f>$B$2*Data!O$11</f>
        <v>-43839207213074.508</v>
      </c>
      <c r="P2" s="25">
        <f>$B$2*Data!P$11</f>
        <v>-43895405887181.836</v>
      </c>
      <c r="Q2" s="25">
        <f>$B$2*Data!Q$11</f>
        <v>-43951604561289.156</v>
      </c>
      <c r="R2" s="25">
        <f>$B$2*Data!R$11</f>
        <v>-44007803235396.469</v>
      </c>
      <c r="S2" s="25">
        <f>$B$2*Data!S$11</f>
        <v>-44064001909503.766</v>
      </c>
      <c r="T2" s="25">
        <f>$B$2*Data!T$11</f>
        <v>-44120200583611.086</v>
      </c>
      <c r="U2" s="25">
        <f>$B$2*Data!U$11</f>
        <v>-44176399257718.414</v>
      </c>
      <c r="V2" s="25">
        <f>$B$2*Data!V$11</f>
        <v>-44232597931825.734</v>
      </c>
      <c r="W2" s="25">
        <f>$B$2*Data!W$11</f>
        <v>-44288796605933.055</v>
      </c>
      <c r="X2" s="25">
        <f>$B$2*Data!X$11</f>
        <v>-44344995280040.359</v>
      </c>
      <c r="Y2" s="25">
        <f>$B$2*Data!Y$11</f>
        <v>-44401193954147.68</v>
      </c>
      <c r="Z2" s="25">
        <f>$B$2*Data!Z$11</f>
        <v>-44457392628255</v>
      </c>
      <c r="AA2" s="25">
        <f>$B$2*Data!AA$11</f>
        <v>-44513591302362.32</v>
      </c>
      <c r="AB2" s="25">
        <f>$B$2*Data!AB$11</f>
        <v>-44569789976469.625</v>
      </c>
      <c r="AC2" s="25">
        <f>$B$2*Data!AC$11</f>
        <v>-44625988650576.945</v>
      </c>
      <c r="AD2" s="25">
        <f>$B$2*Data!AD$11</f>
        <v>-44682187324684.266</v>
      </c>
      <c r="AE2" s="25">
        <f>$B$2*Data!AE$11</f>
        <v>-44738385998791.594</v>
      </c>
      <c r="AF2" s="25">
        <f>$B$2*Data!AF$11</f>
        <v>-44794584672898.914</v>
      </c>
      <c r="AG2" s="25">
        <f>$B$2*Data!AG$11</f>
        <v>-44850783347006.211</v>
      </c>
      <c r="AH2" s="25">
        <f>$B$2*Data!AH$11</f>
        <v>-44906982021113.531</v>
      </c>
      <c r="AI2" s="25">
        <f>$B$2*Data!AI$11</f>
        <v>-44963180695220.859</v>
      </c>
      <c r="AJ2" s="25">
        <f>$B$2*Data!AJ$11</f>
        <v>-45019379369328.18</v>
      </c>
      <c r="AK2" s="25">
        <f>$B$2*Data!AK$11</f>
        <v>-45075578043435.5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21633474409.06583</v>
      </c>
      <c r="C11" s="25">
        <f>(ABS(C$2)*'data from RPEpUACE'!$B11)+SUMIFS('Override Calcs'!$E$4:$E$6,'Override Calcs'!$A$4:$A$6,About!$B$2,'Override Calcs'!$B$4:$B$6,"CH4")</f>
        <v>21038040951.147144</v>
      </c>
      <c r="D11" s="25">
        <f>(ABS(D$2)*'data from RPEpUACE'!$B11)+SUMIFS('Override Calcs'!$E$4:$E$6,'Override Calcs'!$A$4:$A$6,About!$B$2,'Override Calcs'!$B$4:$B$6,"CH4")</f>
        <v>20442607493.228458</v>
      </c>
      <c r="E11" s="25">
        <f>(ABS(E$2)*'data from RPEpUACE'!$B11)+SUMIFS('Override Calcs'!$E$4:$E$6,'Override Calcs'!$A$4:$A$6,About!$B$2,'Override Calcs'!$B$4:$B$6,"CH4")</f>
        <v>19847174035.309772</v>
      </c>
      <c r="F11" s="25">
        <f>(ABS(F$2)*'data from RPEpUACE'!$B11)+SUMIFS('Override Calcs'!$E$4:$E$6,'Override Calcs'!$A$4:$A$6,About!$B$2,'Override Calcs'!$B$4:$B$6,"CH4")</f>
        <v>19251740577.391087</v>
      </c>
      <c r="G11" s="25">
        <f>(ABS(G$2)*'data from RPEpUACE'!$B11)+SUMIFS('Override Calcs'!$E$4:$E$6,'Override Calcs'!$A$4:$A$6,About!$B$2,'Override Calcs'!$B$4:$B$6,"CH4")</f>
        <v>18656307119.472553</v>
      </c>
      <c r="H11" s="25">
        <f>(ABS(H$2)*'data from RPEpUACE'!$B11)+SUMIFS('Override Calcs'!$E$4:$E$6,'Override Calcs'!$A$4:$A$6,About!$B$2,'Override Calcs'!$B$4:$B$6,"CH4")</f>
        <v>18680470958.117054</v>
      </c>
      <c r="I11" s="25">
        <f>(ABS(I$2)*'data from RPEpUACE'!$B11)+SUMIFS('Override Calcs'!$E$4:$E$6,'Override Calcs'!$A$4:$A$6,About!$B$2,'Override Calcs'!$B$4:$B$6,"CH4")</f>
        <v>18704634796.761532</v>
      </c>
      <c r="J11" s="25">
        <f>(ABS(J$2)*'data from RPEpUACE'!$B11)+SUMIFS('Override Calcs'!$E$4:$E$6,'Override Calcs'!$A$4:$A$6,About!$B$2,'Override Calcs'!$B$4:$B$6,"CH4")</f>
        <v>18728798635.406013</v>
      </c>
      <c r="K11" s="25">
        <f>(ABS(K$2)*'data from RPEpUACE'!$B11)+SUMIFS('Override Calcs'!$E$4:$E$6,'Override Calcs'!$A$4:$A$6,About!$B$2,'Override Calcs'!$B$4:$B$6,"CH4")</f>
        <v>18752962474.050484</v>
      </c>
      <c r="L11" s="25">
        <f>(ABS(L$2)*'data from RPEpUACE'!$B11)+SUMIFS('Override Calcs'!$E$4:$E$6,'Override Calcs'!$A$4:$A$6,About!$B$2,'Override Calcs'!$B$4:$B$6,"CH4")</f>
        <v>18777126312.694962</v>
      </c>
      <c r="M11" s="25">
        <f>(ABS(M$2)*'data from RPEpUACE'!$B11)+SUMIFS('Override Calcs'!$E$4:$E$6,'Override Calcs'!$A$4:$A$6,About!$B$2,'Override Calcs'!$B$4:$B$6,"CH4")</f>
        <v>18801290151.339447</v>
      </c>
      <c r="N11" s="25">
        <f>(ABS(N$2)*'data from RPEpUACE'!$B11)+SUMIFS('Override Calcs'!$E$4:$E$6,'Override Calcs'!$A$4:$A$6,About!$B$2,'Override Calcs'!$B$4:$B$6,"CH4")</f>
        <v>18825453989.983929</v>
      </c>
      <c r="O11" s="25">
        <f>(ABS(O$2)*'data from RPEpUACE'!$B11)+SUMIFS('Override Calcs'!$E$4:$E$6,'Override Calcs'!$A$4:$A$6,About!$B$2,'Override Calcs'!$B$4:$B$6,"CH4")</f>
        <v>18849617828.628407</v>
      </c>
      <c r="P11" s="25">
        <f>(ABS(P$2)*'data from RPEpUACE'!$B11)+SUMIFS('Override Calcs'!$E$4:$E$6,'Override Calcs'!$A$4:$A$6,About!$B$2,'Override Calcs'!$B$4:$B$6,"CH4")</f>
        <v>18873781667.272888</v>
      </c>
      <c r="Q11" s="25">
        <f>(ABS(Q$2)*'data from RPEpUACE'!$B11)+SUMIFS('Override Calcs'!$E$4:$E$6,'Override Calcs'!$A$4:$A$6,About!$B$2,'Override Calcs'!$B$4:$B$6,"CH4")</f>
        <v>18897945505.91737</v>
      </c>
      <c r="R11" s="25">
        <f>(ABS(R$2)*'data from RPEpUACE'!$B11)+SUMIFS('Override Calcs'!$E$4:$E$6,'Override Calcs'!$A$4:$A$6,About!$B$2,'Override Calcs'!$B$4:$B$6,"CH4")</f>
        <v>18922109344.561844</v>
      </c>
      <c r="S11" s="25">
        <f>(ABS(S$2)*'data from RPEpUACE'!$B11)+SUMIFS('Override Calcs'!$E$4:$E$6,'Override Calcs'!$A$4:$A$6,About!$B$2,'Override Calcs'!$B$4:$B$6,"CH4")</f>
        <v>18946273183.206314</v>
      </c>
      <c r="T11" s="25">
        <f>(ABS(T$2)*'data from RPEpUACE'!$B11)+SUMIFS('Override Calcs'!$E$4:$E$6,'Override Calcs'!$A$4:$A$6,About!$B$2,'Override Calcs'!$B$4:$B$6,"CH4")</f>
        <v>18970437021.850792</v>
      </c>
      <c r="U11" s="25">
        <f>(ABS(U$2)*'data from RPEpUACE'!$B11)+SUMIFS('Override Calcs'!$E$4:$E$6,'Override Calcs'!$A$4:$A$6,About!$B$2,'Override Calcs'!$B$4:$B$6,"CH4")</f>
        <v>18994600860.495277</v>
      </c>
      <c r="V11" s="25">
        <f>(ABS(V$2)*'data from RPEpUACE'!$B11)+SUMIFS('Override Calcs'!$E$4:$E$6,'Override Calcs'!$A$4:$A$6,About!$B$2,'Override Calcs'!$B$4:$B$6,"CH4")</f>
        <v>19018764699.139755</v>
      </c>
      <c r="W11" s="25">
        <f>(ABS(W$2)*'data from RPEpUACE'!$B11)+SUMIFS('Override Calcs'!$E$4:$E$6,'Override Calcs'!$A$4:$A$6,About!$B$2,'Override Calcs'!$B$4:$B$6,"CH4")</f>
        <v>19042928537.784233</v>
      </c>
      <c r="X11" s="25">
        <f>(ABS(X$2)*'data from RPEpUACE'!$B11)+SUMIFS('Override Calcs'!$E$4:$E$6,'Override Calcs'!$A$4:$A$6,About!$B$2,'Override Calcs'!$B$4:$B$6,"CH4")</f>
        <v>19067092376.428707</v>
      </c>
      <c r="Y11" s="25">
        <f>(ABS(Y$2)*'data from RPEpUACE'!$B11)+SUMIFS('Override Calcs'!$E$4:$E$6,'Override Calcs'!$A$4:$A$6,About!$B$2,'Override Calcs'!$B$4:$B$6,"CH4")</f>
        <v>19091256215.073185</v>
      </c>
      <c r="Z11" s="25">
        <f>(ABS(Z$2)*'data from RPEpUACE'!$B11)+SUMIFS('Override Calcs'!$E$4:$E$6,'Override Calcs'!$A$4:$A$6,About!$B$2,'Override Calcs'!$B$4:$B$6,"CH4")</f>
        <v>19115420053.717667</v>
      </c>
      <c r="AA11" s="25">
        <f>(ABS(AA$2)*'data from RPEpUACE'!$B11)+SUMIFS('Override Calcs'!$E$4:$E$6,'Override Calcs'!$A$4:$A$6,About!$B$2,'Override Calcs'!$B$4:$B$6,"CH4")</f>
        <v>19139583892.362144</v>
      </c>
      <c r="AB11" s="25">
        <f>(ABS(AB$2)*'data from RPEpUACE'!$B11)+SUMIFS('Override Calcs'!$E$4:$E$6,'Override Calcs'!$A$4:$A$6,About!$B$2,'Override Calcs'!$B$4:$B$6,"CH4")</f>
        <v>19163747731.006618</v>
      </c>
      <c r="AC11" s="25">
        <f>(ABS(AC$2)*'data from RPEpUACE'!$B11)+SUMIFS('Override Calcs'!$E$4:$E$6,'Override Calcs'!$A$4:$A$6,About!$B$2,'Override Calcs'!$B$4:$B$6,"CH4")</f>
        <v>19187911569.651096</v>
      </c>
      <c r="AD11" s="25">
        <f>(ABS(AD$2)*'data from RPEpUACE'!$B11)+SUMIFS('Override Calcs'!$E$4:$E$6,'Override Calcs'!$A$4:$A$6,About!$B$2,'Override Calcs'!$B$4:$B$6,"CH4")</f>
        <v>19212075408.295574</v>
      </c>
      <c r="AE11" s="25">
        <f>(ABS(AE$2)*'data from RPEpUACE'!$B11)+SUMIFS('Override Calcs'!$E$4:$E$6,'Override Calcs'!$A$4:$A$6,About!$B$2,'Override Calcs'!$B$4:$B$6,"CH4")</f>
        <v>19236239246.94006</v>
      </c>
      <c r="AF11" s="25">
        <f>(ABS(AF$2)*'data from RPEpUACE'!$B11)+SUMIFS('Override Calcs'!$E$4:$E$6,'Override Calcs'!$A$4:$A$6,About!$B$2,'Override Calcs'!$B$4:$B$6,"CH4")</f>
        <v>19260403085.584538</v>
      </c>
      <c r="AG11" s="25">
        <f>(ABS(AG$2)*'data from RPEpUACE'!$B11)+SUMIFS('Override Calcs'!$E$4:$E$6,'Override Calcs'!$A$4:$A$6,About!$B$2,'Override Calcs'!$B$4:$B$6,"CH4")</f>
        <v>19284566924.229008</v>
      </c>
      <c r="AH11" s="25">
        <f>(ABS(AH$2)*'data from RPEpUACE'!$B11)+SUMIFS('Override Calcs'!$E$4:$E$6,'Override Calcs'!$A$4:$A$6,About!$B$2,'Override Calcs'!$B$4:$B$6,"CH4")</f>
        <v>19308730762.873486</v>
      </c>
      <c r="AI11" s="25">
        <f>(ABS(AI$2)*'data from RPEpUACE'!$B11)+SUMIFS('Override Calcs'!$E$4:$E$6,'Override Calcs'!$A$4:$A$6,About!$B$2,'Override Calcs'!$B$4:$B$6,"CH4")</f>
        <v>19332894601.517967</v>
      </c>
      <c r="AJ11" s="25">
        <f>(ABS(AJ$2)*'data from RPEpUACE'!$B11)+SUMIFS('Override Calcs'!$E$4:$E$6,'Override Calcs'!$A$4:$A$6,About!$B$2,'Override Calcs'!$B$4:$B$6,"CH4")</f>
        <v>19357058440.162449</v>
      </c>
      <c r="AK11" s="25">
        <f>(ABS(AK$2)*'data from RPEpUACE'!$B11)+SUMIFS('Override Calcs'!$E$4:$E$6,'Override Calcs'!$A$4:$A$6,About!$B$2,'Override Calcs'!$B$4:$B$6,"CH4")</f>
        <v>19381222278.806927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1761168994.5319772</v>
      </c>
      <c r="C12" s="25">
        <f>(ABS(C$2)*'data from RPEpUACE'!$B12)+SUMIFS('Override Calcs'!$E$4:$E$6,'Override Calcs'!$A$4:$A$6,About!$B$2,'Override Calcs'!$B$4:$B$6,"N2O")</f>
        <v>1712695091.3315787</v>
      </c>
      <c r="D12" s="25">
        <f>(ABS(D$2)*'data from RPEpUACE'!$B12)+SUMIFS('Override Calcs'!$E$4:$E$6,'Override Calcs'!$A$4:$A$6,About!$B$2,'Override Calcs'!$B$4:$B$6,"N2O")</f>
        <v>1664221188.1311805</v>
      </c>
      <c r="E12" s="25">
        <f>(ABS(E$2)*'data from RPEpUACE'!$B12)+SUMIFS('Override Calcs'!$E$4:$E$6,'Override Calcs'!$A$4:$A$6,About!$B$2,'Override Calcs'!$B$4:$B$6,"N2O")</f>
        <v>1615747284.9307821</v>
      </c>
      <c r="F12" s="25">
        <f>(ABS(F$2)*'data from RPEpUACE'!$B12)+SUMIFS('Override Calcs'!$E$4:$E$6,'Override Calcs'!$A$4:$A$6,About!$B$2,'Override Calcs'!$B$4:$B$6,"N2O")</f>
        <v>1567273381.7303839</v>
      </c>
      <c r="G12" s="25">
        <f>(ABS(G$2)*'data from RPEpUACE'!$B12)+SUMIFS('Override Calcs'!$E$4:$E$6,'Override Calcs'!$A$4:$A$6,About!$B$2,'Override Calcs'!$B$4:$B$6,"N2O")</f>
        <v>1518799478.5299981</v>
      </c>
      <c r="H12" s="25">
        <f>(ABS(H$2)*'data from RPEpUACE'!$B12)+SUMIFS('Override Calcs'!$E$4:$E$6,'Override Calcs'!$A$4:$A$6,About!$B$2,'Override Calcs'!$B$4:$B$6,"N2O")</f>
        <v>1520766643.0549777</v>
      </c>
      <c r="I12" s="25">
        <f>(ABS(I$2)*'data from RPEpUACE'!$B12)+SUMIFS('Override Calcs'!$E$4:$E$6,'Override Calcs'!$A$4:$A$6,About!$B$2,'Override Calcs'!$B$4:$B$6,"N2O")</f>
        <v>1522733807.5799553</v>
      </c>
      <c r="J12" s="25">
        <f>(ABS(J$2)*'data from RPEpUACE'!$B12)+SUMIFS('Override Calcs'!$E$4:$E$6,'Override Calcs'!$A$4:$A$6,About!$B$2,'Override Calcs'!$B$4:$B$6,"N2O")</f>
        <v>1524700972.1049335</v>
      </c>
      <c r="K12" s="25">
        <f>(ABS(K$2)*'data from RPEpUACE'!$B12)+SUMIFS('Override Calcs'!$E$4:$E$6,'Override Calcs'!$A$4:$A$6,About!$B$2,'Override Calcs'!$B$4:$B$6,"N2O")</f>
        <v>1526668136.6299105</v>
      </c>
      <c r="L12" s="25">
        <f>(ABS(L$2)*'data from RPEpUACE'!$B12)+SUMIFS('Override Calcs'!$E$4:$E$6,'Override Calcs'!$A$4:$A$6,About!$B$2,'Override Calcs'!$B$4:$B$6,"N2O")</f>
        <v>1528635301.1548884</v>
      </c>
      <c r="M12" s="25">
        <f>(ABS(M$2)*'data from RPEpUACE'!$B12)+SUMIFS('Override Calcs'!$E$4:$E$6,'Override Calcs'!$A$4:$A$6,About!$B$2,'Override Calcs'!$B$4:$B$6,"N2O")</f>
        <v>1530602465.6798668</v>
      </c>
      <c r="N12" s="25">
        <f>(ABS(N$2)*'data from RPEpUACE'!$B12)+SUMIFS('Override Calcs'!$E$4:$E$6,'Override Calcs'!$A$4:$A$6,About!$B$2,'Override Calcs'!$B$4:$B$6,"N2O")</f>
        <v>1532569630.2048447</v>
      </c>
      <c r="O12" s="25">
        <f>(ABS(O$2)*'data from RPEpUACE'!$B12)+SUMIFS('Override Calcs'!$E$4:$E$6,'Override Calcs'!$A$4:$A$6,About!$B$2,'Override Calcs'!$B$4:$B$6,"N2O")</f>
        <v>1534536794.7298224</v>
      </c>
      <c r="P12" s="25">
        <f>(ABS(P$2)*'data from RPEpUACE'!$B12)+SUMIFS('Override Calcs'!$E$4:$E$6,'Override Calcs'!$A$4:$A$6,About!$B$2,'Override Calcs'!$B$4:$B$6,"N2O")</f>
        <v>1536503959.2548006</v>
      </c>
      <c r="Q12" s="25">
        <f>(ABS(Q$2)*'data from RPEpUACE'!$B12)+SUMIFS('Override Calcs'!$E$4:$E$6,'Override Calcs'!$A$4:$A$6,About!$B$2,'Override Calcs'!$B$4:$B$6,"N2O")</f>
        <v>1538471123.7797785</v>
      </c>
      <c r="R12" s="25">
        <f>(ABS(R$2)*'data from RPEpUACE'!$B12)+SUMIFS('Override Calcs'!$E$4:$E$6,'Override Calcs'!$A$4:$A$6,About!$B$2,'Override Calcs'!$B$4:$B$6,"N2O")</f>
        <v>1540438288.3047562</v>
      </c>
      <c r="S12" s="25">
        <f>(ABS(S$2)*'data from RPEpUACE'!$B12)+SUMIFS('Override Calcs'!$E$4:$E$6,'Override Calcs'!$A$4:$A$6,About!$B$2,'Override Calcs'!$B$4:$B$6,"N2O")</f>
        <v>1542405452.8297331</v>
      </c>
      <c r="T12" s="25">
        <f>(ABS(T$2)*'data from RPEpUACE'!$B12)+SUMIFS('Override Calcs'!$E$4:$E$6,'Override Calcs'!$A$4:$A$6,About!$B$2,'Override Calcs'!$B$4:$B$6,"N2O")</f>
        <v>1544372617.3547108</v>
      </c>
      <c r="U12" s="25">
        <f>(ABS(U$2)*'data from RPEpUACE'!$B12)+SUMIFS('Override Calcs'!$E$4:$E$6,'Override Calcs'!$A$4:$A$6,About!$B$2,'Override Calcs'!$B$4:$B$6,"N2O")</f>
        <v>1546339781.879689</v>
      </c>
      <c r="V12" s="25">
        <f>(ABS(V$2)*'data from RPEpUACE'!$B12)+SUMIFS('Override Calcs'!$E$4:$E$6,'Override Calcs'!$A$4:$A$6,About!$B$2,'Override Calcs'!$B$4:$B$6,"N2O")</f>
        <v>1548306946.4046669</v>
      </c>
      <c r="W12" s="25">
        <f>(ABS(W$2)*'data from RPEpUACE'!$B12)+SUMIFS('Override Calcs'!$E$4:$E$6,'Override Calcs'!$A$4:$A$6,About!$B$2,'Override Calcs'!$B$4:$B$6,"N2O")</f>
        <v>1550274110.9296448</v>
      </c>
      <c r="X12" s="25">
        <f>(ABS(X$2)*'data from RPEpUACE'!$B12)+SUMIFS('Override Calcs'!$E$4:$E$6,'Override Calcs'!$A$4:$A$6,About!$B$2,'Override Calcs'!$B$4:$B$6,"N2O")</f>
        <v>1552241275.454622</v>
      </c>
      <c r="Y12" s="25">
        <f>(ABS(Y$2)*'data from RPEpUACE'!$B12)+SUMIFS('Override Calcs'!$E$4:$E$6,'Override Calcs'!$A$4:$A$6,About!$B$2,'Override Calcs'!$B$4:$B$6,"N2O")</f>
        <v>1554208439.9796</v>
      </c>
      <c r="Z12" s="25">
        <f>(ABS(Z$2)*'data from RPEpUACE'!$B12)+SUMIFS('Override Calcs'!$E$4:$E$6,'Override Calcs'!$A$4:$A$6,About!$B$2,'Override Calcs'!$B$4:$B$6,"N2O")</f>
        <v>1556175604.5045776</v>
      </c>
      <c r="AA12" s="25">
        <f>(ABS(AA$2)*'data from RPEpUACE'!$B12)+SUMIFS('Override Calcs'!$E$4:$E$6,'Override Calcs'!$A$4:$A$6,About!$B$2,'Override Calcs'!$B$4:$B$6,"N2O")</f>
        <v>1558142769.0295556</v>
      </c>
      <c r="AB12" s="25">
        <f>(ABS(AB$2)*'data from RPEpUACE'!$B12)+SUMIFS('Override Calcs'!$E$4:$E$6,'Override Calcs'!$A$4:$A$6,About!$B$2,'Override Calcs'!$B$4:$B$6,"N2O")</f>
        <v>1560109933.554533</v>
      </c>
      <c r="AC12" s="25">
        <f>(ABS(AC$2)*'data from RPEpUACE'!$B12)+SUMIFS('Override Calcs'!$E$4:$E$6,'Override Calcs'!$A$4:$A$6,About!$B$2,'Override Calcs'!$B$4:$B$6,"N2O")</f>
        <v>1562077098.0795107</v>
      </c>
      <c r="AD12" s="25">
        <f>(ABS(AD$2)*'data from RPEpUACE'!$B12)+SUMIFS('Override Calcs'!$E$4:$E$6,'Override Calcs'!$A$4:$A$6,About!$B$2,'Override Calcs'!$B$4:$B$6,"N2O")</f>
        <v>1564044262.6044886</v>
      </c>
      <c r="AE12" s="25">
        <f>(ABS(AE$2)*'data from RPEpUACE'!$B12)+SUMIFS('Override Calcs'!$E$4:$E$6,'Override Calcs'!$A$4:$A$6,About!$B$2,'Override Calcs'!$B$4:$B$6,"N2O")</f>
        <v>1566011427.1294668</v>
      </c>
      <c r="AF12" s="25">
        <f>(ABS(AF$2)*'data from RPEpUACE'!$B12)+SUMIFS('Override Calcs'!$E$4:$E$6,'Override Calcs'!$A$4:$A$6,About!$B$2,'Override Calcs'!$B$4:$B$6,"N2O")</f>
        <v>1567978591.6544445</v>
      </c>
      <c r="AG12" s="25">
        <f>(ABS(AG$2)*'data from RPEpUACE'!$B12)+SUMIFS('Override Calcs'!$E$4:$E$6,'Override Calcs'!$A$4:$A$6,About!$B$2,'Override Calcs'!$B$4:$B$6,"N2O")</f>
        <v>1569945756.1794217</v>
      </c>
      <c r="AH12" s="25">
        <f>(ABS(AH$2)*'data from RPEpUACE'!$B12)+SUMIFS('Override Calcs'!$E$4:$E$6,'Override Calcs'!$A$4:$A$6,About!$B$2,'Override Calcs'!$B$4:$B$6,"N2O")</f>
        <v>1571912920.7043993</v>
      </c>
      <c r="AI12" s="25">
        <f>(ABS(AI$2)*'data from RPEpUACE'!$B12)+SUMIFS('Override Calcs'!$E$4:$E$6,'Override Calcs'!$A$4:$A$6,About!$B$2,'Override Calcs'!$B$4:$B$6,"N2O")</f>
        <v>1573880085.2293775</v>
      </c>
      <c r="AJ12" s="25">
        <f>(ABS(AJ$2)*'data from RPEpUACE'!$B12)+SUMIFS('Override Calcs'!$E$4:$E$6,'Override Calcs'!$A$4:$A$6,About!$B$2,'Override Calcs'!$B$4:$B$6,"N2O")</f>
        <v>1575847249.7543554</v>
      </c>
      <c r="AK12" s="25">
        <f>(ABS(AK$2)*'data from RPEpUACE'!$B12)+SUMIFS('Override Calcs'!$E$4:$E$6,'Override Calcs'!$A$4:$A$6,About!$B$2,'Override Calcs'!$B$4:$B$6,"N2O")</f>
        <v>1577814414.2793334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2021-08-04T19:37:25Z</dcterms:modified>
</cp:coreProperties>
</file>