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2" activeTab="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EIaE-BIE" sheetId="9" state="visible" r:id="rId9"/>
    <sheet xmlns:r="http://schemas.openxmlformats.org/officeDocument/2006/relationships" name="EIaE-BEE" sheetId="10" state="visible" r:id="rId10"/>
    <sheet xmlns:r="http://schemas.openxmlformats.org/officeDocument/2006/relationships" name="EIaE-IEP" sheetId="11" state="visible" r:id="rId11"/>
    <sheet xmlns:r="http://schemas.openxmlformats.org/officeDocument/2006/relationships" name="EIaE-BEEP" sheetId="12" state="visible" r:id="rId12"/>
  </sheets>
  <definedNames>
    <definedName name="_xlnm._FilterDatabase" localSheetId="4" hidden="1">'ReEDs Generation Data'!$B$2:$R$722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</fonts>
  <fills count="16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4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4" fillId="5" borderId="0" pivotButton="0" quotePrefix="0" xfId="0"/>
    <xf numFmtId="0" fontId="19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0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0" fillId="7" borderId="1" pivotButton="0" quotePrefix="0" xfId="0"/>
    <xf numFmtId="0" fontId="2" fillId="3" borderId="1" pivotButton="0" quotePrefix="0" xfId="0"/>
    <xf numFmtId="0" fontId="22" fillId="8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0" fillId="9" borderId="8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10" borderId="10" applyAlignment="1" pivotButton="0" quotePrefix="0" xfId="0">
      <alignment horizontal="left"/>
    </xf>
    <xf numFmtId="0" fontId="3" fillId="10" borderId="11" applyAlignment="1" pivotButton="0" quotePrefix="0" xfId="0">
      <alignment horizontal="left"/>
    </xf>
    <xf numFmtId="0" fontId="3" fillId="11" borderId="11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8" fillId="0" borderId="0" pivotButton="0" quotePrefix="0" xfId="0"/>
    <xf numFmtId="0" fontId="27" fillId="0" borderId="0" pivotButton="0" quotePrefix="0" xfId="0"/>
    <xf numFmtId="0" fontId="0" fillId="0" borderId="7" pivotButton="0" quotePrefix="0" xfId="0"/>
    <xf numFmtId="0" fontId="0" fillId="12" borderId="0" pivotButton="0" quotePrefix="0" xfId="0"/>
    <xf numFmtId="0" fontId="29" fillId="12" borderId="0" pivotButton="0" quotePrefix="0" xfId="0"/>
    <xf numFmtId="0" fontId="28" fillId="0" borderId="12" pivotButton="0" quotePrefix="0" xfId="0"/>
    <xf numFmtId="0" fontId="28" fillId="0" borderId="12" pivotButton="0" quotePrefix="0" xfId="0"/>
    <xf numFmtId="0" fontId="0" fillId="14" borderId="7" pivotButton="0" quotePrefix="0" xfId="0"/>
    <xf numFmtId="0" fontId="27" fillId="0" borderId="16" pivotButton="0" quotePrefix="0" xfId="0"/>
    <xf numFmtId="0" fontId="27" fillId="0" borderId="18" pivotButton="0" quotePrefix="0" xfId="0"/>
    <xf numFmtId="0" fontId="0" fillId="0" borderId="18" pivotButton="0" quotePrefix="0" xfId="0"/>
    <xf numFmtId="0" fontId="0" fillId="13" borderId="12" pivotButton="0" quotePrefix="0" xfId="0"/>
    <xf numFmtId="0" fontId="0" fillId="13" borderId="19" pivotButton="0" quotePrefix="0" xfId="0"/>
    <xf numFmtId="0" fontId="28" fillId="14" borderId="19" pivotButton="0" quotePrefix="0" xfId="0"/>
    <xf numFmtId="0" fontId="27" fillId="0" borderId="7" pivotButton="0" quotePrefix="0" xfId="0"/>
    <xf numFmtId="0" fontId="0" fillId="14" borderId="20" pivotButton="0" quotePrefix="0" xfId="0"/>
    <xf numFmtId="0" fontId="0" fillId="14" borderId="16" pivotButton="0" quotePrefix="0" xfId="0"/>
    <xf numFmtId="0" fontId="28" fillId="14" borderId="13" pivotButton="0" quotePrefix="0" xfId="0"/>
    <xf numFmtId="0" fontId="27" fillId="14" borderId="14" pivotButton="0" quotePrefix="0" xfId="0"/>
    <xf numFmtId="0" fontId="27" fillId="14" borderId="21" pivotButton="0" quotePrefix="0" xfId="0"/>
    <xf numFmtId="0" fontId="0" fillId="14" borderId="22" pivotButton="0" quotePrefix="0" xfId="0"/>
    <xf numFmtId="0" fontId="28" fillId="14" borderId="7" pivotButton="0" quotePrefix="0" xfId="0"/>
    <xf numFmtId="0" fontId="28" fillId="14" borderId="23" pivotButton="0" quotePrefix="0" xfId="0"/>
    <xf numFmtId="0" fontId="2" fillId="14" borderId="22" applyAlignment="1" pivotButton="0" quotePrefix="0" xfId="0">
      <alignment horizontal="left"/>
    </xf>
    <xf numFmtId="11" fontId="2" fillId="14" borderId="7" pivotButton="0" quotePrefix="0" xfId="0"/>
    <xf numFmtId="11" fontId="0" fillId="14" borderId="23" pivotButton="0" quotePrefix="0" xfId="0"/>
    <xf numFmtId="0" fontId="28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28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2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1" fillId="14" borderId="15" applyAlignment="1" pivotButton="0" quotePrefix="0" xfId="0">
      <alignment horizontal="left"/>
    </xf>
    <xf numFmtId="0" fontId="10" fillId="0" borderId="6" applyAlignment="1" pivotButton="0" quotePrefix="0" xfId="0">
      <alignment wrapText="1"/>
    </xf>
    <xf numFmtId="0" fontId="0" fillId="0" borderId="6" pivotButton="0" quotePrefix="0" xfId="0"/>
    <xf numFmtId="0" fontId="14" fillId="8" borderId="7" applyAlignment="1" pivotButton="0" quotePrefix="0" xfId="0">
      <alignment horizontal="left"/>
    </xf>
    <xf numFmtId="0" fontId="0" fillId="0" borderId="0" pivotButton="0" quotePrefix="0" xfId="0"/>
    <xf numFmtId="0" fontId="28" fillId="12" borderId="0" applyAlignment="1" pivotButton="0" quotePrefix="0" xfId="0">
      <alignment horizontal="left"/>
    </xf>
    <xf numFmtId="0" fontId="27" fillId="12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27"/>
    <col width="12.6640625" customWidth="1" style="1" min="28" max="16384"/>
  </cols>
  <sheetData>
    <row r="1">
      <c r="A1" s="70" t="inlineStr">
        <is>
          <t>EIaE BAU Imported Electricity</t>
        </is>
      </c>
      <c r="B1" s="1" t="inlineStr">
        <is>
          <t>Arkansas</t>
        </is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14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14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14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14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14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14">
      <c r="K26" s="44" t="inlineStr">
        <is>
          <t>Montana</t>
        </is>
      </c>
      <c r="L26" s="44" t="inlineStr">
        <is>
          <t>MT</t>
        </is>
      </c>
    </row>
    <row r="27" ht="15.75" customHeight="1" s="114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14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14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14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14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14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14">
      <c r="K33" s="44" t="inlineStr">
        <is>
          <t>North Carolina</t>
        </is>
      </c>
      <c r="L33" s="44" t="inlineStr">
        <is>
          <t>NC</t>
        </is>
      </c>
    </row>
    <row r="34" ht="15.75" customHeight="1" s="114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14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14">
      <c r="K36" s="44" t="inlineStr">
        <is>
          <t>Oklahoma</t>
        </is>
      </c>
      <c r="L36" s="44" t="inlineStr">
        <is>
          <t>OK</t>
        </is>
      </c>
    </row>
    <row r="37" ht="15.75" customHeight="1" s="114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14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14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14">
      <c r="K40" s="44" t="inlineStr">
        <is>
          <t>South Carolina</t>
        </is>
      </c>
      <c r="L40" s="44" t="inlineStr">
        <is>
          <t>SC</t>
        </is>
      </c>
    </row>
    <row r="41" ht="15.75" customHeight="1" s="114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14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14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14">
      <c r="K44" s="44" t="inlineStr">
        <is>
          <t>Utah</t>
        </is>
      </c>
      <c r="L44" s="44" t="inlineStr">
        <is>
          <t>UT</t>
        </is>
      </c>
    </row>
    <row r="45" ht="15.75" customHeight="1" s="114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14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14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14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14">
      <c r="K49" s="44" t="inlineStr">
        <is>
          <t>Wisconsin</t>
        </is>
      </c>
      <c r="L49" s="44" t="inlineStr">
        <is>
          <t>WI</t>
        </is>
      </c>
    </row>
    <row r="50" ht="15.75" customHeight="1" s="114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14">
      <c r="A51" s="6" t="n">
        <v>2.931e-07</v>
      </c>
      <c r="B51" s="1" t="inlineStr">
        <is>
          <t>MWh/BTU</t>
        </is>
      </c>
    </row>
    <row r="52" ht="15.75" customHeight="1" s="114">
      <c r="A52" s="7" t="n">
        <v>0.914</v>
      </c>
      <c r="B52" s="1" t="inlineStr">
        <is>
          <t>2012 USD/2018 USD</t>
        </is>
      </c>
    </row>
    <row r="53" ht="15.75" customHeight="1" s="114">
      <c r="A53" s="7" t="n"/>
    </row>
    <row r="54" ht="15.75" customHeight="1" s="114">
      <c r="A54" s="70" t="inlineStr">
        <is>
          <t>State Import Resource Mix</t>
        </is>
      </c>
    </row>
    <row r="55" ht="15.75" customHeight="1" s="114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14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14"/>
    <row r="58" ht="15.75" customHeight="1" s="114">
      <c r="A58" s="1" t="inlineStr">
        <is>
          <t xml:space="preserve">More detailed documentation of this data can be found in SYC (Start Year Capacity) </t>
        </is>
      </c>
    </row>
    <row r="59" ht="15.75" customHeight="1" s="114">
      <c r="A59" s="1" t="inlineStr">
        <is>
          <t>and TCAMRB (Transmission Capacity Across Modeled Border Region)</t>
        </is>
      </c>
    </row>
    <row r="60" ht="15.75" customHeight="1" s="114"/>
    <row r="61" ht="15.75" customHeight="1" s="114">
      <c r="A61" s="70" t="inlineStr">
        <is>
          <t>State Import and Export Prices (VA ONLY)</t>
        </is>
      </c>
    </row>
    <row r="62" ht="15.75" customHeight="1" s="114">
      <c r="A62" s="1" t="inlineStr">
        <is>
          <t>Prices are equivalent for imports and exports, with changes over time derived from the national AEO projections</t>
        </is>
      </c>
    </row>
    <row r="63" ht="15.75" customHeight="1" s="114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14"/>
    <row r="65" ht="15.75" customHeight="1" s="114">
      <c r="A65" s="70" t="inlineStr">
        <is>
          <t>International Imports/Exports</t>
        </is>
      </c>
    </row>
    <row r="66" ht="15.75" customHeight="1" s="114"/>
    <row r="67" ht="15.75" customHeight="1" s="114">
      <c r="A67" s="1" t="inlineStr">
        <is>
          <t xml:space="preserve">Canadian and mexican imports are approximated based on their aggregate generation mix. </t>
        </is>
      </c>
    </row>
    <row r="68" ht="15.75" customHeight="1" s="114">
      <c r="A68" s="1" t="inlineStr">
        <is>
          <t>Attribute NM, AZ, and NV imports are attributed to the average energy generation profile of Mexico</t>
        </is>
      </c>
    </row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topLeftCell="I1" workbookViewId="0">
      <selection activeCell="AF12" sqref="AF12"/>
    </sheetView>
  </sheetViews>
  <sheetFormatPr baseColWidth="10" defaultColWidth="12.6640625" defaultRowHeight="15" customHeight="1"/>
  <cols>
    <col width="22.83203125" customWidth="1" style="114" min="1" max="1"/>
    <col width="7.6640625" customWidth="1" style="114" min="2" max="33"/>
  </cols>
  <sheetData>
    <row r="1" ht="32" customHeight="1" s="114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'EIA SEDS data'!AF7+'EIA SEDS data'!AF15+'Manual Adjustment'!$B$51</f>
        <v/>
      </c>
      <c r="C2" s="1">
        <f>'EIA SEDS data'!AG7+'EIA SEDS data'!AG15+'Manual Adjustment'!$B$51</f>
        <v/>
      </c>
      <c r="D2" s="1">
        <f>'EIA SEDS data'!AH7+'EIA SEDS data'!AH15+'Manual Adjustment'!$B$51</f>
        <v/>
      </c>
      <c r="E2" s="1">
        <f>'EIA SEDS data'!AI7+'EIA SEDS data'!AI15+'Manual Adjustment'!$B$51</f>
        <v/>
      </c>
      <c r="F2" s="1">
        <f>'EIA SEDS data'!AJ7+'EIA SEDS data'!AJ15+'Manual Adjustment'!$B$51</f>
        <v/>
      </c>
      <c r="G2" s="1">
        <f>'EIA SEDS data'!AK7+'EIA SEDS data'!AK15+'Manual Adjustment'!$B$51</f>
        <v/>
      </c>
      <c r="H2" s="1">
        <f>'EIA SEDS data'!AL7+'EIA SEDS data'!AL15+'Manual Adjustment'!$B$51</f>
        <v/>
      </c>
      <c r="I2" s="1">
        <f>'EIA SEDS data'!AM7+'EIA SEDS data'!AM15+'Manual Adjustment'!$B$51</f>
        <v/>
      </c>
      <c r="J2" s="1">
        <f>'EIA SEDS data'!AN7+'EIA SEDS data'!AN15+'Manual Adjustment'!$B$51</f>
        <v/>
      </c>
      <c r="K2" s="1">
        <f>'EIA SEDS data'!AO7+'EIA SEDS data'!AO15+'Manual Adjustment'!$B$51</f>
        <v/>
      </c>
      <c r="L2" s="1">
        <f>'EIA SEDS data'!AP7+'EIA SEDS data'!AP15+'Manual Adjustment'!$B$51</f>
        <v/>
      </c>
      <c r="M2" s="1">
        <f>'EIA SEDS data'!AQ7+'EIA SEDS data'!AQ15+'Manual Adjustment'!$B$51</f>
        <v/>
      </c>
      <c r="N2" s="1">
        <f>'EIA SEDS data'!AR7+'EIA SEDS data'!AR15+'Manual Adjustment'!$B$51</f>
        <v/>
      </c>
      <c r="O2" s="1">
        <f>'EIA SEDS data'!AS7+'EIA SEDS data'!AS15+'Manual Adjustment'!$B$51</f>
        <v/>
      </c>
      <c r="P2" s="1">
        <f>'EIA SEDS data'!AT7+'EIA SEDS data'!AT15+'Manual Adjustment'!$B$51</f>
        <v/>
      </c>
      <c r="Q2" s="1">
        <f>'EIA SEDS data'!AU7+'EIA SEDS data'!AU15+'Manual Adjustment'!$B$51</f>
        <v/>
      </c>
      <c r="R2" s="1">
        <f>'EIA SEDS data'!AV7+'EIA SEDS data'!AV15+'Manual Adjustment'!$B$51</f>
        <v/>
      </c>
      <c r="S2" s="1">
        <f>'EIA SEDS data'!AW7+'EIA SEDS data'!AW15+'Manual Adjustment'!$B$51</f>
        <v/>
      </c>
      <c r="T2" s="1">
        <f>'EIA SEDS data'!AX7+'EIA SEDS data'!AX15+'Manual Adjustment'!$B$51</f>
        <v/>
      </c>
      <c r="U2" s="1">
        <f>'EIA SEDS data'!AY7+'EIA SEDS data'!AY15+'Manual Adjustment'!$B$51</f>
        <v/>
      </c>
      <c r="V2" s="1">
        <f>'EIA SEDS data'!AZ7+'EIA SEDS data'!AZ15+'Manual Adjustment'!$B$51</f>
        <v/>
      </c>
      <c r="W2" s="1">
        <f>'EIA SEDS data'!BA7+'EIA SEDS data'!BA15+'Manual Adjustment'!$B$51</f>
        <v/>
      </c>
      <c r="X2" s="1">
        <f>'EIA SEDS data'!BB7+'EIA SEDS data'!BB15+'Manual Adjustment'!$B$51</f>
        <v/>
      </c>
      <c r="Y2" s="1">
        <f>'EIA SEDS data'!BC7+'EIA SEDS data'!BC15+'Manual Adjustment'!$B$51</f>
        <v/>
      </c>
      <c r="Z2" s="1">
        <f>'EIA SEDS data'!BD7+'EIA SEDS data'!BD15+'Manual Adjustment'!$B$51</f>
        <v/>
      </c>
      <c r="AA2" s="1">
        <f>'EIA SEDS data'!BE7+'EIA SEDS data'!BE15+'Manual Adjustment'!$B$51</f>
        <v/>
      </c>
      <c r="AB2" s="1">
        <f>'EIA SEDS data'!BF7+'EIA SEDS data'!BF15+'Manual Adjustment'!$B$51</f>
        <v/>
      </c>
      <c r="AC2" s="1">
        <f>'EIA SEDS data'!BG7+'EIA SEDS data'!BG15+'Manual Adjustment'!$B$51</f>
        <v/>
      </c>
      <c r="AD2" s="1">
        <f>'EIA SEDS data'!BH7+'EIA SEDS data'!BH15+'Manual Adjustment'!$B$51</f>
        <v/>
      </c>
      <c r="AE2" s="1">
        <f>'EIA SEDS data'!BI7+'EIA SEDS data'!BI15+'Manual Adjustment'!$B$51</f>
        <v/>
      </c>
      <c r="AF2" s="1">
        <f>'EIA SEDS data'!BJ7+'EIA SEDS data'!BJ15+'Manual Adjustment'!$B$51</f>
        <v/>
      </c>
      <c r="AG2" s="1">
        <f>'EIA SEDS data'!BK7+'EIA SEDS data'!BK15+'Manual Adjustment'!$B$51</f>
        <v/>
      </c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14" min="1" max="1"/>
    <col width="16.1640625" customWidth="1" style="114" min="2" max="2"/>
    <col width="7.6640625" customWidth="1" style="114" min="3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style="114" min="1" max="1"/>
    <col width="7.6640625" customWidth="1" style="114" min="2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14" min="1" max="16"/>
    <col width="29.83203125" customWidth="1" style="114" min="17" max="17"/>
    <col width="13" customWidth="1" style="114" min="18" max="18"/>
    <col width="7.6640625" customWidth="1" style="114" min="19" max="33"/>
  </cols>
  <sheetData>
    <row r="1" ht="16" customHeight="1" s="114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14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14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14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14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14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14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14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14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14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14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14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14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14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14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14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14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14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14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14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14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14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14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14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14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14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14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14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14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14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14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14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14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14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14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14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14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14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14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14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14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14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14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14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14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14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14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14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14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14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14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14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14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14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14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14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14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14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14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14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14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14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14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14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14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14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14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14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14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14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14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14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14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14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14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14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14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14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14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14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14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14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14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14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14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14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14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14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14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14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14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14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14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14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14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14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14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14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14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14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14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14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14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14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14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14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14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14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14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14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14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14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14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14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14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14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14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14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14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14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14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14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14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14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14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14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14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14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14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14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14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14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14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14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14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14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14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14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14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14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14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14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14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14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14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14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14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14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14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14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14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14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14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14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14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14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14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14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14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14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14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14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14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14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14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14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14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14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14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14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14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14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14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14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14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14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14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14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14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14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14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14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14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14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14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14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14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14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14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14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14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14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14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14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14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14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14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14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14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14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14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14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14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14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14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14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14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14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14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14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14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14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14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14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14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14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14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14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14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14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14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14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14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14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14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14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14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14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14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14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14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14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14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14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14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14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14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14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14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14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14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14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14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14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14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14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14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14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14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14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14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14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14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14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14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14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14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14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14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14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14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14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14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14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14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14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14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14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14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14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14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14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14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14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14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14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14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14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14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14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14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14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14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14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14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14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14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14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14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14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14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14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14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14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14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14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14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14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14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14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14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14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14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14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14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14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14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14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14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14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14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14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14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14" min="1" max="1"/>
    <col width="37.33203125" customWidth="1" style="114" min="2" max="2"/>
    <col width="7.6640625" customWidth="1" style="114" min="3" max="35"/>
  </cols>
  <sheetData>
    <row r="1" ht="15" customHeight="1" s="114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14">
      <c r="C2" s="17" t="n"/>
      <c r="D2" s="17" t="n"/>
      <c r="E2" s="17" t="n"/>
      <c r="F2" s="17" t="n"/>
      <c r="G2" s="17" t="n"/>
    </row>
    <row r="3" ht="15" customHeight="1" s="114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14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14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14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14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14">
      <c r="B11" s="15" t="inlineStr">
        <is>
          <t>(2019 dollars per million Btu, unless otherwise noted)</t>
        </is>
      </c>
    </row>
    <row r="12" ht="15" customHeight="1" s="114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14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14">
      <c r="B15" s="20" t="inlineStr">
        <is>
          <t xml:space="preserve"> Residential</t>
        </is>
      </c>
    </row>
    <row r="16" ht="15" customHeight="1" s="114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14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14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14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14">
      <c r="B21" s="20" t="inlineStr">
        <is>
          <t xml:space="preserve"> Commercial</t>
        </is>
      </c>
    </row>
    <row r="22" ht="15" customHeight="1" s="114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14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14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14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14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14"/>
    <row r="28" ht="15" customHeight="1" s="114">
      <c r="B28" s="20" t="inlineStr">
        <is>
          <t xml:space="preserve"> Industrial 1/</t>
        </is>
      </c>
    </row>
    <row r="29" ht="15" customHeight="1" s="114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14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14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14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14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14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14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14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14"/>
    <row r="38" ht="15" customHeight="1" s="114">
      <c r="B38" s="20" t="inlineStr">
        <is>
          <t xml:space="preserve"> Transportation</t>
        </is>
      </c>
    </row>
    <row r="39" ht="15" customHeight="1" s="114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14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14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14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14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14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14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14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14"/>
    <row r="48" ht="15" customHeight="1" s="114">
      <c r="B48" s="20" t="inlineStr">
        <is>
          <t xml:space="preserve"> Electric Power 8/</t>
        </is>
      </c>
    </row>
    <row r="49" ht="15" customHeight="1" s="114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14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14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14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14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14"/>
    <row r="55" ht="15.75" customHeight="1" s="114"/>
    <row r="56" ht="15" customHeight="1" s="114">
      <c r="B56" s="20" t="inlineStr">
        <is>
          <t xml:space="preserve"> Average Price to All Users 9/</t>
        </is>
      </c>
    </row>
    <row r="57" ht="15" customHeight="1" s="114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14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14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14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14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14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14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14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14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14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14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14"/>
    <row r="69" ht="15" customHeight="1" s="114">
      <c r="B69" s="20" t="inlineStr">
        <is>
          <t>Non-Renewable Energy Expenditures by Sector</t>
        </is>
      </c>
    </row>
    <row r="70" ht="15" customHeight="1" s="114">
      <c r="B70" s="20" t="inlineStr">
        <is>
          <t>(billion 2019 dollars)</t>
        </is>
      </c>
    </row>
    <row r="71" ht="15" customHeight="1" s="114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14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14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14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14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14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14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14"/>
    <row r="79" ht="15.75" customHeight="1" s="114"/>
    <row r="80" ht="15" customHeight="1" s="114">
      <c r="B80" s="20" t="inlineStr">
        <is>
          <t>Prices in Nominal Dollars</t>
        </is>
      </c>
    </row>
    <row r="81" ht="15" customHeight="1" s="114">
      <c r="B81" s="20" t="inlineStr">
        <is>
          <t xml:space="preserve"> Residential</t>
        </is>
      </c>
    </row>
    <row r="82" ht="15" customHeight="1" s="114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14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14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14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14"/>
    <row r="87" ht="15" customHeight="1" s="114">
      <c r="B87" s="20" t="inlineStr">
        <is>
          <t xml:space="preserve"> Commercial</t>
        </is>
      </c>
    </row>
    <row r="88" ht="15" customHeight="1" s="114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14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14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14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14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14"/>
    <row r="94" ht="15" customHeight="1" s="114">
      <c r="B94" s="20" t="inlineStr">
        <is>
          <t xml:space="preserve"> Industrial 1/</t>
        </is>
      </c>
    </row>
    <row r="95" ht="15" customHeight="1" s="114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14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14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14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14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14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14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14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14"/>
    <row r="104" ht="15.75" customHeight="1" s="114"/>
    <row r="105" ht="15" customHeight="1" s="114">
      <c r="B105" s="20" t="inlineStr">
        <is>
          <t xml:space="preserve"> Transportation</t>
        </is>
      </c>
    </row>
    <row r="106" ht="15" customHeight="1" s="114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14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14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14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14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14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14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14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14"/>
    <row r="115" ht="15" customHeight="1" s="114">
      <c r="B115" s="20" t="inlineStr">
        <is>
          <t xml:space="preserve"> Electric Power 8/</t>
        </is>
      </c>
    </row>
    <row r="116" ht="15" customHeight="1" s="114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14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14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14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14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14"/>
    <row r="122" ht="15" customHeight="1" s="114">
      <c r="B122" s="20" t="inlineStr">
        <is>
          <t xml:space="preserve"> Average Price to All Users 9/</t>
        </is>
      </c>
    </row>
    <row r="123" ht="15" customHeight="1" s="114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14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14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14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14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14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14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14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14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14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14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14"/>
    <row r="135" ht="15" customHeight="1" s="114">
      <c r="B135" s="20" t="inlineStr">
        <is>
          <t>Non-Renewable Energy Expenditures by Sector</t>
        </is>
      </c>
    </row>
    <row r="136" ht="15" customHeight="1" s="114">
      <c r="B136" s="20" t="inlineStr">
        <is>
          <t>(billion nominal dollars)</t>
        </is>
      </c>
    </row>
    <row r="137" ht="15" customHeight="1" s="114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14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14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14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14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14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14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14"/>
    <row r="146" ht="15" customHeight="1" s="114">
      <c r="B146" s="111" t="inlineStr">
        <is>
          <t xml:space="preserve">   1/ Includes energy for combined heat and power plants that have a non-regulatory status, and small on-site generating systems.</t>
        </is>
      </c>
      <c r="C146" s="112" t="n"/>
      <c r="D146" s="112" t="n"/>
      <c r="E146" s="112" t="n"/>
      <c r="F146" s="112" t="n"/>
      <c r="G146" s="112" t="n"/>
      <c r="H146" s="112" t="n"/>
      <c r="I146" s="112" t="n"/>
      <c r="J146" s="112" t="n"/>
      <c r="K146" s="112" t="n"/>
      <c r="L146" s="112" t="n"/>
      <c r="M146" s="112" t="n"/>
      <c r="N146" s="112" t="n"/>
      <c r="O146" s="112" t="n"/>
      <c r="P146" s="112" t="n"/>
      <c r="Q146" s="112" t="n"/>
      <c r="R146" s="112" t="n"/>
      <c r="S146" s="112" t="n"/>
      <c r="T146" s="112" t="n"/>
      <c r="U146" s="112" t="n"/>
      <c r="V146" s="112" t="n"/>
      <c r="W146" s="112" t="n"/>
      <c r="X146" s="112" t="n"/>
      <c r="Y146" s="112" t="n"/>
      <c r="Z146" s="112" t="n"/>
      <c r="AA146" s="112" t="n"/>
      <c r="AB146" s="112" t="n"/>
      <c r="AC146" s="112" t="n"/>
      <c r="AD146" s="112" t="n"/>
      <c r="AE146" s="112" t="n"/>
      <c r="AF146" s="112" t="n"/>
      <c r="AG146" s="112" t="n"/>
      <c r="AH146" s="112" t="n"/>
      <c r="AI146" s="112" t="n"/>
    </row>
    <row r="147" ht="15" customHeight="1" s="114">
      <c r="B147" s="27" t="inlineStr">
        <is>
          <t xml:space="preserve">   2/ Excludes use for lease and plant fuel and fuel used for liquefaction in export facilities.</t>
        </is>
      </c>
    </row>
    <row r="148" ht="15" customHeight="1" s="114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14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14">
      <c r="B150" s="27" t="inlineStr">
        <is>
          <t xml:space="preserve">   4/ Sales weighted-average price for all grades.  Includes Federal, State, and local taxes.</t>
        </is>
      </c>
    </row>
    <row r="151" ht="15" customHeight="1" s="114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14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14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14">
      <c r="B154" s="27" t="inlineStr">
        <is>
          <t>and estimated dispensing costs or charges.</t>
        </is>
      </c>
    </row>
    <row r="155" ht="15" customHeight="1" s="114">
      <c r="B155" s="27" t="inlineStr">
        <is>
          <t xml:space="preserve">   8/ Includes electricity-only and combined heat and power plants that have a regulatory status.</t>
        </is>
      </c>
    </row>
    <row r="156" ht="15" customHeight="1" s="114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14">
      <c r="B157" s="27" t="inlineStr">
        <is>
          <t xml:space="preserve">   Btu = British thermal unit.</t>
        </is>
      </c>
    </row>
    <row r="158" ht="15" customHeight="1" s="114">
      <c r="B158" s="27" t="inlineStr">
        <is>
          <t xml:space="preserve">   - - = Not applicable.</t>
        </is>
      </c>
    </row>
    <row r="159" ht="15" customHeight="1" s="114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14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C128" sqref="C128"/>
    </sheetView>
  </sheetViews>
  <sheetFormatPr baseColWidth="10" defaultColWidth="12.6640625" defaultRowHeight="15" customHeight="1"/>
  <cols>
    <col width="24.1640625" customWidth="1" style="114" min="1" max="1"/>
    <col width="14.6640625" customWidth="1" style="114" min="2" max="2"/>
    <col width="19.1640625" customWidth="1" style="114" min="3" max="3"/>
    <col width="13.1640625" customWidth="1" style="114" min="4" max="4"/>
    <col width="7.6640625" customWidth="1" style="114" min="6" max="52"/>
    <col width="8.6640625" customWidth="1" style="114" min="53" max="53"/>
    <col width="13.6640625" customWidth="1" style="114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D3/$D$54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D4/$D$54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D5/$D$54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D6/$D$54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D7/$D$54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D8/$D$54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D9/$D$54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D10/$D$54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D11/$D$54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D12/$D$54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D13/$D$54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D14/$D$54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D15/$D$54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D16/$D$54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D17/$D$54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D18/$D$54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D19/$D$54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D20/$D$54</f>
        <v/>
      </c>
    </row>
    <row r="21" ht="15.75" customHeight="1" s="114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D21/$D$54</f>
        <v/>
      </c>
    </row>
    <row r="22" ht="15.75" customHeight="1" s="114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D22/$D$54</f>
        <v/>
      </c>
    </row>
    <row r="23" ht="15.75" customHeight="1" s="114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D23/$D$54</f>
        <v/>
      </c>
    </row>
    <row r="24" ht="15.75" customHeight="1" s="114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D24/$D$54</f>
        <v/>
      </c>
    </row>
    <row r="25" ht="15.75" customHeight="1" s="114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D25/$D$54</f>
        <v/>
      </c>
    </row>
    <row r="26" ht="15.75" customHeight="1" s="114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D26/$D$54</f>
        <v/>
      </c>
    </row>
    <row r="27" ht="15.75" customHeight="1" s="114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D27/$D$54</f>
        <v/>
      </c>
    </row>
    <row r="28" ht="15.75" customHeight="1" s="114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D28/$D$54</f>
        <v/>
      </c>
    </row>
    <row r="29" ht="15.75" customHeight="1" s="114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D29/$D$54</f>
        <v/>
      </c>
    </row>
    <row r="30" ht="15.75" customHeight="1" s="114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D30/$D$54</f>
        <v/>
      </c>
    </row>
    <row r="31" ht="15.75" customHeight="1" s="114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D31/$D$54</f>
        <v/>
      </c>
    </row>
    <row r="32" ht="15.75" customHeight="1" s="114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D32/$D$54</f>
        <v/>
      </c>
    </row>
    <row r="33" ht="15.75" customHeight="1" s="114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D33/$D$54</f>
        <v/>
      </c>
    </row>
    <row r="34" ht="15.75" customHeight="1" s="114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D34/$D$54</f>
        <v/>
      </c>
    </row>
    <row r="35" ht="15.75" customHeight="1" s="114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D35/$D$54</f>
        <v/>
      </c>
    </row>
    <row r="36" ht="15.75" customHeight="1" s="114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D36/$D$54</f>
        <v/>
      </c>
    </row>
    <row r="37" ht="15.75" customHeight="1" s="114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D37/$D$54</f>
        <v/>
      </c>
    </row>
    <row r="38" ht="15.75" customHeight="1" s="114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D38/$D$54</f>
        <v/>
      </c>
    </row>
    <row r="39" ht="15.75" customHeight="1" s="114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D39/$D$54</f>
        <v/>
      </c>
    </row>
    <row r="40" ht="15.75" customHeight="1" s="114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D40/$D$54</f>
        <v/>
      </c>
    </row>
    <row r="41" ht="15.75" customHeight="1" s="114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D41/$D$54</f>
        <v/>
      </c>
    </row>
    <row r="42" ht="15.75" customHeight="1" s="114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D42/$D$54</f>
        <v/>
      </c>
    </row>
    <row r="43" ht="15.75" customHeight="1" s="114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D43/$D$54</f>
        <v/>
      </c>
    </row>
    <row r="44" ht="15.75" customHeight="1" s="114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D44/$D$54</f>
        <v/>
      </c>
    </row>
    <row r="45" ht="15.75" customHeight="1" s="114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D45/$D$54</f>
        <v/>
      </c>
    </row>
    <row r="46" ht="15.75" customHeight="1" s="114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D46/$D$54</f>
        <v/>
      </c>
    </row>
    <row r="47" ht="15.75" customHeight="1" s="114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D47/$D$54</f>
        <v/>
      </c>
    </row>
    <row r="48" ht="15.75" customHeight="1" s="114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D48/$D$54</f>
        <v/>
      </c>
    </row>
    <row r="49" ht="15.75" customHeight="1" s="114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D49/$D$54</f>
        <v/>
      </c>
    </row>
    <row r="50" ht="15.75" customHeight="1" s="114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D50/$D$54</f>
        <v/>
      </c>
    </row>
    <row r="51" ht="15.75" customHeight="1" s="114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D51/$D$54</f>
        <v/>
      </c>
    </row>
    <row r="52" ht="15.75" customHeight="1" s="114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D52/$D$54</f>
        <v/>
      </c>
    </row>
    <row r="53" ht="15.75" customHeight="1" s="114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D53/$D$54</f>
        <v/>
      </c>
    </row>
    <row r="54" ht="15.75" customHeight="1" s="114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14">
      <c r="A55" s="70" t="n"/>
    </row>
    <row r="56" ht="15.75" customHeight="1" s="114"/>
    <row r="57" ht="15.75" customHeight="1" s="114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14">
      <c r="A58" s="29" t="inlineStr">
        <is>
          <t>(interstate)</t>
        </is>
      </c>
    </row>
    <row r="59" ht="15.75" customHeight="1" s="114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14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14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14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14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14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14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14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14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14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14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14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14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14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14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14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14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14">
      <c r="A76" s="4" t="n"/>
    </row>
    <row r="77" ht="15.75" customHeight="1" s="114">
      <c r="A77" s="28" t="inlineStr">
        <is>
          <t>Resource Mix Canada Future 2019</t>
        </is>
      </c>
    </row>
    <row r="78" ht="15.75" customHeight="1" s="114">
      <c r="A78" s="30" t="inlineStr">
        <is>
          <t>https://apps.cer-rec.gc.ca/ftrppndc/dflt.aspx?GoCTemplateCulture=en-CA</t>
        </is>
      </c>
    </row>
    <row r="79" ht="15.75" customHeight="1" s="114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14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14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14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14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14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14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14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14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14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14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14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14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14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14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14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14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14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14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14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14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14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14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14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14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14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14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14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14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14">
      <c r="J108" s="4" t="n"/>
    </row>
    <row r="109" ht="15.75" customHeight="1" s="114">
      <c r="J109" s="4" t="n"/>
    </row>
    <row r="110" ht="15.75" customHeight="1" s="114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14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14">
      <c r="J112" s="4" t="n"/>
    </row>
    <row r="113" ht="15.75" customHeight="1" s="114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14">
      <c r="A114" s="4" t="inlineStr">
        <is>
          <t>hard coal</t>
        </is>
      </c>
      <c r="B114" s="29" t="n">
        <v>0.08</v>
      </c>
      <c r="J114" s="4" t="n"/>
    </row>
    <row r="115" ht="15.75" customHeight="1" s="114">
      <c r="A115" s="4" t="inlineStr">
        <is>
          <t>natural gas nonpeaker</t>
        </is>
      </c>
      <c r="B115" s="29" t="n">
        <v>0.36</v>
      </c>
      <c r="J115" s="4" t="n"/>
    </row>
    <row r="116" ht="15.75" customHeight="1" s="114">
      <c r="A116" s="4" t="inlineStr">
        <is>
          <t>nuclear</t>
        </is>
      </c>
      <c r="B116" s="29" t="n">
        <v>0.04</v>
      </c>
      <c r="J116" s="4" t="n"/>
    </row>
    <row r="117" ht="15.75" customHeight="1" s="114">
      <c r="A117" s="4" t="inlineStr">
        <is>
          <t>hydro</t>
        </is>
      </c>
      <c r="B117" s="29" t="n">
        <v>0.1</v>
      </c>
      <c r="J117" s="4" t="n"/>
    </row>
    <row r="118" ht="15.75" customHeight="1" s="114">
      <c r="A118" s="4" t="inlineStr">
        <is>
          <t>onshore wind</t>
        </is>
      </c>
      <c r="B118" s="29" t="n">
        <v>0.03</v>
      </c>
      <c r="J118" s="4" t="n"/>
    </row>
    <row r="119" ht="15.75" customHeight="1" s="114">
      <c r="A119" s="4" t="inlineStr">
        <is>
          <t>solar PV</t>
        </is>
      </c>
      <c r="B119" s="29" t="n">
        <v>0</v>
      </c>
      <c r="J119" s="4" t="n"/>
    </row>
    <row r="120" ht="15.75" customHeight="1" s="114">
      <c r="A120" s="4" t="inlineStr">
        <is>
          <t>solar thermal</t>
        </is>
      </c>
      <c r="B120" s="29" t="n">
        <v>0</v>
      </c>
      <c r="J120" s="4" t="n"/>
    </row>
    <row r="121" ht="15.75" customHeight="1" s="114">
      <c r="A121" s="4" t="inlineStr">
        <is>
          <t>biomass</t>
        </is>
      </c>
      <c r="B121" s="29" t="n">
        <v>0</v>
      </c>
      <c r="J121" s="4" t="n"/>
    </row>
    <row r="122" ht="15.75" customHeight="1" s="114">
      <c r="A122" s="4" t="inlineStr">
        <is>
          <t>geothermal</t>
        </is>
      </c>
      <c r="B122" s="29" t="n">
        <v>0.03</v>
      </c>
      <c r="J122" s="4" t="n"/>
    </row>
    <row r="123" ht="15.75" customHeight="1" s="114">
      <c r="A123" s="4" t="inlineStr">
        <is>
          <t>petroleum</t>
        </is>
      </c>
      <c r="B123" s="29" t="n">
        <v>0.36</v>
      </c>
      <c r="J123" s="4" t="n"/>
    </row>
    <row r="124" ht="15.75" customHeight="1" s="114">
      <c r="A124" s="4" t="inlineStr">
        <is>
          <t>natural gas peaker</t>
        </is>
      </c>
      <c r="B124" s="29" t="n">
        <v>0</v>
      </c>
      <c r="J124" s="4" t="n"/>
    </row>
    <row r="125" ht="15.75" customHeight="1" s="114">
      <c r="A125" s="4" t="inlineStr">
        <is>
          <t>lignite</t>
        </is>
      </c>
      <c r="B125" s="29" t="n">
        <v>0</v>
      </c>
      <c r="J125" s="4" t="n"/>
    </row>
    <row r="126" ht="15.75" customHeight="1" s="114">
      <c r="A126" s="4" t="inlineStr">
        <is>
          <t>offshore wind</t>
        </is>
      </c>
      <c r="B126" s="29" t="n">
        <v>0</v>
      </c>
      <c r="J126" s="4" t="n"/>
    </row>
    <row r="127" ht="15.75" customHeight="1" s="114">
      <c r="A127" s="4" t="inlineStr">
        <is>
          <t>crude oil</t>
        </is>
      </c>
      <c r="B127" s="29" t="n">
        <v>0</v>
      </c>
      <c r="J127" s="4" t="n"/>
    </row>
    <row r="128" ht="15.75" customHeight="1" s="114">
      <c r="A128" s="4" t="inlineStr">
        <is>
          <t>heavy or residual fuel oil</t>
        </is>
      </c>
      <c r="B128" s="29" t="n">
        <v>0</v>
      </c>
      <c r="J128" s="4" t="n"/>
    </row>
    <row r="129" ht="15.75" customHeight="1" s="114">
      <c r="A129" s="4" t="inlineStr">
        <is>
          <t>municipal solid waste</t>
        </is>
      </c>
      <c r="B129" s="29" t="n">
        <v>0</v>
      </c>
      <c r="J129" s="4" t="n"/>
    </row>
    <row r="130" ht="15.75" customHeight="1" s="114">
      <c r="B130">
        <f>SUM(B114:B129)</f>
        <v/>
      </c>
    </row>
    <row r="131" ht="15.75" customHeight="1" s="114">
      <c r="A131" s="41" t="n"/>
    </row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>
      <c r="A150" s="4" t="n"/>
    </row>
    <row r="151" ht="15.75" customHeight="1" s="114">
      <c r="A151" s="28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28" t="n"/>
    </row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14" min="1" max="3"/>
    <col width="23.6640625" customWidth="1" style="114" min="4" max="4"/>
    <col width="32.83203125" customWidth="1" style="114" min="5" max="5"/>
    <col width="7.6640625" customWidth="1" style="114" min="6" max="20"/>
    <col width="13.6640625" customWidth="1" style="114" min="21" max="21"/>
    <col width="7.6640625" customWidth="1" style="114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14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14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14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14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14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14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14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14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14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14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14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14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14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14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14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14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14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14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14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14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14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14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14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14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14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14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14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14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14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14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14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14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14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14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14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14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14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14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14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14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14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14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14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14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14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14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14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14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14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14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14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14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14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14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14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14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14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14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14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14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14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14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14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14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14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14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14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14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14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14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14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14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14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14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14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14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14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14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14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14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14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14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14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14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14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14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14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14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14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14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14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14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14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14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14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14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14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14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14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14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14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14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14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14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14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14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14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14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14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14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14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14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14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14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14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14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14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14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14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14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14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14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14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14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14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14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14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14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14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14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14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14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14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14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14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14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14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14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14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14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14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14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14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14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14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14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14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14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14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14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14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14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14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14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14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14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14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14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14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14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14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14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14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14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14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14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14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14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14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14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14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14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14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14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14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14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14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14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14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14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14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14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14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14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14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14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14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14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14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14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14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14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14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14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14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14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14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14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14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14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14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14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14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14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14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14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14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14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14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14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14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14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14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14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14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14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14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14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14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14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14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14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14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14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14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14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14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14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14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14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14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14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14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14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14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14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14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14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14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14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14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14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14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14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14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14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14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14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14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14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14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14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14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14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14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14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14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14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14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14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14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14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14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14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14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14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14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14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14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14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14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14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14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14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14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14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14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14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14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14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14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14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14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14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14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14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14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14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14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14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14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14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14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14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14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14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14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14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14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14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14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14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14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14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14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14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14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14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14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14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14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14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14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14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14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14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14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14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14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14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14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14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14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14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14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14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14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14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14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14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14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14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14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14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14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14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14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14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14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14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14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14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14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14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14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14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14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14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14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14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14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14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14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14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14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14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14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14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14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14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14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14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14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14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14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14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14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14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14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14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14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14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14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14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14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14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14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14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14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14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14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14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14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14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14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14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14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14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14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14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14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14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14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14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14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14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14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14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14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14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14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14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14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14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14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14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14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14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14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14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14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14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14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14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14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14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14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14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14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14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14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14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14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14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14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14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14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14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14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14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14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14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14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14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14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14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14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14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14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14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14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14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14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14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14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14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14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14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14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14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14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14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14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14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14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14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14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14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14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14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14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14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14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14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14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14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14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14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14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14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14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14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14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14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14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14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14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14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14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14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14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14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14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14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14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14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14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14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14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14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14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14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14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14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14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14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14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14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14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14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14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14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14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14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14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14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14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14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14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14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14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14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14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14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14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14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14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14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14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14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14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14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14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14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14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14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14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14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14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14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14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14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14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14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14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14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14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14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14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14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14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14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14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14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14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14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14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14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14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14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14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14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14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14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14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14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14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14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14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14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14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14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14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14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14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14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14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14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14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14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14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14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14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14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14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14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14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14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14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14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14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14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14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14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14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14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14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14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14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14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14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14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14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14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14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14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14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14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14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14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14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14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14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14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14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14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14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14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14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14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14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14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14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14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14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14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14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14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14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14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14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14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14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14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14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14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14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14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14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14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14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14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14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14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14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14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14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14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14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14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14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14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14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14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14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14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14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14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14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14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14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14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14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14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14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14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14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14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14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14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14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14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14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14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14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14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14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14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14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14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14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14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14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14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14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14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14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14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14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14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14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14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14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14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14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14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14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14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14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14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14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14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14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14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14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14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14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14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14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14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14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14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14"/>
    <row r="724" ht="15.75" customHeight="1" s="114"/>
    <row r="725" ht="15.75" customHeight="1" s="114"/>
    <row r="726" ht="15.75" customHeight="1" s="114"/>
    <row r="727" ht="15.75" customHeight="1" s="114">
      <c r="A727" s="70" t="inlineStr">
        <is>
          <t>Converted to Fraction and weighed by transmission capacity (in Calculations tab)</t>
        </is>
      </c>
    </row>
    <row r="728" ht="15.75" customHeight="1" s="114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14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14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14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14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14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14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14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14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14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14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14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14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14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14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14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14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14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14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14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14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14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14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14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14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14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14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14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14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14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14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14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14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14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14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14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14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14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14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14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14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14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14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14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14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14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14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14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14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14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14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14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14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14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14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14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14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14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14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14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14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14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14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14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14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14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14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14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14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14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14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14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14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14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14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14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14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14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14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14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14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14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14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14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14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14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14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14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14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14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14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14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14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14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14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14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14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14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14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14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14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14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14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14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14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14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14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14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14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14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14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14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14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14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14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14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14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14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14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14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14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14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14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14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14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14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14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14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14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14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14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14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14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14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14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14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14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14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14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14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14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14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14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14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14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14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14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14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14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14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14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14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14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14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14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14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14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14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14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14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14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14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14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14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14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14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14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14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14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14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14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14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14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14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14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14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14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14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14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14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14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14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14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14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14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14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14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14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14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14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14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14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14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14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14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14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14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14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14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14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14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14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14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14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14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14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14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14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14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14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14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14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14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14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14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14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14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14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14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14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14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14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14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14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14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14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14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14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14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14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14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14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14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14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14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14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14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14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14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14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14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14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14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14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14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14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14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14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14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14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14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14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14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14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14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14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14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14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14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14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14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14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14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14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14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14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14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14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14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14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14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14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14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14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14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14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14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14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14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14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14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14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14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14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14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14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14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14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14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14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14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14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14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14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14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14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14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14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14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14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14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14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14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14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14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14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14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14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14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14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14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14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14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14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14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14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14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14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14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14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14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14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14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14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14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14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14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14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14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14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14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14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14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14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14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14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14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14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14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14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14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14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14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14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14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14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14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14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14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14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14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14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14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14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14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14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14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14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14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14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14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14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14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14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14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14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14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14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14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14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14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14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14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14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14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14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14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14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14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14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14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14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14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14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14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14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14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14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14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14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14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14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14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14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14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14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14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14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14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14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14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14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14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14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14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14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14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14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14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14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14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14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14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14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14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14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14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14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14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14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14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14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14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14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14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14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14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14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14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14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14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14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14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14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14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14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14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14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14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14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14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14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14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14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14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14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14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14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14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14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14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14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14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14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14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14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14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14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14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14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14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14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14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14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14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14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14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14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14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14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14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14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14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14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14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14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14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14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14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14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14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14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14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14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14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14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14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14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14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14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14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14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14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14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14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14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14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14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14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14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14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14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14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14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14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14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14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14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14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14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14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14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14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14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14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14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14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14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14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14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14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14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14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14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14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14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14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14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14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14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14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14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14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14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14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14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14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14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14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14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14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14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14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14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14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14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14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14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14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14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14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14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14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14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14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14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14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14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14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14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14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14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14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14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14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14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14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14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14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14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14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14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14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14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14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14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14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14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14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14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14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14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14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14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14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14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14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14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14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14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14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14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14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14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14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14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14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14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14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14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14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14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14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14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14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14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14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14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14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14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14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14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14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14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14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14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14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14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14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14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14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14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14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14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14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14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14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14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14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14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14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14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14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14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14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14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14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14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14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14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14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14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14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14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14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14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14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14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14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14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14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14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14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14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14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14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14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14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14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14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14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14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14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14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14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14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14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14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14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14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14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14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14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14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14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14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14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14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14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14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14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14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14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14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14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14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14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14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14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14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14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14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14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14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14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14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14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14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14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14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14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14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14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14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14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14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14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14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14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14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14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14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14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14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14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14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14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14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14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14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14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14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14"/>
    <row r="1451" ht="15.75" customHeight="1" s="114"/>
    <row r="1452" ht="15.75" customHeight="1" s="114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14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14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14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14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14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14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14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14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14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14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14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14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14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14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14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14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14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14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14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14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14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14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14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14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14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14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14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14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14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14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14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14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14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14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14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14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14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14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14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14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14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14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14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14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14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14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14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14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14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14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14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14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14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14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14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14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14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14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14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14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14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14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14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14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14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14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14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14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14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14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14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14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14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14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14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14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14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14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14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14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14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14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14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14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14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14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14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14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14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14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14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14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14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14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14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14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14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14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14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14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14"/>
    <row r="121" ht="15.75" customHeight="1" s="114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14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14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14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14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14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14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14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14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14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14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14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14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14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14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14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14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14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14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14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14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14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14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14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14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14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14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14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14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14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14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14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14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14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14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14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14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14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14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14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14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14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14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14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14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14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14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14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14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14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14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14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14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14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14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14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14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14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14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14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14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14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14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14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14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14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14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14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14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14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14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14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14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14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14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14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14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14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14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14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14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14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14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14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14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14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14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14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14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14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14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14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14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14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14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14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14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14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14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14" min="1" max="1"/>
    <col width="19.1640625" customWidth="1" style="114" min="3" max="3"/>
    <col width="22.1640625" customWidth="1" style="114" min="5" max="5"/>
    <col width="18.1640625" customWidth="1" style="114" min="6" max="6"/>
    <col width="21.6640625" customWidth="1" style="114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14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14">
      <c r="A3" s="113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14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14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14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14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14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14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14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14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14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14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14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14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14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14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14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14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14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14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14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14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14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14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14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14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14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14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14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14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14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14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14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14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14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14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14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14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14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14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14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14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14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14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14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14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14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14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14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14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14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14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14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14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14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14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14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14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14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14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14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14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14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14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14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14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14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14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14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14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14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14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14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14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14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14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14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14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14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14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14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14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14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14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14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14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14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14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14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14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1"/>
  <sheetViews>
    <sheetView tabSelected="1" topLeftCell="A40" workbookViewId="0">
      <selection activeCell="B60" sqref="B60"/>
    </sheetView>
  </sheetViews>
  <sheetFormatPr baseColWidth="10" defaultRowHeight="14"/>
  <cols>
    <col width="42.1640625" customWidth="1" style="114" min="1" max="1"/>
    <col width="22.33203125" bestFit="1" customWidth="1" style="114" min="2" max="2"/>
    <col width="18.1640625" bestFit="1" customWidth="1" style="114" min="3" max="3"/>
    <col width="16" bestFit="1" customWidth="1" style="114" min="4" max="4"/>
    <col width="16.33203125" bestFit="1" customWidth="1" style="114" min="5" max="5"/>
  </cols>
  <sheetData>
    <row r="1" customFormat="1" s="115">
      <c r="A1" s="115" t="inlineStr">
        <is>
          <t>Where BAU 2020 generation does not meet EIA SEDS, we multiply generation by the gap</t>
        </is>
      </c>
    </row>
    <row r="2" customFormat="1" s="116">
      <c r="A2" s="116" t="inlineStr">
        <is>
          <t>Example: NM generation is 8.1% greater in the EPS BAU than it is in EIA SEDS during calibration. We therefore allow for generation to increase by the gap</t>
        </is>
      </c>
    </row>
    <row r="3" customFormat="1" s="77">
      <c r="A3" s="78" t="inlineStr">
        <is>
          <t>Only change the green cells</t>
        </is>
      </c>
    </row>
    <row r="4" customFormat="1" s="76"/>
    <row r="5">
      <c r="A5" s="80" t="inlineStr">
        <is>
          <t>Total generation in STATE (2020): EPS BAU</t>
        </is>
      </c>
      <c r="B5" s="85" t="n">
        <v>0</v>
      </c>
      <c r="C5" s="82" t="inlineStr">
        <is>
          <t>MWh</t>
        </is>
      </c>
    </row>
    <row r="6">
      <c r="A6" s="80" t="inlineStr">
        <is>
          <t>Generation in STATE (2019) SEDS</t>
        </is>
      </c>
      <c r="B6" s="86" t="n">
        <v>0</v>
      </c>
      <c r="C6" s="83" t="inlineStr">
        <is>
          <t>MWh</t>
        </is>
      </c>
    </row>
    <row r="7">
      <c r="A7" s="80" t="inlineStr">
        <is>
          <t>Gap (%)</t>
        </is>
      </c>
      <c r="B7" s="87">
        <f>ROUND((B5-B6)/B6, 3) * 100</f>
        <v/>
      </c>
      <c r="C7" s="84" t="n"/>
    </row>
    <row r="8">
      <c r="A8" s="80" t="inlineStr">
        <is>
          <t>Gap (MWh)</t>
        </is>
      </c>
      <c r="B8" s="87">
        <f>B5-B6</f>
        <v/>
      </c>
      <c r="C8" s="84" t="n"/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</row>
    <row r="12">
      <c r="A12" s="100" t="inlineStr">
        <is>
          <t>IMPORTS</t>
        </is>
      </c>
      <c r="B12" s="101" t="n"/>
      <c r="C12" s="102" t="n"/>
    </row>
    <row r="13">
      <c r="A13" s="91" t="inlineStr">
        <is>
          <t>Here are the proportions of imported values (exports are not proportioned by fuel)</t>
        </is>
      </c>
      <c r="B13" s="92" t="n"/>
      <c r="C13" s="93" t="n"/>
      <c r="D13" s="75" t="n"/>
      <c r="E13" s="88" t="n"/>
    </row>
    <row r="14">
      <c r="A14" s="94" t="n"/>
      <c r="B14" s="95" t="inlineStr">
        <is>
          <t>Imports</t>
        </is>
      </c>
      <c r="C14" s="96" t="inlineStr">
        <is>
          <t>Import Proportions</t>
        </is>
      </c>
      <c r="D14" s="75" t="n"/>
      <c r="E14" s="88" t="n"/>
    </row>
    <row r="15" ht="15" customHeight="1" s="114">
      <c r="A15" s="97" t="inlineStr">
        <is>
          <t>hard coal</t>
        </is>
      </c>
      <c r="B15" s="98">
        <f>(Calculations!B60*'EIA SEDS data'!AF$6)+('EIA SEDS data'!AF$10*IF(About!$N$12,Calculations!$B114,Calculations!B92))</f>
        <v/>
      </c>
      <c r="C15" s="99">
        <f>B15/SUM($B$15:$B$30)</f>
        <v/>
      </c>
    </row>
    <row r="16" ht="15" customHeight="1" s="114">
      <c r="A16" s="97" t="inlineStr">
        <is>
          <t>natural gas nonpeaker</t>
        </is>
      </c>
      <c r="B16" s="98">
        <f>(Calculations!B61*'EIA SEDS data'!AF$6)+('EIA SEDS data'!AF$10*IF(About!$N$12,Calculations!$B115,Calculations!B93))</f>
        <v/>
      </c>
      <c r="C16" s="99">
        <f>B16/SUM($B$15:$B$30)</f>
        <v/>
      </c>
    </row>
    <row r="17" ht="15" customHeight="1" s="114">
      <c r="A17" s="97" t="inlineStr">
        <is>
          <t>nuclear</t>
        </is>
      </c>
      <c r="B17" s="98">
        <f>(Calculations!B62*'EIA SEDS data'!AF$6)+('EIA SEDS data'!AF$10*IF(About!$N$12,Calculations!$B116,Calculations!B94))</f>
        <v/>
      </c>
      <c r="C17" s="99">
        <f>B17/SUM($B$15:$B$30)</f>
        <v/>
      </c>
    </row>
    <row r="18" ht="15" customHeight="1" s="114">
      <c r="A18" s="97" t="inlineStr">
        <is>
          <t>hydro</t>
        </is>
      </c>
      <c r="B18" s="98">
        <f>(Calculations!B63*'EIA SEDS data'!AF$6)+('EIA SEDS data'!AF$10*IF(About!$N$12,Calculations!$B117,Calculations!B95))</f>
        <v/>
      </c>
      <c r="C18" s="99">
        <f>B18/SUM($B$15:$B$30)</f>
        <v/>
      </c>
    </row>
    <row r="19" ht="15" customHeight="1" s="114">
      <c r="A19" s="97" t="inlineStr">
        <is>
          <t>onshore wind</t>
        </is>
      </c>
      <c r="B19" s="98">
        <f>(Calculations!B64*'EIA SEDS data'!AF$6)+('EIA SEDS data'!AF$10*IF(About!$N$12,Calculations!$B118,Calculations!B96))</f>
        <v/>
      </c>
      <c r="C19" s="99">
        <f>B19/SUM($B$15:$B$30)</f>
        <v/>
      </c>
    </row>
    <row r="20" ht="15" customHeight="1" s="114">
      <c r="A20" s="97" t="inlineStr">
        <is>
          <t>solar PV</t>
        </is>
      </c>
      <c r="B20" s="98">
        <f>(Calculations!B65*'EIA SEDS data'!AF$6)+('EIA SEDS data'!AF$10*IF(About!$N$12,Calculations!$B119,Calculations!B97))</f>
        <v/>
      </c>
      <c r="C20" s="99">
        <f>B20/SUM($B$15:$B$30)</f>
        <v/>
      </c>
    </row>
    <row r="21" ht="15" customHeight="1" s="114">
      <c r="A21" s="97" t="inlineStr">
        <is>
          <t>solar thermal</t>
        </is>
      </c>
      <c r="B21" s="98">
        <f>(Calculations!B66*'EIA SEDS data'!AF$6)+('EIA SEDS data'!AF$10*IF(About!$N$12,Calculations!$B120,Calculations!B98))</f>
        <v/>
      </c>
      <c r="C21" s="99">
        <f>B21/SUM($B$15:$B$30)</f>
        <v/>
      </c>
    </row>
    <row r="22" ht="15" customHeight="1" s="114">
      <c r="A22" s="97" t="inlineStr">
        <is>
          <t>biomass</t>
        </is>
      </c>
      <c r="B22" s="98">
        <f>(Calculations!B67*'EIA SEDS data'!AF$6)+('EIA SEDS data'!AF$10*IF(About!$N$12,Calculations!$B121,Calculations!B99))</f>
        <v/>
      </c>
      <c r="C22" s="99">
        <f>B22/SUM($B$15:$B$30)</f>
        <v/>
      </c>
    </row>
    <row r="23" ht="15" customHeight="1" s="114">
      <c r="A23" s="97" t="inlineStr">
        <is>
          <t>geothermal</t>
        </is>
      </c>
      <c r="B23" s="98">
        <f>(Calculations!B68*'EIA SEDS data'!AF$6)+('EIA SEDS data'!AF$10*IF(About!$N$12,Calculations!$B122,Calculations!B100))</f>
        <v/>
      </c>
      <c r="C23" s="99">
        <f>B23/SUM($B$15:$B$30)</f>
        <v/>
      </c>
    </row>
    <row r="24" ht="15" customHeight="1" s="114">
      <c r="A24" s="97" t="inlineStr">
        <is>
          <t>petroleum</t>
        </is>
      </c>
      <c r="B24" s="98">
        <f>(Calculations!B69*'EIA SEDS data'!AF$6)+('EIA SEDS data'!AF$10*IF(About!$N$12,Calculations!$B123,Calculations!B101))</f>
        <v/>
      </c>
      <c r="C24" s="99">
        <f>B24/SUM($B$15:$B$30)</f>
        <v/>
      </c>
    </row>
    <row r="25" ht="15" customHeight="1" s="114">
      <c r="A25" s="97" t="inlineStr">
        <is>
          <t>natural gas peaker</t>
        </is>
      </c>
      <c r="B25" s="98">
        <f>(Calculations!B70*'EIA SEDS data'!AF$6)+('EIA SEDS data'!AF$10*IF(About!$N$12,Calculations!$B124,Calculations!B102))</f>
        <v/>
      </c>
      <c r="C25" s="99">
        <f>B25/SUM($B$15:$B$30)</f>
        <v/>
      </c>
    </row>
    <row r="26" ht="15" customHeight="1" s="114">
      <c r="A26" s="97" t="inlineStr">
        <is>
          <t>lignite</t>
        </is>
      </c>
      <c r="B26" s="98">
        <f>(Calculations!B71*'EIA SEDS data'!AF$6)+('EIA SEDS data'!AF$10*IF(About!$N$12,Calculations!$B125,Calculations!B103))</f>
        <v/>
      </c>
      <c r="C26" s="99">
        <f>B26/SUM($B$15:$B$30)</f>
        <v/>
      </c>
    </row>
    <row r="27" ht="15" customHeight="1" s="114">
      <c r="A27" s="97" t="inlineStr">
        <is>
          <t>offshore wind</t>
        </is>
      </c>
      <c r="B27" s="98">
        <f>(Calculations!B72*'EIA SEDS data'!AF$6)+('EIA SEDS data'!AF$10*IF(About!$N$12,Calculations!$B126,Calculations!B104))</f>
        <v/>
      </c>
      <c r="C27" s="99">
        <f>B27/SUM($B$15:$B$30)</f>
        <v/>
      </c>
    </row>
    <row r="28" ht="15" customHeight="1" s="114">
      <c r="A28" s="97" t="inlineStr">
        <is>
          <t>crude oil</t>
        </is>
      </c>
      <c r="B28" s="98">
        <f>(Calculations!B73*'EIA SEDS data'!AF$6)+('EIA SEDS data'!AF$10*IF(About!$N$12,Calculations!$B127,Calculations!B105))</f>
        <v/>
      </c>
      <c r="C28" s="99">
        <f>B28/SUM($B$15:$B$30)</f>
        <v/>
      </c>
    </row>
    <row r="29" ht="15" customHeight="1" s="114">
      <c r="A29" s="97" t="inlineStr">
        <is>
          <t>heavy or residual fuel oil</t>
        </is>
      </c>
      <c r="B29" s="98">
        <f>(Calculations!B74*'EIA SEDS data'!AF$6)+('EIA SEDS data'!AF$10*IF(About!$N$12,Calculations!$B128,Calculations!B106))</f>
        <v/>
      </c>
      <c r="C29" s="99">
        <f>B29/SUM($B$15:$B$30)</f>
        <v/>
      </c>
    </row>
    <row r="30" ht="15" customHeight="1" s="114">
      <c r="A30" s="97" t="inlineStr">
        <is>
          <t>municipal solid waste</t>
        </is>
      </c>
      <c r="B30" s="98">
        <f>(Calculations!B75*'EIA SEDS data'!AF$6)+('EIA SEDS data'!AF$10*IF(About!$N$12,Calculations!$B129,Calculations!B107))</f>
        <v/>
      </c>
      <c r="C30" s="99">
        <f>B30/SUM($B$15:$B$30)</f>
        <v/>
      </c>
    </row>
    <row r="31">
      <c r="A31" s="94" t="n"/>
      <c r="B31" s="81" t="n"/>
      <c r="C31" s="99" t="n"/>
    </row>
    <row r="32">
      <c r="A32" s="91" t="inlineStr">
        <is>
          <t>Value added to imports:</t>
        </is>
      </c>
      <c r="B32" s="103" t="inlineStr">
        <is>
          <t>Gap to be added (MWh)</t>
        </is>
      </c>
      <c r="C32" s="104" t="n"/>
    </row>
    <row r="33" ht="15" customHeight="1" s="114">
      <c r="A33" s="97" t="inlineStr">
        <is>
          <t>hard coal</t>
        </is>
      </c>
      <c r="B33" s="105">
        <f>IF($B$8&gt;0, $B$8*C15, 0)</f>
        <v/>
      </c>
      <c r="C33" s="106" t="n"/>
    </row>
    <row r="34" ht="15" customHeight="1" s="114">
      <c r="A34" s="97" t="inlineStr">
        <is>
          <t>natural gas nonpeaker</t>
        </is>
      </c>
      <c r="B34" s="105">
        <f>IF($B$8&gt;0, $B$8*C16, 0)</f>
        <v/>
      </c>
      <c r="C34" s="106" t="n"/>
    </row>
    <row r="35" ht="15" customHeight="1" s="114">
      <c r="A35" s="97" t="inlineStr">
        <is>
          <t>nuclear</t>
        </is>
      </c>
      <c r="B35" s="105">
        <f>IF($B$8&gt;0, $B$8*C17, 0)</f>
        <v/>
      </c>
      <c r="C35" s="106" t="n"/>
    </row>
    <row r="36" ht="15" customHeight="1" s="114">
      <c r="A36" s="97" t="inlineStr">
        <is>
          <t>hydro</t>
        </is>
      </c>
      <c r="B36" s="105">
        <f>IF($B$8&gt;0, $B$8*C18, 0)</f>
        <v/>
      </c>
      <c r="C36" s="106" t="n"/>
    </row>
    <row r="37" ht="15" customHeight="1" s="114">
      <c r="A37" s="97" t="inlineStr">
        <is>
          <t>onshore wind</t>
        </is>
      </c>
      <c r="B37" s="105">
        <f>IF($B$8&gt;0, $B$8*C19, 0)</f>
        <v/>
      </c>
      <c r="C37" s="106" t="n"/>
    </row>
    <row r="38" ht="15" customHeight="1" s="114">
      <c r="A38" s="97" t="inlineStr">
        <is>
          <t>solar PV</t>
        </is>
      </c>
      <c r="B38" s="105">
        <f>IF($B$8&gt;0, $B$8*C20, 0)</f>
        <v/>
      </c>
      <c r="C38" s="106" t="n"/>
    </row>
    <row r="39" ht="15" customHeight="1" s="114">
      <c r="A39" s="97" t="inlineStr">
        <is>
          <t>solar thermal</t>
        </is>
      </c>
      <c r="B39" s="105">
        <f>IF($B$8&gt;0, $B$8*C21, 0)</f>
        <v/>
      </c>
      <c r="C39" s="106" t="n"/>
    </row>
    <row r="40" ht="15" customHeight="1" s="114">
      <c r="A40" s="97" t="inlineStr">
        <is>
          <t>biomass</t>
        </is>
      </c>
      <c r="B40" s="105">
        <f>IF($B$8&gt;0, $B$8*C22, 0)</f>
        <v/>
      </c>
      <c r="C40" s="106" t="n"/>
    </row>
    <row r="41" ht="15" customHeight="1" s="114">
      <c r="A41" s="97" t="inlineStr">
        <is>
          <t>geothermal</t>
        </is>
      </c>
      <c r="B41" s="105">
        <f>IF($B$8&gt;0, $B$8*C23, 0)</f>
        <v/>
      </c>
      <c r="C41" s="106" t="n"/>
    </row>
    <row r="42" ht="15" customHeight="1" s="114">
      <c r="A42" s="97" t="inlineStr">
        <is>
          <t>petroleum</t>
        </is>
      </c>
      <c r="B42" s="105">
        <f>IF($B$8&gt;0, $B$8*C24, 0)</f>
        <v/>
      </c>
      <c r="C42" s="106" t="n"/>
    </row>
    <row r="43" ht="15" customHeight="1" s="114">
      <c r="A43" s="97" t="inlineStr">
        <is>
          <t>natural gas peaker</t>
        </is>
      </c>
      <c r="B43" s="105">
        <f>IF($B$8&gt;0, $B$8*C25, 0)</f>
        <v/>
      </c>
      <c r="C43" s="106" t="n"/>
    </row>
    <row r="44" ht="15" customHeight="1" s="114">
      <c r="A44" s="97" t="inlineStr">
        <is>
          <t>lignite</t>
        </is>
      </c>
      <c r="B44" s="105">
        <f>IF($B$8&gt;0, $B$8*C26, 0)</f>
        <v/>
      </c>
      <c r="C44" s="106" t="n"/>
    </row>
    <row r="45" ht="15" customHeight="1" s="114">
      <c r="A45" s="97" t="inlineStr">
        <is>
          <t>offshore wind</t>
        </is>
      </c>
      <c r="B45" s="105">
        <f>IF($B$8&gt;0, $B$8*C27, 0)</f>
        <v/>
      </c>
      <c r="C45" s="106" t="n"/>
    </row>
    <row r="46" ht="15" customHeight="1" s="114">
      <c r="A46" s="97" t="inlineStr">
        <is>
          <t>crude oil</t>
        </is>
      </c>
      <c r="B46" s="105">
        <f>IF($B$8&gt;0, $B$8*C28, 0)</f>
        <v/>
      </c>
      <c r="C46" s="106" t="n"/>
    </row>
    <row r="47" ht="15" customHeight="1" s="114">
      <c r="A47" s="97" t="inlineStr">
        <is>
          <t>heavy or residual fuel oil</t>
        </is>
      </c>
      <c r="B47" s="105">
        <f>IF($B$8&gt;0, $B$8*C29, 0)</f>
        <v/>
      </c>
      <c r="C47" s="106" t="n"/>
    </row>
    <row r="48" ht="15" customHeight="1" s="114">
      <c r="A48" s="107" t="inlineStr">
        <is>
          <t>municipal solid waste</t>
        </is>
      </c>
      <c r="B48" s="108">
        <f>IF($B$8&gt;0, $B$8*C30, 0)</f>
        <v/>
      </c>
      <c r="C48" s="109" t="n"/>
    </row>
    <row r="49">
      <c r="B49" s="69" t="n"/>
    </row>
    <row r="50">
      <c r="A50" s="100" t="inlineStr">
        <is>
          <t>IMPORTS</t>
        </is>
      </c>
      <c r="B50" s="101" t="n"/>
      <c r="C50" s="102" t="n"/>
    </row>
    <row r="51" ht="15" customHeight="1" s="114">
      <c r="A51" s="110" t="inlineStr">
        <is>
          <t>Value to be added to exports</t>
        </is>
      </c>
      <c r="B51" s="89">
        <f>IF(B8&lt;0, B8, 0)</f>
        <v/>
      </c>
      <c r="C51" s="90" t="n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width="22.83203125" customWidth="1" style="114" min="1" max="1"/>
    <col width="10.6640625" customWidth="1" style="114" min="2" max="2"/>
    <col width="10.1640625" customWidth="1" style="114" min="3" max="33"/>
  </cols>
  <sheetData>
    <row r="1" ht="32" customHeight="1" s="114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6">
        <f>(Calculations!B60*'EIA SEDS data'!AF$6)+('EIA SEDS data'!AF$10*IF(About!$N$12,Calculations!$B114,Calculations!B92)) + 'Manual Adjustment'!$B33</f>
        <v/>
      </c>
      <c r="C2" s="6">
        <f>(Calculations!C60*'EIA SEDS data'!AG$6)+('EIA SEDS data'!AG$10*IF(About!$N$12,Calculations!$B114,Calculations!C92)) + 'Manual Adjustment'!$B33</f>
        <v/>
      </c>
      <c r="D2" s="6">
        <f>(Calculations!D60*'EIA SEDS data'!AH$6)+('EIA SEDS data'!AH$10*IF(About!$N$12,Calculations!$B114,Calculations!D92)) + 'Manual Adjustment'!$B33</f>
        <v/>
      </c>
      <c r="E2" s="6">
        <f>(Calculations!E60*'EIA SEDS data'!AI$6)+('EIA SEDS data'!AI$10*IF(About!$N$12,Calculations!$B114,Calculations!E92)) + 'Manual Adjustment'!$B33</f>
        <v/>
      </c>
      <c r="F2" s="6">
        <f>(Calculations!F60*'EIA SEDS data'!AJ$6)+('EIA SEDS data'!AJ$10*IF(About!$N$12,Calculations!$B114,Calculations!F92)) + 'Manual Adjustment'!$B33</f>
        <v/>
      </c>
      <c r="G2" s="6">
        <f>(Calculations!G60*'EIA SEDS data'!AK$6)+('EIA SEDS data'!AK$10*IF(About!$N$12,Calculations!$B114,Calculations!G92)) + 'Manual Adjustment'!$B33</f>
        <v/>
      </c>
      <c r="H2" s="6">
        <f>(Calculations!H60*'EIA SEDS data'!AL$6)+('EIA SEDS data'!AL$10*IF(About!$N$12,Calculations!$B114,Calculations!H92)) + 'Manual Adjustment'!$B33</f>
        <v/>
      </c>
      <c r="I2" s="6">
        <f>(Calculations!I60*'EIA SEDS data'!AM$6)+('EIA SEDS data'!AM$10*IF(About!$N$12,Calculations!$B114,Calculations!I92)) + 'Manual Adjustment'!$B33</f>
        <v/>
      </c>
      <c r="J2" s="6">
        <f>(Calculations!J60*'EIA SEDS data'!AN$6)+('EIA SEDS data'!AN$10*IF(About!$N$12,Calculations!$B114,Calculations!J92)) + 'Manual Adjustment'!$B33</f>
        <v/>
      </c>
      <c r="K2" s="6">
        <f>(Calculations!K60*'EIA SEDS data'!AO$6)+('EIA SEDS data'!AO$10*IF(About!$N$12,Calculations!$B114,Calculations!K92)) + 'Manual Adjustment'!$B33</f>
        <v/>
      </c>
      <c r="L2" s="6">
        <f>(Calculations!L60*'EIA SEDS data'!AP$6)+('EIA SEDS data'!AP$10*IF(About!$N$12,Calculations!$B114,Calculations!L92)) + 'Manual Adjustment'!$B33</f>
        <v/>
      </c>
      <c r="M2" s="6">
        <f>(Calculations!M60*'EIA SEDS data'!AQ$6)+('EIA SEDS data'!AQ$10*IF(About!$N$12,Calculations!$B114,Calculations!M92)) + 'Manual Adjustment'!$B33</f>
        <v/>
      </c>
      <c r="N2" s="6">
        <f>(Calculations!N60*'EIA SEDS data'!AR$6)+('EIA SEDS data'!AR$10*IF(About!$N$12,Calculations!$B114,Calculations!N92)) + 'Manual Adjustment'!$B33</f>
        <v/>
      </c>
      <c r="O2" s="6">
        <f>(Calculations!O60*'EIA SEDS data'!AS$6)+('EIA SEDS data'!AS$10*IF(About!$N$12,Calculations!$B114,Calculations!O92)) + 'Manual Adjustment'!$B33</f>
        <v/>
      </c>
      <c r="P2" s="6">
        <f>(Calculations!P60*'EIA SEDS data'!AT$6)+('EIA SEDS data'!AT$10*IF(About!$N$12,Calculations!$B114,Calculations!P92)) + 'Manual Adjustment'!$B33</f>
        <v/>
      </c>
      <c r="Q2" s="6">
        <f>(Calculations!Q60*'EIA SEDS data'!AU$6)+('EIA SEDS data'!AU$10*IF(About!$N$12,Calculations!$B114,Calculations!Q92)) + 'Manual Adjustment'!$B33</f>
        <v/>
      </c>
      <c r="R2" s="6">
        <f>(Calculations!R60*'EIA SEDS data'!AV$6)+('EIA SEDS data'!AV$10*IF(About!$N$12,Calculations!$B114,Calculations!R92)) + 'Manual Adjustment'!$B33</f>
        <v/>
      </c>
      <c r="S2" s="6">
        <f>(Calculations!S60*'EIA SEDS data'!AW$6)+('EIA SEDS data'!AW$10*IF(About!$N$12,Calculations!$B114,Calculations!S92)) + 'Manual Adjustment'!$B33</f>
        <v/>
      </c>
      <c r="T2" s="6">
        <f>(Calculations!T60*'EIA SEDS data'!AX$6)+('EIA SEDS data'!AX$10*IF(About!$N$12,Calculations!$B114,Calculations!T92)) + 'Manual Adjustment'!$B33</f>
        <v/>
      </c>
      <c r="U2" s="6">
        <f>(Calculations!U60*'EIA SEDS data'!AY$6)+('EIA SEDS data'!AY$10*IF(About!$N$12,Calculations!$B114,Calculations!U92)) + 'Manual Adjustment'!$B33</f>
        <v/>
      </c>
      <c r="V2" s="6">
        <f>(Calculations!V60*'EIA SEDS data'!AZ$6)+('EIA SEDS data'!AZ$10*IF(About!$N$12,Calculations!$B114,Calculations!V92)) + 'Manual Adjustment'!$B33</f>
        <v/>
      </c>
      <c r="W2" s="6">
        <f>(Calculations!W60*'EIA SEDS data'!BA$6)+('EIA SEDS data'!BA$10*IF(About!$N$12,Calculations!$B114,Calculations!W92)) + 'Manual Adjustment'!$B33</f>
        <v/>
      </c>
      <c r="X2" s="6">
        <f>(Calculations!X60*'EIA SEDS data'!BB$6)+('EIA SEDS data'!BB$10*IF(About!$N$12,Calculations!$B114,Calculations!X92)) + 'Manual Adjustment'!$B33</f>
        <v/>
      </c>
      <c r="Y2" s="6">
        <f>(Calculations!Y60*'EIA SEDS data'!BC$6)+('EIA SEDS data'!BC$10*IF(About!$N$12,Calculations!$B114,Calculations!Y92)) + 'Manual Adjustment'!$B33</f>
        <v/>
      </c>
      <c r="Z2" s="6">
        <f>(Calculations!Z60*'EIA SEDS data'!BD$6)+('EIA SEDS data'!BD$10*IF(About!$N$12,Calculations!$B114,Calculations!Z92)) + 'Manual Adjustment'!$B33</f>
        <v/>
      </c>
      <c r="AA2" s="6">
        <f>(Calculations!AA60*'EIA SEDS data'!BE$6)+('EIA SEDS data'!BE$10*IF(About!$N$12,Calculations!$B114,Calculations!AA92)) + 'Manual Adjustment'!$B33</f>
        <v/>
      </c>
      <c r="AB2" s="6">
        <f>(Calculations!AB60*'EIA SEDS data'!BF$6)+('EIA SEDS data'!BF$10*IF(About!$N$12,Calculations!$B114,Calculations!AB92)) + 'Manual Adjustment'!$B33</f>
        <v/>
      </c>
      <c r="AC2" s="6">
        <f>(Calculations!AC60*'EIA SEDS data'!BG$6)+('EIA SEDS data'!BG$10*IF(About!$N$12,Calculations!$B114,Calculations!AC92)) + 'Manual Adjustment'!$B33</f>
        <v/>
      </c>
      <c r="AD2" s="6">
        <f>(Calculations!AD60*'EIA SEDS data'!BH$6)+('EIA SEDS data'!BH$10*IF(About!$N$12,Calculations!$B114,Calculations!AD92)) + 'Manual Adjustment'!$B33</f>
        <v/>
      </c>
      <c r="AE2" s="6">
        <f>(Calculations!AE60*'EIA SEDS data'!BI$6)+('EIA SEDS data'!BI$10*IF(About!$N$12,Calculations!$B114,Calculations!AE92)) + 'Manual Adjustment'!$B33</f>
        <v/>
      </c>
      <c r="AF2" s="6">
        <f>(Calculations!AF60*'EIA SEDS data'!BJ$6)+('EIA SEDS data'!BJ$10*IF(About!$N$12,Calculations!$B114,Calculations!AF92)) + 'Manual Adjustment'!$B33</f>
        <v/>
      </c>
      <c r="AG2" s="6">
        <f>(Calculations!AG60*'EIA SEDS data'!BK$6)+('EIA SEDS data'!BK$10*IF(About!$N$12,Calculations!$B114,Calculations!AG92)) + 'Manual Adjustment'!$B33</f>
        <v/>
      </c>
    </row>
    <row r="3">
      <c r="A3" s="4" t="inlineStr">
        <is>
          <t>natural gas nonpeaker</t>
        </is>
      </c>
      <c r="B3" s="6">
        <f>(Calculations!B61*'EIA SEDS data'!AF$6)+('EIA SEDS data'!AF$10*IF(About!$N$12,Calculations!$B115,Calculations!B93)) + 'Manual Adjustment'!$B34</f>
        <v/>
      </c>
      <c r="C3" s="6">
        <f>(Calculations!C61*'EIA SEDS data'!AG$6)+('EIA SEDS data'!AG$10*IF(About!$N$12,Calculations!$B115,Calculations!C93)) + 'Manual Adjustment'!$B34</f>
        <v/>
      </c>
      <c r="D3" s="6">
        <f>(Calculations!D61*'EIA SEDS data'!AH$6)+('EIA SEDS data'!AH$10*IF(About!$N$12,Calculations!$B115,Calculations!D93)) + 'Manual Adjustment'!$B34</f>
        <v/>
      </c>
      <c r="E3" s="6">
        <f>(Calculations!E61*'EIA SEDS data'!AI$6)+('EIA SEDS data'!AI$10*IF(About!$N$12,Calculations!$B115,Calculations!E93)) + 'Manual Adjustment'!$B34</f>
        <v/>
      </c>
      <c r="F3" s="6">
        <f>(Calculations!F61*'EIA SEDS data'!AJ$6)+('EIA SEDS data'!AJ$10*IF(About!$N$12,Calculations!$B115,Calculations!F93)) + 'Manual Adjustment'!$B34</f>
        <v/>
      </c>
      <c r="G3" s="6">
        <f>(Calculations!G61*'EIA SEDS data'!AK$6)+('EIA SEDS data'!AK$10*IF(About!$N$12,Calculations!$B115,Calculations!G93)) + 'Manual Adjustment'!$B34</f>
        <v/>
      </c>
      <c r="H3" s="6">
        <f>(Calculations!H61*'EIA SEDS data'!AL$6)+('EIA SEDS data'!AL$10*IF(About!$N$12,Calculations!$B115,Calculations!H93)) + 'Manual Adjustment'!$B34</f>
        <v/>
      </c>
      <c r="I3" s="6">
        <f>(Calculations!I61*'EIA SEDS data'!AM$6)+('EIA SEDS data'!AM$10*IF(About!$N$12,Calculations!$B115,Calculations!I93)) + 'Manual Adjustment'!$B34</f>
        <v/>
      </c>
      <c r="J3" s="6">
        <f>(Calculations!J61*'EIA SEDS data'!AN$6)+('EIA SEDS data'!AN$10*IF(About!$N$12,Calculations!$B115,Calculations!J93)) + 'Manual Adjustment'!$B34</f>
        <v/>
      </c>
      <c r="K3" s="6">
        <f>(Calculations!K61*'EIA SEDS data'!AO$6)+('EIA SEDS data'!AO$10*IF(About!$N$12,Calculations!$B115,Calculations!K93)) + 'Manual Adjustment'!$B34</f>
        <v/>
      </c>
      <c r="L3" s="6">
        <f>(Calculations!L61*'EIA SEDS data'!AP$6)+('EIA SEDS data'!AP$10*IF(About!$N$12,Calculations!$B115,Calculations!L93)) + 'Manual Adjustment'!$B34</f>
        <v/>
      </c>
      <c r="M3" s="6">
        <f>(Calculations!M61*'EIA SEDS data'!AQ$6)+('EIA SEDS data'!AQ$10*IF(About!$N$12,Calculations!$B115,Calculations!M93)) + 'Manual Adjustment'!$B34</f>
        <v/>
      </c>
      <c r="N3" s="6">
        <f>(Calculations!N61*'EIA SEDS data'!AR$6)+('EIA SEDS data'!AR$10*IF(About!$N$12,Calculations!$B115,Calculations!N93)) + 'Manual Adjustment'!$B34</f>
        <v/>
      </c>
      <c r="O3" s="6">
        <f>(Calculations!O61*'EIA SEDS data'!AS$6)+('EIA SEDS data'!AS$10*IF(About!$N$12,Calculations!$B115,Calculations!O93)) + 'Manual Adjustment'!$B34</f>
        <v/>
      </c>
      <c r="P3" s="6">
        <f>(Calculations!P61*'EIA SEDS data'!AT$6)+('EIA SEDS data'!AT$10*IF(About!$N$12,Calculations!$B115,Calculations!P93)) + 'Manual Adjustment'!$B34</f>
        <v/>
      </c>
      <c r="Q3" s="6">
        <f>(Calculations!Q61*'EIA SEDS data'!AU$6)+('EIA SEDS data'!AU$10*IF(About!$N$12,Calculations!$B115,Calculations!Q93)) + 'Manual Adjustment'!$B34</f>
        <v/>
      </c>
      <c r="R3" s="6">
        <f>(Calculations!R61*'EIA SEDS data'!AV$6)+('EIA SEDS data'!AV$10*IF(About!$N$12,Calculations!$B115,Calculations!R93)) + 'Manual Adjustment'!$B34</f>
        <v/>
      </c>
      <c r="S3" s="6">
        <f>(Calculations!S61*'EIA SEDS data'!AW$6)+('EIA SEDS data'!AW$10*IF(About!$N$12,Calculations!$B115,Calculations!S93)) + 'Manual Adjustment'!$B34</f>
        <v/>
      </c>
      <c r="T3" s="6">
        <f>(Calculations!T61*'EIA SEDS data'!AX$6)+('EIA SEDS data'!AX$10*IF(About!$N$12,Calculations!$B115,Calculations!T93)) + 'Manual Adjustment'!$B34</f>
        <v/>
      </c>
      <c r="U3" s="6">
        <f>(Calculations!U61*'EIA SEDS data'!AY$6)+('EIA SEDS data'!AY$10*IF(About!$N$12,Calculations!$B115,Calculations!U93)) + 'Manual Adjustment'!$B34</f>
        <v/>
      </c>
      <c r="V3" s="6">
        <f>(Calculations!V61*'EIA SEDS data'!AZ$6)+('EIA SEDS data'!AZ$10*IF(About!$N$12,Calculations!$B115,Calculations!V93)) + 'Manual Adjustment'!$B34</f>
        <v/>
      </c>
      <c r="W3" s="6">
        <f>(Calculations!W61*'EIA SEDS data'!BA$6)+('EIA SEDS data'!BA$10*IF(About!$N$12,Calculations!$B115,Calculations!W93)) + 'Manual Adjustment'!$B34</f>
        <v/>
      </c>
      <c r="X3" s="6">
        <f>(Calculations!X61*'EIA SEDS data'!BB$6)+('EIA SEDS data'!BB$10*IF(About!$N$12,Calculations!$B115,Calculations!X93)) + 'Manual Adjustment'!$B34</f>
        <v/>
      </c>
      <c r="Y3" s="6">
        <f>(Calculations!Y61*'EIA SEDS data'!BC$6)+('EIA SEDS data'!BC$10*IF(About!$N$12,Calculations!$B115,Calculations!Y93)) + 'Manual Adjustment'!$B34</f>
        <v/>
      </c>
      <c r="Z3" s="6">
        <f>(Calculations!Z61*'EIA SEDS data'!BD$6)+('EIA SEDS data'!BD$10*IF(About!$N$12,Calculations!$B115,Calculations!Z93)) + 'Manual Adjustment'!$B34</f>
        <v/>
      </c>
      <c r="AA3" s="6">
        <f>(Calculations!AA61*'EIA SEDS data'!BE$6)+('EIA SEDS data'!BE$10*IF(About!$N$12,Calculations!$B115,Calculations!AA93)) + 'Manual Adjustment'!$B34</f>
        <v/>
      </c>
      <c r="AB3" s="6">
        <f>(Calculations!AB61*'EIA SEDS data'!BF$6)+('EIA SEDS data'!BF$10*IF(About!$N$12,Calculations!$B115,Calculations!AB93)) + 'Manual Adjustment'!$B34</f>
        <v/>
      </c>
      <c r="AC3" s="6">
        <f>(Calculations!AC61*'EIA SEDS data'!BG$6)+('EIA SEDS data'!BG$10*IF(About!$N$12,Calculations!$B115,Calculations!AC93)) + 'Manual Adjustment'!$B34</f>
        <v/>
      </c>
      <c r="AD3" s="6">
        <f>(Calculations!AD61*'EIA SEDS data'!BH$6)+('EIA SEDS data'!BH$10*IF(About!$N$12,Calculations!$B115,Calculations!AD93)) + 'Manual Adjustment'!$B34</f>
        <v/>
      </c>
      <c r="AE3" s="6">
        <f>(Calculations!AE61*'EIA SEDS data'!BI$6)+('EIA SEDS data'!BI$10*IF(About!$N$12,Calculations!$B115,Calculations!AE93)) + 'Manual Adjustment'!$B34</f>
        <v/>
      </c>
      <c r="AF3" s="6">
        <f>(Calculations!AF61*'EIA SEDS data'!BJ$6)+('EIA SEDS data'!BJ$10*IF(About!$N$12,Calculations!$B115,Calculations!AF93)) + 'Manual Adjustment'!$B34</f>
        <v/>
      </c>
      <c r="AG3" s="6">
        <f>(Calculations!AG61*'EIA SEDS data'!BK$6)+('EIA SEDS data'!BK$10*IF(About!$N$12,Calculations!$B115,Calculations!AG93)) + 'Manual Adjustment'!$B34</f>
        <v/>
      </c>
    </row>
    <row r="4">
      <c r="A4" s="4" t="inlineStr">
        <is>
          <t>nuclear</t>
        </is>
      </c>
      <c r="B4" s="6">
        <f>(Calculations!B62*'EIA SEDS data'!AF$6)+('EIA SEDS data'!AF$10*IF(About!$N$12,Calculations!$B116,Calculations!B94)) + 'Manual Adjustment'!$B35</f>
        <v/>
      </c>
      <c r="C4" s="6">
        <f>(Calculations!C62*'EIA SEDS data'!AG$6)+('EIA SEDS data'!AG$10*IF(About!$N$12,Calculations!$B116,Calculations!C94)) + 'Manual Adjustment'!$B35</f>
        <v/>
      </c>
      <c r="D4" s="6">
        <f>(Calculations!D62*'EIA SEDS data'!AH$6)+('EIA SEDS data'!AH$10*IF(About!$N$12,Calculations!$B116,Calculations!D94)) + 'Manual Adjustment'!$B35</f>
        <v/>
      </c>
      <c r="E4" s="6">
        <f>(Calculations!E62*'EIA SEDS data'!AI$6)+('EIA SEDS data'!AI$10*IF(About!$N$12,Calculations!$B116,Calculations!E94)) + 'Manual Adjustment'!$B35</f>
        <v/>
      </c>
      <c r="F4" s="6">
        <f>(Calculations!F62*'EIA SEDS data'!AJ$6)+('EIA SEDS data'!AJ$10*IF(About!$N$12,Calculations!$B116,Calculations!F94)) + 'Manual Adjustment'!$B35</f>
        <v/>
      </c>
      <c r="G4" s="6">
        <f>(Calculations!G62*'EIA SEDS data'!AK$6)+('EIA SEDS data'!AK$10*IF(About!$N$12,Calculations!$B116,Calculations!G94)) + 'Manual Adjustment'!$B35</f>
        <v/>
      </c>
      <c r="H4" s="6">
        <f>(Calculations!H62*'EIA SEDS data'!AL$6)+('EIA SEDS data'!AL$10*IF(About!$N$12,Calculations!$B116,Calculations!H94)) + 'Manual Adjustment'!$B35</f>
        <v/>
      </c>
      <c r="I4" s="6">
        <f>(Calculations!I62*'EIA SEDS data'!AM$6)+('EIA SEDS data'!AM$10*IF(About!$N$12,Calculations!$B116,Calculations!I94)) + 'Manual Adjustment'!$B35</f>
        <v/>
      </c>
      <c r="J4" s="6">
        <f>(Calculations!J62*'EIA SEDS data'!AN$6)+('EIA SEDS data'!AN$10*IF(About!$N$12,Calculations!$B116,Calculations!J94)) + 'Manual Adjustment'!$B35</f>
        <v/>
      </c>
      <c r="K4" s="6">
        <f>(Calculations!K62*'EIA SEDS data'!AO$6)+('EIA SEDS data'!AO$10*IF(About!$N$12,Calculations!$B116,Calculations!K94)) + 'Manual Adjustment'!$B35</f>
        <v/>
      </c>
      <c r="L4" s="6">
        <f>(Calculations!L62*'EIA SEDS data'!AP$6)+('EIA SEDS data'!AP$10*IF(About!$N$12,Calculations!$B116,Calculations!L94)) + 'Manual Adjustment'!$B35</f>
        <v/>
      </c>
      <c r="M4" s="6">
        <f>(Calculations!M62*'EIA SEDS data'!AQ$6)+('EIA SEDS data'!AQ$10*IF(About!$N$12,Calculations!$B116,Calculations!M94)) + 'Manual Adjustment'!$B35</f>
        <v/>
      </c>
      <c r="N4" s="6">
        <f>(Calculations!N62*'EIA SEDS data'!AR$6)+('EIA SEDS data'!AR$10*IF(About!$N$12,Calculations!$B116,Calculations!N94)) + 'Manual Adjustment'!$B35</f>
        <v/>
      </c>
      <c r="O4" s="6">
        <f>(Calculations!O62*'EIA SEDS data'!AS$6)+('EIA SEDS data'!AS$10*IF(About!$N$12,Calculations!$B116,Calculations!O94)) + 'Manual Adjustment'!$B35</f>
        <v/>
      </c>
      <c r="P4" s="6">
        <f>(Calculations!P62*'EIA SEDS data'!AT$6)+('EIA SEDS data'!AT$10*IF(About!$N$12,Calculations!$B116,Calculations!P94)) + 'Manual Adjustment'!$B35</f>
        <v/>
      </c>
      <c r="Q4" s="6">
        <f>(Calculations!Q62*'EIA SEDS data'!AU$6)+('EIA SEDS data'!AU$10*IF(About!$N$12,Calculations!$B116,Calculations!Q94)) + 'Manual Adjustment'!$B35</f>
        <v/>
      </c>
      <c r="R4" s="6">
        <f>(Calculations!R62*'EIA SEDS data'!AV$6)+('EIA SEDS data'!AV$10*IF(About!$N$12,Calculations!$B116,Calculations!R94)) + 'Manual Adjustment'!$B35</f>
        <v/>
      </c>
      <c r="S4" s="6">
        <f>(Calculations!S62*'EIA SEDS data'!AW$6)+('EIA SEDS data'!AW$10*IF(About!$N$12,Calculations!$B116,Calculations!S94)) + 'Manual Adjustment'!$B35</f>
        <v/>
      </c>
      <c r="T4" s="6">
        <f>(Calculations!T62*'EIA SEDS data'!AX$6)+('EIA SEDS data'!AX$10*IF(About!$N$12,Calculations!$B116,Calculations!T94)) + 'Manual Adjustment'!$B35</f>
        <v/>
      </c>
      <c r="U4" s="6">
        <f>(Calculations!U62*'EIA SEDS data'!AY$6)+('EIA SEDS data'!AY$10*IF(About!$N$12,Calculations!$B116,Calculations!U94)) + 'Manual Adjustment'!$B35</f>
        <v/>
      </c>
      <c r="V4" s="6">
        <f>(Calculations!V62*'EIA SEDS data'!AZ$6)+('EIA SEDS data'!AZ$10*IF(About!$N$12,Calculations!$B116,Calculations!V94)) + 'Manual Adjustment'!$B35</f>
        <v/>
      </c>
      <c r="W4" s="6">
        <f>(Calculations!W62*'EIA SEDS data'!BA$6)+('EIA SEDS data'!BA$10*IF(About!$N$12,Calculations!$B116,Calculations!W94)) + 'Manual Adjustment'!$B35</f>
        <v/>
      </c>
      <c r="X4" s="6">
        <f>(Calculations!X62*'EIA SEDS data'!BB$6)+('EIA SEDS data'!BB$10*IF(About!$N$12,Calculations!$B116,Calculations!X94)) + 'Manual Adjustment'!$B35</f>
        <v/>
      </c>
      <c r="Y4" s="6">
        <f>(Calculations!Y62*'EIA SEDS data'!BC$6)+('EIA SEDS data'!BC$10*IF(About!$N$12,Calculations!$B116,Calculations!Y94)) + 'Manual Adjustment'!$B35</f>
        <v/>
      </c>
      <c r="Z4" s="6">
        <f>(Calculations!Z62*'EIA SEDS data'!BD$6)+('EIA SEDS data'!BD$10*IF(About!$N$12,Calculations!$B116,Calculations!Z94)) + 'Manual Adjustment'!$B35</f>
        <v/>
      </c>
      <c r="AA4" s="6">
        <f>(Calculations!AA62*'EIA SEDS data'!BE$6)+('EIA SEDS data'!BE$10*IF(About!$N$12,Calculations!$B116,Calculations!AA94)) + 'Manual Adjustment'!$B35</f>
        <v/>
      </c>
      <c r="AB4" s="6">
        <f>(Calculations!AB62*'EIA SEDS data'!BF$6)+('EIA SEDS data'!BF$10*IF(About!$N$12,Calculations!$B116,Calculations!AB94)) + 'Manual Adjustment'!$B35</f>
        <v/>
      </c>
      <c r="AC4" s="6">
        <f>(Calculations!AC62*'EIA SEDS data'!BG$6)+('EIA SEDS data'!BG$10*IF(About!$N$12,Calculations!$B116,Calculations!AC94)) + 'Manual Adjustment'!$B35</f>
        <v/>
      </c>
      <c r="AD4" s="6">
        <f>(Calculations!AD62*'EIA SEDS data'!BH$6)+('EIA SEDS data'!BH$10*IF(About!$N$12,Calculations!$B116,Calculations!AD94)) + 'Manual Adjustment'!$B35</f>
        <v/>
      </c>
      <c r="AE4" s="6">
        <f>(Calculations!AE62*'EIA SEDS data'!BI$6)+('EIA SEDS data'!BI$10*IF(About!$N$12,Calculations!$B116,Calculations!AE94)) + 'Manual Adjustment'!$B35</f>
        <v/>
      </c>
      <c r="AF4" s="6">
        <f>(Calculations!AF62*'EIA SEDS data'!BJ$6)+('EIA SEDS data'!BJ$10*IF(About!$N$12,Calculations!$B116,Calculations!AF94)) + 'Manual Adjustment'!$B35</f>
        <v/>
      </c>
      <c r="AG4" s="6">
        <f>(Calculations!AG62*'EIA SEDS data'!BK$6)+('EIA SEDS data'!BK$10*IF(About!$N$12,Calculations!$B116,Calculations!AG94)) + 'Manual Adjustment'!$B35</f>
        <v/>
      </c>
    </row>
    <row r="5">
      <c r="A5" s="4" t="inlineStr">
        <is>
          <t>hydro</t>
        </is>
      </c>
      <c r="B5" s="6">
        <f>(Calculations!B63*'EIA SEDS data'!AF$6)+('EIA SEDS data'!AF$10*IF(About!$N$12,Calculations!$B117,Calculations!B95)) + 'Manual Adjustment'!$B36</f>
        <v/>
      </c>
      <c r="C5" s="6">
        <f>(Calculations!C63*'EIA SEDS data'!AG$6)+('EIA SEDS data'!AG$10*IF(About!$N$12,Calculations!$B117,Calculations!C95)) + 'Manual Adjustment'!$B36</f>
        <v/>
      </c>
      <c r="D5" s="6">
        <f>(Calculations!D63*'EIA SEDS data'!AH$6)+('EIA SEDS data'!AH$10*IF(About!$N$12,Calculations!$B117,Calculations!D95)) + 'Manual Adjustment'!$B36</f>
        <v/>
      </c>
      <c r="E5" s="6">
        <f>(Calculations!E63*'EIA SEDS data'!AI$6)+('EIA SEDS data'!AI$10*IF(About!$N$12,Calculations!$B117,Calculations!E95)) + 'Manual Adjustment'!$B36</f>
        <v/>
      </c>
      <c r="F5" s="6">
        <f>(Calculations!F63*'EIA SEDS data'!AJ$6)+('EIA SEDS data'!AJ$10*IF(About!$N$12,Calculations!$B117,Calculations!F95)) + 'Manual Adjustment'!$B36</f>
        <v/>
      </c>
      <c r="G5" s="6">
        <f>(Calculations!G63*'EIA SEDS data'!AK$6)+('EIA SEDS data'!AK$10*IF(About!$N$12,Calculations!$B117,Calculations!G95)) + 'Manual Adjustment'!$B36</f>
        <v/>
      </c>
      <c r="H5" s="6">
        <f>(Calculations!H63*'EIA SEDS data'!AL$6)+('EIA SEDS data'!AL$10*IF(About!$N$12,Calculations!$B117,Calculations!H95)) + 'Manual Adjustment'!$B36</f>
        <v/>
      </c>
      <c r="I5" s="6">
        <f>(Calculations!I63*'EIA SEDS data'!AM$6)+('EIA SEDS data'!AM$10*IF(About!$N$12,Calculations!$B117,Calculations!I95)) + 'Manual Adjustment'!$B36</f>
        <v/>
      </c>
      <c r="J5" s="6">
        <f>(Calculations!J63*'EIA SEDS data'!AN$6)+('EIA SEDS data'!AN$10*IF(About!$N$12,Calculations!$B117,Calculations!J95)) + 'Manual Adjustment'!$B36</f>
        <v/>
      </c>
      <c r="K5" s="6">
        <f>(Calculations!K63*'EIA SEDS data'!AO$6)+('EIA SEDS data'!AO$10*IF(About!$N$12,Calculations!$B117,Calculations!K95)) + 'Manual Adjustment'!$B36</f>
        <v/>
      </c>
      <c r="L5" s="6">
        <f>(Calculations!L63*'EIA SEDS data'!AP$6)+('EIA SEDS data'!AP$10*IF(About!$N$12,Calculations!$B117,Calculations!L95)) + 'Manual Adjustment'!$B36</f>
        <v/>
      </c>
      <c r="M5" s="6">
        <f>(Calculations!M63*'EIA SEDS data'!AQ$6)+('EIA SEDS data'!AQ$10*IF(About!$N$12,Calculations!$B117,Calculations!M95)) + 'Manual Adjustment'!$B36</f>
        <v/>
      </c>
      <c r="N5" s="6">
        <f>(Calculations!N63*'EIA SEDS data'!AR$6)+('EIA SEDS data'!AR$10*IF(About!$N$12,Calculations!$B117,Calculations!N95)) + 'Manual Adjustment'!$B36</f>
        <v/>
      </c>
      <c r="O5" s="6">
        <f>(Calculations!O63*'EIA SEDS data'!AS$6)+('EIA SEDS data'!AS$10*IF(About!$N$12,Calculations!$B117,Calculations!O95)) + 'Manual Adjustment'!$B36</f>
        <v/>
      </c>
      <c r="P5" s="6">
        <f>(Calculations!P63*'EIA SEDS data'!AT$6)+('EIA SEDS data'!AT$10*IF(About!$N$12,Calculations!$B117,Calculations!P95)) + 'Manual Adjustment'!$B36</f>
        <v/>
      </c>
      <c r="Q5" s="6">
        <f>(Calculations!Q63*'EIA SEDS data'!AU$6)+('EIA SEDS data'!AU$10*IF(About!$N$12,Calculations!$B117,Calculations!Q95)) + 'Manual Adjustment'!$B36</f>
        <v/>
      </c>
      <c r="R5" s="6">
        <f>(Calculations!R63*'EIA SEDS data'!AV$6)+('EIA SEDS data'!AV$10*IF(About!$N$12,Calculations!$B117,Calculations!R95)) + 'Manual Adjustment'!$B36</f>
        <v/>
      </c>
      <c r="S5" s="6">
        <f>(Calculations!S63*'EIA SEDS data'!AW$6)+('EIA SEDS data'!AW$10*IF(About!$N$12,Calculations!$B117,Calculations!S95)) + 'Manual Adjustment'!$B36</f>
        <v/>
      </c>
      <c r="T5" s="6">
        <f>(Calculations!T63*'EIA SEDS data'!AX$6)+('EIA SEDS data'!AX$10*IF(About!$N$12,Calculations!$B117,Calculations!T95)) + 'Manual Adjustment'!$B36</f>
        <v/>
      </c>
      <c r="U5" s="6">
        <f>(Calculations!U63*'EIA SEDS data'!AY$6)+('EIA SEDS data'!AY$10*IF(About!$N$12,Calculations!$B117,Calculations!U95)) + 'Manual Adjustment'!$B36</f>
        <v/>
      </c>
      <c r="V5" s="6">
        <f>(Calculations!V63*'EIA SEDS data'!AZ$6)+('EIA SEDS data'!AZ$10*IF(About!$N$12,Calculations!$B117,Calculations!V95)) + 'Manual Adjustment'!$B36</f>
        <v/>
      </c>
      <c r="W5" s="6">
        <f>(Calculations!W63*'EIA SEDS data'!BA$6)+('EIA SEDS data'!BA$10*IF(About!$N$12,Calculations!$B117,Calculations!W95)) + 'Manual Adjustment'!$B36</f>
        <v/>
      </c>
      <c r="X5" s="6">
        <f>(Calculations!X63*'EIA SEDS data'!BB$6)+('EIA SEDS data'!BB$10*IF(About!$N$12,Calculations!$B117,Calculations!X95)) + 'Manual Adjustment'!$B36</f>
        <v/>
      </c>
      <c r="Y5" s="6">
        <f>(Calculations!Y63*'EIA SEDS data'!BC$6)+('EIA SEDS data'!BC$10*IF(About!$N$12,Calculations!$B117,Calculations!Y95)) + 'Manual Adjustment'!$B36</f>
        <v/>
      </c>
      <c r="Z5" s="6">
        <f>(Calculations!Z63*'EIA SEDS data'!BD$6)+('EIA SEDS data'!BD$10*IF(About!$N$12,Calculations!$B117,Calculations!Z95)) + 'Manual Adjustment'!$B36</f>
        <v/>
      </c>
      <c r="AA5" s="6">
        <f>(Calculations!AA63*'EIA SEDS data'!BE$6)+('EIA SEDS data'!BE$10*IF(About!$N$12,Calculations!$B117,Calculations!AA95)) + 'Manual Adjustment'!$B36</f>
        <v/>
      </c>
      <c r="AB5" s="6">
        <f>(Calculations!AB63*'EIA SEDS data'!BF$6)+('EIA SEDS data'!BF$10*IF(About!$N$12,Calculations!$B117,Calculations!AB95)) + 'Manual Adjustment'!$B36</f>
        <v/>
      </c>
      <c r="AC5" s="6">
        <f>(Calculations!AC63*'EIA SEDS data'!BG$6)+('EIA SEDS data'!BG$10*IF(About!$N$12,Calculations!$B117,Calculations!AC95)) + 'Manual Adjustment'!$B36</f>
        <v/>
      </c>
      <c r="AD5" s="6">
        <f>(Calculations!AD63*'EIA SEDS data'!BH$6)+('EIA SEDS data'!BH$10*IF(About!$N$12,Calculations!$B117,Calculations!AD95)) + 'Manual Adjustment'!$B36</f>
        <v/>
      </c>
      <c r="AE5" s="6">
        <f>(Calculations!AE63*'EIA SEDS data'!BI$6)+('EIA SEDS data'!BI$10*IF(About!$N$12,Calculations!$B117,Calculations!AE95)) + 'Manual Adjustment'!$B36</f>
        <v/>
      </c>
      <c r="AF5" s="6">
        <f>(Calculations!AF63*'EIA SEDS data'!BJ$6)+('EIA SEDS data'!BJ$10*IF(About!$N$12,Calculations!$B117,Calculations!AF95)) + 'Manual Adjustment'!$B36</f>
        <v/>
      </c>
      <c r="AG5" s="6">
        <f>(Calculations!AG63*'EIA SEDS data'!BK$6)+('EIA SEDS data'!BK$10*IF(About!$N$12,Calculations!$B117,Calculations!AG95)) + 'Manual Adjustment'!$B36</f>
        <v/>
      </c>
    </row>
    <row r="6">
      <c r="A6" s="4" t="inlineStr">
        <is>
          <t>onshore wind</t>
        </is>
      </c>
      <c r="B6" s="6">
        <f>(Calculations!B64*'EIA SEDS data'!AF$6)+('EIA SEDS data'!AF$10*IF(About!$N$12,Calculations!$B118,Calculations!B96)) + 'Manual Adjustment'!$B37</f>
        <v/>
      </c>
      <c r="C6" s="6">
        <f>(Calculations!C64*'EIA SEDS data'!AG$6)+('EIA SEDS data'!AG$10*IF(About!$N$12,Calculations!$B118,Calculations!C96)) + 'Manual Adjustment'!$B37</f>
        <v/>
      </c>
      <c r="D6" s="6">
        <f>(Calculations!D64*'EIA SEDS data'!AH$6)+('EIA SEDS data'!AH$10*IF(About!$N$12,Calculations!$B118,Calculations!D96)) + 'Manual Adjustment'!$B37</f>
        <v/>
      </c>
      <c r="E6" s="6">
        <f>(Calculations!E64*'EIA SEDS data'!AI$6)+('EIA SEDS data'!AI$10*IF(About!$N$12,Calculations!$B118,Calculations!E96)) + 'Manual Adjustment'!$B37</f>
        <v/>
      </c>
      <c r="F6" s="6">
        <f>(Calculations!F64*'EIA SEDS data'!AJ$6)+('EIA SEDS data'!AJ$10*IF(About!$N$12,Calculations!$B118,Calculations!F96)) + 'Manual Adjustment'!$B37</f>
        <v/>
      </c>
      <c r="G6" s="6">
        <f>(Calculations!G64*'EIA SEDS data'!AK$6)+('EIA SEDS data'!AK$10*IF(About!$N$12,Calculations!$B118,Calculations!G96)) + 'Manual Adjustment'!$B37</f>
        <v/>
      </c>
      <c r="H6" s="6">
        <f>(Calculations!H64*'EIA SEDS data'!AL$6)+('EIA SEDS data'!AL$10*IF(About!$N$12,Calculations!$B118,Calculations!H96)) + 'Manual Adjustment'!$B37</f>
        <v/>
      </c>
      <c r="I6" s="6">
        <f>(Calculations!I64*'EIA SEDS data'!AM$6)+('EIA SEDS data'!AM$10*IF(About!$N$12,Calculations!$B118,Calculations!I96)) + 'Manual Adjustment'!$B37</f>
        <v/>
      </c>
      <c r="J6" s="6">
        <f>(Calculations!J64*'EIA SEDS data'!AN$6)+('EIA SEDS data'!AN$10*IF(About!$N$12,Calculations!$B118,Calculations!J96)) + 'Manual Adjustment'!$B37</f>
        <v/>
      </c>
      <c r="K6" s="6">
        <f>(Calculations!K64*'EIA SEDS data'!AO$6)+('EIA SEDS data'!AO$10*IF(About!$N$12,Calculations!$B118,Calculations!K96)) + 'Manual Adjustment'!$B37</f>
        <v/>
      </c>
      <c r="L6" s="6">
        <f>(Calculations!L64*'EIA SEDS data'!AP$6)+('EIA SEDS data'!AP$10*IF(About!$N$12,Calculations!$B118,Calculations!L96)) + 'Manual Adjustment'!$B37</f>
        <v/>
      </c>
      <c r="M6" s="6">
        <f>(Calculations!M64*'EIA SEDS data'!AQ$6)+('EIA SEDS data'!AQ$10*IF(About!$N$12,Calculations!$B118,Calculations!M96)) + 'Manual Adjustment'!$B37</f>
        <v/>
      </c>
      <c r="N6" s="6">
        <f>(Calculations!N64*'EIA SEDS data'!AR$6)+('EIA SEDS data'!AR$10*IF(About!$N$12,Calculations!$B118,Calculations!N96)) + 'Manual Adjustment'!$B37</f>
        <v/>
      </c>
      <c r="O6" s="6">
        <f>(Calculations!O64*'EIA SEDS data'!AS$6)+('EIA SEDS data'!AS$10*IF(About!$N$12,Calculations!$B118,Calculations!O96)) + 'Manual Adjustment'!$B37</f>
        <v/>
      </c>
      <c r="P6" s="6">
        <f>(Calculations!P64*'EIA SEDS data'!AT$6)+('EIA SEDS data'!AT$10*IF(About!$N$12,Calculations!$B118,Calculations!P96)) + 'Manual Adjustment'!$B37</f>
        <v/>
      </c>
      <c r="Q6" s="6">
        <f>(Calculations!Q64*'EIA SEDS data'!AU$6)+('EIA SEDS data'!AU$10*IF(About!$N$12,Calculations!$B118,Calculations!Q96)) + 'Manual Adjustment'!$B37</f>
        <v/>
      </c>
      <c r="R6" s="6">
        <f>(Calculations!R64*'EIA SEDS data'!AV$6)+('EIA SEDS data'!AV$10*IF(About!$N$12,Calculations!$B118,Calculations!R96)) + 'Manual Adjustment'!$B37</f>
        <v/>
      </c>
      <c r="S6" s="6">
        <f>(Calculations!S64*'EIA SEDS data'!AW$6)+('EIA SEDS data'!AW$10*IF(About!$N$12,Calculations!$B118,Calculations!S96)) + 'Manual Adjustment'!$B37</f>
        <v/>
      </c>
      <c r="T6" s="6">
        <f>(Calculations!T64*'EIA SEDS data'!AX$6)+('EIA SEDS data'!AX$10*IF(About!$N$12,Calculations!$B118,Calculations!T96)) + 'Manual Adjustment'!$B37</f>
        <v/>
      </c>
      <c r="U6" s="6">
        <f>(Calculations!U64*'EIA SEDS data'!AY$6)+('EIA SEDS data'!AY$10*IF(About!$N$12,Calculations!$B118,Calculations!U96)) + 'Manual Adjustment'!$B37</f>
        <v/>
      </c>
      <c r="V6" s="6">
        <f>(Calculations!V64*'EIA SEDS data'!AZ$6)+('EIA SEDS data'!AZ$10*IF(About!$N$12,Calculations!$B118,Calculations!V96)) + 'Manual Adjustment'!$B37</f>
        <v/>
      </c>
      <c r="W6" s="6">
        <f>(Calculations!W64*'EIA SEDS data'!BA$6)+('EIA SEDS data'!BA$10*IF(About!$N$12,Calculations!$B118,Calculations!W96)) + 'Manual Adjustment'!$B37</f>
        <v/>
      </c>
      <c r="X6" s="6">
        <f>(Calculations!X64*'EIA SEDS data'!BB$6)+('EIA SEDS data'!BB$10*IF(About!$N$12,Calculations!$B118,Calculations!X96)) + 'Manual Adjustment'!$B37</f>
        <v/>
      </c>
      <c r="Y6" s="6">
        <f>(Calculations!Y64*'EIA SEDS data'!BC$6)+('EIA SEDS data'!BC$10*IF(About!$N$12,Calculations!$B118,Calculations!Y96)) + 'Manual Adjustment'!$B37</f>
        <v/>
      </c>
      <c r="Z6" s="6">
        <f>(Calculations!Z64*'EIA SEDS data'!BD$6)+('EIA SEDS data'!BD$10*IF(About!$N$12,Calculations!$B118,Calculations!Z96)) + 'Manual Adjustment'!$B37</f>
        <v/>
      </c>
      <c r="AA6" s="6">
        <f>(Calculations!AA64*'EIA SEDS data'!BE$6)+('EIA SEDS data'!BE$10*IF(About!$N$12,Calculations!$B118,Calculations!AA96)) + 'Manual Adjustment'!$B37</f>
        <v/>
      </c>
      <c r="AB6" s="6">
        <f>(Calculations!AB64*'EIA SEDS data'!BF$6)+('EIA SEDS data'!BF$10*IF(About!$N$12,Calculations!$B118,Calculations!AB96)) + 'Manual Adjustment'!$B37</f>
        <v/>
      </c>
      <c r="AC6" s="6">
        <f>(Calculations!AC64*'EIA SEDS data'!BG$6)+('EIA SEDS data'!BG$10*IF(About!$N$12,Calculations!$B118,Calculations!AC96)) + 'Manual Adjustment'!$B37</f>
        <v/>
      </c>
      <c r="AD6" s="6">
        <f>(Calculations!AD64*'EIA SEDS data'!BH$6)+('EIA SEDS data'!BH$10*IF(About!$N$12,Calculations!$B118,Calculations!AD96)) + 'Manual Adjustment'!$B37</f>
        <v/>
      </c>
      <c r="AE6" s="6">
        <f>(Calculations!AE64*'EIA SEDS data'!BI$6)+('EIA SEDS data'!BI$10*IF(About!$N$12,Calculations!$B118,Calculations!AE96)) + 'Manual Adjustment'!$B37</f>
        <v/>
      </c>
      <c r="AF6" s="6">
        <f>(Calculations!AF64*'EIA SEDS data'!BJ$6)+('EIA SEDS data'!BJ$10*IF(About!$N$12,Calculations!$B118,Calculations!AF96)) + 'Manual Adjustment'!$B37</f>
        <v/>
      </c>
      <c r="AG6" s="6">
        <f>(Calculations!AG64*'EIA SEDS data'!BK$6)+('EIA SEDS data'!BK$10*IF(About!$N$12,Calculations!$B118,Calculations!AG96)) + 'Manual Adjustment'!$B37</f>
        <v/>
      </c>
    </row>
    <row r="7">
      <c r="A7" s="4" t="inlineStr">
        <is>
          <t>solar PV</t>
        </is>
      </c>
      <c r="B7" s="6">
        <f>(Calculations!B65*'EIA SEDS data'!AF$6)+('EIA SEDS data'!AF$10*IF(About!$N$12,Calculations!$B119,Calculations!B97)) + 'Manual Adjustment'!$B38</f>
        <v/>
      </c>
      <c r="C7" s="6">
        <f>(Calculations!C65*'EIA SEDS data'!AG$6)+('EIA SEDS data'!AG$10*IF(About!$N$12,Calculations!$B119,Calculations!C97)) + 'Manual Adjustment'!$B38</f>
        <v/>
      </c>
      <c r="D7" s="6">
        <f>(Calculations!D65*'EIA SEDS data'!AH$6)+('EIA SEDS data'!AH$10*IF(About!$N$12,Calculations!$B119,Calculations!D97)) + 'Manual Adjustment'!$B38</f>
        <v/>
      </c>
      <c r="E7" s="6">
        <f>(Calculations!E65*'EIA SEDS data'!AI$6)+('EIA SEDS data'!AI$10*IF(About!$N$12,Calculations!$B119,Calculations!E97)) + 'Manual Adjustment'!$B38</f>
        <v/>
      </c>
      <c r="F7" s="6">
        <f>(Calculations!F65*'EIA SEDS data'!AJ$6)+('EIA SEDS data'!AJ$10*IF(About!$N$12,Calculations!$B119,Calculations!F97)) + 'Manual Adjustment'!$B38</f>
        <v/>
      </c>
      <c r="G7" s="6">
        <f>(Calculations!G65*'EIA SEDS data'!AK$6)+('EIA SEDS data'!AK$10*IF(About!$N$12,Calculations!$B119,Calculations!G97)) + 'Manual Adjustment'!$B38</f>
        <v/>
      </c>
      <c r="H7" s="6">
        <f>(Calculations!H65*'EIA SEDS data'!AL$6)+('EIA SEDS data'!AL$10*IF(About!$N$12,Calculations!$B119,Calculations!H97)) + 'Manual Adjustment'!$B38</f>
        <v/>
      </c>
      <c r="I7" s="6">
        <f>(Calculations!I65*'EIA SEDS data'!AM$6)+('EIA SEDS data'!AM$10*IF(About!$N$12,Calculations!$B119,Calculations!I97)) + 'Manual Adjustment'!$B38</f>
        <v/>
      </c>
      <c r="J7" s="6">
        <f>(Calculations!J65*'EIA SEDS data'!AN$6)+('EIA SEDS data'!AN$10*IF(About!$N$12,Calculations!$B119,Calculations!J97)) + 'Manual Adjustment'!$B38</f>
        <v/>
      </c>
      <c r="K7" s="6">
        <f>(Calculations!K65*'EIA SEDS data'!AO$6)+('EIA SEDS data'!AO$10*IF(About!$N$12,Calculations!$B119,Calculations!K97)) + 'Manual Adjustment'!$B38</f>
        <v/>
      </c>
      <c r="L7" s="6">
        <f>(Calculations!L65*'EIA SEDS data'!AP$6)+('EIA SEDS data'!AP$10*IF(About!$N$12,Calculations!$B119,Calculations!L97)) + 'Manual Adjustment'!$B38</f>
        <v/>
      </c>
      <c r="M7" s="6">
        <f>(Calculations!M65*'EIA SEDS data'!AQ$6)+('EIA SEDS data'!AQ$10*IF(About!$N$12,Calculations!$B119,Calculations!M97)) + 'Manual Adjustment'!$B38</f>
        <v/>
      </c>
      <c r="N7" s="6">
        <f>(Calculations!N65*'EIA SEDS data'!AR$6)+('EIA SEDS data'!AR$10*IF(About!$N$12,Calculations!$B119,Calculations!N97)) + 'Manual Adjustment'!$B38</f>
        <v/>
      </c>
      <c r="O7" s="6">
        <f>(Calculations!O65*'EIA SEDS data'!AS$6)+('EIA SEDS data'!AS$10*IF(About!$N$12,Calculations!$B119,Calculations!O97)) + 'Manual Adjustment'!$B38</f>
        <v/>
      </c>
      <c r="P7" s="6">
        <f>(Calculations!P65*'EIA SEDS data'!AT$6)+('EIA SEDS data'!AT$10*IF(About!$N$12,Calculations!$B119,Calculations!P97)) + 'Manual Adjustment'!$B38</f>
        <v/>
      </c>
      <c r="Q7" s="6">
        <f>(Calculations!Q65*'EIA SEDS data'!AU$6)+('EIA SEDS data'!AU$10*IF(About!$N$12,Calculations!$B119,Calculations!Q97)) + 'Manual Adjustment'!$B38</f>
        <v/>
      </c>
      <c r="R7" s="6">
        <f>(Calculations!R65*'EIA SEDS data'!AV$6)+('EIA SEDS data'!AV$10*IF(About!$N$12,Calculations!$B119,Calculations!R97)) + 'Manual Adjustment'!$B38</f>
        <v/>
      </c>
      <c r="S7" s="6">
        <f>(Calculations!S65*'EIA SEDS data'!AW$6)+('EIA SEDS data'!AW$10*IF(About!$N$12,Calculations!$B119,Calculations!S97)) + 'Manual Adjustment'!$B38</f>
        <v/>
      </c>
      <c r="T7" s="6">
        <f>(Calculations!T65*'EIA SEDS data'!AX$6)+('EIA SEDS data'!AX$10*IF(About!$N$12,Calculations!$B119,Calculations!T97)) + 'Manual Adjustment'!$B38</f>
        <v/>
      </c>
      <c r="U7" s="6">
        <f>(Calculations!U65*'EIA SEDS data'!AY$6)+('EIA SEDS data'!AY$10*IF(About!$N$12,Calculations!$B119,Calculations!U97)) + 'Manual Adjustment'!$B38</f>
        <v/>
      </c>
      <c r="V7" s="6">
        <f>(Calculations!V65*'EIA SEDS data'!AZ$6)+('EIA SEDS data'!AZ$10*IF(About!$N$12,Calculations!$B119,Calculations!V97)) + 'Manual Adjustment'!$B38</f>
        <v/>
      </c>
      <c r="W7" s="6">
        <f>(Calculations!W65*'EIA SEDS data'!BA$6)+('EIA SEDS data'!BA$10*IF(About!$N$12,Calculations!$B119,Calculations!W97)) + 'Manual Adjustment'!$B38</f>
        <v/>
      </c>
      <c r="X7" s="6">
        <f>(Calculations!X65*'EIA SEDS data'!BB$6)+('EIA SEDS data'!BB$10*IF(About!$N$12,Calculations!$B119,Calculations!X97)) + 'Manual Adjustment'!$B38</f>
        <v/>
      </c>
      <c r="Y7" s="6">
        <f>(Calculations!Y65*'EIA SEDS data'!BC$6)+('EIA SEDS data'!BC$10*IF(About!$N$12,Calculations!$B119,Calculations!Y97)) + 'Manual Adjustment'!$B38</f>
        <v/>
      </c>
      <c r="Z7" s="6">
        <f>(Calculations!Z65*'EIA SEDS data'!BD$6)+('EIA SEDS data'!BD$10*IF(About!$N$12,Calculations!$B119,Calculations!Z97)) + 'Manual Adjustment'!$B38</f>
        <v/>
      </c>
      <c r="AA7" s="6">
        <f>(Calculations!AA65*'EIA SEDS data'!BE$6)+('EIA SEDS data'!BE$10*IF(About!$N$12,Calculations!$B119,Calculations!AA97)) + 'Manual Adjustment'!$B38</f>
        <v/>
      </c>
      <c r="AB7" s="6">
        <f>(Calculations!AB65*'EIA SEDS data'!BF$6)+('EIA SEDS data'!BF$10*IF(About!$N$12,Calculations!$B119,Calculations!AB97)) + 'Manual Adjustment'!$B38</f>
        <v/>
      </c>
      <c r="AC7" s="6">
        <f>(Calculations!AC65*'EIA SEDS data'!BG$6)+('EIA SEDS data'!BG$10*IF(About!$N$12,Calculations!$B119,Calculations!AC97)) + 'Manual Adjustment'!$B38</f>
        <v/>
      </c>
      <c r="AD7" s="6">
        <f>(Calculations!AD65*'EIA SEDS data'!BH$6)+('EIA SEDS data'!BH$10*IF(About!$N$12,Calculations!$B119,Calculations!AD97)) + 'Manual Adjustment'!$B38</f>
        <v/>
      </c>
      <c r="AE7" s="6">
        <f>(Calculations!AE65*'EIA SEDS data'!BI$6)+('EIA SEDS data'!BI$10*IF(About!$N$12,Calculations!$B119,Calculations!AE97)) + 'Manual Adjustment'!$B38</f>
        <v/>
      </c>
      <c r="AF7" s="6">
        <f>(Calculations!AF65*'EIA SEDS data'!BJ$6)+('EIA SEDS data'!BJ$10*IF(About!$N$12,Calculations!$B119,Calculations!AF97)) + 'Manual Adjustment'!$B38</f>
        <v/>
      </c>
      <c r="AG7" s="6">
        <f>(Calculations!AG65*'EIA SEDS data'!BK$6)+('EIA SEDS data'!BK$10*IF(About!$N$12,Calculations!$B119,Calculations!AG97)) + 'Manual Adjustment'!$B38</f>
        <v/>
      </c>
    </row>
    <row r="8">
      <c r="A8" s="4" t="inlineStr">
        <is>
          <t>solar thermal</t>
        </is>
      </c>
      <c r="B8" s="6">
        <f>(Calculations!B66*'EIA SEDS data'!AF$6)+('EIA SEDS data'!AF$10*IF(About!$N$12,Calculations!$B120,Calculations!B98)) + 'Manual Adjustment'!$B39</f>
        <v/>
      </c>
      <c r="C8" s="6">
        <f>(Calculations!C66*'EIA SEDS data'!AG$6)+('EIA SEDS data'!AG$10*IF(About!$N$12,Calculations!$B120,Calculations!C98)) + 'Manual Adjustment'!$B39</f>
        <v/>
      </c>
      <c r="D8" s="6">
        <f>(Calculations!D66*'EIA SEDS data'!AH$6)+('EIA SEDS data'!AH$10*IF(About!$N$12,Calculations!$B120,Calculations!D98)) + 'Manual Adjustment'!$B39</f>
        <v/>
      </c>
      <c r="E8" s="6">
        <f>(Calculations!E66*'EIA SEDS data'!AI$6)+('EIA SEDS data'!AI$10*IF(About!$N$12,Calculations!$B120,Calculations!E98)) + 'Manual Adjustment'!$B39</f>
        <v/>
      </c>
      <c r="F8" s="6">
        <f>(Calculations!F66*'EIA SEDS data'!AJ$6)+('EIA SEDS data'!AJ$10*IF(About!$N$12,Calculations!$B120,Calculations!F98)) + 'Manual Adjustment'!$B39</f>
        <v/>
      </c>
      <c r="G8" s="6">
        <f>(Calculations!G66*'EIA SEDS data'!AK$6)+('EIA SEDS data'!AK$10*IF(About!$N$12,Calculations!$B120,Calculations!G98)) + 'Manual Adjustment'!$B39</f>
        <v/>
      </c>
      <c r="H8" s="6">
        <f>(Calculations!H66*'EIA SEDS data'!AL$6)+('EIA SEDS data'!AL$10*IF(About!$N$12,Calculations!$B120,Calculations!H98)) + 'Manual Adjustment'!$B39</f>
        <v/>
      </c>
      <c r="I8" s="6">
        <f>(Calculations!I66*'EIA SEDS data'!AM$6)+('EIA SEDS data'!AM$10*IF(About!$N$12,Calculations!$B120,Calculations!I98)) + 'Manual Adjustment'!$B39</f>
        <v/>
      </c>
      <c r="J8" s="6">
        <f>(Calculations!J66*'EIA SEDS data'!AN$6)+('EIA SEDS data'!AN$10*IF(About!$N$12,Calculations!$B120,Calculations!J98)) + 'Manual Adjustment'!$B39</f>
        <v/>
      </c>
      <c r="K8" s="6">
        <f>(Calculations!K66*'EIA SEDS data'!AO$6)+('EIA SEDS data'!AO$10*IF(About!$N$12,Calculations!$B120,Calculations!K98)) + 'Manual Adjustment'!$B39</f>
        <v/>
      </c>
      <c r="L8" s="6">
        <f>(Calculations!L66*'EIA SEDS data'!AP$6)+('EIA SEDS data'!AP$10*IF(About!$N$12,Calculations!$B120,Calculations!L98)) + 'Manual Adjustment'!$B39</f>
        <v/>
      </c>
      <c r="M8" s="6">
        <f>(Calculations!M66*'EIA SEDS data'!AQ$6)+('EIA SEDS data'!AQ$10*IF(About!$N$12,Calculations!$B120,Calculations!M98)) + 'Manual Adjustment'!$B39</f>
        <v/>
      </c>
      <c r="N8" s="6">
        <f>(Calculations!N66*'EIA SEDS data'!AR$6)+('EIA SEDS data'!AR$10*IF(About!$N$12,Calculations!$B120,Calculations!N98)) + 'Manual Adjustment'!$B39</f>
        <v/>
      </c>
      <c r="O8" s="6">
        <f>(Calculations!O66*'EIA SEDS data'!AS$6)+('EIA SEDS data'!AS$10*IF(About!$N$12,Calculations!$B120,Calculations!O98)) + 'Manual Adjustment'!$B39</f>
        <v/>
      </c>
      <c r="P8" s="6">
        <f>(Calculations!P66*'EIA SEDS data'!AT$6)+('EIA SEDS data'!AT$10*IF(About!$N$12,Calculations!$B120,Calculations!P98)) + 'Manual Adjustment'!$B39</f>
        <v/>
      </c>
      <c r="Q8" s="6">
        <f>(Calculations!Q66*'EIA SEDS data'!AU$6)+('EIA SEDS data'!AU$10*IF(About!$N$12,Calculations!$B120,Calculations!Q98)) + 'Manual Adjustment'!$B39</f>
        <v/>
      </c>
      <c r="R8" s="6">
        <f>(Calculations!R66*'EIA SEDS data'!AV$6)+('EIA SEDS data'!AV$10*IF(About!$N$12,Calculations!$B120,Calculations!R98)) + 'Manual Adjustment'!$B39</f>
        <v/>
      </c>
      <c r="S8" s="6">
        <f>(Calculations!S66*'EIA SEDS data'!AW$6)+('EIA SEDS data'!AW$10*IF(About!$N$12,Calculations!$B120,Calculations!S98)) + 'Manual Adjustment'!$B39</f>
        <v/>
      </c>
      <c r="T8" s="6">
        <f>(Calculations!T66*'EIA SEDS data'!AX$6)+('EIA SEDS data'!AX$10*IF(About!$N$12,Calculations!$B120,Calculations!T98)) + 'Manual Adjustment'!$B39</f>
        <v/>
      </c>
      <c r="U8" s="6">
        <f>(Calculations!U66*'EIA SEDS data'!AY$6)+('EIA SEDS data'!AY$10*IF(About!$N$12,Calculations!$B120,Calculations!U98)) + 'Manual Adjustment'!$B39</f>
        <v/>
      </c>
      <c r="V8" s="6">
        <f>(Calculations!V66*'EIA SEDS data'!AZ$6)+('EIA SEDS data'!AZ$10*IF(About!$N$12,Calculations!$B120,Calculations!V98)) + 'Manual Adjustment'!$B39</f>
        <v/>
      </c>
      <c r="W8" s="6">
        <f>(Calculations!W66*'EIA SEDS data'!BA$6)+('EIA SEDS data'!BA$10*IF(About!$N$12,Calculations!$B120,Calculations!W98)) + 'Manual Adjustment'!$B39</f>
        <v/>
      </c>
      <c r="X8" s="6">
        <f>(Calculations!X66*'EIA SEDS data'!BB$6)+('EIA SEDS data'!BB$10*IF(About!$N$12,Calculations!$B120,Calculations!X98)) + 'Manual Adjustment'!$B39</f>
        <v/>
      </c>
      <c r="Y8" s="6">
        <f>(Calculations!Y66*'EIA SEDS data'!BC$6)+('EIA SEDS data'!BC$10*IF(About!$N$12,Calculations!$B120,Calculations!Y98)) + 'Manual Adjustment'!$B39</f>
        <v/>
      </c>
      <c r="Z8" s="6">
        <f>(Calculations!Z66*'EIA SEDS data'!BD$6)+('EIA SEDS data'!BD$10*IF(About!$N$12,Calculations!$B120,Calculations!Z98)) + 'Manual Adjustment'!$B39</f>
        <v/>
      </c>
      <c r="AA8" s="6">
        <f>(Calculations!AA66*'EIA SEDS data'!BE$6)+('EIA SEDS data'!BE$10*IF(About!$N$12,Calculations!$B120,Calculations!AA98)) + 'Manual Adjustment'!$B39</f>
        <v/>
      </c>
      <c r="AB8" s="6">
        <f>(Calculations!AB66*'EIA SEDS data'!BF$6)+('EIA SEDS data'!BF$10*IF(About!$N$12,Calculations!$B120,Calculations!AB98)) + 'Manual Adjustment'!$B39</f>
        <v/>
      </c>
      <c r="AC8" s="6">
        <f>(Calculations!AC66*'EIA SEDS data'!BG$6)+('EIA SEDS data'!BG$10*IF(About!$N$12,Calculations!$B120,Calculations!AC98)) + 'Manual Adjustment'!$B39</f>
        <v/>
      </c>
      <c r="AD8" s="6">
        <f>(Calculations!AD66*'EIA SEDS data'!BH$6)+('EIA SEDS data'!BH$10*IF(About!$N$12,Calculations!$B120,Calculations!AD98)) + 'Manual Adjustment'!$B39</f>
        <v/>
      </c>
      <c r="AE8" s="6">
        <f>(Calculations!AE66*'EIA SEDS data'!BI$6)+('EIA SEDS data'!BI$10*IF(About!$N$12,Calculations!$B120,Calculations!AE98)) + 'Manual Adjustment'!$B39</f>
        <v/>
      </c>
      <c r="AF8" s="6">
        <f>(Calculations!AF66*'EIA SEDS data'!BJ$6)+('EIA SEDS data'!BJ$10*IF(About!$N$12,Calculations!$B120,Calculations!AF98)) + 'Manual Adjustment'!$B39</f>
        <v/>
      </c>
      <c r="AG8" s="6">
        <f>(Calculations!AG66*'EIA SEDS data'!BK$6)+('EIA SEDS data'!BK$10*IF(About!$N$12,Calculations!$B120,Calculations!AG98)) + 'Manual Adjustment'!$B39</f>
        <v/>
      </c>
    </row>
    <row r="9">
      <c r="A9" s="4" t="inlineStr">
        <is>
          <t>biomass</t>
        </is>
      </c>
      <c r="B9" s="6">
        <f>(Calculations!B67*'EIA SEDS data'!AF$6)+('EIA SEDS data'!AF$10*IF(About!$N$12,Calculations!$B121,Calculations!B99)) + 'Manual Adjustment'!$B40</f>
        <v/>
      </c>
      <c r="C9" s="6">
        <f>(Calculations!C67*'EIA SEDS data'!AG$6)+('EIA SEDS data'!AG$10*IF(About!$N$12,Calculations!$B121,Calculations!C99)) + 'Manual Adjustment'!$B40</f>
        <v/>
      </c>
      <c r="D9" s="6">
        <f>(Calculations!D67*'EIA SEDS data'!AH$6)+('EIA SEDS data'!AH$10*IF(About!$N$12,Calculations!$B121,Calculations!D99)) + 'Manual Adjustment'!$B40</f>
        <v/>
      </c>
      <c r="E9" s="6">
        <f>(Calculations!E67*'EIA SEDS data'!AI$6)+('EIA SEDS data'!AI$10*IF(About!$N$12,Calculations!$B121,Calculations!E99)) + 'Manual Adjustment'!$B40</f>
        <v/>
      </c>
      <c r="F9" s="6">
        <f>(Calculations!F67*'EIA SEDS data'!AJ$6)+('EIA SEDS data'!AJ$10*IF(About!$N$12,Calculations!$B121,Calculations!F99)) + 'Manual Adjustment'!$B40</f>
        <v/>
      </c>
      <c r="G9" s="6">
        <f>(Calculations!G67*'EIA SEDS data'!AK$6)+('EIA SEDS data'!AK$10*IF(About!$N$12,Calculations!$B121,Calculations!G99)) + 'Manual Adjustment'!$B40</f>
        <v/>
      </c>
      <c r="H9" s="6">
        <f>(Calculations!H67*'EIA SEDS data'!AL$6)+('EIA SEDS data'!AL$10*IF(About!$N$12,Calculations!$B121,Calculations!H99)) + 'Manual Adjustment'!$B40</f>
        <v/>
      </c>
      <c r="I9" s="6">
        <f>(Calculations!I67*'EIA SEDS data'!AM$6)+('EIA SEDS data'!AM$10*IF(About!$N$12,Calculations!$B121,Calculations!I99)) + 'Manual Adjustment'!$B40</f>
        <v/>
      </c>
      <c r="J9" s="6">
        <f>(Calculations!J67*'EIA SEDS data'!AN$6)+('EIA SEDS data'!AN$10*IF(About!$N$12,Calculations!$B121,Calculations!J99)) + 'Manual Adjustment'!$B40</f>
        <v/>
      </c>
      <c r="K9" s="6">
        <f>(Calculations!K67*'EIA SEDS data'!AO$6)+('EIA SEDS data'!AO$10*IF(About!$N$12,Calculations!$B121,Calculations!K99)) + 'Manual Adjustment'!$B40</f>
        <v/>
      </c>
      <c r="L9" s="6">
        <f>(Calculations!L67*'EIA SEDS data'!AP$6)+('EIA SEDS data'!AP$10*IF(About!$N$12,Calculations!$B121,Calculations!L99)) + 'Manual Adjustment'!$B40</f>
        <v/>
      </c>
      <c r="M9" s="6">
        <f>(Calculations!M67*'EIA SEDS data'!AQ$6)+('EIA SEDS data'!AQ$10*IF(About!$N$12,Calculations!$B121,Calculations!M99)) + 'Manual Adjustment'!$B40</f>
        <v/>
      </c>
      <c r="N9" s="6">
        <f>(Calculations!N67*'EIA SEDS data'!AR$6)+('EIA SEDS data'!AR$10*IF(About!$N$12,Calculations!$B121,Calculations!N99)) + 'Manual Adjustment'!$B40</f>
        <v/>
      </c>
      <c r="O9" s="6">
        <f>(Calculations!O67*'EIA SEDS data'!AS$6)+('EIA SEDS data'!AS$10*IF(About!$N$12,Calculations!$B121,Calculations!O99)) + 'Manual Adjustment'!$B40</f>
        <v/>
      </c>
      <c r="P9" s="6">
        <f>(Calculations!P67*'EIA SEDS data'!AT$6)+('EIA SEDS data'!AT$10*IF(About!$N$12,Calculations!$B121,Calculations!P99)) + 'Manual Adjustment'!$B40</f>
        <v/>
      </c>
      <c r="Q9" s="6">
        <f>(Calculations!Q67*'EIA SEDS data'!AU$6)+('EIA SEDS data'!AU$10*IF(About!$N$12,Calculations!$B121,Calculations!Q99)) + 'Manual Adjustment'!$B40</f>
        <v/>
      </c>
      <c r="R9" s="6">
        <f>(Calculations!R67*'EIA SEDS data'!AV$6)+('EIA SEDS data'!AV$10*IF(About!$N$12,Calculations!$B121,Calculations!R99)) + 'Manual Adjustment'!$B40</f>
        <v/>
      </c>
      <c r="S9" s="6">
        <f>(Calculations!S67*'EIA SEDS data'!AW$6)+('EIA SEDS data'!AW$10*IF(About!$N$12,Calculations!$B121,Calculations!S99)) + 'Manual Adjustment'!$B40</f>
        <v/>
      </c>
      <c r="T9" s="6">
        <f>(Calculations!T67*'EIA SEDS data'!AX$6)+('EIA SEDS data'!AX$10*IF(About!$N$12,Calculations!$B121,Calculations!T99)) + 'Manual Adjustment'!$B40</f>
        <v/>
      </c>
      <c r="U9" s="6">
        <f>(Calculations!U67*'EIA SEDS data'!AY$6)+('EIA SEDS data'!AY$10*IF(About!$N$12,Calculations!$B121,Calculations!U99)) + 'Manual Adjustment'!$B40</f>
        <v/>
      </c>
      <c r="V9" s="6">
        <f>(Calculations!V67*'EIA SEDS data'!AZ$6)+('EIA SEDS data'!AZ$10*IF(About!$N$12,Calculations!$B121,Calculations!V99)) + 'Manual Adjustment'!$B40</f>
        <v/>
      </c>
      <c r="W9" s="6">
        <f>(Calculations!W67*'EIA SEDS data'!BA$6)+('EIA SEDS data'!BA$10*IF(About!$N$12,Calculations!$B121,Calculations!W99)) + 'Manual Adjustment'!$B40</f>
        <v/>
      </c>
      <c r="X9" s="6">
        <f>(Calculations!X67*'EIA SEDS data'!BB$6)+('EIA SEDS data'!BB$10*IF(About!$N$12,Calculations!$B121,Calculations!X99)) + 'Manual Adjustment'!$B40</f>
        <v/>
      </c>
      <c r="Y9" s="6">
        <f>(Calculations!Y67*'EIA SEDS data'!BC$6)+('EIA SEDS data'!BC$10*IF(About!$N$12,Calculations!$B121,Calculations!Y99)) + 'Manual Adjustment'!$B40</f>
        <v/>
      </c>
      <c r="Z9" s="6">
        <f>(Calculations!Z67*'EIA SEDS data'!BD$6)+('EIA SEDS data'!BD$10*IF(About!$N$12,Calculations!$B121,Calculations!Z99)) + 'Manual Adjustment'!$B40</f>
        <v/>
      </c>
      <c r="AA9" s="6">
        <f>(Calculations!AA67*'EIA SEDS data'!BE$6)+('EIA SEDS data'!BE$10*IF(About!$N$12,Calculations!$B121,Calculations!AA99)) + 'Manual Adjustment'!$B40</f>
        <v/>
      </c>
      <c r="AB9" s="6">
        <f>(Calculations!AB67*'EIA SEDS data'!BF$6)+('EIA SEDS data'!BF$10*IF(About!$N$12,Calculations!$B121,Calculations!AB99)) + 'Manual Adjustment'!$B40</f>
        <v/>
      </c>
      <c r="AC9" s="6">
        <f>(Calculations!AC67*'EIA SEDS data'!BG$6)+('EIA SEDS data'!BG$10*IF(About!$N$12,Calculations!$B121,Calculations!AC99)) + 'Manual Adjustment'!$B40</f>
        <v/>
      </c>
      <c r="AD9" s="6">
        <f>(Calculations!AD67*'EIA SEDS data'!BH$6)+('EIA SEDS data'!BH$10*IF(About!$N$12,Calculations!$B121,Calculations!AD99)) + 'Manual Adjustment'!$B40</f>
        <v/>
      </c>
      <c r="AE9" s="6">
        <f>(Calculations!AE67*'EIA SEDS data'!BI$6)+('EIA SEDS data'!BI$10*IF(About!$N$12,Calculations!$B121,Calculations!AE99)) + 'Manual Adjustment'!$B40</f>
        <v/>
      </c>
      <c r="AF9" s="6">
        <f>(Calculations!AF67*'EIA SEDS data'!BJ$6)+('EIA SEDS data'!BJ$10*IF(About!$N$12,Calculations!$B121,Calculations!AF99)) + 'Manual Adjustment'!$B40</f>
        <v/>
      </c>
      <c r="AG9" s="6">
        <f>(Calculations!AG67*'EIA SEDS data'!BK$6)+('EIA SEDS data'!BK$10*IF(About!$N$12,Calculations!$B121,Calculations!AG99)) + 'Manual Adjustment'!$B40</f>
        <v/>
      </c>
    </row>
    <row r="10">
      <c r="A10" s="4" t="inlineStr">
        <is>
          <t>geothermal</t>
        </is>
      </c>
      <c r="B10" s="6">
        <f>(Calculations!B68*'EIA SEDS data'!AF$6)+('EIA SEDS data'!AF$10*IF(About!$N$12,Calculations!$B122,Calculations!B100)) + 'Manual Adjustment'!$B41</f>
        <v/>
      </c>
      <c r="C10" s="6">
        <f>(Calculations!C68*'EIA SEDS data'!AG$6)+('EIA SEDS data'!AG$10*IF(About!$N$12,Calculations!$B122,Calculations!C100)) + 'Manual Adjustment'!$B41</f>
        <v/>
      </c>
      <c r="D10" s="6">
        <f>(Calculations!D68*'EIA SEDS data'!AH$6)+('EIA SEDS data'!AH$10*IF(About!$N$12,Calculations!$B122,Calculations!D100)) + 'Manual Adjustment'!$B41</f>
        <v/>
      </c>
      <c r="E10" s="6">
        <f>(Calculations!E68*'EIA SEDS data'!AI$6)+('EIA SEDS data'!AI$10*IF(About!$N$12,Calculations!$B122,Calculations!E100)) + 'Manual Adjustment'!$B41</f>
        <v/>
      </c>
      <c r="F10" s="6">
        <f>(Calculations!F68*'EIA SEDS data'!AJ$6)+('EIA SEDS data'!AJ$10*IF(About!$N$12,Calculations!$B122,Calculations!F100)) + 'Manual Adjustment'!$B41</f>
        <v/>
      </c>
      <c r="G10" s="6">
        <f>(Calculations!G68*'EIA SEDS data'!AK$6)+('EIA SEDS data'!AK$10*IF(About!$N$12,Calculations!$B122,Calculations!G100)) + 'Manual Adjustment'!$B41</f>
        <v/>
      </c>
      <c r="H10" s="6">
        <f>(Calculations!H68*'EIA SEDS data'!AL$6)+('EIA SEDS data'!AL$10*IF(About!$N$12,Calculations!$B122,Calculations!H100)) + 'Manual Adjustment'!$B41</f>
        <v/>
      </c>
      <c r="I10" s="6">
        <f>(Calculations!I68*'EIA SEDS data'!AM$6)+('EIA SEDS data'!AM$10*IF(About!$N$12,Calculations!$B122,Calculations!I100)) + 'Manual Adjustment'!$B41</f>
        <v/>
      </c>
      <c r="J10" s="6">
        <f>(Calculations!J68*'EIA SEDS data'!AN$6)+('EIA SEDS data'!AN$10*IF(About!$N$12,Calculations!$B122,Calculations!J100)) + 'Manual Adjustment'!$B41</f>
        <v/>
      </c>
      <c r="K10" s="6">
        <f>(Calculations!K68*'EIA SEDS data'!AO$6)+('EIA SEDS data'!AO$10*IF(About!$N$12,Calculations!$B122,Calculations!K100)) + 'Manual Adjustment'!$B41</f>
        <v/>
      </c>
      <c r="L10" s="6">
        <f>(Calculations!L68*'EIA SEDS data'!AP$6)+('EIA SEDS data'!AP$10*IF(About!$N$12,Calculations!$B122,Calculations!L100)) + 'Manual Adjustment'!$B41</f>
        <v/>
      </c>
      <c r="M10" s="6">
        <f>(Calculations!M68*'EIA SEDS data'!AQ$6)+('EIA SEDS data'!AQ$10*IF(About!$N$12,Calculations!$B122,Calculations!M100)) + 'Manual Adjustment'!$B41</f>
        <v/>
      </c>
      <c r="N10" s="6">
        <f>(Calculations!N68*'EIA SEDS data'!AR$6)+('EIA SEDS data'!AR$10*IF(About!$N$12,Calculations!$B122,Calculations!N100)) + 'Manual Adjustment'!$B41</f>
        <v/>
      </c>
      <c r="O10" s="6">
        <f>(Calculations!O68*'EIA SEDS data'!AS$6)+('EIA SEDS data'!AS$10*IF(About!$N$12,Calculations!$B122,Calculations!O100)) + 'Manual Adjustment'!$B41</f>
        <v/>
      </c>
      <c r="P10" s="6">
        <f>(Calculations!P68*'EIA SEDS data'!AT$6)+('EIA SEDS data'!AT$10*IF(About!$N$12,Calculations!$B122,Calculations!P100)) + 'Manual Adjustment'!$B41</f>
        <v/>
      </c>
      <c r="Q10" s="6">
        <f>(Calculations!Q68*'EIA SEDS data'!AU$6)+('EIA SEDS data'!AU$10*IF(About!$N$12,Calculations!$B122,Calculations!Q100)) + 'Manual Adjustment'!$B41</f>
        <v/>
      </c>
      <c r="R10" s="6">
        <f>(Calculations!R68*'EIA SEDS data'!AV$6)+('EIA SEDS data'!AV$10*IF(About!$N$12,Calculations!$B122,Calculations!R100)) + 'Manual Adjustment'!$B41</f>
        <v/>
      </c>
      <c r="S10" s="6">
        <f>(Calculations!S68*'EIA SEDS data'!AW$6)+('EIA SEDS data'!AW$10*IF(About!$N$12,Calculations!$B122,Calculations!S100)) + 'Manual Adjustment'!$B41</f>
        <v/>
      </c>
      <c r="T10" s="6">
        <f>(Calculations!T68*'EIA SEDS data'!AX$6)+('EIA SEDS data'!AX$10*IF(About!$N$12,Calculations!$B122,Calculations!T100)) + 'Manual Adjustment'!$B41</f>
        <v/>
      </c>
      <c r="U10" s="6">
        <f>(Calculations!U68*'EIA SEDS data'!AY$6)+('EIA SEDS data'!AY$10*IF(About!$N$12,Calculations!$B122,Calculations!U100)) + 'Manual Adjustment'!$B41</f>
        <v/>
      </c>
      <c r="V10" s="6">
        <f>(Calculations!V68*'EIA SEDS data'!AZ$6)+('EIA SEDS data'!AZ$10*IF(About!$N$12,Calculations!$B122,Calculations!V100)) + 'Manual Adjustment'!$B41</f>
        <v/>
      </c>
      <c r="W10" s="6">
        <f>(Calculations!W68*'EIA SEDS data'!BA$6)+('EIA SEDS data'!BA$10*IF(About!$N$12,Calculations!$B122,Calculations!W100)) + 'Manual Adjustment'!$B41</f>
        <v/>
      </c>
      <c r="X10" s="6">
        <f>(Calculations!X68*'EIA SEDS data'!BB$6)+('EIA SEDS data'!BB$10*IF(About!$N$12,Calculations!$B122,Calculations!X100)) + 'Manual Adjustment'!$B41</f>
        <v/>
      </c>
      <c r="Y10" s="6">
        <f>(Calculations!Y68*'EIA SEDS data'!BC$6)+('EIA SEDS data'!BC$10*IF(About!$N$12,Calculations!$B122,Calculations!Y100)) + 'Manual Adjustment'!$B41</f>
        <v/>
      </c>
      <c r="Z10" s="6">
        <f>(Calculations!Z68*'EIA SEDS data'!BD$6)+('EIA SEDS data'!BD$10*IF(About!$N$12,Calculations!$B122,Calculations!Z100)) + 'Manual Adjustment'!$B41</f>
        <v/>
      </c>
      <c r="AA10" s="6">
        <f>(Calculations!AA68*'EIA SEDS data'!BE$6)+('EIA SEDS data'!BE$10*IF(About!$N$12,Calculations!$B122,Calculations!AA100)) + 'Manual Adjustment'!$B41</f>
        <v/>
      </c>
      <c r="AB10" s="6">
        <f>(Calculations!AB68*'EIA SEDS data'!BF$6)+('EIA SEDS data'!BF$10*IF(About!$N$12,Calculations!$B122,Calculations!AB100)) + 'Manual Adjustment'!$B41</f>
        <v/>
      </c>
      <c r="AC10" s="6">
        <f>(Calculations!AC68*'EIA SEDS data'!BG$6)+('EIA SEDS data'!BG$10*IF(About!$N$12,Calculations!$B122,Calculations!AC100)) + 'Manual Adjustment'!$B41</f>
        <v/>
      </c>
      <c r="AD10" s="6">
        <f>(Calculations!AD68*'EIA SEDS data'!BH$6)+('EIA SEDS data'!BH$10*IF(About!$N$12,Calculations!$B122,Calculations!AD100)) + 'Manual Adjustment'!$B41</f>
        <v/>
      </c>
      <c r="AE10" s="6">
        <f>(Calculations!AE68*'EIA SEDS data'!BI$6)+('EIA SEDS data'!BI$10*IF(About!$N$12,Calculations!$B122,Calculations!AE100)) + 'Manual Adjustment'!$B41</f>
        <v/>
      </c>
      <c r="AF10" s="6">
        <f>(Calculations!AF68*'EIA SEDS data'!BJ$6)+('EIA SEDS data'!BJ$10*IF(About!$N$12,Calculations!$B122,Calculations!AF100)) + 'Manual Adjustment'!$B41</f>
        <v/>
      </c>
      <c r="AG10" s="6">
        <f>(Calculations!AG68*'EIA SEDS data'!BK$6)+('EIA SEDS data'!BK$10*IF(About!$N$12,Calculations!$B122,Calculations!AG100)) + 'Manual Adjustment'!$B41</f>
        <v/>
      </c>
    </row>
    <row r="11">
      <c r="A11" s="4" t="inlineStr">
        <is>
          <t>petroleum</t>
        </is>
      </c>
      <c r="B11" s="6">
        <f>(Calculations!B69*'EIA SEDS data'!AF$6)+('EIA SEDS data'!AF$10*IF(About!$N$12,Calculations!$B123,Calculations!B101)) + 'Manual Adjustment'!$B42</f>
        <v/>
      </c>
      <c r="C11" s="6">
        <f>(Calculations!C69*'EIA SEDS data'!AG$6)+('EIA SEDS data'!AG$10*IF(About!$N$12,Calculations!$B123,Calculations!C101)) + 'Manual Adjustment'!$B42</f>
        <v/>
      </c>
      <c r="D11" s="6">
        <f>(Calculations!D69*'EIA SEDS data'!AH$6)+('EIA SEDS data'!AH$10*IF(About!$N$12,Calculations!$B123,Calculations!D101)) + 'Manual Adjustment'!$B42</f>
        <v/>
      </c>
      <c r="E11" s="6">
        <f>(Calculations!E69*'EIA SEDS data'!AI$6)+('EIA SEDS data'!AI$10*IF(About!$N$12,Calculations!$B123,Calculations!E101)) + 'Manual Adjustment'!$B42</f>
        <v/>
      </c>
      <c r="F11" s="6">
        <f>(Calculations!F69*'EIA SEDS data'!AJ$6)+('EIA SEDS data'!AJ$10*IF(About!$N$12,Calculations!$B123,Calculations!F101)) + 'Manual Adjustment'!$B42</f>
        <v/>
      </c>
      <c r="G11" s="6">
        <f>(Calculations!G69*'EIA SEDS data'!AK$6)+('EIA SEDS data'!AK$10*IF(About!$N$12,Calculations!$B123,Calculations!G101)) + 'Manual Adjustment'!$B42</f>
        <v/>
      </c>
      <c r="H11" s="6">
        <f>(Calculations!H69*'EIA SEDS data'!AL$6)+('EIA SEDS data'!AL$10*IF(About!$N$12,Calculations!$B123,Calculations!H101)) + 'Manual Adjustment'!$B42</f>
        <v/>
      </c>
      <c r="I11" s="6">
        <f>(Calculations!I69*'EIA SEDS data'!AM$6)+('EIA SEDS data'!AM$10*IF(About!$N$12,Calculations!$B123,Calculations!I101)) + 'Manual Adjustment'!$B42</f>
        <v/>
      </c>
      <c r="J11" s="6">
        <f>(Calculations!J69*'EIA SEDS data'!AN$6)+('EIA SEDS data'!AN$10*IF(About!$N$12,Calculations!$B123,Calculations!J101)) + 'Manual Adjustment'!$B42</f>
        <v/>
      </c>
      <c r="K11" s="6">
        <f>(Calculations!K69*'EIA SEDS data'!AO$6)+('EIA SEDS data'!AO$10*IF(About!$N$12,Calculations!$B123,Calculations!K101)) + 'Manual Adjustment'!$B42</f>
        <v/>
      </c>
      <c r="L11" s="6">
        <f>(Calculations!L69*'EIA SEDS data'!AP$6)+('EIA SEDS data'!AP$10*IF(About!$N$12,Calculations!$B123,Calculations!L101)) + 'Manual Adjustment'!$B42</f>
        <v/>
      </c>
      <c r="M11" s="6">
        <f>(Calculations!M69*'EIA SEDS data'!AQ$6)+('EIA SEDS data'!AQ$10*IF(About!$N$12,Calculations!$B123,Calculations!M101)) + 'Manual Adjustment'!$B42</f>
        <v/>
      </c>
      <c r="N11" s="6">
        <f>(Calculations!N69*'EIA SEDS data'!AR$6)+('EIA SEDS data'!AR$10*IF(About!$N$12,Calculations!$B123,Calculations!N101)) + 'Manual Adjustment'!$B42</f>
        <v/>
      </c>
      <c r="O11" s="6">
        <f>(Calculations!O69*'EIA SEDS data'!AS$6)+('EIA SEDS data'!AS$10*IF(About!$N$12,Calculations!$B123,Calculations!O101)) + 'Manual Adjustment'!$B42</f>
        <v/>
      </c>
      <c r="P11" s="6">
        <f>(Calculations!P69*'EIA SEDS data'!AT$6)+('EIA SEDS data'!AT$10*IF(About!$N$12,Calculations!$B123,Calculations!P101)) + 'Manual Adjustment'!$B42</f>
        <v/>
      </c>
      <c r="Q11" s="6">
        <f>(Calculations!Q69*'EIA SEDS data'!AU$6)+('EIA SEDS data'!AU$10*IF(About!$N$12,Calculations!$B123,Calculations!Q101)) + 'Manual Adjustment'!$B42</f>
        <v/>
      </c>
      <c r="R11" s="6">
        <f>(Calculations!R69*'EIA SEDS data'!AV$6)+('EIA SEDS data'!AV$10*IF(About!$N$12,Calculations!$B123,Calculations!R101)) + 'Manual Adjustment'!$B42</f>
        <v/>
      </c>
      <c r="S11" s="6">
        <f>(Calculations!S69*'EIA SEDS data'!AW$6)+('EIA SEDS data'!AW$10*IF(About!$N$12,Calculations!$B123,Calculations!S101)) + 'Manual Adjustment'!$B42</f>
        <v/>
      </c>
      <c r="T11" s="6">
        <f>(Calculations!T69*'EIA SEDS data'!AX$6)+('EIA SEDS data'!AX$10*IF(About!$N$12,Calculations!$B123,Calculations!T101)) + 'Manual Adjustment'!$B42</f>
        <v/>
      </c>
      <c r="U11" s="6">
        <f>(Calculations!U69*'EIA SEDS data'!AY$6)+('EIA SEDS data'!AY$10*IF(About!$N$12,Calculations!$B123,Calculations!U101)) + 'Manual Adjustment'!$B42</f>
        <v/>
      </c>
      <c r="V11" s="6">
        <f>(Calculations!V69*'EIA SEDS data'!AZ$6)+('EIA SEDS data'!AZ$10*IF(About!$N$12,Calculations!$B123,Calculations!V101)) + 'Manual Adjustment'!$B42</f>
        <v/>
      </c>
      <c r="W11" s="6">
        <f>(Calculations!W69*'EIA SEDS data'!BA$6)+('EIA SEDS data'!BA$10*IF(About!$N$12,Calculations!$B123,Calculations!W101)) + 'Manual Adjustment'!$B42</f>
        <v/>
      </c>
      <c r="X11" s="6">
        <f>(Calculations!X69*'EIA SEDS data'!BB$6)+('EIA SEDS data'!BB$10*IF(About!$N$12,Calculations!$B123,Calculations!X101)) + 'Manual Adjustment'!$B42</f>
        <v/>
      </c>
      <c r="Y11" s="6">
        <f>(Calculations!Y69*'EIA SEDS data'!BC$6)+('EIA SEDS data'!BC$10*IF(About!$N$12,Calculations!$B123,Calculations!Y101)) + 'Manual Adjustment'!$B42</f>
        <v/>
      </c>
      <c r="Z11" s="6">
        <f>(Calculations!Z69*'EIA SEDS data'!BD$6)+('EIA SEDS data'!BD$10*IF(About!$N$12,Calculations!$B123,Calculations!Z101)) + 'Manual Adjustment'!$B42</f>
        <v/>
      </c>
      <c r="AA11" s="6">
        <f>(Calculations!AA69*'EIA SEDS data'!BE$6)+('EIA SEDS data'!BE$10*IF(About!$N$12,Calculations!$B123,Calculations!AA101)) + 'Manual Adjustment'!$B42</f>
        <v/>
      </c>
      <c r="AB11" s="6">
        <f>(Calculations!AB69*'EIA SEDS data'!BF$6)+('EIA SEDS data'!BF$10*IF(About!$N$12,Calculations!$B123,Calculations!AB101)) + 'Manual Adjustment'!$B42</f>
        <v/>
      </c>
      <c r="AC11" s="6">
        <f>(Calculations!AC69*'EIA SEDS data'!BG$6)+('EIA SEDS data'!BG$10*IF(About!$N$12,Calculations!$B123,Calculations!AC101)) + 'Manual Adjustment'!$B42</f>
        <v/>
      </c>
      <c r="AD11" s="6">
        <f>(Calculations!AD69*'EIA SEDS data'!BH$6)+('EIA SEDS data'!BH$10*IF(About!$N$12,Calculations!$B123,Calculations!AD101)) + 'Manual Adjustment'!$B42</f>
        <v/>
      </c>
      <c r="AE11" s="6">
        <f>(Calculations!AE69*'EIA SEDS data'!BI$6)+('EIA SEDS data'!BI$10*IF(About!$N$12,Calculations!$B123,Calculations!AE101)) + 'Manual Adjustment'!$B42</f>
        <v/>
      </c>
      <c r="AF11" s="6">
        <f>(Calculations!AF69*'EIA SEDS data'!BJ$6)+('EIA SEDS data'!BJ$10*IF(About!$N$12,Calculations!$B123,Calculations!AF101)) + 'Manual Adjustment'!$B42</f>
        <v/>
      </c>
      <c r="AG11" s="6">
        <f>(Calculations!AG69*'EIA SEDS data'!BK$6)+('EIA SEDS data'!BK$10*IF(About!$N$12,Calculations!$B123,Calculations!AG101)) + 'Manual Adjustment'!$B42</f>
        <v/>
      </c>
    </row>
    <row r="12">
      <c r="A12" s="4" t="inlineStr">
        <is>
          <t>natural gas peaker</t>
        </is>
      </c>
      <c r="B12" s="6">
        <f>(Calculations!B70*'EIA SEDS data'!AF$6)+('EIA SEDS data'!AF$10*IF(About!$N$12,Calculations!$B124,Calculations!B102)) + 'Manual Adjustment'!$B43</f>
        <v/>
      </c>
      <c r="C12" s="6">
        <f>(Calculations!C70*'EIA SEDS data'!AG$6)+('EIA SEDS data'!AG$10*IF(About!$N$12,Calculations!$B124,Calculations!C102)) + 'Manual Adjustment'!$B43</f>
        <v/>
      </c>
      <c r="D12" s="6">
        <f>(Calculations!D70*'EIA SEDS data'!AH$6)+('EIA SEDS data'!AH$10*IF(About!$N$12,Calculations!$B124,Calculations!D102)) + 'Manual Adjustment'!$B43</f>
        <v/>
      </c>
      <c r="E12" s="6">
        <f>(Calculations!E70*'EIA SEDS data'!AI$6)+('EIA SEDS data'!AI$10*IF(About!$N$12,Calculations!$B124,Calculations!E102)) + 'Manual Adjustment'!$B43</f>
        <v/>
      </c>
      <c r="F12" s="6">
        <f>(Calculations!F70*'EIA SEDS data'!AJ$6)+('EIA SEDS data'!AJ$10*IF(About!$N$12,Calculations!$B124,Calculations!F102)) + 'Manual Adjustment'!$B43</f>
        <v/>
      </c>
      <c r="G12" s="6">
        <f>(Calculations!G70*'EIA SEDS data'!AK$6)+('EIA SEDS data'!AK$10*IF(About!$N$12,Calculations!$B124,Calculations!G102)) + 'Manual Adjustment'!$B43</f>
        <v/>
      </c>
      <c r="H12" s="6">
        <f>(Calculations!H70*'EIA SEDS data'!AL$6)+('EIA SEDS data'!AL$10*IF(About!$N$12,Calculations!$B124,Calculations!H102)) + 'Manual Adjustment'!$B43</f>
        <v/>
      </c>
      <c r="I12" s="6">
        <f>(Calculations!I70*'EIA SEDS data'!AM$6)+('EIA SEDS data'!AM$10*IF(About!$N$12,Calculations!$B124,Calculations!I102)) + 'Manual Adjustment'!$B43</f>
        <v/>
      </c>
      <c r="J12" s="6">
        <f>(Calculations!J70*'EIA SEDS data'!AN$6)+('EIA SEDS data'!AN$10*IF(About!$N$12,Calculations!$B124,Calculations!J102)) + 'Manual Adjustment'!$B43</f>
        <v/>
      </c>
      <c r="K12" s="6">
        <f>(Calculations!K70*'EIA SEDS data'!AO$6)+('EIA SEDS data'!AO$10*IF(About!$N$12,Calculations!$B124,Calculations!K102)) + 'Manual Adjustment'!$B43</f>
        <v/>
      </c>
      <c r="L12" s="6">
        <f>(Calculations!L70*'EIA SEDS data'!AP$6)+('EIA SEDS data'!AP$10*IF(About!$N$12,Calculations!$B124,Calculations!L102)) + 'Manual Adjustment'!$B43</f>
        <v/>
      </c>
      <c r="M12" s="6">
        <f>(Calculations!M70*'EIA SEDS data'!AQ$6)+('EIA SEDS data'!AQ$10*IF(About!$N$12,Calculations!$B124,Calculations!M102)) + 'Manual Adjustment'!$B43</f>
        <v/>
      </c>
      <c r="N12" s="6">
        <f>(Calculations!N70*'EIA SEDS data'!AR$6)+('EIA SEDS data'!AR$10*IF(About!$N$12,Calculations!$B124,Calculations!N102)) + 'Manual Adjustment'!$B43</f>
        <v/>
      </c>
      <c r="O12" s="6">
        <f>(Calculations!O70*'EIA SEDS data'!AS$6)+('EIA SEDS data'!AS$10*IF(About!$N$12,Calculations!$B124,Calculations!O102)) + 'Manual Adjustment'!$B43</f>
        <v/>
      </c>
      <c r="P12" s="6">
        <f>(Calculations!P70*'EIA SEDS data'!AT$6)+('EIA SEDS data'!AT$10*IF(About!$N$12,Calculations!$B124,Calculations!P102)) + 'Manual Adjustment'!$B43</f>
        <v/>
      </c>
      <c r="Q12" s="6">
        <f>(Calculations!Q70*'EIA SEDS data'!AU$6)+('EIA SEDS data'!AU$10*IF(About!$N$12,Calculations!$B124,Calculations!Q102)) + 'Manual Adjustment'!$B43</f>
        <v/>
      </c>
      <c r="R12" s="6">
        <f>(Calculations!R70*'EIA SEDS data'!AV$6)+('EIA SEDS data'!AV$10*IF(About!$N$12,Calculations!$B124,Calculations!R102)) + 'Manual Adjustment'!$B43</f>
        <v/>
      </c>
      <c r="S12" s="6">
        <f>(Calculations!S70*'EIA SEDS data'!AW$6)+('EIA SEDS data'!AW$10*IF(About!$N$12,Calculations!$B124,Calculations!S102)) + 'Manual Adjustment'!$B43</f>
        <v/>
      </c>
      <c r="T12" s="6">
        <f>(Calculations!T70*'EIA SEDS data'!AX$6)+('EIA SEDS data'!AX$10*IF(About!$N$12,Calculations!$B124,Calculations!T102)) + 'Manual Adjustment'!$B43</f>
        <v/>
      </c>
      <c r="U12" s="6">
        <f>(Calculations!U70*'EIA SEDS data'!AY$6)+('EIA SEDS data'!AY$10*IF(About!$N$12,Calculations!$B124,Calculations!U102)) + 'Manual Adjustment'!$B43</f>
        <v/>
      </c>
      <c r="V12" s="6">
        <f>(Calculations!V70*'EIA SEDS data'!AZ$6)+('EIA SEDS data'!AZ$10*IF(About!$N$12,Calculations!$B124,Calculations!V102)) + 'Manual Adjustment'!$B43</f>
        <v/>
      </c>
      <c r="W12" s="6">
        <f>(Calculations!W70*'EIA SEDS data'!BA$6)+('EIA SEDS data'!BA$10*IF(About!$N$12,Calculations!$B124,Calculations!W102)) + 'Manual Adjustment'!$B43</f>
        <v/>
      </c>
      <c r="X12" s="6">
        <f>(Calculations!X70*'EIA SEDS data'!BB$6)+('EIA SEDS data'!BB$10*IF(About!$N$12,Calculations!$B124,Calculations!X102)) + 'Manual Adjustment'!$B43</f>
        <v/>
      </c>
      <c r="Y12" s="6">
        <f>(Calculations!Y70*'EIA SEDS data'!BC$6)+('EIA SEDS data'!BC$10*IF(About!$N$12,Calculations!$B124,Calculations!Y102)) + 'Manual Adjustment'!$B43</f>
        <v/>
      </c>
      <c r="Z12" s="6">
        <f>(Calculations!Z70*'EIA SEDS data'!BD$6)+('EIA SEDS data'!BD$10*IF(About!$N$12,Calculations!$B124,Calculations!Z102)) + 'Manual Adjustment'!$B43</f>
        <v/>
      </c>
      <c r="AA12" s="6">
        <f>(Calculations!AA70*'EIA SEDS data'!BE$6)+('EIA SEDS data'!BE$10*IF(About!$N$12,Calculations!$B124,Calculations!AA102)) + 'Manual Adjustment'!$B43</f>
        <v/>
      </c>
      <c r="AB12" s="6">
        <f>(Calculations!AB70*'EIA SEDS data'!BF$6)+('EIA SEDS data'!BF$10*IF(About!$N$12,Calculations!$B124,Calculations!AB102)) + 'Manual Adjustment'!$B43</f>
        <v/>
      </c>
      <c r="AC12" s="6">
        <f>(Calculations!AC70*'EIA SEDS data'!BG$6)+('EIA SEDS data'!BG$10*IF(About!$N$12,Calculations!$B124,Calculations!AC102)) + 'Manual Adjustment'!$B43</f>
        <v/>
      </c>
      <c r="AD12" s="6">
        <f>(Calculations!AD70*'EIA SEDS data'!BH$6)+('EIA SEDS data'!BH$10*IF(About!$N$12,Calculations!$B124,Calculations!AD102)) + 'Manual Adjustment'!$B43</f>
        <v/>
      </c>
      <c r="AE12" s="6">
        <f>(Calculations!AE70*'EIA SEDS data'!BI$6)+('EIA SEDS data'!BI$10*IF(About!$N$12,Calculations!$B124,Calculations!AE102)) + 'Manual Adjustment'!$B43</f>
        <v/>
      </c>
      <c r="AF12" s="6">
        <f>(Calculations!AF70*'EIA SEDS data'!BJ$6)+('EIA SEDS data'!BJ$10*IF(About!$N$12,Calculations!$B124,Calculations!AF102)) + 'Manual Adjustment'!$B43</f>
        <v/>
      </c>
      <c r="AG12" s="6">
        <f>(Calculations!AG70*'EIA SEDS data'!BK$6)+('EIA SEDS data'!BK$10*IF(About!$N$12,Calculations!$B124,Calculations!AG102)) + 'Manual Adjustment'!$B43</f>
        <v/>
      </c>
    </row>
    <row r="13">
      <c r="A13" s="4" t="inlineStr">
        <is>
          <t>lignite</t>
        </is>
      </c>
      <c r="B13" s="6">
        <f>(Calculations!B71*'EIA SEDS data'!AF$6)+('EIA SEDS data'!AF$10*IF(About!$N$12,Calculations!$B125,Calculations!B103)) + 'Manual Adjustment'!$B44</f>
        <v/>
      </c>
      <c r="C13" s="6">
        <f>(Calculations!C71*'EIA SEDS data'!AG$6)+('EIA SEDS data'!AG$10*IF(About!$N$12,Calculations!$B125,Calculations!C103)) + 'Manual Adjustment'!$B44</f>
        <v/>
      </c>
      <c r="D13" s="6">
        <f>(Calculations!D71*'EIA SEDS data'!AH$6)+('EIA SEDS data'!AH$10*IF(About!$N$12,Calculations!$B125,Calculations!D103)) + 'Manual Adjustment'!$B44</f>
        <v/>
      </c>
      <c r="E13" s="6">
        <f>(Calculations!E71*'EIA SEDS data'!AI$6)+('EIA SEDS data'!AI$10*IF(About!$N$12,Calculations!$B125,Calculations!E103)) + 'Manual Adjustment'!$B44</f>
        <v/>
      </c>
      <c r="F13" s="6">
        <f>(Calculations!F71*'EIA SEDS data'!AJ$6)+('EIA SEDS data'!AJ$10*IF(About!$N$12,Calculations!$B125,Calculations!F103)) + 'Manual Adjustment'!$B44</f>
        <v/>
      </c>
      <c r="G13" s="6">
        <f>(Calculations!G71*'EIA SEDS data'!AK$6)+('EIA SEDS data'!AK$10*IF(About!$N$12,Calculations!$B125,Calculations!G103)) + 'Manual Adjustment'!$B44</f>
        <v/>
      </c>
      <c r="H13" s="6">
        <f>(Calculations!H71*'EIA SEDS data'!AL$6)+('EIA SEDS data'!AL$10*IF(About!$N$12,Calculations!$B125,Calculations!H103)) + 'Manual Adjustment'!$B44</f>
        <v/>
      </c>
      <c r="I13" s="6">
        <f>(Calculations!I71*'EIA SEDS data'!AM$6)+('EIA SEDS data'!AM$10*IF(About!$N$12,Calculations!$B125,Calculations!I103)) + 'Manual Adjustment'!$B44</f>
        <v/>
      </c>
      <c r="J13" s="6">
        <f>(Calculations!J71*'EIA SEDS data'!AN$6)+('EIA SEDS data'!AN$10*IF(About!$N$12,Calculations!$B125,Calculations!J103)) + 'Manual Adjustment'!$B44</f>
        <v/>
      </c>
      <c r="K13" s="6">
        <f>(Calculations!K71*'EIA SEDS data'!AO$6)+('EIA SEDS data'!AO$10*IF(About!$N$12,Calculations!$B125,Calculations!K103)) + 'Manual Adjustment'!$B44</f>
        <v/>
      </c>
      <c r="L13" s="6">
        <f>(Calculations!L71*'EIA SEDS data'!AP$6)+('EIA SEDS data'!AP$10*IF(About!$N$12,Calculations!$B125,Calculations!L103)) + 'Manual Adjustment'!$B44</f>
        <v/>
      </c>
      <c r="M13" s="6">
        <f>(Calculations!M71*'EIA SEDS data'!AQ$6)+('EIA SEDS data'!AQ$10*IF(About!$N$12,Calculations!$B125,Calculations!M103)) + 'Manual Adjustment'!$B44</f>
        <v/>
      </c>
      <c r="N13" s="6">
        <f>(Calculations!N71*'EIA SEDS data'!AR$6)+('EIA SEDS data'!AR$10*IF(About!$N$12,Calculations!$B125,Calculations!N103)) + 'Manual Adjustment'!$B44</f>
        <v/>
      </c>
      <c r="O13" s="6">
        <f>(Calculations!O71*'EIA SEDS data'!AS$6)+('EIA SEDS data'!AS$10*IF(About!$N$12,Calculations!$B125,Calculations!O103)) + 'Manual Adjustment'!$B44</f>
        <v/>
      </c>
      <c r="P13" s="6">
        <f>(Calculations!P71*'EIA SEDS data'!AT$6)+('EIA SEDS data'!AT$10*IF(About!$N$12,Calculations!$B125,Calculations!P103)) + 'Manual Adjustment'!$B44</f>
        <v/>
      </c>
      <c r="Q13" s="6">
        <f>(Calculations!Q71*'EIA SEDS data'!AU$6)+('EIA SEDS data'!AU$10*IF(About!$N$12,Calculations!$B125,Calculations!Q103)) + 'Manual Adjustment'!$B44</f>
        <v/>
      </c>
      <c r="R13" s="6">
        <f>(Calculations!R71*'EIA SEDS data'!AV$6)+('EIA SEDS data'!AV$10*IF(About!$N$12,Calculations!$B125,Calculations!R103)) + 'Manual Adjustment'!$B44</f>
        <v/>
      </c>
      <c r="S13" s="6">
        <f>(Calculations!S71*'EIA SEDS data'!AW$6)+('EIA SEDS data'!AW$10*IF(About!$N$12,Calculations!$B125,Calculations!S103)) + 'Manual Adjustment'!$B44</f>
        <v/>
      </c>
      <c r="T13" s="6">
        <f>(Calculations!T71*'EIA SEDS data'!AX$6)+('EIA SEDS data'!AX$10*IF(About!$N$12,Calculations!$B125,Calculations!T103)) + 'Manual Adjustment'!$B44</f>
        <v/>
      </c>
      <c r="U13" s="6">
        <f>(Calculations!U71*'EIA SEDS data'!AY$6)+('EIA SEDS data'!AY$10*IF(About!$N$12,Calculations!$B125,Calculations!U103)) + 'Manual Adjustment'!$B44</f>
        <v/>
      </c>
      <c r="V13" s="6">
        <f>(Calculations!V71*'EIA SEDS data'!AZ$6)+('EIA SEDS data'!AZ$10*IF(About!$N$12,Calculations!$B125,Calculations!V103)) + 'Manual Adjustment'!$B44</f>
        <v/>
      </c>
      <c r="W13" s="6">
        <f>(Calculations!W71*'EIA SEDS data'!BA$6)+('EIA SEDS data'!BA$10*IF(About!$N$12,Calculations!$B125,Calculations!W103)) + 'Manual Adjustment'!$B44</f>
        <v/>
      </c>
      <c r="X13" s="6">
        <f>(Calculations!X71*'EIA SEDS data'!BB$6)+('EIA SEDS data'!BB$10*IF(About!$N$12,Calculations!$B125,Calculations!X103)) + 'Manual Adjustment'!$B44</f>
        <v/>
      </c>
      <c r="Y13" s="6">
        <f>(Calculations!Y71*'EIA SEDS data'!BC$6)+('EIA SEDS data'!BC$10*IF(About!$N$12,Calculations!$B125,Calculations!Y103)) + 'Manual Adjustment'!$B44</f>
        <v/>
      </c>
      <c r="Z13" s="6">
        <f>(Calculations!Z71*'EIA SEDS data'!BD$6)+('EIA SEDS data'!BD$10*IF(About!$N$12,Calculations!$B125,Calculations!Z103)) + 'Manual Adjustment'!$B44</f>
        <v/>
      </c>
      <c r="AA13" s="6">
        <f>(Calculations!AA71*'EIA SEDS data'!BE$6)+('EIA SEDS data'!BE$10*IF(About!$N$12,Calculations!$B125,Calculations!AA103)) + 'Manual Adjustment'!$B44</f>
        <v/>
      </c>
      <c r="AB13" s="6">
        <f>(Calculations!AB71*'EIA SEDS data'!BF$6)+('EIA SEDS data'!BF$10*IF(About!$N$12,Calculations!$B125,Calculations!AB103)) + 'Manual Adjustment'!$B44</f>
        <v/>
      </c>
      <c r="AC13" s="6">
        <f>(Calculations!AC71*'EIA SEDS data'!BG$6)+('EIA SEDS data'!BG$10*IF(About!$N$12,Calculations!$B125,Calculations!AC103)) + 'Manual Adjustment'!$B44</f>
        <v/>
      </c>
      <c r="AD13" s="6">
        <f>(Calculations!AD71*'EIA SEDS data'!BH$6)+('EIA SEDS data'!BH$10*IF(About!$N$12,Calculations!$B125,Calculations!AD103)) + 'Manual Adjustment'!$B44</f>
        <v/>
      </c>
      <c r="AE13" s="6">
        <f>(Calculations!AE71*'EIA SEDS data'!BI$6)+('EIA SEDS data'!BI$10*IF(About!$N$12,Calculations!$B125,Calculations!AE103)) + 'Manual Adjustment'!$B44</f>
        <v/>
      </c>
      <c r="AF13" s="6">
        <f>(Calculations!AF71*'EIA SEDS data'!BJ$6)+('EIA SEDS data'!BJ$10*IF(About!$N$12,Calculations!$B125,Calculations!AF103)) + 'Manual Adjustment'!$B44</f>
        <v/>
      </c>
      <c r="AG13" s="6">
        <f>(Calculations!AG71*'EIA SEDS data'!BK$6)+('EIA SEDS data'!BK$10*IF(About!$N$12,Calculations!$B125,Calculations!AG103)) + 'Manual Adjustment'!$B44</f>
        <v/>
      </c>
    </row>
    <row r="14">
      <c r="A14" s="4" t="inlineStr">
        <is>
          <t>offshore wind</t>
        </is>
      </c>
      <c r="B14" s="6">
        <f>(Calculations!B72*'EIA SEDS data'!AF$6)+('EIA SEDS data'!AF$10*IF(About!$N$12,Calculations!$B126,Calculations!B104)) + 'Manual Adjustment'!$B45</f>
        <v/>
      </c>
      <c r="C14" s="6">
        <f>(Calculations!C72*'EIA SEDS data'!AG$6)+('EIA SEDS data'!AG$10*IF(About!$N$12,Calculations!$B126,Calculations!C104)) + 'Manual Adjustment'!$B45</f>
        <v/>
      </c>
      <c r="D14" s="6">
        <f>(Calculations!D72*'EIA SEDS data'!AH$6)+('EIA SEDS data'!AH$10*IF(About!$N$12,Calculations!$B126,Calculations!D104)) + 'Manual Adjustment'!$B45</f>
        <v/>
      </c>
      <c r="E14" s="6">
        <f>(Calculations!E72*'EIA SEDS data'!AI$6)+('EIA SEDS data'!AI$10*IF(About!$N$12,Calculations!$B126,Calculations!E104)) + 'Manual Adjustment'!$B45</f>
        <v/>
      </c>
      <c r="F14" s="6">
        <f>(Calculations!F72*'EIA SEDS data'!AJ$6)+('EIA SEDS data'!AJ$10*IF(About!$N$12,Calculations!$B126,Calculations!F104)) + 'Manual Adjustment'!$B45</f>
        <v/>
      </c>
      <c r="G14" s="6">
        <f>(Calculations!G72*'EIA SEDS data'!AK$6)+('EIA SEDS data'!AK$10*IF(About!$N$12,Calculations!$B126,Calculations!G104)) + 'Manual Adjustment'!$B45</f>
        <v/>
      </c>
      <c r="H14" s="6">
        <f>(Calculations!H72*'EIA SEDS data'!AL$6)+('EIA SEDS data'!AL$10*IF(About!$N$12,Calculations!$B126,Calculations!H104)) + 'Manual Adjustment'!$B45</f>
        <v/>
      </c>
      <c r="I14" s="6">
        <f>(Calculations!I72*'EIA SEDS data'!AM$6)+('EIA SEDS data'!AM$10*IF(About!$N$12,Calculations!$B126,Calculations!I104)) + 'Manual Adjustment'!$B45</f>
        <v/>
      </c>
      <c r="J14" s="6">
        <f>(Calculations!J72*'EIA SEDS data'!AN$6)+('EIA SEDS data'!AN$10*IF(About!$N$12,Calculations!$B126,Calculations!J104)) + 'Manual Adjustment'!$B45</f>
        <v/>
      </c>
      <c r="K14" s="6">
        <f>(Calculations!K72*'EIA SEDS data'!AO$6)+('EIA SEDS data'!AO$10*IF(About!$N$12,Calculations!$B126,Calculations!K104)) + 'Manual Adjustment'!$B45</f>
        <v/>
      </c>
      <c r="L14" s="6">
        <f>(Calculations!L72*'EIA SEDS data'!AP$6)+('EIA SEDS data'!AP$10*IF(About!$N$12,Calculations!$B126,Calculations!L104)) + 'Manual Adjustment'!$B45</f>
        <v/>
      </c>
      <c r="M14" s="6">
        <f>(Calculations!M72*'EIA SEDS data'!AQ$6)+('EIA SEDS data'!AQ$10*IF(About!$N$12,Calculations!$B126,Calculations!M104)) + 'Manual Adjustment'!$B45</f>
        <v/>
      </c>
      <c r="N14" s="6">
        <f>(Calculations!N72*'EIA SEDS data'!AR$6)+('EIA SEDS data'!AR$10*IF(About!$N$12,Calculations!$B126,Calculations!N104)) + 'Manual Adjustment'!$B45</f>
        <v/>
      </c>
      <c r="O14" s="6">
        <f>(Calculations!O72*'EIA SEDS data'!AS$6)+('EIA SEDS data'!AS$10*IF(About!$N$12,Calculations!$B126,Calculations!O104)) + 'Manual Adjustment'!$B45</f>
        <v/>
      </c>
      <c r="P14" s="6">
        <f>(Calculations!P72*'EIA SEDS data'!AT$6)+('EIA SEDS data'!AT$10*IF(About!$N$12,Calculations!$B126,Calculations!P104)) + 'Manual Adjustment'!$B45</f>
        <v/>
      </c>
      <c r="Q14" s="6">
        <f>(Calculations!Q72*'EIA SEDS data'!AU$6)+('EIA SEDS data'!AU$10*IF(About!$N$12,Calculations!$B126,Calculations!Q104)) + 'Manual Adjustment'!$B45</f>
        <v/>
      </c>
      <c r="R14" s="6">
        <f>(Calculations!R72*'EIA SEDS data'!AV$6)+('EIA SEDS data'!AV$10*IF(About!$N$12,Calculations!$B126,Calculations!R104)) + 'Manual Adjustment'!$B45</f>
        <v/>
      </c>
      <c r="S14" s="6">
        <f>(Calculations!S72*'EIA SEDS data'!AW$6)+('EIA SEDS data'!AW$10*IF(About!$N$12,Calculations!$B126,Calculations!S104)) + 'Manual Adjustment'!$B45</f>
        <v/>
      </c>
      <c r="T14" s="6">
        <f>(Calculations!T72*'EIA SEDS data'!AX$6)+('EIA SEDS data'!AX$10*IF(About!$N$12,Calculations!$B126,Calculations!T104)) + 'Manual Adjustment'!$B45</f>
        <v/>
      </c>
      <c r="U14" s="6">
        <f>(Calculations!U72*'EIA SEDS data'!AY$6)+('EIA SEDS data'!AY$10*IF(About!$N$12,Calculations!$B126,Calculations!U104)) + 'Manual Adjustment'!$B45</f>
        <v/>
      </c>
      <c r="V14" s="6">
        <f>(Calculations!V72*'EIA SEDS data'!AZ$6)+('EIA SEDS data'!AZ$10*IF(About!$N$12,Calculations!$B126,Calculations!V104)) + 'Manual Adjustment'!$B45</f>
        <v/>
      </c>
      <c r="W14" s="6">
        <f>(Calculations!W72*'EIA SEDS data'!BA$6)+('EIA SEDS data'!BA$10*IF(About!$N$12,Calculations!$B126,Calculations!W104)) + 'Manual Adjustment'!$B45</f>
        <v/>
      </c>
      <c r="X14" s="6">
        <f>(Calculations!X72*'EIA SEDS data'!BB$6)+('EIA SEDS data'!BB$10*IF(About!$N$12,Calculations!$B126,Calculations!X104)) + 'Manual Adjustment'!$B45</f>
        <v/>
      </c>
      <c r="Y14" s="6">
        <f>(Calculations!Y72*'EIA SEDS data'!BC$6)+('EIA SEDS data'!BC$10*IF(About!$N$12,Calculations!$B126,Calculations!Y104)) + 'Manual Adjustment'!$B45</f>
        <v/>
      </c>
      <c r="Z14" s="6">
        <f>(Calculations!Z72*'EIA SEDS data'!BD$6)+('EIA SEDS data'!BD$10*IF(About!$N$12,Calculations!$B126,Calculations!Z104)) + 'Manual Adjustment'!$B45</f>
        <v/>
      </c>
      <c r="AA14" s="6">
        <f>(Calculations!AA72*'EIA SEDS data'!BE$6)+('EIA SEDS data'!BE$10*IF(About!$N$12,Calculations!$B126,Calculations!AA104)) + 'Manual Adjustment'!$B45</f>
        <v/>
      </c>
      <c r="AB14" s="6">
        <f>(Calculations!AB72*'EIA SEDS data'!BF$6)+('EIA SEDS data'!BF$10*IF(About!$N$12,Calculations!$B126,Calculations!AB104)) + 'Manual Adjustment'!$B45</f>
        <v/>
      </c>
      <c r="AC14" s="6">
        <f>(Calculations!AC72*'EIA SEDS data'!BG$6)+('EIA SEDS data'!BG$10*IF(About!$N$12,Calculations!$B126,Calculations!AC104)) + 'Manual Adjustment'!$B45</f>
        <v/>
      </c>
      <c r="AD14" s="6">
        <f>(Calculations!AD72*'EIA SEDS data'!BH$6)+('EIA SEDS data'!BH$10*IF(About!$N$12,Calculations!$B126,Calculations!AD104)) + 'Manual Adjustment'!$B45</f>
        <v/>
      </c>
      <c r="AE14" s="6">
        <f>(Calculations!AE72*'EIA SEDS data'!BI$6)+('EIA SEDS data'!BI$10*IF(About!$N$12,Calculations!$B126,Calculations!AE104)) + 'Manual Adjustment'!$B45</f>
        <v/>
      </c>
      <c r="AF14" s="6">
        <f>(Calculations!AF72*'EIA SEDS data'!BJ$6)+('EIA SEDS data'!BJ$10*IF(About!$N$12,Calculations!$B126,Calculations!AF104)) + 'Manual Adjustment'!$B45</f>
        <v/>
      </c>
      <c r="AG14" s="6">
        <f>(Calculations!AG72*'EIA SEDS data'!BK$6)+('EIA SEDS data'!BK$10*IF(About!$N$12,Calculations!$B126,Calculations!AG104)) + 'Manual Adjustment'!$B45</f>
        <v/>
      </c>
    </row>
    <row r="15">
      <c r="A15" s="4" t="inlineStr">
        <is>
          <t>crude oil</t>
        </is>
      </c>
      <c r="B15" s="6">
        <f>(Calculations!B73*'EIA SEDS data'!AF$6)+('EIA SEDS data'!AF$10*IF(About!$N$12,Calculations!$B127,Calculations!B105)) + 'Manual Adjustment'!$B46</f>
        <v/>
      </c>
      <c r="C15" s="6">
        <f>(Calculations!C73*'EIA SEDS data'!AG$6)+('EIA SEDS data'!AG$10*IF(About!$N$12,Calculations!$B127,Calculations!C105)) + 'Manual Adjustment'!$B46</f>
        <v/>
      </c>
      <c r="D15" s="6">
        <f>(Calculations!D73*'EIA SEDS data'!AH$6)+('EIA SEDS data'!AH$10*IF(About!$N$12,Calculations!$B127,Calculations!D105)) + 'Manual Adjustment'!$B46</f>
        <v/>
      </c>
      <c r="E15" s="6">
        <f>(Calculations!E73*'EIA SEDS data'!AI$6)+('EIA SEDS data'!AI$10*IF(About!$N$12,Calculations!$B127,Calculations!E105)) + 'Manual Adjustment'!$B46</f>
        <v/>
      </c>
      <c r="F15" s="6">
        <f>(Calculations!F73*'EIA SEDS data'!AJ$6)+('EIA SEDS data'!AJ$10*IF(About!$N$12,Calculations!$B127,Calculations!F105)) + 'Manual Adjustment'!$B46</f>
        <v/>
      </c>
      <c r="G15" s="6">
        <f>(Calculations!G73*'EIA SEDS data'!AK$6)+('EIA SEDS data'!AK$10*IF(About!$N$12,Calculations!$B127,Calculations!G105)) + 'Manual Adjustment'!$B46</f>
        <v/>
      </c>
      <c r="H15" s="6">
        <f>(Calculations!H73*'EIA SEDS data'!AL$6)+('EIA SEDS data'!AL$10*IF(About!$N$12,Calculations!$B127,Calculations!H105)) + 'Manual Adjustment'!$B46</f>
        <v/>
      </c>
      <c r="I15" s="6">
        <f>(Calculations!I73*'EIA SEDS data'!AM$6)+('EIA SEDS data'!AM$10*IF(About!$N$12,Calculations!$B127,Calculations!I105)) + 'Manual Adjustment'!$B46</f>
        <v/>
      </c>
      <c r="J15" s="6">
        <f>(Calculations!J73*'EIA SEDS data'!AN$6)+('EIA SEDS data'!AN$10*IF(About!$N$12,Calculations!$B127,Calculations!J105)) + 'Manual Adjustment'!$B46</f>
        <v/>
      </c>
      <c r="K15" s="6">
        <f>(Calculations!K73*'EIA SEDS data'!AO$6)+('EIA SEDS data'!AO$10*IF(About!$N$12,Calculations!$B127,Calculations!K105)) + 'Manual Adjustment'!$B46</f>
        <v/>
      </c>
      <c r="L15" s="6">
        <f>(Calculations!L73*'EIA SEDS data'!AP$6)+('EIA SEDS data'!AP$10*IF(About!$N$12,Calculations!$B127,Calculations!L105)) + 'Manual Adjustment'!$B46</f>
        <v/>
      </c>
      <c r="M15" s="6">
        <f>(Calculations!M73*'EIA SEDS data'!AQ$6)+('EIA SEDS data'!AQ$10*IF(About!$N$12,Calculations!$B127,Calculations!M105)) + 'Manual Adjustment'!$B46</f>
        <v/>
      </c>
      <c r="N15" s="6">
        <f>(Calculations!N73*'EIA SEDS data'!AR$6)+('EIA SEDS data'!AR$10*IF(About!$N$12,Calculations!$B127,Calculations!N105)) + 'Manual Adjustment'!$B46</f>
        <v/>
      </c>
      <c r="O15" s="6">
        <f>(Calculations!O73*'EIA SEDS data'!AS$6)+('EIA SEDS data'!AS$10*IF(About!$N$12,Calculations!$B127,Calculations!O105)) + 'Manual Adjustment'!$B46</f>
        <v/>
      </c>
      <c r="P15" s="6">
        <f>(Calculations!P73*'EIA SEDS data'!AT$6)+('EIA SEDS data'!AT$10*IF(About!$N$12,Calculations!$B127,Calculations!P105)) + 'Manual Adjustment'!$B46</f>
        <v/>
      </c>
      <c r="Q15" s="6">
        <f>(Calculations!Q73*'EIA SEDS data'!AU$6)+('EIA SEDS data'!AU$10*IF(About!$N$12,Calculations!$B127,Calculations!Q105)) + 'Manual Adjustment'!$B46</f>
        <v/>
      </c>
      <c r="R15" s="6">
        <f>(Calculations!R73*'EIA SEDS data'!AV$6)+('EIA SEDS data'!AV$10*IF(About!$N$12,Calculations!$B127,Calculations!R105)) + 'Manual Adjustment'!$B46</f>
        <v/>
      </c>
      <c r="S15" s="6">
        <f>(Calculations!S73*'EIA SEDS data'!AW$6)+('EIA SEDS data'!AW$10*IF(About!$N$12,Calculations!$B127,Calculations!S105)) + 'Manual Adjustment'!$B46</f>
        <v/>
      </c>
      <c r="T15" s="6">
        <f>(Calculations!T73*'EIA SEDS data'!AX$6)+('EIA SEDS data'!AX$10*IF(About!$N$12,Calculations!$B127,Calculations!T105)) + 'Manual Adjustment'!$B46</f>
        <v/>
      </c>
      <c r="U15" s="6">
        <f>(Calculations!U73*'EIA SEDS data'!AY$6)+('EIA SEDS data'!AY$10*IF(About!$N$12,Calculations!$B127,Calculations!U105)) + 'Manual Adjustment'!$B46</f>
        <v/>
      </c>
      <c r="V15" s="6">
        <f>(Calculations!V73*'EIA SEDS data'!AZ$6)+('EIA SEDS data'!AZ$10*IF(About!$N$12,Calculations!$B127,Calculations!V105)) + 'Manual Adjustment'!$B46</f>
        <v/>
      </c>
      <c r="W15" s="6">
        <f>(Calculations!W73*'EIA SEDS data'!BA$6)+('EIA SEDS data'!BA$10*IF(About!$N$12,Calculations!$B127,Calculations!W105)) + 'Manual Adjustment'!$B46</f>
        <v/>
      </c>
      <c r="X15" s="6">
        <f>(Calculations!X73*'EIA SEDS data'!BB$6)+('EIA SEDS data'!BB$10*IF(About!$N$12,Calculations!$B127,Calculations!X105)) + 'Manual Adjustment'!$B46</f>
        <v/>
      </c>
      <c r="Y15" s="6">
        <f>(Calculations!Y73*'EIA SEDS data'!BC$6)+('EIA SEDS data'!BC$10*IF(About!$N$12,Calculations!$B127,Calculations!Y105)) + 'Manual Adjustment'!$B46</f>
        <v/>
      </c>
      <c r="Z15" s="6">
        <f>(Calculations!Z73*'EIA SEDS data'!BD$6)+('EIA SEDS data'!BD$10*IF(About!$N$12,Calculations!$B127,Calculations!Z105)) + 'Manual Adjustment'!$B46</f>
        <v/>
      </c>
      <c r="AA15" s="6">
        <f>(Calculations!AA73*'EIA SEDS data'!BE$6)+('EIA SEDS data'!BE$10*IF(About!$N$12,Calculations!$B127,Calculations!AA105)) + 'Manual Adjustment'!$B46</f>
        <v/>
      </c>
      <c r="AB15" s="6">
        <f>(Calculations!AB73*'EIA SEDS data'!BF$6)+('EIA SEDS data'!BF$10*IF(About!$N$12,Calculations!$B127,Calculations!AB105)) + 'Manual Adjustment'!$B46</f>
        <v/>
      </c>
      <c r="AC15" s="6">
        <f>(Calculations!AC73*'EIA SEDS data'!BG$6)+('EIA SEDS data'!BG$10*IF(About!$N$12,Calculations!$B127,Calculations!AC105)) + 'Manual Adjustment'!$B46</f>
        <v/>
      </c>
      <c r="AD15" s="6">
        <f>(Calculations!AD73*'EIA SEDS data'!BH$6)+('EIA SEDS data'!BH$10*IF(About!$N$12,Calculations!$B127,Calculations!AD105)) + 'Manual Adjustment'!$B46</f>
        <v/>
      </c>
      <c r="AE15" s="6">
        <f>(Calculations!AE73*'EIA SEDS data'!BI$6)+('EIA SEDS data'!BI$10*IF(About!$N$12,Calculations!$B127,Calculations!AE105)) + 'Manual Adjustment'!$B46</f>
        <v/>
      </c>
      <c r="AF15" s="6">
        <f>(Calculations!AF73*'EIA SEDS data'!BJ$6)+('EIA SEDS data'!BJ$10*IF(About!$N$12,Calculations!$B127,Calculations!AF105)) + 'Manual Adjustment'!$B46</f>
        <v/>
      </c>
      <c r="AG15" s="6">
        <f>(Calculations!AG73*'EIA SEDS data'!BK$6)+('EIA SEDS data'!BK$10*IF(About!$N$12,Calculations!$B127,Calculations!AG105)) + 'Manual Adjustment'!$B46</f>
        <v/>
      </c>
    </row>
    <row r="16">
      <c r="A16" s="4" t="inlineStr">
        <is>
          <t>heavy or residual fuel oil</t>
        </is>
      </c>
      <c r="B16" s="6">
        <f>(Calculations!B74*'EIA SEDS data'!AF$6)+('EIA SEDS data'!AF$10*IF(About!$N$12,Calculations!$B128,Calculations!B106)) + 'Manual Adjustment'!$B47</f>
        <v/>
      </c>
      <c r="C16" s="6">
        <f>(Calculations!C74*'EIA SEDS data'!AG$6)+('EIA SEDS data'!AG$10*IF(About!$N$12,Calculations!$B128,Calculations!C106)) + 'Manual Adjustment'!$B47</f>
        <v/>
      </c>
      <c r="D16" s="6">
        <f>(Calculations!D74*'EIA SEDS data'!AH$6)+('EIA SEDS data'!AH$10*IF(About!$N$12,Calculations!$B128,Calculations!D106)) + 'Manual Adjustment'!$B47</f>
        <v/>
      </c>
      <c r="E16" s="6">
        <f>(Calculations!E74*'EIA SEDS data'!AI$6)+('EIA SEDS data'!AI$10*IF(About!$N$12,Calculations!$B128,Calculations!E106)) + 'Manual Adjustment'!$B47</f>
        <v/>
      </c>
      <c r="F16" s="6">
        <f>(Calculations!F74*'EIA SEDS data'!AJ$6)+('EIA SEDS data'!AJ$10*IF(About!$N$12,Calculations!$B128,Calculations!F106)) + 'Manual Adjustment'!$B47</f>
        <v/>
      </c>
      <c r="G16" s="6">
        <f>(Calculations!G74*'EIA SEDS data'!AK$6)+('EIA SEDS data'!AK$10*IF(About!$N$12,Calculations!$B128,Calculations!G106)) + 'Manual Adjustment'!$B47</f>
        <v/>
      </c>
      <c r="H16" s="6">
        <f>(Calculations!H74*'EIA SEDS data'!AL$6)+('EIA SEDS data'!AL$10*IF(About!$N$12,Calculations!$B128,Calculations!H106)) + 'Manual Adjustment'!$B47</f>
        <v/>
      </c>
      <c r="I16" s="6">
        <f>(Calculations!I74*'EIA SEDS data'!AM$6)+('EIA SEDS data'!AM$10*IF(About!$N$12,Calculations!$B128,Calculations!I106)) + 'Manual Adjustment'!$B47</f>
        <v/>
      </c>
      <c r="J16" s="6">
        <f>(Calculations!J74*'EIA SEDS data'!AN$6)+('EIA SEDS data'!AN$10*IF(About!$N$12,Calculations!$B128,Calculations!J106)) + 'Manual Adjustment'!$B47</f>
        <v/>
      </c>
      <c r="K16" s="6">
        <f>(Calculations!K74*'EIA SEDS data'!AO$6)+('EIA SEDS data'!AO$10*IF(About!$N$12,Calculations!$B128,Calculations!K106)) + 'Manual Adjustment'!$B47</f>
        <v/>
      </c>
      <c r="L16" s="6">
        <f>(Calculations!L74*'EIA SEDS data'!AP$6)+('EIA SEDS data'!AP$10*IF(About!$N$12,Calculations!$B128,Calculations!L106)) + 'Manual Adjustment'!$B47</f>
        <v/>
      </c>
      <c r="M16" s="6">
        <f>(Calculations!M74*'EIA SEDS data'!AQ$6)+('EIA SEDS data'!AQ$10*IF(About!$N$12,Calculations!$B128,Calculations!M106)) + 'Manual Adjustment'!$B47</f>
        <v/>
      </c>
      <c r="N16" s="6">
        <f>(Calculations!N74*'EIA SEDS data'!AR$6)+('EIA SEDS data'!AR$10*IF(About!$N$12,Calculations!$B128,Calculations!N106)) + 'Manual Adjustment'!$B47</f>
        <v/>
      </c>
      <c r="O16" s="6">
        <f>(Calculations!O74*'EIA SEDS data'!AS$6)+('EIA SEDS data'!AS$10*IF(About!$N$12,Calculations!$B128,Calculations!O106)) + 'Manual Adjustment'!$B47</f>
        <v/>
      </c>
      <c r="P16" s="6">
        <f>(Calculations!P74*'EIA SEDS data'!AT$6)+('EIA SEDS data'!AT$10*IF(About!$N$12,Calculations!$B128,Calculations!P106)) + 'Manual Adjustment'!$B47</f>
        <v/>
      </c>
      <c r="Q16" s="6">
        <f>(Calculations!Q74*'EIA SEDS data'!AU$6)+('EIA SEDS data'!AU$10*IF(About!$N$12,Calculations!$B128,Calculations!Q106)) + 'Manual Adjustment'!$B47</f>
        <v/>
      </c>
      <c r="R16" s="6">
        <f>(Calculations!R74*'EIA SEDS data'!AV$6)+('EIA SEDS data'!AV$10*IF(About!$N$12,Calculations!$B128,Calculations!R106)) + 'Manual Adjustment'!$B47</f>
        <v/>
      </c>
      <c r="S16" s="6">
        <f>(Calculations!S74*'EIA SEDS data'!AW$6)+('EIA SEDS data'!AW$10*IF(About!$N$12,Calculations!$B128,Calculations!S106)) + 'Manual Adjustment'!$B47</f>
        <v/>
      </c>
      <c r="T16" s="6">
        <f>(Calculations!T74*'EIA SEDS data'!AX$6)+('EIA SEDS data'!AX$10*IF(About!$N$12,Calculations!$B128,Calculations!T106)) + 'Manual Adjustment'!$B47</f>
        <v/>
      </c>
      <c r="U16" s="6">
        <f>(Calculations!U74*'EIA SEDS data'!AY$6)+('EIA SEDS data'!AY$10*IF(About!$N$12,Calculations!$B128,Calculations!U106)) + 'Manual Adjustment'!$B47</f>
        <v/>
      </c>
      <c r="V16" s="6">
        <f>(Calculations!V74*'EIA SEDS data'!AZ$6)+('EIA SEDS data'!AZ$10*IF(About!$N$12,Calculations!$B128,Calculations!V106)) + 'Manual Adjustment'!$B47</f>
        <v/>
      </c>
      <c r="W16" s="6">
        <f>(Calculations!W74*'EIA SEDS data'!BA$6)+('EIA SEDS data'!BA$10*IF(About!$N$12,Calculations!$B128,Calculations!W106)) + 'Manual Adjustment'!$B47</f>
        <v/>
      </c>
      <c r="X16" s="6">
        <f>(Calculations!X74*'EIA SEDS data'!BB$6)+('EIA SEDS data'!BB$10*IF(About!$N$12,Calculations!$B128,Calculations!X106)) + 'Manual Adjustment'!$B47</f>
        <v/>
      </c>
      <c r="Y16" s="6">
        <f>(Calculations!Y74*'EIA SEDS data'!BC$6)+('EIA SEDS data'!BC$10*IF(About!$N$12,Calculations!$B128,Calculations!Y106)) + 'Manual Adjustment'!$B47</f>
        <v/>
      </c>
      <c r="Z16" s="6">
        <f>(Calculations!Z74*'EIA SEDS data'!BD$6)+('EIA SEDS data'!BD$10*IF(About!$N$12,Calculations!$B128,Calculations!Z106)) + 'Manual Adjustment'!$B47</f>
        <v/>
      </c>
      <c r="AA16" s="6">
        <f>(Calculations!AA74*'EIA SEDS data'!BE$6)+('EIA SEDS data'!BE$10*IF(About!$N$12,Calculations!$B128,Calculations!AA106)) + 'Manual Adjustment'!$B47</f>
        <v/>
      </c>
      <c r="AB16" s="6">
        <f>(Calculations!AB74*'EIA SEDS data'!BF$6)+('EIA SEDS data'!BF$10*IF(About!$N$12,Calculations!$B128,Calculations!AB106)) + 'Manual Adjustment'!$B47</f>
        <v/>
      </c>
      <c r="AC16" s="6">
        <f>(Calculations!AC74*'EIA SEDS data'!BG$6)+('EIA SEDS data'!BG$10*IF(About!$N$12,Calculations!$B128,Calculations!AC106)) + 'Manual Adjustment'!$B47</f>
        <v/>
      </c>
      <c r="AD16" s="6">
        <f>(Calculations!AD74*'EIA SEDS data'!BH$6)+('EIA SEDS data'!BH$10*IF(About!$N$12,Calculations!$B128,Calculations!AD106)) + 'Manual Adjustment'!$B47</f>
        <v/>
      </c>
      <c r="AE16" s="6">
        <f>(Calculations!AE74*'EIA SEDS data'!BI$6)+('EIA SEDS data'!BI$10*IF(About!$N$12,Calculations!$B128,Calculations!AE106)) + 'Manual Adjustment'!$B47</f>
        <v/>
      </c>
      <c r="AF16" s="6">
        <f>(Calculations!AF74*'EIA SEDS data'!BJ$6)+('EIA SEDS data'!BJ$10*IF(About!$N$12,Calculations!$B128,Calculations!AF106)) + 'Manual Adjustment'!$B47</f>
        <v/>
      </c>
      <c r="AG16" s="6">
        <f>(Calculations!AG74*'EIA SEDS data'!BK$6)+('EIA SEDS data'!BK$10*IF(About!$N$12,Calculations!$B128,Calculations!AG106)) + 'Manual Adjustment'!$B47</f>
        <v/>
      </c>
    </row>
    <row r="17">
      <c r="A17" s="4" t="inlineStr">
        <is>
          <t>municipal solid waste</t>
        </is>
      </c>
      <c r="B17" s="6">
        <f>(Calculations!B75*'EIA SEDS data'!AF$6)+('EIA SEDS data'!AF$10*IF(About!$N$12,Calculations!$B129,Calculations!B107)) + 'Manual Adjustment'!$B48</f>
        <v/>
      </c>
      <c r="C17" s="6">
        <f>(Calculations!C75*'EIA SEDS data'!AG$6)+('EIA SEDS data'!AG$10*IF(About!$N$12,Calculations!$B129,Calculations!C107)) + 'Manual Adjustment'!$B48</f>
        <v/>
      </c>
      <c r="D17" s="6">
        <f>(Calculations!D75*'EIA SEDS data'!AH$6)+('EIA SEDS data'!AH$10*IF(About!$N$12,Calculations!$B129,Calculations!D107)) + 'Manual Adjustment'!$B48</f>
        <v/>
      </c>
      <c r="E17" s="6">
        <f>(Calculations!E75*'EIA SEDS data'!AI$6)+('EIA SEDS data'!AI$10*IF(About!$N$12,Calculations!$B129,Calculations!E107)) + 'Manual Adjustment'!$B48</f>
        <v/>
      </c>
      <c r="F17" s="6">
        <f>(Calculations!F75*'EIA SEDS data'!AJ$6)+('EIA SEDS data'!AJ$10*IF(About!$N$12,Calculations!$B129,Calculations!F107)) + 'Manual Adjustment'!$B48</f>
        <v/>
      </c>
      <c r="G17" s="6">
        <f>(Calculations!G75*'EIA SEDS data'!AK$6)+('EIA SEDS data'!AK$10*IF(About!$N$12,Calculations!$B129,Calculations!G107)) + 'Manual Adjustment'!$B48</f>
        <v/>
      </c>
      <c r="H17" s="6">
        <f>(Calculations!H75*'EIA SEDS data'!AL$6)+('EIA SEDS data'!AL$10*IF(About!$N$12,Calculations!$B129,Calculations!H107)) + 'Manual Adjustment'!$B48</f>
        <v/>
      </c>
      <c r="I17" s="6">
        <f>(Calculations!I75*'EIA SEDS data'!AM$6)+('EIA SEDS data'!AM$10*IF(About!$N$12,Calculations!$B129,Calculations!I107)) + 'Manual Adjustment'!$B48</f>
        <v/>
      </c>
      <c r="J17" s="6">
        <f>(Calculations!J75*'EIA SEDS data'!AN$6)+('EIA SEDS data'!AN$10*IF(About!$N$12,Calculations!$B129,Calculations!J107)) + 'Manual Adjustment'!$B48</f>
        <v/>
      </c>
      <c r="K17" s="6">
        <f>(Calculations!K75*'EIA SEDS data'!AO$6)+('EIA SEDS data'!AO$10*IF(About!$N$12,Calculations!$B129,Calculations!K107)) + 'Manual Adjustment'!$B48</f>
        <v/>
      </c>
      <c r="L17" s="6">
        <f>(Calculations!L75*'EIA SEDS data'!AP$6)+('EIA SEDS data'!AP$10*IF(About!$N$12,Calculations!$B129,Calculations!L107)) + 'Manual Adjustment'!$B48</f>
        <v/>
      </c>
      <c r="M17" s="6">
        <f>(Calculations!M75*'EIA SEDS data'!AQ$6)+('EIA SEDS data'!AQ$10*IF(About!$N$12,Calculations!$B129,Calculations!M107)) + 'Manual Adjustment'!$B48</f>
        <v/>
      </c>
      <c r="N17" s="6">
        <f>(Calculations!N75*'EIA SEDS data'!AR$6)+('EIA SEDS data'!AR$10*IF(About!$N$12,Calculations!$B129,Calculations!N107)) + 'Manual Adjustment'!$B48</f>
        <v/>
      </c>
      <c r="O17" s="6">
        <f>(Calculations!O75*'EIA SEDS data'!AS$6)+('EIA SEDS data'!AS$10*IF(About!$N$12,Calculations!$B129,Calculations!O107)) + 'Manual Adjustment'!$B48</f>
        <v/>
      </c>
      <c r="P17" s="6">
        <f>(Calculations!P75*'EIA SEDS data'!AT$6)+('EIA SEDS data'!AT$10*IF(About!$N$12,Calculations!$B129,Calculations!P107)) + 'Manual Adjustment'!$B48</f>
        <v/>
      </c>
      <c r="Q17" s="6">
        <f>(Calculations!Q75*'EIA SEDS data'!AU$6)+('EIA SEDS data'!AU$10*IF(About!$N$12,Calculations!$B129,Calculations!Q107)) + 'Manual Adjustment'!$B48</f>
        <v/>
      </c>
      <c r="R17" s="6">
        <f>(Calculations!R75*'EIA SEDS data'!AV$6)+('EIA SEDS data'!AV$10*IF(About!$N$12,Calculations!$B129,Calculations!R107)) + 'Manual Adjustment'!$B48</f>
        <v/>
      </c>
      <c r="S17" s="6">
        <f>(Calculations!S75*'EIA SEDS data'!AW$6)+('EIA SEDS data'!AW$10*IF(About!$N$12,Calculations!$B129,Calculations!S107)) + 'Manual Adjustment'!$B48</f>
        <v/>
      </c>
      <c r="T17" s="6">
        <f>(Calculations!T75*'EIA SEDS data'!AX$6)+('EIA SEDS data'!AX$10*IF(About!$N$12,Calculations!$B129,Calculations!T107)) + 'Manual Adjustment'!$B48</f>
        <v/>
      </c>
      <c r="U17" s="6">
        <f>(Calculations!U75*'EIA SEDS data'!AY$6)+('EIA SEDS data'!AY$10*IF(About!$N$12,Calculations!$B129,Calculations!U107)) + 'Manual Adjustment'!$B48</f>
        <v/>
      </c>
      <c r="V17" s="6">
        <f>(Calculations!V75*'EIA SEDS data'!AZ$6)+('EIA SEDS data'!AZ$10*IF(About!$N$12,Calculations!$B129,Calculations!V107)) + 'Manual Adjustment'!$B48</f>
        <v/>
      </c>
      <c r="W17" s="6">
        <f>(Calculations!W75*'EIA SEDS data'!BA$6)+('EIA SEDS data'!BA$10*IF(About!$N$12,Calculations!$B129,Calculations!W107)) + 'Manual Adjustment'!$B48</f>
        <v/>
      </c>
      <c r="X17" s="6">
        <f>(Calculations!X75*'EIA SEDS data'!BB$6)+('EIA SEDS data'!BB$10*IF(About!$N$12,Calculations!$B129,Calculations!X107)) + 'Manual Adjustment'!$B48</f>
        <v/>
      </c>
      <c r="Y17" s="6">
        <f>(Calculations!Y75*'EIA SEDS data'!BC$6)+('EIA SEDS data'!BC$10*IF(About!$N$12,Calculations!$B129,Calculations!Y107)) + 'Manual Adjustment'!$B48</f>
        <v/>
      </c>
      <c r="Z17" s="6">
        <f>(Calculations!Z75*'EIA SEDS data'!BD$6)+('EIA SEDS data'!BD$10*IF(About!$N$12,Calculations!$B129,Calculations!Z107)) + 'Manual Adjustment'!$B48</f>
        <v/>
      </c>
      <c r="AA17" s="6">
        <f>(Calculations!AA75*'EIA SEDS data'!BE$6)+('EIA SEDS data'!BE$10*IF(About!$N$12,Calculations!$B129,Calculations!AA107)) + 'Manual Adjustment'!$B48</f>
        <v/>
      </c>
      <c r="AB17" s="6">
        <f>(Calculations!AB75*'EIA SEDS data'!BF$6)+('EIA SEDS data'!BF$10*IF(About!$N$12,Calculations!$B129,Calculations!AB107)) + 'Manual Adjustment'!$B48</f>
        <v/>
      </c>
      <c r="AC17" s="6">
        <f>(Calculations!AC75*'EIA SEDS data'!BG$6)+('EIA SEDS data'!BG$10*IF(About!$N$12,Calculations!$B129,Calculations!AC107)) + 'Manual Adjustment'!$B48</f>
        <v/>
      </c>
      <c r="AD17" s="6">
        <f>(Calculations!AD75*'EIA SEDS data'!BH$6)+('EIA SEDS data'!BH$10*IF(About!$N$12,Calculations!$B129,Calculations!AD107)) + 'Manual Adjustment'!$B48</f>
        <v/>
      </c>
      <c r="AE17" s="6">
        <f>(Calculations!AE75*'EIA SEDS data'!BI$6)+('EIA SEDS data'!BI$10*IF(About!$N$12,Calculations!$B129,Calculations!AE107)) + 'Manual Adjustment'!$B48</f>
        <v/>
      </c>
      <c r="AF17" s="6">
        <f>(Calculations!AF75*'EIA SEDS data'!BJ$6)+('EIA SEDS data'!BJ$10*IF(About!$N$12,Calculations!$B129,Calculations!AF107)) + 'Manual Adjustment'!$B48</f>
        <v/>
      </c>
      <c r="AG17" s="6">
        <f>(Calculations!AG75*'EIA SEDS data'!BK$6)+('EIA SEDS data'!BK$10*IF(About!$N$12,Calculations!$B129,Calculations!AG107)) + 'Manual Adjustment'!$B48</f>
        <v/>
      </c>
    </row>
    <row r="18">
      <c r="A18" s="4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14">
      <c r="A21" s="4" t="n"/>
    </row>
    <row r="22" ht="15.75" customHeight="1" s="114">
      <c r="A22" s="4" t="n"/>
    </row>
    <row r="23" ht="15.75" customHeight="1" s="114">
      <c r="A23" s="4" t="n"/>
    </row>
    <row r="24" ht="15.75" customHeight="1" s="114">
      <c r="A24" s="4" t="n"/>
      <c r="B24" s="4" t="n"/>
      <c r="C24" s="4" t="n"/>
    </row>
    <row r="25" ht="15.75" customHeight="1" s="114">
      <c r="A25" s="4" t="n"/>
      <c r="B25" s="4" t="n"/>
      <c r="C25" s="4" t="n"/>
    </row>
    <row r="26" ht="15.75" customHeight="1" s="114">
      <c r="A26" s="4" t="n"/>
      <c r="B26" s="4" t="n"/>
      <c r="C26" s="4" t="n"/>
    </row>
    <row r="27" ht="15.75" customHeight="1" s="114">
      <c r="A27" s="4" t="n"/>
      <c r="B27" s="4" t="n"/>
      <c r="C27" s="4" t="n"/>
    </row>
    <row r="28" ht="15.75" customHeight="1" s="114">
      <c r="A28" s="4" t="n"/>
      <c r="B28" s="4" t="n"/>
      <c r="C28" s="4" t="n"/>
    </row>
    <row r="29" ht="15.75" customHeight="1" s="114">
      <c r="A29" s="4" t="n"/>
      <c r="B29" s="4" t="n"/>
      <c r="C29" s="4" t="n"/>
    </row>
    <row r="30" ht="15.75" customHeight="1" s="114">
      <c r="A30" s="4" t="n"/>
      <c r="B30" s="4" t="n"/>
      <c r="C30" s="4" t="n"/>
    </row>
    <row r="31" ht="15.75" customHeight="1" s="114">
      <c r="A31" s="4" t="n"/>
      <c r="B31" s="4" t="n"/>
      <c r="C31" s="4" t="n"/>
    </row>
    <row r="32" ht="15.75" customHeight="1" s="114">
      <c r="A32" s="4" t="n"/>
      <c r="B32" s="4" t="n"/>
      <c r="C32" s="4" t="n"/>
    </row>
    <row r="33" ht="15.75" customHeight="1" s="114">
      <c r="A33" s="4" t="n"/>
      <c r="B33" s="4" t="n"/>
      <c r="C33" s="4" t="n"/>
    </row>
    <row r="34" ht="15.75" customHeight="1" s="114">
      <c r="A34" s="4" t="n"/>
      <c r="B34" s="4" t="n"/>
      <c r="C34" s="4" t="n"/>
    </row>
    <row r="35" ht="15.75" customHeight="1" s="114">
      <c r="A35" s="4" t="n"/>
      <c r="B35" s="4" t="n"/>
      <c r="C35" s="4" t="n"/>
    </row>
    <row r="36" ht="15.75" customHeight="1" s="114">
      <c r="A36" s="4" t="n"/>
      <c r="B36" s="4" t="n"/>
      <c r="C36" s="4" t="n"/>
    </row>
    <row r="37" ht="15.75" customHeight="1" s="114">
      <c r="A37" s="4" t="n"/>
      <c r="B37" s="4" t="n"/>
      <c r="C37" s="4" t="n"/>
    </row>
    <row r="38" ht="15.75" customHeight="1" s="114">
      <c r="A38" s="4" t="n"/>
      <c r="B38" s="4" t="n"/>
      <c r="C38" s="4" t="n"/>
    </row>
    <row r="39" ht="15.75" customHeight="1" s="114">
      <c r="A39" s="4" t="n"/>
      <c r="B39" s="4" t="n"/>
      <c r="C39" s="4" t="n"/>
    </row>
    <row r="40" ht="15.75" customHeight="1" s="114">
      <c r="A40" s="4" t="n"/>
    </row>
    <row r="41" ht="15.75" customHeight="1" s="114">
      <c r="A41" s="4" t="n"/>
    </row>
    <row r="42" ht="15.75" customHeight="1" s="114">
      <c r="A42" s="4" t="n"/>
    </row>
    <row r="43" ht="15.75" customHeight="1" s="114">
      <c r="A43" s="4" t="n"/>
    </row>
    <row r="44" ht="15.75" customHeight="1" s="114">
      <c r="A44" s="4" t="n"/>
    </row>
    <row r="45" ht="15.75" customHeight="1" s="114">
      <c r="A45" s="4" t="n"/>
    </row>
    <row r="46" ht="15.75" customHeight="1" s="114">
      <c r="A46" s="4" t="n"/>
    </row>
    <row r="47" ht="15.75" customHeight="1" s="114">
      <c r="A47" s="4" t="n"/>
    </row>
    <row r="48" ht="15.75" customHeight="1" s="114">
      <c r="A48" s="4" t="n"/>
    </row>
    <row r="49" ht="15.75" customHeight="1" s="114">
      <c r="A49" s="4" t="n"/>
    </row>
    <row r="50" ht="15.75" customHeight="1" s="114">
      <c r="A50" s="4" t="n"/>
    </row>
    <row r="51" ht="15.75" customHeight="1" s="114">
      <c r="A51" s="4" t="n"/>
    </row>
    <row r="52" ht="15.75" customHeight="1" s="114">
      <c r="A52" s="4" t="n"/>
    </row>
    <row r="53" ht="15.75" customHeight="1" s="114">
      <c r="A53" s="4" t="n"/>
    </row>
    <row r="54" ht="15.75" customHeight="1" s="114">
      <c r="A54" s="4" t="n"/>
    </row>
    <row r="55" ht="15.75" customHeight="1" s="114">
      <c r="A55" s="4" t="n"/>
    </row>
    <row r="56" ht="15.75" customHeight="1" s="114">
      <c r="A56" s="4" t="n"/>
    </row>
    <row r="57" ht="15.75" customHeight="1" s="114">
      <c r="A57" s="4" t="n"/>
    </row>
    <row r="58" ht="15.75" customHeight="1" s="114">
      <c r="A58" s="4" t="n"/>
    </row>
    <row r="59" ht="15.75" customHeight="1" s="114">
      <c r="A59" s="4" t="n"/>
    </row>
    <row r="60" ht="15.75" customHeight="1" s="114">
      <c r="A60" s="4" t="n"/>
    </row>
    <row r="61" ht="15.75" customHeight="1" s="114">
      <c r="A61" s="4" t="n"/>
    </row>
    <row r="62" ht="15.75" customHeight="1" s="114">
      <c r="A62" s="4" t="n"/>
    </row>
    <row r="63" ht="15.75" customHeight="1" s="114">
      <c r="A63" s="4" t="n"/>
    </row>
    <row r="64" ht="15.75" customHeight="1" s="114">
      <c r="A64" s="4" t="n"/>
    </row>
    <row r="65" ht="15.75" customHeight="1" s="114">
      <c r="A65" s="4" t="n"/>
    </row>
    <row r="66" ht="15.75" customHeight="1" s="114">
      <c r="A66" s="4" t="n"/>
    </row>
    <row r="67" ht="15.75" customHeight="1" s="114">
      <c r="A67" s="4" t="n"/>
    </row>
    <row r="68" ht="15.75" customHeight="1" s="114">
      <c r="A68" s="4" t="n"/>
    </row>
    <row r="69" ht="15.75" customHeight="1" s="114">
      <c r="A69" s="4" t="n"/>
    </row>
    <row r="70" ht="15.75" customHeight="1" s="114">
      <c r="A70" s="4" t="n"/>
    </row>
    <row r="71" ht="15.75" customHeight="1" s="114">
      <c r="A71" s="4" t="n"/>
    </row>
    <row r="72" ht="15.75" customHeight="1" s="114">
      <c r="A72" s="4" t="n"/>
    </row>
    <row r="73" ht="15.75" customHeight="1" s="114">
      <c r="A73" s="4" t="n"/>
    </row>
    <row r="74" ht="15.75" customHeight="1" s="114">
      <c r="A74" s="4" t="n"/>
    </row>
    <row r="75" ht="15.75" customHeight="1" s="114">
      <c r="A75" s="4" t="n"/>
    </row>
    <row r="76" ht="15.75" customHeight="1" s="114">
      <c r="A76" s="4" t="n"/>
    </row>
    <row r="77" ht="15.75" customHeight="1" s="114">
      <c r="A77" s="4" t="n"/>
    </row>
    <row r="78" ht="15.75" customHeight="1" s="114">
      <c r="A78" s="4" t="n"/>
    </row>
    <row r="79" ht="15.75" customHeight="1" s="114">
      <c r="A79" s="4" t="n"/>
    </row>
    <row r="80" ht="15.75" customHeight="1" s="114">
      <c r="A80" s="4" t="n"/>
    </row>
    <row r="81" ht="15.75" customHeight="1" s="114">
      <c r="A81" s="4" t="n"/>
    </row>
    <row r="82" ht="15.75" customHeight="1" s="114">
      <c r="A82" s="4" t="n"/>
    </row>
    <row r="83" ht="15.75" customHeight="1" s="114">
      <c r="A83" s="4" t="n"/>
    </row>
    <row r="84" ht="15.75" customHeight="1" s="114">
      <c r="A84" s="4" t="n"/>
    </row>
    <row r="85" ht="15.75" customHeight="1" s="114">
      <c r="A85" s="4" t="n"/>
    </row>
    <row r="86" ht="15.75" customHeight="1" s="114">
      <c r="A86" s="4" t="n"/>
    </row>
    <row r="87" ht="15.75" customHeight="1" s="114">
      <c r="A87" s="4" t="n"/>
    </row>
    <row r="88" ht="15.75" customHeight="1" s="114">
      <c r="A88" s="4" t="n"/>
    </row>
    <row r="89" ht="15.75" customHeight="1" s="114">
      <c r="A89" s="4" t="n"/>
    </row>
    <row r="90" ht="15.75" customHeight="1" s="114">
      <c r="A90" s="4" t="n"/>
    </row>
    <row r="91" ht="15.75" customHeight="1" s="114">
      <c r="A91" s="4" t="n"/>
    </row>
    <row r="92" ht="15.75" customHeight="1" s="114">
      <c r="A92" s="4" t="n"/>
    </row>
    <row r="93" ht="15.75" customHeight="1" s="114">
      <c r="A93" s="4" t="n"/>
    </row>
    <row r="94" ht="15.75" customHeight="1" s="114">
      <c r="A94" s="4" t="n"/>
    </row>
    <row r="95" ht="15.75" customHeight="1" s="114">
      <c r="A95" s="4" t="n"/>
    </row>
    <row r="96" ht="15.75" customHeight="1" s="114">
      <c r="A96" s="4" t="n"/>
    </row>
    <row r="97" ht="15.75" customHeight="1" s="114">
      <c r="A97" s="4" t="n"/>
    </row>
    <row r="98" ht="15.75" customHeight="1" s="114">
      <c r="A98" s="4" t="n"/>
    </row>
    <row r="99" ht="15.75" customHeight="1" s="114">
      <c r="A99" s="4" t="n"/>
    </row>
    <row r="100" ht="15.75" customHeight="1" s="114">
      <c r="A100" s="4" t="n"/>
    </row>
    <row r="101" ht="15.75" customHeight="1" s="114">
      <c r="A101" s="4" t="n"/>
    </row>
    <row r="102" ht="15.75" customHeight="1" s="114">
      <c r="A102" s="4" t="n"/>
    </row>
    <row r="103" ht="15.75" customHeight="1" s="114">
      <c r="A103" s="4" t="n"/>
    </row>
    <row r="104" ht="15.75" customHeight="1" s="114">
      <c r="A104" s="4" t="n"/>
    </row>
    <row r="105" ht="15.75" customHeight="1" s="114">
      <c r="A105" s="4" t="n"/>
    </row>
    <row r="106" ht="15.75" customHeight="1" s="114">
      <c r="A106" s="4" t="n"/>
    </row>
    <row r="107" ht="15.75" customHeight="1" s="114">
      <c r="A107" s="4" t="n"/>
    </row>
    <row r="108" ht="15.75" customHeight="1" s="114">
      <c r="A108" s="4" t="n"/>
    </row>
    <row r="109" ht="15.75" customHeight="1" s="114">
      <c r="A109" s="4" t="n"/>
    </row>
    <row r="110" ht="15.75" customHeight="1" s="114">
      <c r="A110" s="4" t="n"/>
    </row>
    <row r="111" ht="15.75" customHeight="1" s="114">
      <c r="A111" s="4" t="n"/>
    </row>
    <row r="112" ht="15.75" customHeight="1" s="114">
      <c r="A112" s="4" t="n"/>
    </row>
    <row r="113" ht="15.75" customHeight="1" s="114">
      <c r="A113" s="4" t="n"/>
    </row>
    <row r="114" ht="15.75" customHeight="1" s="114">
      <c r="A114" s="4" t="n"/>
    </row>
    <row r="115" ht="15.75" customHeight="1" s="114">
      <c r="A115" s="4" t="n"/>
    </row>
    <row r="116" ht="15.75" customHeight="1" s="114">
      <c r="A116" s="4" t="n"/>
    </row>
    <row r="117" ht="15.75" customHeight="1" s="114">
      <c r="A117" s="4" t="n"/>
    </row>
    <row r="118" ht="15.75" customHeight="1" s="114">
      <c r="A118" s="4" t="n"/>
    </row>
    <row r="119" ht="15.75" customHeight="1" s="114">
      <c r="A119" s="4" t="n"/>
    </row>
    <row r="120" ht="15.75" customHeight="1" s="114">
      <c r="A120" s="4" t="n"/>
    </row>
    <row r="121" ht="15.75" customHeight="1" s="114">
      <c r="A121" s="4" t="n"/>
    </row>
    <row r="122" ht="15.75" customHeight="1" s="114">
      <c r="A122" s="4" t="n"/>
    </row>
    <row r="123" ht="15.75" customHeight="1" s="114">
      <c r="A123" s="4" t="n"/>
    </row>
    <row r="124" ht="15.75" customHeight="1" s="114">
      <c r="A124" s="4" t="n"/>
    </row>
    <row r="125" ht="15.75" customHeight="1" s="114">
      <c r="A125" s="4" t="n"/>
    </row>
    <row r="126" ht="15.75" customHeight="1" s="114">
      <c r="A126" s="4" t="n"/>
    </row>
    <row r="127" ht="15.75" customHeight="1" s="114">
      <c r="A127" s="4" t="n"/>
    </row>
    <row r="128" ht="15.75" customHeight="1" s="114">
      <c r="A128" s="4" t="n"/>
    </row>
    <row r="129" ht="15.75" customHeight="1" s="114">
      <c r="A129" s="4" t="n"/>
    </row>
    <row r="130" ht="15.75" customHeight="1" s="114">
      <c r="A130" s="4" t="n"/>
    </row>
    <row r="131" ht="15.75" customHeight="1" s="114">
      <c r="A131" s="4" t="n"/>
    </row>
    <row r="132" ht="15.75" customHeight="1" s="114">
      <c r="A132" s="4" t="n"/>
    </row>
    <row r="133" ht="15.75" customHeight="1" s="114">
      <c r="A133" s="4" t="n"/>
    </row>
    <row r="134" ht="15.75" customHeight="1" s="114">
      <c r="A134" s="4" t="n"/>
    </row>
    <row r="135" ht="15.75" customHeight="1" s="114">
      <c r="A135" s="4" t="n"/>
    </row>
    <row r="136" ht="15.75" customHeight="1" s="114">
      <c r="A136" s="4" t="n"/>
    </row>
    <row r="137" ht="15.75" customHeight="1" s="114">
      <c r="A137" s="4" t="n"/>
    </row>
    <row r="138" ht="15.75" customHeight="1" s="114">
      <c r="A138" s="4" t="n"/>
    </row>
    <row r="139" ht="15.75" customHeight="1" s="114">
      <c r="A139" s="4" t="n"/>
    </row>
    <row r="140" ht="15.75" customHeight="1" s="114">
      <c r="A140" s="4" t="n"/>
    </row>
    <row r="141" ht="15.75" customHeight="1" s="114">
      <c r="A141" s="4" t="n"/>
    </row>
    <row r="142" ht="15.75" customHeight="1" s="114">
      <c r="A142" s="4" t="n"/>
    </row>
    <row r="143" ht="15.75" customHeight="1" s="114">
      <c r="A143" s="4" t="n"/>
    </row>
    <row r="144" ht="15.75" customHeight="1" s="114">
      <c r="A144" s="4" t="n"/>
    </row>
    <row r="145" ht="15.75" customHeight="1" s="114">
      <c r="A145" s="4" t="n"/>
    </row>
    <row r="146" ht="15.75" customHeight="1" s="114">
      <c r="A146" s="4" t="n"/>
    </row>
    <row r="147" ht="15.75" customHeight="1" s="114">
      <c r="A147" s="4" t="n"/>
    </row>
    <row r="148" ht="15.75" customHeight="1" s="114">
      <c r="A148" s="4" t="n"/>
    </row>
    <row r="149" ht="15.75" customHeight="1" s="114">
      <c r="A149" s="4" t="n"/>
    </row>
    <row r="150" ht="15.75" customHeight="1" s="114">
      <c r="A150" s="4" t="n"/>
    </row>
    <row r="151" ht="15.75" customHeight="1" s="114">
      <c r="A151" s="4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4" t="n"/>
    </row>
    <row r="157" ht="15.75" customHeight="1" s="114">
      <c r="A157" s="4" t="n"/>
    </row>
    <row r="158" ht="15.75" customHeight="1" s="114">
      <c r="A158" s="4" t="n"/>
    </row>
    <row r="159" ht="15.75" customHeight="1" s="114">
      <c r="A159" s="4" t="n"/>
    </row>
    <row r="160" ht="15.75" customHeight="1" s="114">
      <c r="A160" s="4" t="n"/>
    </row>
    <row r="161" ht="15.75" customHeight="1" s="114">
      <c r="A161" s="4" t="n"/>
    </row>
    <row r="162" ht="15.75" customHeight="1" s="114">
      <c r="A162" s="4" t="n"/>
    </row>
    <row r="163" ht="15.75" customHeight="1" s="114">
      <c r="A163" s="4" t="n"/>
    </row>
    <row r="164" ht="15.75" customHeight="1" s="114">
      <c r="A164" s="4" t="n"/>
    </row>
    <row r="165" ht="15.75" customHeight="1" s="114">
      <c r="A165" s="4" t="n"/>
    </row>
    <row r="166" ht="15.75" customHeight="1" s="114">
      <c r="A166" s="4" t="n"/>
    </row>
    <row r="167" ht="15.75" customHeight="1" s="114">
      <c r="A167" s="4" t="n"/>
    </row>
    <row r="168" ht="15.75" customHeight="1" s="114">
      <c r="A168" s="4" t="n"/>
    </row>
    <row r="169" ht="15.75" customHeight="1" s="114">
      <c r="A169" s="4" t="n"/>
    </row>
    <row r="170" ht="15.75" customHeight="1" s="114">
      <c r="A170" s="4" t="n"/>
    </row>
    <row r="171" ht="15.75" customHeight="1" s="114">
      <c r="A171" s="4" t="n"/>
    </row>
    <row r="172" ht="15.75" customHeight="1" s="114">
      <c r="A172" s="4" t="n"/>
    </row>
    <row r="173" ht="15.75" customHeight="1" s="114">
      <c r="A173" s="4" t="n"/>
    </row>
    <row r="174" ht="15.75" customHeight="1" s="114">
      <c r="A174" s="4" t="n"/>
    </row>
    <row r="175" ht="15.75" customHeight="1" s="114">
      <c r="A175" s="4" t="n"/>
    </row>
    <row r="176" ht="15.75" customHeight="1" s="114">
      <c r="A176" s="4" t="n"/>
    </row>
    <row r="177" ht="15.75" customHeight="1" s="114">
      <c r="A177" s="4" t="n"/>
    </row>
    <row r="178" ht="15.75" customHeight="1" s="114">
      <c r="A178" s="4" t="n"/>
    </row>
    <row r="179" ht="15.75" customHeight="1" s="114">
      <c r="A179" s="4" t="n"/>
    </row>
    <row r="180" ht="15.75" customHeight="1" s="114">
      <c r="A180" s="4" t="n"/>
    </row>
    <row r="181" ht="15.75" customHeight="1" s="114">
      <c r="A181" s="4" t="n"/>
    </row>
    <row r="182" ht="15.75" customHeight="1" s="114">
      <c r="A182" s="4" t="n"/>
    </row>
    <row r="183" ht="15.75" customHeight="1" s="114">
      <c r="A183" s="4" t="n"/>
    </row>
    <row r="184" ht="15.75" customHeight="1" s="114">
      <c r="A184" s="4" t="n"/>
    </row>
    <row r="185" ht="15.75" customHeight="1" s="114">
      <c r="A185" s="4" t="n"/>
    </row>
    <row r="186" ht="15.75" customHeight="1" s="114">
      <c r="A186" s="4" t="n"/>
    </row>
    <row r="187" ht="15.75" customHeight="1" s="114">
      <c r="A187" s="4" t="n"/>
    </row>
    <row r="188" ht="15.75" customHeight="1" s="114">
      <c r="A188" s="4" t="n"/>
    </row>
    <row r="189" ht="15.75" customHeight="1" s="114">
      <c r="A189" s="4" t="n"/>
    </row>
    <row r="190" ht="15.75" customHeight="1" s="114">
      <c r="A190" s="4" t="n"/>
    </row>
    <row r="191" ht="15.75" customHeight="1" s="114">
      <c r="A191" s="4" t="n"/>
    </row>
    <row r="192" ht="15.75" customHeight="1" s="114">
      <c r="A192" s="4" t="n"/>
    </row>
    <row r="193" ht="15.75" customHeight="1" s="114">
      <c r="A193" s="4" t="n"/>
    </row>
    <row r="194" ht="15.75" customHeight="1" s="114">
      <c r="A194" s="4" t="n"/>
    </row>
    <row r="195" ht="15.75" customHeight="1" s="114">
      <c r="A195" s="4" t="n"/>
    </row>
    <row r="196" ht="15.75" customHeight="1" s="114">
      <c r="A196" s="4" t="n"/>
    </row>
    <row r="197" ht="15.75" customHeight="1" s="114">
      <c r="A197" s="4" t="n"/>
    </row>
    <row r="198" ht="15.75" customHeight="1" s="114">
      <c r="A198" s="4" t="n"/>
    </row>
    <row r="199" ht="15.75" customHeight="1" s="114">
      <c r="A199" s="4" t="n"/>
    </row>
    <row r="200" ht="15.75" customHeight="1" s="114">
      <c r="A200" s="4" t="n"/>
    </row>
    <row r="201" ht="15.75" customHeight="1" s="114">
      <c r="A201" s="4" t="n"/>
    </row>
    <row r="202" ht="15.75" customHeight="1" s="114">
      <c r="A202" s="4" t="n"/>
    </row>
    <row r="203" ht="15.75" customHeight="1" s="114">
      <c r="A203" s="4" t="n"/>
    </row>
    <row r="204" ht="15.75" customHeight="1" s="114">
      <c r="A204" s="4" t="n"/>
    </row>
    <row r="205" ht="15.75" customHeight="1" s="114">
      <c r="A205" s="4" t="n"/>
    </row>
    <row r="206" ht="15.75" customHeight="1" s="114">
      <c r="A206" s="4" t="n"/>
    </row>
    <row r="207" ht="15.75" customHeight="1" s="114">
      <c r="A207" s="4" t="n"/>
    </row>
    <row r="208" ht="15.75" customHeight="1" s="114">
      <c r="A208" s="4" t="n"/>
    </row>
    <row r="209" ht="15.75" customHeight="1" s="114">
      <c r="A209" s="4" t="n"/>
    </row>
    <row r="210" ht="15.75" customHeight="1" s="114">
      <c r="A210" s="4" t="n"/>
    </row>
    <row r="211" ht="15.75" customHeight="1" s="114">
      <c r="A211" s="4" t="n"/>
    </row>
    <row r="212" ht="15.75" customHeight="1" s="114">
      <c r="A212" s="4" t="n"/>
    </row>
    <row r="213" ht="15.75" customHeight="1" s="114">
      <c r="A213" s="4" t="n"/>
    </row>
    <row r="214" ht="15.75" customHeight="1" s="114">
      <c r="A214" s="4" t="n"/>
    </row>
    <row r="215" ht="15.75" customHeight="1" s="114">
      <c r="A215" s="4" t="n"/>
    </row>
    <row r="216" ht="15.75" customHeight="1" s="114">
      <c r="A216" s="4" t="n"/>
    </row>
    <row r="217" ht="15.75" customHeight="1" s="114">
      <c r="A217" s="4" t="n"/>
    </row>
    <row r="218" ht="15.75" customHeight="1" s="114">
      <c r="A218" s="4" t="n"/>
    </row>
    <row r="219" ht="15.75" customHeight="1" s="114">
      <c r="A219" s="4" t="n"/>
    </row>
    <row r="220" ht="15.75" customHeight="1" s="114">
      <c r="A220" s="4" t="n"/>
    </row>
    <row r="221" ht="15.75" customHeight="1" s="114">
      <c r="A221" s="4" t="n"/>
    </row>
    <row r="222" ht="15.75" customHeight="1" s="114">
      <c r="A222" s="4" t="n"/>
    </row>
    <row r="223" ht="15.75" customHeight="1" s="114">
      <c r="A223" s="4" t="n"/>
    </row>
    <row r="224" ht="15.75" customHeight="1" s="114">
      <c r="A224" s="4" t="n"/>
    </row>
    <row r="225" ht="15.75" customHeight="1" s="114">
      <c r="A225" s="4" t="n"/>
    </row>
    <row r="226" ht="15.75" customHeight="1" s="114">
      <c r="A226" s="4" t="n"/>
    </row>
    <row r="227" ht="15.75" customHeight="1" s="114">
      <c r="A227" s="4" t="n"/>
    </row>
    <row r="228" ht="15.75" customHeight="1" s="114">
      <c r="A228" s="4" t="n"/>
    </row>
    <row r="229" ht="15.75" customHeight="1" s="114">
      <c r="A229" s="4" t="n"/>
    </row>
    <row r="230" ht="15.75" customHeight="1" s="114">
      <c r="A230" s="4" t="n"/>
    </row>
    <row r="231" ht="15.75" customHeight="1" s="114">
      <c r="A231" s="4" t="n"/>
    </row>
    <row r="232" ht="15.75" customHeight="1" s="114">
      <c r="A232" s="4" t="n"/>
    </row>
    <row r="233" ht="15.75" customHeight="1" s="114">
      <c r="A233" s="4" t="n"/>
    </row>
    <row r="234" ht="15.75" customHeight="1" s="114">
      <c r="A234" s="4" t="n"/>
    </row>
    <row r="235" ht="15.75" customHeight="1" s="114">
      <c r="A235" s="4" t="n"/>
    </row>
    <row r="236" ht="15.75" customHeight="1" s="114">
      <c r="A236" s="4" t="n"/>
    </row>
    <row r="237" ht="15.75" customHeight="1" s="114">
      <c r="A237" s="4" t="n"/>
    </row>
    <row r="238" ht="15.75" customHeight="1" s="114">
      <c r="A238" s="4" t="n"/>
    </row>
    <row r="239" ht="15.75" customHeight="1" s="114">
      <c r="A239" s="4" t="n"/>
    </row>
    <row r="240" ht="15.75" customHeight="1" s="114">
      <c r="A240" s="4" t="n"/>
    </row>
    <row r="241" ht="15.75" customHeight="1" s="114">
      <c r="A241" s="4" t="n"/>
    </row>
    <row r="242" ht="15.75" customHeight="1" s="114">
      <c r="A242" s="4" t="n"/>
    </row>
    <row r="243" ht="15.75" customHeight="1" s="114">
      <c r="A243" s="4" t="n"/>
    </row>
    <row r="244" ht="15.75" customHeight="1" s="114">
      <c r="A244" s="4" t="n"/>
    </row>
    <row r="245" ht="15.75" customHeight="1" s="114">
      <c r="A245" s="4" t="n"/>
    </row>
    <row r="246" ht="15.75" customHeight="1" s="114">
      <c r="A246" s="4" t="n"/>
    </row>
    <row r="247" ht="15.75" customHeight="1" s="114">
      <c r="A247" s="4" t="n"/>
    </row>
    <row r="248" ht="15.75" customHeight="1" s="114">
      <c r="A248" s="4" t="n"/>
    </row>
    <row r="249" ht="15.75" customHeight="1" s="114">
      <c r="A249" s="4" t="n"/>
    </row>
    <row r="250" ht="15.75" customHeight="1" s="114">
      <c r="A250" s="4" t="n"/>
    </row>
    <row r="251" ht="15.75" customHeight="1" s="114">
      <c r="A251" s="4" t="n"/>
    </row>
    <row r="252" ht="15.75" customHeight="1" s="114">
      <c r="A252" s="4" t="n"/>
    </row>
    <row r="253" ht="15.75" customHeight="1" s="114">
      <c r="A253" s="4" t="n"/>
    </row>
    <row r="254" ht="15.75" customHeight="1" s="114">
      <c r="A254" s="4" t="n"/>
    </row>
    <row r="255" ht="15.75" customHeight="1" s="114">
      <c r="A255" s="4" t="n"/>
    </row>
    <row r="256" ht="15.75" customHeight="1" s="114">
      <c r="A256" s="4" t="n"/>
    </row>
    <row r="257" ht="15.75" customHeight="1" s="114">
      <c r="A257" s="4" t="n"/>
    </row>
    <row r="258" ht="15.75" customHeight="1" s="114">
      <c r="A258" s="4" t="n"/>
    </row>
    <row r="259" ht="15.75" customHeight="1" s="114">
      <c r="A259" s="4" t="n"/>
    </row>
    <row r="260" ht="15.75" customHeight="1" s="114">
      <c r="A260" s="4" t="n"/>
    </row>
    <row r="261" ht="15.75" customHeight="1" s="114">
      <c r="A261" s="4" t="n"/>
    </row>
    <row r="262" ht="15.75" customHeight="1" s="114">
      <c r="A262" s="4" t="n"/>
    </row>
    <row r="263" ht="15.75" customHeight="1" s="114">
      <c r="A263" s="4" t="n"/>
    </row>
    <row r="264" ht="15.75" customHeight="1" s="114">
      <c r="A264" s="4" t="n"/>
    </row>
    <row r="265" ht="15.75" customHeight="1" s="114">
      <c r="A265" s="4" t="n"/>
    </row>
    <row r="266" ht="15.75" customHeight="1" s="114">
      <c r="A266" s="4" t="n"/>
    </row>
    <row r="267" ht="15.75" customHeight="1" s="114">
      <c r="A267" s="4" t="n"/>
    </row>
    <row r="268" ht="15.75" customHeight="1" s="114">
      <c r="A268" s="4" t="n"/>
    </row>
    <row r="269" ht="15.75" customHeight="1" s="114">
      <c r="A269" s="4" t="n"/>
    </row>
    <row r="270" ht="15.75" customHeight="1" s="114">
      <c r="A270" s="4" t="n"/>
    </row>
    <row r="271" ht="15.75" customHeight="1" s="114">
      <c r="A271" s="4" t="n"/>
    </row>
    <row r="272" ht="15.75" customHeight="1" s="114">
      <c r="A272" s="4" t="n"/>
    </row>
    <row r="273" ht="15.75" customHeight="1" s="114">
      <c r="A273" s="4" t="n"/>
    </row>
    <row r="274" ht="15.75" customHeight="1" s="114">
      <c r="A274" s="4" t="n"/>
    </row>
    <row r="275" ht="15.75" customHeight="1" s="114">
      <c r="A275" s="4" t="n"/>
    </row>
    <row r="276" ht="15.75" customHeight="1" s="114">
      <c r="A276" s="4" t="n"/>
    </row>
    <row r="277" ht="15.75" customHeight="1" s="114">
      <c r="A277" s="4" t="n"/>
    </row>
    <row r="278" ht="15.75" customHeight="1" s="114">
      <c r="A278" s="4" t="n"/>
    </row>
    <row r="279" ht="15.75" customHeight="1" s="114">
      <c r="A279" s="4" t="n"/>
    </row>
    <row r="280" ht="15.75" customHeight="1" s="114">
      <c r="A280" s="4" t="n"/>
    </row>
    <row r="281" ht="15.75" customHeight="1" s="114">
      <c r="A281" s="4" t="n"/>
    </row>
    <row r="282" ht="15.75" customHeight="1" s="114">
      <c r="A282" s="4" t="n"/>
    </row>
    <row r="283" ht="15.75" customHeight="1" s="114">
      <c r="A283" s="4" t="n"/>
    </row>
    <row r="284" ht="15.75" customHeight="1" s="114">
      <c r="A284" s="4" t="n"/>
    </row>
    <row r="285" ht="15.75" customHeight="1" s="114">
      <c r="A285" s="4" t="n"/>
    </row>
    <row r="286" ht="15.75" customHeight="1" s="114">
      <c r="A286" s="4" t="n"/>
    </row>
    <row r="287" ht="15.75" customHeight="1" s="114">
      <c r="A287" s="4" t="n"/>
    </row>
    <row r="288" ht="15.75" customHeight="1" s="114">
      <c r="A288" s="4" t="n"/>
    </row>
    <row r="289" ht="15.75" customHeight="1" s="114">
      <c r="A289" s="4" t="n"/>
    </row>
    <row r="290" ht="15.75" customHeight="1" s="114">
      <c r="A290" s="4" t="n"/>
    </row>
    <row r="291" ht="15.75" customHeight="1" s="114">
      <c r="A291" s="4" t="n"/>
    </row>
    <row r="292" ht="15.75" customHeight="1" s="114">
      <c r="A292" s="4" t="n"/>
    </row>
    <row r="293" ht="15.75" customHeight="1" s="114">
      <c r="A293" s="4" t="n"/>
    </row>
    <row r="294" ht="15.75" customHeight="1" s="114">
      <c r="A294" s="4" t="n"/>
    </row>
    <row r="295" ht="15.75" customHeight="1" s="114">
      <c r="A295" s="4" t="n"/>
    </row>
    <row r="296" ht="15.75" customHeight="1" s="114">
      <c r="A296" s="4" t="n"/>
    </row>
    <row r="297" ht="15.75" customHeight="1" s="114">
      <c r="A297" s="4" t="n"/>
    </row>
    <row r="298" ht="15.75" customHeight="1" s="114">
      <c r="A298" s="4" t="n"/>
    </row>
    <row r="299" ht="15.75" customHeight="1" s="114">
      <c r="A299" s="4" t="n"/>
    </row>
    <row r="300" ht="15.75" customHeight="1" s="114">
      <c r="A300" s="4" t="n"/>
    </row>
    <row r="301" ht="15.75" customHeight="1" s="114">
      <c r="A301" s="4" t="n"/>
    </row>
    <row r="302" ht="15.75" customHeight="1" s="114">
      <c r="A302" s="4" t="n"/>
    </row>
    <row r="303" ht="15.75" customHeight="1" s="114">
      <c r="A303" s="4" t="n"/>
    </row>
    <row r="304" ht="15.75" customHeight="1" s="114">
      <c r="A304" s="4" t="n"/>
    </row>
    <row r="305" ht="15.75" customHeight="1" s="114">
      <c r="A305" s="4" t="n"/>
    </row>
    <row r="306" ht="15.75" customHeight="1" s="114">
      <c r="A306" s="4" t="n"/>
    </row>
    <row r="307" ht="15.75" customHeight="1" s="114">
      <c r="A307" s="4" t="n"/>
    </row>
    <row r="308" ht="15.75" customHeight="1" s="114">
      <c r="A308" s="4" t="n"/>
    </row>
    <row r="309" ht="15.75" customHeight="1" s="114">
      <c r="A309" s="4" t="n"/>
    </row>
    <row r="310" ht="15.75" customHeight="1" s="114">
      <c r="A310" s="4" t="n"/>
    </row>
    <row r="311" ht="15.75" customHeight="1" s="114">
      <c r="A311" s="4" t="n"/>
    </row>
    <row r="312" ht="15.75" customHeight="1" s="114">
      <c r="A312" s="4" t="n"/>
    </row>
    <row r="313" ht="15.75" customHeight="1" s="114">
      <c r="A313" s="4" t="n"/>
    </row>
    <row r="314" ht="15.75" customHeight="1" s="114">
      <c r="A314" s="4" t="n"/>
    </row>
    <row r="315" ht="15.75" customHeight="1" s="114">
      <c r="A315" s="4" t="n"/>
    </row>
    <row r="316" ht="15.75" customHeight="1" s="114">
      <c r="A316" s="4" t="n"/>
    </row>
    <row r="317" ht="15.75" customHeight="1" s="114">
      <c r="A317" s="4" t="n"/>
    </row>
    <row r="318" ht="15.75" customHeight="1" s="114">
      <c r="A318" s="4" t="n"/>
    </row>
    <row r="319" ht="15.75" customHeight="1" s="114">
      <c r="A319" s="4" t="n"/>
    </row>
    <row r="320" ht="15.75" customHeight="1" s="114">
      <c r="A320" s="4" t="n"/>
    </row>
    <row r="321" ht="15.75" customHeight="1" s="114">
      <c r="A321" s="4" t="n"/>
    </row>
    <row r="322" ht="15.75" customHeight="1" s="114">
      <c r="A322" s="4" t="n"/>
    </row>
    <row r="323" ht="15.75" customHeight="1" s="114">
      <c r="A323" s="4" t="n"/>
    </row>
    <row r="324" ht="15.75" customHeight="1" s="114">
      <c r="A324" s="4" t="n"/>
    </row>
    <row r="325" ht="15.75" customHeight="1" s="114">
      <c r="A325" s="4" t="n"/>
    </row>
    <row r="326" ht="15.75" customHeight="1" s="114">
      <c r="A326" s="4" t="n"/>
    </row>
    <row r="327" ht="15.75" customHeight="1" s="114">
      <c r="A327" s="4" t="n"/>
    </row>
    <row r="328" ht="15.75" customHeight="1" s="114">
      <c r="A328" s="4" t="n"/>
    </row>
    <row r="329" ht="15.75" customHeight="1" s="114">
      <c r="A329" s="4" t="n"/>
    </row>
    <row r="330" ht="15.75" customHeight="1" s="114">
      <c r="A330" s="4" t="n"/>
    </row>
    <row r="331" ht="15.75" customHeight="1" s="114">
      <c r="A331" s="4" t="n"/>
    </row>
    <row r="332" ht="15.75" customHeight="1" s="114">
      <c r="A332" s="4" t="n"/>
    </row>
    <row r="333" ht="15.75" customHeight="1" s="114">
      <c r="A333" s="4" t="n"/>
    </row>
    <row r="334" ht="15.75" customHeight="1" s="114">
      <c r="A334" s="4" t="n"/>
    </row>
    <row r="335" ht="15.75" customHeight="1" s="114">
      <c r="A335" s="4" t="n"/>
    </row>
    <row r="336" ht="15.75" customHeight="1" s="114">
      <c r="A336" s="4" t="n"/>
    </row>
    <row r="337" ht="15.75" customHeight="1" s="114">
      <c r="A337" s="4" t="n"/>
    </row>
    <row r="338" ht="15.75" customHeight="1" s="114">
      <c r="A338" s="4" t="n"/>
    </row>
    <row r="339" ht="15.75" customHeight="1" s="114">
      <c r="A339" s="4" t="n"/>
    </row>
    <row r="340" ht="15.75" customHeight="1" s="114">
      <c r="A340" s="4" t="n"/>
    </row>
    <row r="341" ht="15.75" customHeight="1" s="114">
      <c r="A341" s="4" t="n"/>
    </row>
    <row r="342" ht="15.75" customHeight="1" s="114">
      <c r="A342" s="4" t="n"/>
    </row>
    <row r="343" ht="15.75" customHeight="1" s="114">
      <c r="A343" s="4" t="n"/>
    </row>
    <row r="344" ht="15.75" customHeight="1" s="114">
      <c r="A344" s="4" t="n"/>
    </row>
    <row r="345" ht="15.75" customHeight="1" s="114">
      <c r="A345" s="4" t="n"/>
    </row>
    <row r="346" ht="15.75" customHeight="1" s="114">
      <c r="A346" s="4" t="n"/>
    </row>
    <row r="347" ht="15.75" customHeight="1" s="114">
      <c r="A347" s="4" t="n"/>
    </row>
    <row r="348" ht="15.75" customHeight="1" s="114">
      <c r="A348" s="4" t="n"/>
    </row>
    <row r="349" ht="15.75" customHeight="1" s="114">
      <c r="A349" s="4" t="n"/>
    </row>
    <row r="350" ht="15.75" customHeight="1" s="114">
      <c r="A350" s="4" t="n"/>
    </row>
    <row r="351" ht="15.75" customHeight="1" s="114">
      <c r="A351" s="4" t="n"/>
    </row>
    <row r="352" ht="15.75" customHeight="1" s="114">
      <c r="A352" s="4" t="n"/>
    </row>
    <row r="353" ht="15.75" customHeight="1" s="114">
      <c r="A353" s="4" t="n"/>
    </row>
    <row r="354" ht="15.75" customHeight="1" s="114">
      <c r="A354" s="4" t="n"/>
    </row>
    <row r="355" ht="15.75" customHeight="1" s="114">
      <c r="A355" s="4" t="n"/>
    </row>
    <row r="356" ht="15.75" customHeight="1" s="114">
      <c r="A356" s="4" t="n"/>
    </row>
    <row r="357" ht="15.75" customHeight="1" s="114">
      <c r="A357" s="4" t="n"/>
    </row>
    <row r="358" ht="15.75" customHeight="1" s="114">
      <c r="A358" s="4" t="n"/>
    </row>
    <row r="359" ht="15.75" customHeight="1" s="114">
      <c r="A359" s="4" t="n"/>
    </row>
    <row r="360" ht="15.75" customHeight="1" s="114">
      <c r="A360" s="4" t="n"/>
    </row>
    <row r="361" ht="15.75" customHeight="1" s="114">
      <c r="A361" s="4" t="n"/>
    </row>
    <row r="362" ht="15.75" customHeight="1" s="114">
      <c r="A362" s="4" t="n"/>
    </row>
    <row r="363" ht="15.75" customHeight="1" s="114">
      <c r="A363" s="4" t="n"/>
    </row>
    <row r="364" ht="15.75" customHeight="1" s="114">
      <c r="A364" s="4" t="n"/>
    </row>
    <row r="365" ht="15.75" customHeight="1" s="114">
      <c r="A365" s="4" t="n"/>
    </row>
    <row r="366" ht="15.75" customHeight="1" s="114">
      <c r="A366" s="4" t="n"/>
    </row>
    <row r="367" ht="15.75" customHeight="1" s="114">
      <c r="A367" s="4" t="n"/>
    </row>
    <row r="368" ht="15.75" customHeight="1" s="114">
      <c r="A368" s="4" t="n"/>
    </row>
    <row r="369" ht="15.75" customHeight="1" s="114">
      <c r="A369" s="4" t="n"/>
    </row>
    <row r="370" ht="15.75" customHeight="1" s="114">
      <c r="A370" s="4" t="n"/>
    </row>
    <row r="371" ht="15.75" customHeight="1" s="114">
      <c r="A371" s="4" t="n"/>
    </row>
    <row r="372" ht="15.75" customHeight="1" s="114">
      <c r="A372" s="4" t="n"/>
    </row>
    <row r="373" ht="15.75" customHeight="1" s="114">
      <c r="A373" s="4" t="n"/>
    </row>
    <row r="374" ht="15.75" customHeight="1" s="114">
      <c r="A374" s="4" t="n"/>
    </row>
    <row r="375" ht="15.75" customHeight="1" s="114">
      <c r="A375" s="4" t="n"/>
    </row>
    <row r="376" ht="15.75" customHeight="1" s="114">
      <c r="A376" s="4" t="n"/>
    </row>
    <row r="377" ht="15.75" customHeight="1" s="114">
      <c r="A377" s="4" t="n"/>
    </row>
    <row r="378" ht="15.75" customHeight="1" s="114">
      <c r="A378" s="4" t="n"/>
    </row>
    <row r="379" ht="15.75" customHeight="1" s="114">
      <c r="A379" s="4" t="n"/>
    </row>
    <row r="380" ht="15.75" customHeight="1" s="114">
      <c r="A380" s="4" t="n"/>
    </row>
    <row r="381" ht="15.75" customHeight="1" s="114">
      <c r="A381" s="4" t="n"/>
    </row>
    <row r="382" ht="15.75" customHeight="1" s="114">
      <c r="A382" s="4" t="n"/>
    </row>
    <row r="383" ht="15.75" customHeight="1" s="114">
      <c r="A383" s="4" t="n"/>
    </row>
    <row r="384" ht="15.75" customHeight="1" s="114">
      <c r="A384" s="4" t="n"/>
    </row>
    <row r="385" ht="15.75" customHeight="1" s="114">
      <c r="A385" s="4" t="n"/>
    </row>
    <row r="386" ht="15.75" customHeight="1" s="114">
      <c r="A386" s="4" t="n"/>
    </row>
    <row r="387" ht="15.75" customHeight="1" s="114">
      <c r="A387" s="4" t="n"/>
    </row>
    <row r="388" ht="15.75" customHeight="1" s="114">
      <c r="A388" s="4" t="n"/>
    </row>
    <row r="389" ht="15.75" customHeight="1" s="114">
      <c r="A389" s="4" t="n"/>
    </row>
    <row r="390" ht="15.75" customHeight="1" s="114">
      <c r="A390" s="4" t="n"/>
    </row>
    <row r="391" ht="15.75" customHeight="1" s="114">
      <c r="A391" s="4" t="n"/>
    </row>
    <row r="392" ht="15.75" customHeight="1" s="114">
      <c r="A392" s="4" t="n"/>
    </row>
    <row r="393" ht="15.75" customHeight="1" s="114">
      <c r="A393" s="4" t="n"/>
    </row>
    <row r="394" ht="15.75" customHeight="1" s="114">
      <c r="A394" s="4" t="n"/>
    </row>
    <row r="395" ht="15.75" customHeight="1" s="114">
      <c r="A395" s="4" t="n"/>
    </row>
    <row r="396" ht="15.75" customHeight="1" s="114">
      <c r="A396" s="4" t="n"/>
    </row>
    <row r="397" ht="15.75" customHeight="1" s="114">
      <c r="A397" s="4" t="n"/>
    </row>
    <row r="398" ht="15.75" customHeight="1" s="114">
      <c r="A398" s="4" t="n"/>
    </row>
    <row r="399" ht="15.75" customHeight="1" s="114">
      <c r="A399" s="4" t="n"/>
    </row>
    <row r="400" ht="15.75" customHeight="1" s="114">
      <c r="A400" s="4" t="n"/>
    </row>
    <row r="401" ht="15.75" customHeight="1" s="114">
      <c r="A401" s="4" t="n"/>
    </row>
    <row r="402" ht="15.75" customHeight="1" s="114">
      <c r="A402" s="4" t="n"/>
    </row>
    <row r="403" ht="15.75" customHeight="1" s="114">
      <c r="A403" s="4" t="n"/>
    </row>
    <row r="404" ht="15.75" customHeight="1" s="114">
      <c r="A404" s="4" t="n"/>
    </row>
    <row r="405" ht="15.75" customHeight="1" s="114">
      <c r="A405" s="4" t="n"/>
    </row>
    <row r="406" ht="15.75" customHeight="1" s="114">
      <c r="A406" s="4" t="n"/>
    </row>
    <row r="407" ht="15.75" customHeight="1" s="114">
      <c r="A407" s="4" t="n"/>
    </row>
    <row r="408" ht="15.75" customHeight="1" s="114">
      <c r="A408" s="4" t="n"/>
    </row>
    <row r="409" ht="15.75" customHeight="1" s="114">
      <c r="A409" s="4" t="n"/>
    </row>
    <row r="410" ht="15.75" customHeight="1" s="114">
      <c r="A410" s="4" t="n"/>
    </row>
    <row r="411" ht="15.75" customHeight="1" s="114">
      <c r="A411" s="4" t="n"/>
    </row>
    <row r="412" ht="15.75" customHeight="1" s="114">
      <c r="A412" s="4" t="n"/>
    </row>
    <row r="413" ht="15.75" customHeight="1" s="114">
      <c r="A413" s="4" t="n"/>
    </row>
    <row r="414" ht="15.75" customHeight="1" s="114">
      <c r="A414" s="4" t="n"/>
    </row>
    <row r="415" ht="15.75" customHeight="1" s="114">
      <c r="A415" s="4" t="n"/>
    </row>
    <row r="416" ht="15.75" customHeight="1" s="114">
      <c r="A416" s="4" t="n"/>
    </row>
    <row r="417" ht="15.75" customHeight="1" s="114">
      <c r="A417" s="4" t="n"/>
    </row>
    <row r="418" ht="15.75" customHeight="1" s="114">
      <c r="A418" s="4" t="n"/>
    </row>
    <row r="419" ht="15.75" customHeight="1" s="114">
      <c r="A419" s="4" t="n"/>
    </row>
    <row r="420" ht="15.75" customHeight="1" s="114">
      <c r="A420" s="4" t="n"/>
    </row>
    <row r="421" ht="15.75" customHeight="1" s="114">
      <c r="A421" s="4" t="n"/>
    </row>
    <row r="422" ht="15.75" customHeight="1" s="114">
      <c r="A422" s="4" t="n"/>
    </row>
    <row r="423" ht="15.75" customHeight="1" s="114">
      <c r="A423" s="4" t="n"/>
    </row>
    <row r="424" ht="15.75" customHeight="1" s="114">
      <c r="A424" s="4" t="n"/>
    </row>
    <row r="425" ht="15.75" customHeight="1" s="114">
      <c r="A425" s="4" t="n"/>
    </row>
    <row r="426" ht="15.75" customHeight="1" s="114">
      <c r="A426" s="4" t="n"/>
    </row>
    <row r="427" ht="15.75" customHeight="1" s="114">
      <c r="A427" s="4" t="n"/>
    </row>
    <row r="428" ht="15.75" customHeight="1" s="114">
      <c r="A428" s="4" t="n"/>
    </row>
    <row r="429" ht="15.75" customHeight="1" s="114">
      <c r="A429" s="4" t="n"/>
    </row>
    <row r="430" ht="15.75" customHeight="1" s="114">
      <c r="A430" s="4" t="n"/>
    </row>
    <row r="431" ht="15.75" customHeight="1" s="114">
      <c r="A431" s="4" t="n"/>
    </row>
    <row r="432" ht="15.75" customHeight="1" s="114">
      <c r="A432" s="4" t="n"/>
    </row>
    <row r="433" ht="15.75" customHeight="1" s="114">
      <c r="A433" s="4" t="n"/>
    </row>
    <row r="434" ht="15.75" customHeight="1" s="114">
      <c r="A434" s="4" t="n"/>
    </row>
    <row r="435" ht="15.75" customHeight="1" s="114">
      <c r="A435" s="4" t="n"/>
    </row>
    <row r="436" ht="15.75" customHeight="1" s="114">
      <c r="A436" s="4" t="n"/>
    </row>
    <row r="437" ht="15.75" customHeight="1" s="114">
      <c r="A437" s="4" t="n"/>
    </row>
    <row r="438" ht="15.75" customHeight="1" s="114">
      <c r="A438" s="4" t="n"/>
    </row>
    <row r="439" ht="15.75" customHeight="1" s="114">
      <c r="A439" s="4" t="n"/>
    </row>
    <row r="440" ht="15.75" customHeight="1" s="114">
      <c r="A440" s="4" t="n"/>
    </row>
    <row r="441" ht="15.75" customHeight="1" s="114">
      <c r="A441" s="4" t="n"/>
    </row>
    <row r="442" ht="15.75" customHeight="1" s="114">
      <c r="A442" s="4" t="n"/>
    </row>
    <row r="443" ht="15.75" customHeight="1" s="114">
      <c r="A443" s="4" t="n"/>
    </row>
    <row r="444" ht="15.75" customHeight="1" s="114">
      <c r="A444" s="4" t="n"/>
    </row>
    <row r="445" ht="15.75" customHeight="1" s="114">
      <c r="A445" s="4" t="n"/>
    </row>
    <row r="446" ht="15.75" customHeight="1" s="114">
      <c r="A446" s="4" t="n"/>
    </row>
    <row r="447" ht="15.75" customHeight="1" s="114">
      <c r="A447" s="4" t="n"/>
    </row>
    <row r="448" ht="15.75" customHeight="1" s="114">
      <c r="A448" s="4" t="n"/>
    </row>
    <row r="449" ht="15.75" customHeight="1" s="114">
      <c r="A449" s="4" t="n"/>
    </row>
    <row r="450" ht="15.75" customHeight="1" s="114">
      <c r="A450" s="4" t="n"/>
    </row>
    <row r="451" ht="15.75" customHeight="1" s="114">
      <c r="A451" s="4" t="n"/>
    </row>
    <row r="452" ht="15.75" customHeight="1" s="114">
      <c r="A452" s="4" t="n"/>
    </row>
    <row r="453" ht="15.75" customHeight="1" s="114">
      <c r="A453" s="4" t="n"/>
    </row>
    <row r="454" ht="15.75" customHeight="1" s="114">
      <c r="A454" s="4" t="n"/>
    </row>
    <row r="455" ht="15.75" customHeight="1" s="114">
      <c r="A455" s="4" t="n"/>
    </row>
    <row r="456" ht="15.75" customHeight="1" s="114">
      <c r="A456" s="4" t="n"/>
    </row>
    <row r="457" ht="15.75" customHeight="1" s="114">
      <c r="A457" s="4" t="n"/>
    </row>
    <row r="458" ht="15.75" customHeight="1" s="114">
      <c r="A458" s="4" t="n"/>
    </row>
    <row r="459" ht="15.75" customHeight="1" s="114">
      <c r="A459" s="4" t="n"/>
    </row>
    <row r="460" ht="15.75" customHeight="1" s="114">
      <c r="A460" s="4" t="n"/>
    </row>
    <row r="461" ht="15.75" customHeight="1" s="114">
      <c r="A461" s="4" t="n"/>
    </row>
    <row r="462" ht="15.75" customHeight="1" s="114">
      <c r="A462" s="4" t="n"/>
    </row>
    <row r="463" ht="15.75" customHeight="1" s="114">
      <c r="A463" s="4" t="n"/>
    </row>
    <row r="464" ht="15.75" customHeight="1" s="114">
      <c r="A464" s="4" t="n"/>
    </row>
    <row r="465" ht="15.75" customHeight="1" s="114">
      <c r="A465" s="4" t="n"/>
    </row>
    <row r="466" ht="15.75" customHeight="1" s="114">
      <c r="A466" s="4" t="n"/>
    </row>
    <row r="467" ht="15.75" customHeight="1" s="114">
      <c r="A467" s="4" t="n"/>
    </row>
    <row r="468" ht="15.75" customHeight="1" s="114">
      <c r="A468" s="4" t="n"/>
    </row>
    <row r="469" ht="15.75" customHeight="1" s="114">
      <c r="A469" s="4" t="n"/>
    </row>
    <row r="470" ht="15.75" customHeight="1" s="114">
      <c r="A470" s="4" t="n"/>
    </row>
    <row r="471" ht="15.75" customHeight="1" s="114">
      <c r="A471" s="4" t="n"/>
    </row>
    <row r="472" ht="15.75" customHeight="1" s="114">
      <c r="A472" s="4" t="n"/>
    </row>
    <row r="473" ht="15.75" customHeight="1" s="114">
      <c r="A473" s="4" t="n"/>
    </row>
    <row r="474" ht="15.75" customHeight="1" s="114">
      <c r="A474" s="4" t="n"/>
    </row>
    <row r="475" ht="15.75" customHeight="1" s="114">
      <c r="A475" s="4" t="n"/>
    </row>
    <row r="476" ht="15.75" customHeight="1" s="114">
      <c r="A476" s="4" t="n"/>
    </row>
    <row r="477" ht="15.75" customHeight="1" s="114">
      <c r="A477" s="4" t="n"/>
    </row>
    <row r="478" ht="15.75" customHeight="1" s="114">
      <c r="A478" s="4" t="n"/>
    </row>
    <row r="479" ht="15.75" customHeight="1" s="114">
      <c r="A479" s="4" t="n"/>
    </row>
    <row r="480" ht="15.75" customHeight="1" s="114">
      <c r="A480" s="4" t="n"/>
    </row>
    <row r="481" ht="15.75" customHeight="1" s="114">
      <c r="A481" s="4" t="n"/>
    </row>
    <row r="482" ht="15.75" customHeight="1" s="114">
      <c r="A482" s="4" t="n"/>
    </row>
    <row r="483" ht="15.75" customHeight="1" s="114">
      <c r="A483" s="4" t="n"/>
    </row>
    <row r="484" ht="15.75" customHeight="1" s="114">
      <c r="A484" s="4" t="n"/>
    </row>
    <row r="485" ht="15.75" customHeight="1" s="114">
      <c r="A485" s="4" t="n"/>
    </row>
    <row r="486" ht="15.75" customHeight="1" s="114">
      <c r="A486" s="4" t="n"/>
    </row>
    <row r="487" ht="15.75" customHeight="1" s="114">
      <c r="A487" s="4" t="n"/>
    </row>
    <row r="488" ht="15.75" customHeight="1" s="114">
      <c r="A488" s="4" t="n"/>
    </row>
    <row r="489" ht="15.75" customHeight="1" s="114">
      <c r="A489" s="4" t="n"/>
    </row>
    <row r="490" ht="15.75" customHeight="1" s="114">
      <c r="A490" s="4" t="n"/>
    </row>
    <row r="491" ht="15.75" customHeight="1" s="114">
      <c r="A491" s="4" t="n"/>
    </row>
    <row r="492" ht="15.75" customHeight="1" s="114">
      <c r="A492" s="4" t="n"/>
    </row>
    <row r="493" ht="15.75" customHeight="1" s="114">
      <c r="A493" s="4" t="n"/>
    </row>
    <row r="494" ht="15.75" customHeight="1" s="114">
      <c r="A494" s="4" t="n"/>
    </row>
    <row r="495" ht="15.75" customHeight="1" s="114">
      <c r="A495" s="4" t="n"/>
    </row>
    <row r="496" ht="15.75" customHeight="1" s="114">
      <c r="A496" s="4" t="n"/>
    </row>
    <row r="497" ht="15.75" customHeight="1" s="114">
      <c r="A497" s="4" t="n"/>
    </row>
    <row r="498" ht="15.75" customHeight="1" s="114">
      <c r="A498" s="4" t="n"/>
    </row>
    <row r="499" ht="15.75" customHeight="1" s="114">
      <c r="A499" s="4" t="n"/>
    </row>
    <row r="500" ht="15.75" customHeight="1" s="114">
      <c r="A500" s="4" t="n"/>
    </row>
    <row r="501" ht="15.75" customHeight="1" s="114">
      <c r="A501" s="4" t="n"/>
    </row>
    <row r="502" ht="15.75" customHeight="1" s="114">
      <c r="A502" s="4" t="n"/>
    </row>
    <row r="503" ht="15.75" customHeight="1" s="114">
      <c r="A503" s="4" t="n"/>
    </row>
    <row r="504" ht="15.75" customHeight="1" s="114">
      <c r="A504" s="4" t="n"/>
    </row>
    <row r="505" ht="15.75" customHeight="1" s="114">
      <c r="A505" s="4" t="n"/>
    </row>
    <row r="506" ht="15.75" customHeight="1" s="114">
      <c r="A506" s="4" t="n"/>
    </row>
    <row r="507" ht="15.75" customHeight="1" s="114">
      <c r="A507" s="4" t="n"/>
    </row>
    <row r="508" ht="15.75" customHeight="1" s="114">
      <c r="A508" s="4" t="n"/>
    </row>
    <row r="509" ht="15.75" customHeight="1" s="114">
      <c r="A509" s="4" t="n"/>
    </row>
    <row r="510" ht="15.75" customHeight="1" s="114">
      <c r="A510" s="4" t="n"/>
    </row>
    <row r="511" ht="15.75" customHeight="1" s="114">
      <c r="A511" s="4" t="n"/>
    </row>
    <row r="512" ht="15.75" customHeight="1" s="114">
      <c r="A512" s="4" t="n"/>
    </row>
    <row r="513" ht="15.75" customHeight="1" s="114">
      <c r="A513" s="4" t="n"/>
    </row>
    <row r="514" ht="15.75" customHeight="1" s="114">
      <c r="A514" s="4" t="n"/>
    </row>
    <row r="515" ht="15.75" customHeight="1" s="114">
      <c r="A515" s="4" t="n"/>
    </row>
    <row r="516" ht="15.75" customHeight="1" s="114">
      <c r="A516" s="4" t="n"/>
    </row>
    <row r="517" ht="15.75" customHeight="1" s="114">
      <c r="A517" s="4" t="n"/>
    </row>
    <row r="518" ht="15.75" customHeight="1" s="114">
      <c r="A518" s="4" t="n"/>
    </row>
    <row r="519" ht="15.75" customHeight="1" s="114">
      <c r="A519" s="4" t="n"/>
    </row>
    <row r="520" ht="15.75" customHeight="1" s="114">
      <c r="A520" s="4" t="n"/>
    </row>
    <row r="521" ht="15.75" customHeight="1" s="114">
      <c r="A521" s="4" t="n"/>
    </row>
    <row r="522" ht="15.75" customHeight="1" s="114">
      <c r="A522" s="4" t="n"/>
    </row>
    <row r="523" ht="15.75" customHeight="1" s="114">
      <c r="A523" s="4" t="n"/>
    </row>
    <row r="524" ht="15.75" customHeight="1" s="114">
      <c r="A524" s="4" t="n"/>
    </row>
    <row r="525" ht="15.75" customHeight="1" s="114">
      <c r="A525" s="4" t="n"/>
    </row>
    <row r="526" ht="15.75" customHeight="1" s="114">
      <c r="A526" s="4" t="n"/>
    </row>
    <row r="527" ht="15.75" customHeight="1" s="114">
      <c r="A527" s="4" t="n"/>
    </row>
    <row r="528" ht="15.75" customHeight="1" s="114">
      <c r="A528" s="4" t="n"/>
    </row>
    <row r="529" ht="15.75" customHeight="1" s="114">
      <c r="A529" s="4" t="n"/>
    </row>
    <row r="530" ht="15.75" customHeight="1" s="114">
      <c r="A530" s="4" t="n"/>
    </row>
    <row r="531" ht="15.75" customHeight="1" s="114">
      <c r="A531" s="4" t="n"/>
    </row>
    <row r="532" ht="15.75" customHeight="1" s="114">
      <c r="A532" s="4" t="n"/>
    </row>
    <row r="533" ht="15.75" customHeight="1" s="114">
      <c r="A533" s="4" t="n"/>
    </row>
    <row r="534" ht="15.75" customHeight="1" s="114">
      <c r="A534" s="4" t="n"/>
    </row>
    <row r="535" ht="15.75" customHeight="1" s="114">
      <c r="A535" s="4" t="n"/>
    </row>
    <row r="536" ht="15.75" customHeight="1" s="114">
      <c r="A536" s="4" t="n"/>
    </row>
    <row r="537" ht="15.75" customHeight="1" s="114">
      <c r="A537" s="4" t="n"/>
    </row>
    <row r="538" ht="15.75" customHeight="1" s="114">
      <c r="A538" s="4" t="n"/>
    </row>
    <row r="539" ht="15.75" customHeight="1" s="114">
      <c r="A539" s="4" t="n"/>
    </row>
    <row r="540" ht="15.75" customHeight="1" s="114">
      <c r="A540" s="4" t="n"/>
    </row>
    <row r="541" ht="15.75" customHeight="1" s="114">
      <c r="A541" s="4" t="n"/>
    </row>
    <row r="542" ht="15.75" customHeight="1" s="114">
      <c r="A542" s="4" t="n"/>
    </row>
    <row r="543" ht="15.75" customHeight="1" s="114">
      <c r="A543" s="4" t="n"/>
    </row>
    <row r="544" ht="15.75" customHeight="1" s="114">
      <c r="A544" s="4" t="n"/>
    </row>
    <row r="545" ht="15.75" customHeight="1" s="114">
      <c r="A545" s="4" t="n"/>
    </row>
    <row r="546" ht="15.75" customHeight="1" s="114">
      <c r="A546" s="4" t="n"/>
    </row>
    <row r="547" ht="15.75" customHeight="1" s="114">
      <c r="A547" s="4" t="n"/>
    </row>
    <row r="548" ht="15.75" customHeight="1" s="114">
      <c r="A548" s="4" t="n"/>
    </row>
    <row r="549" ht="15.75" customHeight="1" s="114">
      <c r="A549" s="4" t="n"/>
    </row>
    <row r="550" ht="15.75" customHeight="1" s="114">
      <c r="A550" s="4" t="n"/>
    </row>
    <row r="551" ht="15.75" customHeight="1" s="114">
      <c r="A551" s="4" t="n"/>
    </row>
    <row r="552" ht="15.75" customHeight="1" s="114">
      <c r="A552" s="4" t="n"/>
    </row>
    <row r="553" ht="15.75" customHeight="1" s="114">
      <c r="A553" s="4" t="n"/>
    </row>
    <row r="554" ht="15.75" customHeight="1" s="114">
      <c r="A554" s="4" t="n"/>
    </row>
    <row r="555" ht="15.75" customHeight="1" s="114">
      <c r="A555" s="4" t="n"/>
    </row>
    <row r="556" ht="15.75" customHeight="1" s="114">
      <c r="A556" s="4" t="n"/>
    </row>
    <row r="557" ht="15.75" customHeight="1" s="114">
      <c r="A557" s="4" t="n"/>
    </row>
    <row r="558" ht="15.75" customHeight="1" s="114">
      <c r="A558" s="4" t="n"/>
    </row>
    <row r="559" ht="15.75" customHeight="1" s="114">
      <c r="A559" s="4" t="n"/>
    </row>
    <row r="560" ht="15.75" customHeight="1" s="114">
      <c r="A560" s="4" t="n"/>
    </row>
    <row r="561" ht="15.75" customHeight="1" s="114">
      <c r="A561" s="4" t="n"/>
    </row>
    <row r="562" ht="15.75" customHeight="1" s="114">
      <c r="A562" s="4" t="n"/>
    </row>
    <row r="563" ht="15.75" customHeight="1" s="114">
      <c r="A563" s="4" t="n"/>
    </row>
    <row r="564" ht="15.75" customHeight="1" s="114">
      <c r="A564" s="4" t="n"/>
    </row>
    <row r="565" ht="15.75" customHeight="1" s="114">
      <c r="A565" s="4" t="n"/>
    </row>
    <row r="566" ht="15.75" customHeight="1" s="114">
      <c r="A566" s="4" t="n"/>
    </row>
    <row r="567" ht="15.75" customHeight="1" s="114">
      <c r="A567" s="4" t="n"/>
    </row>
    <row r="568" ht="15.75" customHeight="1" s="114">
      <c r="A568" s="4" t="n"/>
    </row>
    <row r="569" ht="15.75" customHeight="1" s="114">
      <c r="A569" s="4" t="n"/>
    </row>
    <row r="570" ht="15.75" customHeight="1" s="114">
      <c r="A570" s="4" t="n"/>
    </row>
    <row r="571" ht="15.75" customHeight="1" s="114">
      <c r="A571" s="4" t="n"/>
    </row>
    <row r="572" ht="15.75" customHeight="1" s="114">
      <c r="A572" s="4" t="n"/>
    </row>
    <row r="573" ht="15.75" customHeight="1" s="114">
      <c r="A573" s="4" t="n"/>
    </row>
    <row r="574" ht="15.75" customHeight="1" s="114">
      <c r="A574" s="4" t="n"/>
    </row>
    <row r="575" ht="15.75" customHeight="1" s="114">
      <c r="A575" s="4" t="n"/>
    </row>
    <row r="576" ht="15.75" customHeight="1" s="114">
      <c r="A576" s="4" t="n"/>
    </row>
    <row r="577" ht="15.75" customHeight="1" s="114">
      <c r="A577" s="4" t="n"/>
    </row>
    <row r="578" ht="15.75" customHeight="1" s="114">
      <c r="A578" s="4" t="n"/>
    </row>
    <row r="579" ht="15.75" customHeight="1" s="114">
      <c r="A579" s="4" t="n"/>
    </row>
    <row r="580" ht="15.75" customHeight="1" s="114">
      <c r="A580" s="4" t="n"/>
    </row>
    <row r="581" ht="15.75" customHeight="1" s="114">
      <c r="A581" s="4" t="n"/>
    </row>
    <row r="582" ht="15.75" customHeight="1" s="114">
      <c r="A582" s="4" t="n"/>
    </row>
    <row r="583" ht="15.75" customHeight="1" s="114">
      <c r="A583" s="4" t="n"/>
    </row>
    <row r="584" ht="15.75" customHeight="1" s="114">
      <c r="A584" s="4" t="n"/>
    </row>
    <row r="585" ht="15.75" customHeight="1" s="114">
      <c r="A585" s="4" t="n"/>
    </row>
    <row r="586" ht="15.75" customHeight="1" s="114">
      <c r="A586" s="4" t="n"/>
    </row>
    <row r="587" ht="15.75" customHeight="1" s="114">
      <c r="A587" s="4" t="n"/>
    </row>
    <row r="588" ht="15.75" customHeight="1" s="114">
      <c r="A588" s="4" t="n"/>
    </row>
    <row r="589" ht="15.75" customHeight="1" s="114">
      <c r="A589" s="4" t="n"/>
    </row>
    <row r="590" ht="15.75" customHeight="1" s="114">
      <c r="A590" s="4" t="n"/>
    </row>
    <row r="591" ht="15.75" customHeight="1" s="114">
      <c r="A591" s="4" t="n"/>
    </row>
    <row r="592" ht="15.75" customHeight="1" s="114">
      <c r="A592" s="4" t="n"/>
    </row>
    <row r="593" ht="15.75" customHeight="1" s="114">
      <c r="A593" s="4" t="n"/>
    </row>
    <row r="594" ht="15.75" customHeight="1" s="114">
      <c r="A594" s="4" t="n"/>
    </row>
    <row r="595" ht="15.75" customHeight="1" s="114">
      <c r="A595" s="4" t="n"/>
    </row>
    <row r="596" ht="15.75" customHeight="1" s="114">
      <c r="A596" s="4" t="n"/>
    </row>
    <row r="597" ht="15.75" customHeight="1" s="114">
      <c r="A597" s="4" t="n"/>
    </row>
    <row r="598" ht="15.75" customHeight="1" s="114">
      <c r="A598" s="4" t="n"/>
    </row>
    <row r="599" ht="15.75" customHeight="1" s="114">
      <c r="A599" s="4" t="n"/>
    </row>
    <row r="600" ht="15.75" customHeight="1" s="114">
      <c r="A600" s="4" t="n"/>
    </row>
    <row r="601" ht="15.75" customHeight="1" s="114">
      <c r="A601" s="4" t="n"/>
    </row>
    <row r="602" ht="15.75" customHeight="1" s="114">
      <c r="A602" s="4" t="n"/>
    </row>
    <row r="603" ht="15.75" customHeight="1" s="114">
      <c r="A603" s="4" t="n"/>
    </row>
    <row r="604" ht="15.75" customHeight="1" s="114">
      <c r="A604" s="4" t="n"/>
    </row>
    <row r="605" ht="15.75" customHeight="1" s="114">
      <c r="A605" s="4" t="n"/>
    </row>
    <row r="606" ht="15.75" customHeight="1" s="114">
      <c r="A606" s="4" t="n"/>
    </row>
    <row r="607" ht="15.75" customHeight="1" s="114">
      <c r="A607" s="4" t="n"/>
    </row>
    <row r="608" ht="15.75" customHeight="1" s="114">
      <c r="A608" s="4" t="n"/>
    </row>
    <row r="609" ht="15.75" customHeight="1" s="114">
      <c r="A609" s="4" t="n"/>
    </row>
    <row r="610" ht="15.75" customHeight="1" s="114">
      <c r="A610" s="4" t="n"/>
    </row>
    <row r="611" ht="15.75" customHeight="1" s="114">
      <c r="A611" s="4" t="n"/>
    </row>
    <row r="612" ht="15.75" customHeight="1" s="114">
      <c r="A612" s="4" t="n"/>
    </row>
    <row r="613" ht="15.75" customHeight="1" s="114">
      <c r="A613" s="4" t="n"/>
    </row>
    <row r="614" ht="15.75" customHeight="1" s="114">
      <c r="A614" s="4" t="n"/>
    </row>
    <row r="615" ht="15.75" customHeight="1" s="114">
      <c r="A615" s="4" t="n"/>
    </row>
    <row r="616" ht="15.75" customHeight="1" s="114">
      <c r="A616" s="4" t="n"/>
    </row>
    <row r="617" ht="15.75" customHeight="1" s="114">
      <c r="A617" s="4" t="n"/>
    </row>
    <row r="618" ht="15.75" customHeight="1" s="114">
      <c r="A618" s="4" t="n"/>
    </row>
    <row r="619" ht="15.75" customHeight="1" s="114">
      <c r="A619" s="4" t="n"/>
    </row>
    <row r="620" ht="15.75" customHeight="1" s="114">
      <c r="A620" s="4" t="n"/>
    </row>
    <row r="621" ht="15.75" customHeight="1" s="114">
      <c r="A621" s="4" t="n"/>
    </row>
    <row r="622" ht="15.75" customHeight="1" s="114">
      <c r="A622" s="4" t="n"/>
    </row>
    <row r="623" ht="15.75" customHeight="1" s="114">
      <c r="A623" s="4" t="n"/>
    </row>
    <row r="624" ht="15.75" customHeight="1" s="114">
      <c r="A624" s="4" t="n"/>
    </row>
    <row r="625" ht="15.75" customHeight="1" s="114">
      <c r="A625" s="4" t="n"/>
    </row>
    <row r="626" ht="15.75" customHeight="1" s="114">
      <c r="A626" s="4" t="n"/>
    </row>
    <row r="627" ht="15.75" customHeight="1" s="114">
      <c r="A627" s="4" t="n"/>
    </row>
    <row r="628" ht="15.75" customHeight="1" s="114">
      <c r="A628" s="4" t="n"/>
    </row>
    <row r="629" ht="15.75" customHeight="1" s="114">
      <c r="A629" s="4" t="n"/>
    </row>
    <row r="630" ht="15.75" customHeight="1" s="114">
      <c r="A630" s="4" t="n"/>
    </row>
    <row r="631" ht="15.75" customHeight="1" s="114">
      <c r="A631" s="4" t="n"/>
    </row>
    <row r="632" ht="15.75" customHeight="1" s="114">
      <c r="A632" s="4" t="n"/>
    </row>
    <row r="633" ht="15.75" customHeight="1" s="114">
      <c r="A633" s="4" t="n"/>
    </row>
    <row r="634" ht="15.75" customHeight="1" s="114">
      <c r="A634" s="4" t="n"/>
    </row>
    <row r="635" ht="15.75" customHeight="1" s="114">
      <c r="A635" s="4" t="n"/>
    </row>
    <row r="636" ht="15.75" customHeight="1" s="114">
      <c r="A636" s="4" t="n"/>
    </row>
    <row r="637" ht="15.75" customHeight="1" s="114">
      <c r="A637" s="4" t="n"/>
    </row>
    <row r="638" ht="15.75" customHeight="1" s="114">
      <c r="A638" s="4" t="n"/>
    </row>
    <row r="639" ht="15.75" customHeight="1" s="114">
      <c r="A639" s="4" t="n"/>
    </row>
    <row r="640" ht="15.75" customHeight="1" s="114">
      <c r="A640" s="4" t="n"/>
    </row>
    <row r="641" ht="15.75" customHeight="1" s="114">
      <c r="A641" s="4" t="n"/>
    </row>
    <row r="642" ht="15.75" customHeight="1" s="114">
      <c r="A642" s="4" t="n"/>
    </row>
    <row r="643" ht="15.75" customHeight="1" s="114">
      <c r="A643" s="4" t="n"/>
    </row>
    <row r="644" ht="15.75" customHeight="1" s="114">
      <c r="A644" s="4" t="n"/>
    </row>
    <row r="645" ht="15.75" customHeight="1" s="114">
      <c r="A645" s="4" t="n"/>
    </row>
    <row r="646" ht="15.75" customHeight="1" s="114">
      <c r="A646" s="4" t="n"/>
    </row>
    <row r="647" ht="15.75" customHeight="1" s="114">
      <c r="A647" s="4" t="n"/>
    </row>
    <row r="648" ht="15.75" customHeight="1" s="114">
      <c r="A648" s="4" t="n"/>
    </row>
    <row r="649" ht="15.75" customHeight="1" s="114">
      <c r="A649" s="4" t="n"/>
    </row>
    <row r="650" ht="15.75" customHeight="1" s="114">
      <c r="A650" s="4" t="n"/>
    </row>
    <row r="651" ht="15.75" customHeight="1" s="114">
      <c r="A651" s="4" t="n"/>
    </row>
    <row r="652" ht="15.75" customHeight="1" s="114">
      <c r="A652" s="4" t="n"/>
    </row>
    <row r="653" ht="15.75" customHeight="1" s="114">
      <c r="A653" s="4" t="n"/>
    </row>
    <row r="654" ht="15.75" customHeight="1" s="114">
      <c r="A654" s="4" t="n"/>
    </row>
    <row r="655" ht="15.75" customHeight="1" s="114">
      <c r="A655" s="4" t="n"/>
    </row>
    <row r="656" ht="15.75" customHeight="1" s="114">
      <c r="A656" s="4" t="n"/>
    </row>
    <row r="657" ht="15.75" customHeight="1" s="114">
      <c r="A657" s="4" t="n"/>
    </row>
    <row r="658" ht="15.75" customHeight="1" s="114">
      <c r="A658" s="4" t="n"/>
    </row>
    <row r="659" ht="15.75" customHeight="1" s="114">
      <c r="A659" s="4" t="n"/>
    </row>
    <row r="660" ht="15.75" customHeight="1" s="114">
      <c r="A660" s="4" t="n"/>
    </row>
    <row r="661" ht="15.75" customHeight="1" s="114">
      <c r="A661" s="4" t="n"/>
    </row>
    <row r="662" ht="15.75" customHeight="1" s="114">
      <c r="A662" s="4" t="n"/>
    </row>
    <row r="663" ht="15.75" customHeight="1" s="114">
      <c r="A663" s="4" t="n"/>
    </row>
    <row r="664" ht="15.75" customHeight="1" s="114">
      <c r="A664" s="4" t="n"/>
    </row>
    <row r="665" ht="15.75" customHeight="1" s="114">
      <c r="A665" s="4" t="n"/>
    </row>
    <row r="666" ht="15.75" customHeight="1" s="114">
      <c r="A666" s="4" t="n"/>
    </row>
    <row r="667" ht="15.75" customHeight="1" s="114">
      <c r="A667" s="4" t="n"/>
    </row>
    <row r="668" ht="15.75" customHeight="1" s="114">
      <c r="A668" s="4" t="n"/>
    </row>
    <row r="669" ht="15.75" customHeight="1" s="114">
      <c r="A669" s="4" t="n"/>
    </row>
    <row r="670" ht="15.75" customHeight="1" s="114">
      <c r="A670" s="4" t="n"/>
    </row>
    <row r="671" ht="15.75" customHeight="1" s="114">
      <c r="A671" s="4" t="n"/>
    </row>
    <row r="672" ht="15.75" customHeight="1" s="114">
      <c r="A672" s="4" t="n"/>
    </row>
    <row r="673" ht="15.75" customHeight="1" s="114">
      <c r="A673" s="4" t="n"/>
    </row>
    <row r="674" ht="15.75" customHeight="1" s="114">
      <c r="A674" s="4" t="n"/>
    </row>
    <row r="675" ht="15.75" customHeight="1" s="114">
      <c r="A675" s="4" t="n"/>
    </row>
    <row r="676" ht="15.75" customHeight="1" s="114">
      <c r="A676" s="4" t="n"/>
    </row>
    <row r="677" ht="15.75" customHeight="1" s="114">
      <c r="A677" s="4" t="n"/>
    </row>
    <row r="678" ht="15.75" customHeight="1" s="114">
      <c r="A678" s="4" t="n"/>
    </row>
    <row r="679" ht="15.75" customHeight="1" s="114">
      <c r="A679" s="4" t="n"/>
    </row>
    <row r="680" ht="15.75" customHeight="1" s="114">
      <c r="A680" s="4" t="n"/>
    </row>
    <row r="681" ht="15.75" customHeight="1" s="114">
      <c r="A681" s="4" t="n"/>
    </row>
    <row r="682" ht="15.75" customHeight="1" s="114">
      <c r="A682" s="4" t="n"/>
    </row>
    <row r="683" ht="15.75" customHeight="1" s="114">
      <c r="A683" s="4" t="n"/>
    </row>
    <row r="684" ht="15.75" customHeight="1" s="114">
      <c r="A684" s="4" t="n"/>
    </row>
    <row r="685" ht="15.75" customHeight="1" s="114">
      <c r="A685" s="4" t="n"/>
    </row>
    <row r="686" ht="15.75" customHeight="1" s="114">
      <c r="A686" s="4" t="n"/>
    </row>
    <row r="687" ht="15.75" customHeight="1" s="114">
      <c r="A687" s="4" t="n"/>
    </row>
    <row r="688" ht="15.75" customHeight="1" s="114">
      <c r="A688" s="4" t="n"/>
    </row>
    <row r="689" ht="15.75" customHeight="1" s="114">
      <c r="A689" s="4" t="n"/>
    </row>
    <row r="690" ht="15.75" customHeight="1" s="114">
      <c r="A690" s="4" t="n"/>
    </row>
    <row r="691" ht="15.75" customHeight="1" s="114">
      <c r="A691" s="4" t="n"/>
    </row>
    <row r="692" ht="15.75" customHeight="1" s="114">
      <c r="A692" s="4" t="n"/>
    </row>
    <row r="693" ht="15.75" customHeight="1" s="114">
      <c r="A693" s="4" t="n"/>
    </row>
    <row r="694" ht="15.75" customHeight="1" s="114">
      <c r="A694" s="4" t="n"/>
    </row>
    <row r="695" ht="15.75" customHeight="1" s="114">
      <c r="A695" s="4" t="n"/>
    </row>
    <row r="696" ht="15.75" customHeight="1" s="114">
      <c r="A696" s="4" t="n"/>
    </row>
    <row r="697" ht="15.75" customHeight="1" s="114">
      <c r="A697" s="4" t="n"/>
    </row>
    <row r="698" ht="15.75" customHeight="1" s="114">
      <c r="A698" s="4" t="n"/>
    </row>
    <row r="699" ht="15.75" customHeight="1" s="114">
      <c r="A699" s="4" t="n"/>
    </row>
    <row r="700" ht="15.75" customHeight="1" s="114">
      <c r="A700" s="4" t="n"/>
    </row>
    <row r="701" ht="15.75" customHeight="1" s="114">
      <c r="A701" s="4" t="n"/>
    </row>
    <row r="702" ht="15.75" customHeight="1" s="114">
      <c r="A702" s="4" t="n"/>
    </row>
    <row r="703" ht="15.75" customHeight="1" s="114">
      <c r="A703" s="4" t="n"/>
    </row>
    <row r="704" ht="15.75" customHeight="1" s="114">
      <c r="A704" s="4" t="n"/>
    </row>
    <row r="705" ht="15.75" customHeight="1" s="114">
      <c r="A705" s="4" t="n"/>
    </row>
    <row r="706" ht="15.75" customHeight="1" s="114">
      <c r="A706" s="4" t="n"/>
    </row>
    <row r="707" ht="15.75" customHeight="1" s="114">
      <c r="A707" s="4" t="n"/>
    </row>
    <row r="708" ht="15.75" customHeight="1" s="114">
      <c r="A708" s="4" t="n"/>
    </row>
    <row r="709" ht="15.75" customHeight="1" s="114">
      <c r="A709" s="4" t="n"/>
    </row>
    <row r="710" ht="15.75" customHeight="1" s="114">
      <c r="A710" s="4" t="n"/>
    </row>
    <row r="711" ht="15.75" customHeight="1" s="114">
      <c r="A711" s="4" t="n"/>
    </row>
    <row r="712" ht="15.75" customHeight="1" s="114">
      <c r="A712" s="4" t="n"/>
    </row>
    <row r="713" ht="15.75" customHeight="1" s="114">
      <c r="A713" s="4" t="n"/>
    </row>
    <row r="714" ht="15.75" customHeight="1" s="114">
      <c r="A714" s="4" t="n"/>
    </row>
    <row r="715" ht="15.75" customHeight="1" s="114">
      <c r="A715" s="4" t="n"/>
    </row>
    <row r="716" ht="15.75" customHeight="1" s="114">
      <c r="A716" s="4" t="n"/>
    </row>
    <row r="717" ht="15.75" customHeight="1" s="114">
      <c r="A717" s="4" t="n"/>
    </row>
    <row r="718" ht="15.75" customHeight="1" s="114">
      <c r="A718" s="4" t="n"/>
    </row>
    <row r="719" ht="15.75" customHeight="1" s="114">
      <c r="A719" s="4" t="n"/>
    </row>
    <row r="720" ht="15.75" customHeight="1" s="114">
      <c r="A720" s="4" t="n"/>
    </row>
    <row r="721" ht="15.75" customHeight="1" s="114">
      <c r="A721" s="4" t="n"/>
    </row>
    <row r="722" ht="15.75" customHeight="1" s="114">
      <c r="A722" s="4" t="n"/>
    </row>
    <row r="723" ht="15.75" customHeight="1" s="114">
      <c r="A723" s="4" t="n"/>
    </row>
    <row r="724" ht="15.75" customHeight="1" s="114">
      <c r="A724" s="4" t="n"/>
    </row>
    <row r="725" ht="15.75" customHeight="1" s="114">
      <c r="A725" s="4" t="n"/>
    </row>
    <row r="726" ht="15.75" customHeight="1" s="114">
      <c r="A726" s="4" t="n"/>
    </row>
    <row r="727" ht="15.75" customHeight="1" s="114">
      <c r="A727" s="4" t="n"/>
    </row>
    <row r="728" ht="15.75" customHeight="1" s="114">
      <c r="A728" s="4" t="n"/>
    </row>
    <row r="729" ht="15.75" customHeight="1" s="114">
      <c r="A729" s="4" t="n"/>
    </row>
    <row r="730" ht="15.75" customHeight="1" s="114">
      <c r="A730" s="4" t="n"/>
    </row>
    <row r="731" ht="15.75" customHeight="1" s="114">
      <c r="A731" s="4" t="n"/>
    </row>
    <row r="732" ht="15.75" customHeight="1" s="114">
      <c r="A732" s="4" t="n"/>
    </row>
    <row r="733" ht="15.75" customHeight="1" s="114">
      <c r="A733" s="4" t="n"/>
    </row>
    <row r="734" ht="15.75" customHeight="1" s="114">
      <c r="A734" s="4" t="n"/>
    </row>
    <row r="735" ht="15.75" customHeight="1" s="114">
      <c r="A735" s="4" t="n"/>
    </row>
    <row r="736" ht="15.75" customHeight="1" s="114">
      <c r="A736" s="4" t="n"/>
    </row>
    <row r="737" ht="15.75" customHeight="1" s="114">
      <c r="A737" s="4" t="n"/>
    </row>
    <row r="738" ht="15.75" customHeight="1" s="114">
      <c r="A738" s="4" t="n"/>
    </row>
    <row r="739" ht="15.75" customHeight="1" s="114">
      <c r="A739" s="4" t="n"/>
    </row>
    <row r="740" ht="15.75" customHeight="1" s="114">
      <c r="A740" s="4" t="n"/>
    </row>
    <row r="741" ht="15.75" customHeight="1" s="114">
      <c r="A741" s="4" t="n"/>
    </row>
    <row r="742" ht="15.75" customHeight="1" s="114">
      <c r="A742" s="4" t="n"/>
    </row>
    <row r="743" ht="15.75" customHeight="1" s="114">
      <c r="A743" s="4" t="n"/>
    </row>
    <row r="744" ht="15.75" customHeight="1" s="114">
      <c r="A744" s="4" t="n"/>
    </row>
    <row r="745" ht="15.75" customHeight="1" s="114">
      <c r="A745" s="4" t="n"/>
    </row>
    <row r="746" ht="15.75" customHeight="1" s="114">
      <c r="A746" s="4" t="n"/>
    </row>
    <row r="747" ht="15.75" customHeight="1" s="114">
      <c r="A747" s="4" t="n"/>
    </row>
    <row r="748" ht="15.75" customHeight="1" s="114">
      <c r="A748" s="4" t="n"/>
    </row>
    <row r="749" ht="15.75" customHeight="1" s="114">
      <c r="A749" s="4" t="n"/>
    </row>
    <row r="750" ht="15.75" customHeight="1" s="114">
      <c r="A750" s="4" t="n"/>
    </row>
    <row r="751" ht="15.75" customHeight="1" s="114">
      <c r="A751" s="4" t="n"/>
    </row>
    <row r="752" ht="15.75" customHeight="1" s="114">
      <c r="A752" s="4" t="n"/>
    </row>
    <row r="753" ht="15.75" customHeight="1" s="114">
      <c r="A753" s="4" t="n"/>
    </row>
    <row r="754" ht="15.75" customHeight="1" s="114">
      <c r="A754" s="4" t="n"/>
    </row>
    <row r="755" ht="15.75" customHeight="1" s="114">
      <c r="A755" s="4" t="n"/>
    </row>
    <row r="756" ht="15.75" customHeight="1" s="114">
      <c r="A756" s="4" t="n"/>
    </row>
    <row r="757" ht="15.75" customHeight="1" s="114">
      <c r="A757" s="4" t="n"/>
    </row>
    <row r="758" ht="15.75" customHeight="1" s="114">
      <c r="A758" s="4" t="n"/>
    </row>
    <row r="759" ht="15.75" customHeight="1" s="114">
      <c r="A759" s="4" t="n"/>
    </row>
    <row r="760" ht="15.75" customHeight="1" s="114">
      <c r="A760" s="4" t="n"/>
    </row>
    <row r="761" ht="15.75" customHeight="1" s="114">
      <c r="A761" s="4" t="n"/>
    </row>
    <row r="762" ht="15.75" customHeight="1" s="114">
      <c r="A762" s="4" t="n"/>
    </row>
    <row r="763" ht="15.75" customHeight="1" s="114">
      <c r="A763" s="4" t="n"/>
    </row>
    <row r="764" ht="15.75" customHeight="1" s="114">
      <c r="A764" s="4" t="n"/>
    </row>
    <row r="765" ht="15.75" customHeight="1" s="114">
      <c r="A765" s="4" t="n"/>
    </row>
    <row r="766" ht="15.75" customHeight="1" s="114">
      <c r="A766" s="4" t="n"/>
    </row>
    <row r="767" ht="15.75" customHeight="1" s="114">
      <c r="A767" s="4" t="n"/>
    </row>
    <row r="768" ht="15.75" customHeight="1" s="114">
      <c r="A768" s="4" t="n"/>
    </row>
    <row r="769" ht="15.75" customHeight="1" s="114">
      <c r="A769" s="4" t="n"/>
    </row>
    <row r="770" ht="15.75" customHeight="1" s="114">
      <c r="A770" s="4" t="n"/>
    </row>
    <row r="771" ht="15.75" customHeight="1" s="114">
      <c r="A771" s="4" t="n"/>
    </row>
    <row r="772" ht="15.75" customHeight="1" s="114">
      <c r="A772" s="4" t="n"/>
    </row>
    <row r="773" ht="15.75" customHeight="1" s="114">
      <c r="A773" s="4" t="n"/>
    </row>
    <row r="774" ht="15.75" customHeight="1" s="114">
      <c r="A774" s="4" t="n"/>
    </row>
    <row r="775" ht="15.75" customHeight="1" s="114">
      <c r="A775" s="4" t="n"/>
    </row>
    <row r="776" ht="15.75" customHeight="1" s="114">
      <c r="A776" s="4" t="n"/>
    </row>
    <row r="777" ht="15.75" customHeight="1" s="114">
      <c r="A777" s="4" t="n"/>
    </row>
    <row r="778" ht="15.75" customHeight="1" s="114">
      <c r="A778" s="4" t="n"/>
    </row>
    <row r="779" ht="15.75" customHeight="1" s="114">
      <c r="A779" s="4" t="n"/>
    </row>
    <row r="780" ht="15.75" customHeight="1" s="114">
      <c r="A780" s="4" t="n"/>
    </row>
    <row r="781" ht="15.75" customHeight="1" s="114">
      <c r="A781" s="4" t="n"/>
    </row>
    <row r="782" ht="15.75" customHeight="1" s="114">
      <c r="A782" s="4" t="n"/>
    </row>
    <row r="783" ht="15.75" customHeight="1" s="114">
      <c r="A783" s="4" t="n"/>
    </row>
    <row r="784" ht="15.75" customHeight="1" s="114">
      <c r="A784" s="4" t="n"/>
    </row>
    <row r="785" ht="15.75" customHeight="1" s="114">
      <c r="A785" s="4" t="n"/>
    </row>
    <row r="786" ht="15.75" customHeight="1" s="114">
      <c r="A786" s="4" t="n"/>
    </row>
    <row r="787" ht="15.75" customHeight="1" s="114">
      <c r="A787" s="4" t="n"/>
    </row>
    <row r="788" ht="15.75" customHeight="1" s="114">
      <c r="A788" s="4" t="n"/>
    </row>
    <row r="789" ht="15.75" customHeight="1" s="114">
      <c r="A789" s="4" t="n"/>
    </row>
    <row r="790" ht="15.75" customHeight="1" s="114">
      <c r="A790" s="4" t="n"/>
    </row>
    <row r="791" ht="15.75" customHeight="1" s="114">
      <c r="A791" s="4" t="n"/>
    </row>
    <row r="792" ht="15.75" customHeight="1" s="114">
      <c r="A792" s="4" t="n"/>
    </row>
    <row r="793" ht="15.75" customHeight="1" s="114">
      <c r="A793" s="4" t="n"/>
    </row>
    <row r="794" ht="15.75" customHeight="1" s="114">
      <c r="A794" s="4" t="n"/>
    </row>
    <row r="795" ht="15.75" customHeight="1" s="114">
      <c r="A795" s="4" t="n"/>
    </row>
    <row r="796" ht="15.75" customHeight="1" s="114">
      <c r="A796" s="4" t="n"/>
    </row>
    <row r="797" ht="15.75" customHeight="1" s="114">
      <c r="A797" s="4" t="n"/>
    </row>
    <row r="798" ht="15.75" customHeight="1" s="114">
      <c r="A798" s="4" t="n"/>
    </row>
    <row r="799" ht="15.75" customHeight="1" s="114">
      <c r="A799" s="4" t="n"/>
    </row>
    <row r="800" ht="15.75" customHeight="1" s="114">
      <c r="A800" s="4" t="n"/>
    </row>
    <row r="801" ht="15.75" customHeight="1" s="114">
      <c r="A801" s="4" t="n"/>
    </row>
    <row r="802" ht="15.75" customHeight="1" s="114">
      <c r="A802" s="4" t="n"/>
    </row>
    <row r="803" ht="15.75" customHeight="1" s="114">
      <c r="A803" s="4" t="n"/>
    </row>
    <row r="804" ht="15.75" customHeight="1" s="114">
      <c r="A804" s="4" t="n"/>
    </row>
    <row r="805" ht="15.75" customHeight="1" s="114">
      <c r="A805" s="4" t="n"/>
    </row>
    <row r="806" ht="15.75" customHeight="1" s="114">
      <c r="A806" s="4" t="n"/>
    </row>
    <row r="807" ht="15.75" customHeight="1" s="114">
      <c r="A807" s="4" t="n"/>
    </row>
    <row r="808" ht="15.75" customHeight="1" s="114">
      <c r="A808" s="4" t="n"/>
    </row>
    <row r="809" ht="15.75" customHeight="1" s="114">
      <c r="A809" s="4" t="n"/>
    </row>
    <row r="810" ht="15.75" customHeight="1" s="114">
      <c r="A810" s="4" t="n"/>
    </row>
    <row r="811" ht="15.75" customHeight="1" s="114">
      <c r="A811" s="4" t="n"/>
    </row>
    <row r="812" ht="15.75" customHeight="1" s="114">
      <c r="A812" s="4" t="n"/>
    </row>
    <row r="813" ht="15.75" customHeight="1" s="114">
      <c r="A813" s="4" t="n"/>
    </row>
    <row r="814" ht="15.75" customHeight="1" s="114">
      <c r="A814" s="4" t="n"/>
    </row>
    <row r="815" ht="15.75" customHeight="1" s="114">
      <c r="A815" s="4" t="n"/>
    </row>
    <row r="816" ht="15.75" customHeight="1" s="114">
      <c r="A816" s="4" t="n"/>
    </row>
    <row r="817" ht="15.75" customHeight="1" s="114">
      <c r="A817" s="4" t="n"/>
    </row>
    <row r="818" ht="15.75" customHeight="1" s="114">
      <c r="A818" s="4" t="n"/>
    </row>
    <row r="819" ht="15.75" customHeight="1" s="114">
      <c r="A819" s="4" t="n"/>
    </row>
    <row r="820" ht="15.75" customHeight="1" s="114">
      <c r="A820" s="4" t="n"/>
    </row>
    <row r="821" ht="15.75" customHeight="1" s="114">
      <c r="A821" s="4" t="n"/>
    </row>
    <row r="822" ht="15.75" customHeight="1" s="114">
      <c r="A822" s="4" t="n"/>
    </row>
    <row r="823" ht="15.75" customHeight="1" s="114">
      <c r="A823" s="4" t="n"/>
    </row>
    <row r="824" ht="15.75" customHeight="1" s="114">
      <c r="A824" s="4" t="n"/>
    </row>
    <row r="825" ht="15.75" customHeight="1" s="114">
      <c r="A825" s="4" t="n"/>
    </row>
    <row r="826" ht="15.75" customHeight="1" s="114">
      <c r="A826" s="4" t="n"/>
    </row>
    <row r="827" ht="15.75" customHeight="1" s="114">
      <c r="A827" s="4" t="n"/>
    </row>
    <row r="828" ht="15.75" customHeight="1" s="114">
      <c r="A828" s="4" t="n"/>
    </row>
    <row r="829" ht="15.75" customHeight="1" s="114">
      <c r="A829" s="4" t="n"/>
    </row>
    <row r="830" ht="15.75" customHeight="1" s="114">
      <c r="A830" s="4" t="n"/>
    </row>
    <row r="831" ht="15.75" customHeight="1" s="114">
      <c r="A831" s="4" t="n"/>
    </row>
    <row r="832" ht="15.75" customHeight="1" s="114">
      <c r="A832" s="4" t="n"/>
    </row>
    <row r="833" ht="15.75" customHeight="1" s="114">
      <c r="A833" s="4" t="n"/>
    </row>
    <row r="834" ht="15.75" customHeight="1" s="114">
      <c r="A834" s="4" t="n"/>
    </row>
    <row r="835" ht="15.75" customHeight="1" s="114">
      <c r="A835" s="4" t="n"/>
    </row>
    <row r="836" ht="15.75" customHeight="1" s="114">
      <c r="A836" s="4" t="n"/>
    </row>
    <row r="837" ht="15.75" customHeight="1" s="114">
      <c r="A837" s="4" t="n"/>
    </row>
    <row r="838" ht="15.75" customHeight="1" s="114">
      <c r="A838" s="4" t="n"/>
    </row>
    <row r="839" ht="15.75" customHeight="1" s="114">
      <c r="A839" s="4" t="n"/>
    </row>
    <row r="840" ht="15.75" customHeight="1" s="114">
      <c r="A840" s="4" t="n"/>
    </row>
    <row r="841" ht="15.75" customHeight="1" s="114">
      <c r="A841" s="4" t="n"/>
    </row>
    <row r="842" ht="15.75" customHeight="1" s="114">
      <c r="A842" s="4" t="n"/>
    </row>
    <row r="843" ht="15.75" customHeight="1" s="114">
      <c r="A843" s="4" t="n"/>
    </row>
    <row r="844" ht="15.75" customHeight="1" s="114">
      <c r="A844" s="4" t="n"/>
    </row>
    <row r="845" ht="15.75" customHeight="1" s="114">
      <c r="A845" s="4" t="n"/>
    </row>
    <row r="846" ht="15.75" customHeight="1" s="114">
      <c r="A846" s="4" t="n"/>
    </row>
    <row r="847" ht="15.75" customHeight="1" s="114">
      <c r="A847" s="4" t="n"/>
    </row>
    <row r="848" ht="15.75" customHeight="1" s="114">
      <c r="A848" s="4" t="n"/>
    </row>
    <row r="849" ht="15.75" customHeight="1" s="114">
      <c r="A849" s="4" t="n"/>
    </row>
    <row r="850" ht="15.75" customHeight="1" s="114">
      <c r="A850" s="4" t="n"/>
    </row>
    <row r="851" ht="15.75" customHeight="1" s="114">
      <c r="A851" s="4" t="n"/>
    </row>
    <row r="852" ht="15.75" customHeight="1" s="114">
      <c r="A852" s="4" t="n"/>
    </row>
    <row r="853" ht="15.75" customHeight="1" s="114">
      <c r="A853" s="4" t="n"/>
    </row>
    <row r="854" ht="15.75" customHeight="1" s="114">
      <c r="A854" s="4" t="n"/>
    </row>
    <row r="855" ht="15.75" customHeight="1" s="114">
      <c r="A855" s="4" t="n"/>
    </row>
    <row r="856" ht="15.75" customHeight="1" s="114">
      <c r="A856" s="4" t="n"/>
    </row>
    <row r="857" ht="15.75" customHeight="1" s="114">
      <c r="A857" s="4" t="n"/>
    </row>
    <row r="858" ht="15.75" customHeight="1" s="114">
      <c r="A858" s="4" t="n"/>
    </row>
    <row r="859" ht="15.75" customHeight="1" s="114">
      <c r="A859" s="4" t="n"/>
    </row>
    <row r="860" ht="15.75" customHeight="1" s="114">
      <c r="A860" s="4" t="n"/>
    </row>
    <row r="861" ht="15.75" customHeight="1" s="114">
      <c r="A861" s="4" t="n"/>
    </row>
    <row r="862" ht="15.75" customHeight="1" s="114">
      <c r="A862" s="4" t="n"/>
    </row>
    <row r="863" ht="15.75" customHeight="1" s="114">
      <c r="A863" s="4" t="n"/>
    </row>
    <row r="864" ht="15.75" customHeight="1" s="114">
      <c r="A864" s="4" t="n"/>
    </row>
    <row r="865" ht="15.75" customHeight="1" s="114">
      <c r="A865" s="4" t="n"/>
    </row>
    <row r="866" ht="15.75" customHeight="1" s="114">
      <c r="A866" s="4" t="n"/>
    </row>
    <row r="867" ht="15.75" customHeight="1" s="114">
      <c r="A867" s="4" t="n"/>
    </row>
    <row r="868" ht="15.75" customHeight="1" s="114">
      <c r="A868" s="4" t="n"/>
    </row>
    <row r="869" ht="15.75" customHeight="1" s="114">
      <c r="A869" s="4" t="n"/>
    </row>
    <row r="870" ht="15.75" customHeight="1" s="114">
      <c r="A870" s="4" t="n"/>
    </row>
    <row r="871" ht="15.75" customHeight="1" s="114">
      <c r="A871" s="4" t="n"/>
    </row>
    <row r="872" ht="15.75" customHeight="1" s="114">
      <c r="A872" s="4" t="n"/>
    </row>
    <row r="873" ht="15.75" customHeight="1" s="114">
      <c r="A873" s="4" t="n"/>
    </row>
    <row r="874" ht="15.75" customHeight="1" s="114">
      <c r="A874" s="4" t="n"/>
    </row>
    <row r="875" ht="15.75" customHeight="1" s="114">
      <c r="A875" s="4" t="n"/>
    </row>
    <row r="876" ht="15.75" customHeight="1" s="114">
      <c r="A876" s="4" t="n"/>
    </row>
    <row r="877" ht="15.75" customHeight="1" s="114">
      <c r="A877" s="4" t="n"/>
    </row>
    <row r="878" ht="15.75" customHeight="1" s="114">
      <c r="A878" s="4" t="n"/>
    </row>
    <row r="879" ht="15.75" customHeight="1" s="114">
      <c r="A879" s="4" t="n"/>
    </row>
    <row r="880" ht="15.75" customHeight="1" s="114">
      <c r="A880" s="4" t="n"/>
    </row>
    <row r="881" ht="15.75" customHeight="1" s="114">
      <c r="A881" s="4" t="n"/>
    </row>
    <row r="882" ht="15.75" customHeight="1" s="114">
      <c r="A882" s="4" t="n"/>
    </row>
    <row r="883" ht="15.75" customHeight="1" s="114">
      <c r="A883" s="4" t="n"/>
    </row>
    <row r="884" ht="15.75" customHeight="1" s="114">
      <c r="A884" s="4" t="n"/>
    </row>
    <row r="885" ht="15.75" customHeight="1" s="114">
      <c r="A885" s="4" t="n"/>
    </row>
    <row r="886" ht="15.75" customHeight="1" s="114">
      <c r="A886" s="4" t="n"/>
    </row>
    <row r="887" ht="15.75" customHeight="1" s="114">
      <c r="A887" s="4" t="n"/>
    </row>
    <row r="888" ht="15.75" customHeight="1" s="114">
      <c r="A888" s="4" t="n"/>
    </row>
    <row r="889" ht="15.75" customHeight="1" s="114">
      <c r="A889" s="4" t="n"/>
    </row>
    <row r="890" ht="15.75" customHeight="1" s="114">
      <c r="A890" s="4" t="n"/>
    </row>
    <row r="891" ht="15.75" customHeight="1" s="114">
      <c r="A891" s="4" t="n"/>
    </row>
    <row r="892" ht="15.75" customHeight="1" s="114">
      <c r="A892" s="4" t="n"/>
    </row>
    <row r="893" ht="15.75" customHeight="1" s="114">
      <c r="A893" s="4" t="n"/>
    </row>
    <row r="894" ht="15.75" customHeight="1" s="114">
      <c r="A894" s="4" t="n"/>
    </row>
    <row r="895" ht="15.75" customHeight="1" s="114">
      <c r="A895" s="4" t="n"/>
    </row>
    <row r="896" ht="15.75" customHeight="1" s="114">
      <c r="A896" s="4" t="n"/>
    </row>
    <row r="897" ht="15.75" customHeight="1" s="114">
      <c r="A897" s="4" t="n"/>
    </row>
    <row r="898" ht="15.75" customHeight="1" s="114">
      <c r="A898" s="4" t="n"/>
    </row>
    <row r="899" ht="15.75" customHeight="1" s="114">
      <c r="A899" s="4" t="n"/>
    </row>
    <row r="900" ht="15.75" customHeight="1" s="114">
      <c r="A900" s="4" t="n"/>
    </row>
    <row r="901" ht="15.75" customHeight="1" s="114">
      <c r="A901" s="4" t="n"/>
    </row>
    <row r="902" ht="15.75" customHeight="1" s="114">
      <c r="A902" s="4" t="n"/>
    </row>
    <row r="903" ht="15.75" customHeight="1" s="114">
      <c r="A903" s="4" t="n"/>
    </row>
    <row r="904" ht="15.75" customHeight="1" s="114">
      <c r="A904" s="4" t="n"/>
    </row>
    <row r="905" ht="15.75" customHeight="1" s="114">
      <c r="A905" s="4" t="n"/>
    </row>
    <row r="906" ht="15.75" customHeight="1" s="114">
      <c r="A906" s="4" t="n"/>
    </row>
    <row r="907" ht="15.75" customHeight="1" s="114">
      <c r="A907" s="4" t="n"/>
    </row>
    <row r="908" ht="15.75" customHeight="1" s="114">
      <c r="A908" s="4" t="n"/>
    </row>
    <row r="909" ht="15.75" customHeight="1" s="114">
      <c r="A909" s="4" t="n"/>
    </row>
    <row r="910" ht="15.75" customHeight="1" s="114">
      <c r="A910" s="4" t="n"/>
    </row>
    <row r="911" ht="15.75" customHeight="1" s="114">
      <c r="A911" s="4" t="n"/>
    </row>
    <row r="912" ht="15.75" customHeight="1" s="114">
      <c r="A912" s="4" t="n"/>
    </row>
    <row r="913" ht="15.75" customHeight="1" s="114">
      <c r="A913" s="4" t="n"/>
    </row>
    <row r="914" ht="15.75" customHeight="1" s="114">
      <c r="A914" s="4" t="n"/>
    </row>
    <row r="915" ht="15.75" customHeight="1" s="114">
      <c r="A915" s="4" t="n"/>
    </row>
    <row r="916" ht="15.75" customHeight="1" s="114">
      <c r="A916" s="4" t="n"/>
    </row>
    <row r="917" ht="15.75" customHeight="1" s="114">
      <c r="A917" s="4" t="n"/>
    </row>
    <row r="918" ht="15.75" customHeight="1" s="114">
      <c r="A918" s="4" t="n"/>
    </row>
    <row r="919" ht="15.75" customHeight="1" s="114">
      <c r="A919" s="4" t="n"/>
    </row>
    <row r="920" ht="15.75" customHeight="1" s="114">
      <c r="A920" s="4" t="n"/>
    </row>
    <row r="921" ht="15.75" customHeight="1" s="114">
      <c r="A921" s="4" t="n"/>
    </row>
    <row r="922" ht="15.75" customHeight="1" s="114">
      <c r="A922" s="4" t="n"/>
    </row>
    <row r="923" ht="15.75" customHeight="1" s="114">
      <c r="A923" s="4" t="n"/>
    </row>
    <row r="924" ht="15.75" customHeight="1" s="114">
      <c r="A924" s="4" t="n"/>
    </row>
    <row r="925" ht="15.75" customHeight="1" s="114">
      <c r="A925" s="4" t="n"/>
    </row>
    <row r="926" ht="15.75" customHeight="1" s="114">
      <c r="A926" s="4" t="n"/>
    </row>
    <row r="927" ht="15.75" customHeight="1" s="114">
      <c r="A927" s="4" t="n"/>
    </row>
    <row r="928" ht="15.75" customHeight="1" s="114">
      <c r="A928" s="4" t="n"/>
    </row>
    <row r="929" ht="15.75" customHeight="1" s="114">
      <c r="A929" s="4" t="n"/>
    </row>
    <row r="930" ht="15.75" customHeight="1" s="114">
      <c r="A930" s="4" t="n"/>
    </row>
    <row r="931" ht="15.75" customHeight="1" s="114">
      <c r="A931" s="4" t="n"/>
    </row>
    <row r="932" ht="15.75" customHeight="1" s="114">
      <c r="A932" s="4" t="n"/>
    </row>
    <row r="933" ht="15.75" customHeight="1" s="114">
      <c r="A933" s="4" t="n"/>
    </row>
    <row r="934" ht="15.75" customHeight="1" s="114">
      <c r="A934" s="4" t="n"/>
    </row>
    <row r="935" ht="15.75" customHeight="1" s="114">
      <c r="A935" s="4" t="n"/>
    </row>
    <row r="936" ht="15.75" customHeight="1" s="114">
      <c r="A936" s="4" t="n"/>
    </row>
    <row r="937" ht="15.75" customHeight="1" s="114">
      <c r="A937" s="4" t="n"/>
    </row>
    <row r="938" ht="15.75" customHeight="1" s="114">
      <c r="A938" s="4" t="n"/>
    </row>
    <row r="939" ht="15.75" customHeight="1" s="114">
      <c r="A939" s="4" t="n"/>
    </row>
    <row r="940" ht="15.75" customHeight="1" s="114">
      <c r="A940" s="4" t="n"/>
    </row>
    <row r="941" ht="15.75" customHeight="1" s="114">
      <c r="A941" s="4" t="n"/>
    </row>
    <row r="942" ht="15.75" customHeight="1" s="114">
      <c r="A942" s="4" t="n"/>
    </row>
    <row r="943" ht="15.75" customHeight="1" s="114">
      <c r="A943" s="4" t="n"/>
    </row>
    <row r="944" ht="15.75" customHeight="1" s="114">
      <c r="A944" s="4" t="n"/>
    </row>
    <row r="945" ht="15.75" customHeight="1" s="114">
      <c r="A945" s="4" t="n"/>
    </row>
    <row r="946" ht="15.75" customHeight="1" s="114">
      <c r="A946" s="4" t="n"/>
    </row>
    <row r="947" ht="15.75" customHeight="1" s="114">
      <c r="A947" s="4" t="n"/>
    </row>
    <row r="948" ht="15.75" customHeight="1" s="114">
      <c r="A948" s="4" t="n"/>
    </row>
    <row r="949" ht="15.75" customHeight="1" s="114">
      <c r="A949" s="4" t="n"/>
    </row>
    <row r="950" ht="15.75" customHeight="1" s="114">
      <c r="A950" s="4" t="n"/>
    </row>
    <row r="951" ht="15.75" customHeight="1" s="114">
      <c r="A951" s="4" t="n"/>
    </row>
    <row r="952" ht="15.75" customHeight="1" s="114">
      <c r="A952" s="4" t="n"/>
    </row>
    <row r="953" ht="15.75" customHeight="1" s="114">
      <c r="A953" s="4" t="n"/>
    </row>
    <row r="954" ht="15.75" customHeight="1" s="114">
      <c r="A954" s="4" t="n"/>
    </row>
    <row r="955" ht="15.75" customHeight="1" s="114">
      <c r="A955" s="4" t="n"/>
    </row>
    <row r="956" ht="15.75" customHeight="1" s="114">
      <c r="A956" s="4" t="n"/>
    </row>
    <row r="957" ht="15.75" customHeight="1" s="114">
      <c r="A957" s="4" t="n"/>
    </row>
    <row r="958" ht="15.75" customHeight="1" s="114">
      <c r="A958" s="4" t="n"/>
    </row>
    <row r="959" ht="15.75" customHeight="1" s="114">
      <c r="A959" s="4" t="n"/>
    </row>
    <row r="960" ht="15.75" customHeight="1" s="114">
      <c r="A960" s="4" t="n"/>
    </row>
    <row r="961" ht="15.75" customHeight="1" s="114">
      <c r="A961" s="4" t="n"/>
    </row>
    <row r="962" ht="15.75" customHeight="1" s="114">
      <c r="A962" s="4" t="n"/>
    </row>
    <row r="963" ht="15.75" customHeight="1" s="114">
      <c r="A963" s="4" t="n"/>
    </row>
    <row r="964" ht="15.75" customHeight="1" s="114">
      <c r="A964" s="4" t="n"/>
    </row>
    <row r="965" ht="15.75" customHeight="1" s="114">
      <c r="A965" s="4" t="n"/>
    </row>
    <row r="966" ht="15.75" customHeight="1" s="114">
      <c r="A966" s="4" t="n"/>
    </row>
    <row r="967" ht="15.75" customHeight="1" s="114">
      <c r="A967" s="4" t="n"/>
    </row>
    <row r="968" ht="15.75" customHeight="1" s="114">
      <c r="A968" s="4" t="n"/>
    </row>
    <row r="969" ht="15.75" customHeight="1" s="114">
      <c r="A969" s="4" t="n"/>
    </row>
    <row r="970" ht="15.75" customHeight="1" s="114">
      <c r="A970" s="4" t="n"/>
    </row>
    <row r="971" ht="15.75" customHeight="1" s="114">
      <c r="A971" s="4" t="n"/>
    </row>
    <row r="972" ht="15.75" customHeight="1" s="114">
      <c r="A972" s="4" t="n"/>
    </row>
    <row r="973" ht="15.75" customHeight="1" s="114">
      <c r="A973" s="4" t="n"/>
    </row>
    <row r="974" ht="15.75" customHeight="1" s="114">
      <c r="A974" s="4" t="n"/>
    </row>
    <row r="975" ht="15.75" customHeight="1" s="114">
      <c r="A975" s="4" t="n"/>
    </row>
    <row r="976" ht="15.75" customHeight="1" s="114">
      <c r="A976" s="4" t="n"/>
    </row>
    <row r="977" ht="15.75" customHeight="1" s="114">
      <c r="A977" s="4" t="n"/>
    </row>
    <row r="978" ht="15.75" customHeight="1" s="114">
      <c r="A978" s="4" t="n"/>
    </row>
    <row r="979" ht="15.75" customHeight="1" s="114">
      <c r="A979" s="4" t="n"/>
    </row>
    <row r="980" ht="15.75" customHeight="1" s="114">
      <c r="A980" s="4" t="n"/>
    </row>
    <row r="981" ht="15.75" customHeight="1" s="114">
      <c r="A981" s="4" t="n"/>
    </row>
    <row r="982" ht="15.75" customHeight="1" s="114">
      <c r="A982" s="4" t="n"/>
    </row>
    <row r="983" ht="15.75" customHeight="1" s="114">
      <c r="A983" s="4" t="n"/>
    </row>
    <row r="984" ht="15.75" customHeight="1" s="114">
      <c r="A984" s="4" t="n"/>
    </row>
    <row r="985" ht="15.75" customHeight="1" s="114">
      <c r="A985" s="4" t="n"/>
    </row>
    <row r="986" ht="15.75" customHeight="1" s="114">
      <c r="A986" s="4" t="n"/>
    </row>
    <row r="987" ht="15.75" customHeight="1" s="114">
      <c r="A987" s="4" t="n"/>
    </row>
    <row r="988" ht="15.75" customHeight="1" s="114">
      <c r="A988" s="4" t="n"/>
    </row>
    <row r="989" ht="15.75" customHeight="1" s="114">
      <c r="A989" s="4" t="n"/>
    </row>
    <row r="990" ht="15.75" customHeight="1" s="114">
      <c r="A990" s="4" t="n"/>
    </row>
    <row r="991" ht="15.75" customHeight="1" s="114">
      <c r="A991" s="4" t="n"/>
    </row>
    <row r="992" ht="15.75" customHeight="1" s="114">
      <c r="A992" s="4" t="n"/>
    </row>
    <row r="993" ht="15.75" customHeight="1" s="114">
      <c r="A993" s="4" t="n"/>
    </row>
    <row r="994" ht="15.75" customHeight="1" s="114">
      <c r="A994" s="4" t="n"/>
    </row>
    <row r="995" ht="15.75" customHeight="1" s="114">
      <c r="A995" s="4" t="n"/>
    </row>
    <row r="996" ht="15.75" customHeight="1" s="114">
      <c r="A996" s="4" t="n"/>
    </row>
    <row r="997" ht="15.75" customHeight="1" s="114">
      <c r="A997" s="4" t="n"/>
    </row>
    <row r="998" ht="15.75" customHeight="1" s="114">
      <c r="A998" s="4" t="n"/>
    </row>
    <row r="999" ht="15.75" customHeight="1" s="114">
      <c r="A999" s="4" t="n"/>
    </row>
    <row r="1000" ht="15.75" customHeight="1" s="114">
      <c r="A1000" s="4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2021-04-08T17:01:07Z</dcterms:modified>
  <cp:lastModifiedBy>Microsoft Office User</cp:lastModifiedBy>
</cp:coreProperties>
</file>