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ar/ctrl-settings/eoseuwgdpir/"/>
    </mc:Choice>
  </mc:AlternateContent>
  <xr:revisionPtr revIDLastSave="0" documentId="13_ncr:1_{7E725F1A-4952-554E-B77F-963A3D15A139}" xr6:coauthVersionLast="46" xr6:coauthVersionMax="46" xr10:uidLastSave="{00000000-0000-0000-0000-000000000000}"/>
  <bookViews>
    <workbookView xWindow="10280" yWindow="1720" windowWidth="18520" windowHeight="1404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8" l="1"/>
  <c r="I11" i="8"/>
  <c r="I10" i="8"/>
  <c r="D10" i="8"/>
  <c r="D6" i="8"/>
  <c r="I5" i="8"/>
  <c r="D5" i="8"/>
  <c r="I4" i="8"/>
  <c r="D4" i="8"/>
  <c r="I3" i="8"/>
  <c r="D3" i="8"/>
  <c r="C16" i="3" l="1"/>
  <c r="C14" i="3"/>
  <c r="C11" i="3"/>
  <c r="C4" i="3"/>
  <c r="C9" i="3"/>
  <c r="C6" i="3"/>
  <c r="C5" i="3"/>
  <c r="B16" i="3"/>
  <c r="B15" i="3"/>
  <c r="B14" i="3"/>
  <c r="B11" i="3"/>
  <c r="B9" i="3"/>
  <c r="B26" i="3" s="1"/>
  <c r="B6" i="3"/>
  <c r="B5" i="3"/>
  <c r="B4" i="3"/>
  <c r="C26" i="3" l="1"/>
  <c r="D26" i="3"/>
  <c r="C20" i="3"/>
  <c r="B20" i="3"/>
  <c r="F26" i="3"/>
  <c r="E26" i="3"/>
  <c r="A22" i="3" l="1"/>
  <c r="E28" i="3" s="1"/>
  <c r="B2" i="7" s="1"/>
  <c r="C28" i="3" l="1"/>
  <c r="B5" i="7" s="1"/>
  <c r="B28" i="3"/>
  <c r="B4" i="7" s="1"/>
  <c r="D28" i="3"/>
  <c r="F28" i="3"/>
  <c r="B3" i="7" l="1"/>
  <c r="B6" i="7"/>
</calcChain>
</file>

<file path=xl/sharedStrings.xml><?xml version="1.0" encoding="utf-8"?>
<sst xmlns="http://schemas.openxmlformats.org/spreadsheetml/2006/main" count="359" uniqueCount="336">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</sst>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8" sqref="B8"/>
    </sheetView>
  </sheetViews>
  <sheetFormatPr baseColWidth="10" defaultColWidth="8.83203125" defaultRowHeight="15" x14ac:dyDescent="0.2"/>
  <cols>
    <col min="2" max="2" width="52.5" customWidth="1"/>
  </cols>
  <sheetData>
    <row r="1" spans="1:3" x14ac:dyDescent="0.2">
      <c r="A1" s="1" t="s">
        <v>22</v>
      </c>
      <c r="C1" s="26">
        <v>44307</v>
      </c>
    </row>
    <row r="3" spans="1:3" x14ac:dyDescent="0.2">
      <c r="A3" s="1" t="s">
        <v>39</v>
      </c>
      <c r="B3" t="s">
        <v>1</v>
      </c>
    </row>
    <row r="4" spans="1:3" x14ac:dyDescent="0.2">
      <c r="B4" s="20" t="s">
        <v>334</v>
      </c>
    </row>
    <row r="5" spans="1:3" x14ac:dyDescent="0.2">
      <c r="B5" t="s">
        <v>40</v>
      </c>
    </row>
    <row r="6" spans="1:3" x14ac:dyDescent="0.2">
      <c r="B6" s="3" t="s">
        <v>41</v>
      </c>
    </row>
    <row r="7" spans="1:3" x14ac:dyDescent="0.2">
      <c r="B7" t="s">
        <v>335</v>
      </c>
    </row>
    <row r="9" spans="1:3" x14ac:dyDescent="0.2">
      <c r="B9" s="21" t="s">
        <v>333</v>
      </c>
    </row>
    <row r="13" spans="1:3" x14ac:dyDescent="0.2">
      <c r="A13" s="1" t="s">
        <v>0</v>
      </c>
      <c r="B13" s="4"/>
    </row>
    <row r="14" spans="1:3" s="4" customFormat="1" x14ac:dyDescent="0.2">
      <c r="A14" s="4" t="s">
        <v>23</v>
      </c>
    </row>
    <row r="15" spans="1:3" s="4" customFormat="1" x14ac:dyDescent="0.2">
      <c r="A15" s="4" t="s">
        <v>24</v>
      </c>
    </row>
    <row r="16" spans="1:3" s="4" customFormat="1" x14ac:dyDescent="0.2">
      <c r="A16" s="4" t="s">
        <v>19</v>
      </c>
    </row>
    <row r="17" spans="1:3" s="4" customFormat="1" x14ac:dyDescent="0.2">
      <c r="A17" s="9" t="s">
        <v>25</v>
      </c>
      <c r="B17" s="9"/>
      <c r="C17" s="9"/>
    </row>
    <row r="18" spans="1:3" s="4" customFormat="1" x14ac:dyDescent="0.2">
      <c r="A18" s="9" t="s">
        <v>26</v>
      </c>
      <c r="B18" s="9"/>
      <c r="C18" s="9"/>
    </row>
    <row r="19" spans="1:3" s="4" customFormat="1" x14ac:dyDescent="0.2">
      <c r="A19" s="9" t="s">
        <v>27</v>
      </c>
      <c r="B19" s="9"/>
      <c r="C19" s="9"/>
    </row>
    <row r="20" spans="1:3" s="4" customFormat="1" x14ac:dyDescent="0.2">
      <c r="A20" s="4" t="s">
        <v>20</v>
      </c>
    </row>
    <row r="21" spans="1:3" s="4" customFormat="1" x14ac:dyDescent="0.2"/>
    <row r="22" spans="1:3" s="4" customFormat="1" x14ac:dyDescent="0.2">
      <c r="A22" s="4" t="s">
        <v>45</v>
      </c>
    </row>
    <row r="23" spans="1:3" s="4" customFormat="1" x14ac:dyDescent="0.2">
      <c r="A23" s="4" t="s">
        <v>46</v>
      </c>
    </row>
    <row r="24" spans="1:3" s="4" customFormat="1" x14ac:dyDescent="0.2">
      <c r="A24" s="4" t="s">
        <v>47</v>
      </c>
    </row>
    <row r="25" spans="1:3" s="4" customFormat="1" x14ac:dyDescent="0.2">
      <c r="A25" s="4" t="s">
        <v>48</v>
      </c>
    </row>
    <row r="26" spans="1:3" s="4" customFormat="1" x14ac:dyDescent="0.2">
      <c r="A26" s="4" t="s">
        <v>49</v>
      </c>
    </row>
    <row r="27" spans="1:3" s="4" customFormat="1" x14ac:dyDescent="0.2">
      <c r="A27" s="4" t="s">
        <v>50</v>
      </c>
    </row>
    <row r="28" spans="1:3" s="4" customFormat="1" x14ac:dyDescent="0.2">
      <c r="A28" s="4" t="s">
        <v>51</v>
      </c>
    </row>
    <row r="29" spans="1:3" s="4" customFormat="1" x14ac:dyDescent="0.2">
      <c r="B29"/>
    </row>
    <row r="30" spans="1:3" s="4" customFormat="1" x14ac:dyDescent="0.2">
      <c r="A30" s="4" t="s">
        <v>42</v>
      </c>
      <c r="B30"/>
    </row>
    <row r="31" spans="1:3" s="4" customFormat="1" x14ac:dyDescent="0.2">
      <c r="A31" s="4" t="s">
        <v>329</v>
      </c>
      <c r="B31"/>
    </row>
    <row r="32" spans="1:3" s="4" customFormat="1" x14ac:dyDescent="0.2">
      <c r="A32" s="4" t="s">
        <v>330</v>
      </c>
      <c r="B32"/>
    </row>
    <row r="33" spans="1:2" s="4" customFormat="1" x14ac:dyDescent="0.2">
      <c r="B33"/>
    </row>
    <row r="34" spans="1:2" x14ac:dyDescent="0.2">
      <c r="A34" t="s">
        <v>325</v>
      </c>
    </row>
    <row r="35" spans="1:2" x14ac:dyDescent="0.2">
      <c r="A35" t="s">
        <v>326</v>
      </c>
    </row>
    <row r="36" spans="1:2" x14ac:dyDescent="0.2">
      <c r="A36" t="s">
        <v>327</v>
      </c>
    </row>
    <row r="37" spans="1:2" x14ac:dyDescent="0.2">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7" workbookViewId="0">
      <selection activeCell="B4" sqref="B4"/>
    </sheetView>
  </sheetViews>
  <sheetFormatPr baseColWidth="10" defaultColWidth="8.83203125" defaultRowHeight="15" x14ac:dyDescent="0.2"/>
  <cols>
    <col min="1" max="1" width="17.5" customWidth="1"/>
    <col min="2" max="2" width="27.5" customWidth="1"/>
    <col min="3" max="3" width="17.33203125" customWidth="1"/>
    <col min="4" max="4" width="16.6640625" customWidth="1"/>
    <col min="5" max="5" width="19.33203125" customWidth="1"/>
    <col min="6" max="6" width="11.33203125" customWidth="1"/>
    <col min="7" max="7" width="87.6640625" customWidth="1"/>
  </cols>
  <sheetData>
    <row r="1" spans="1:3" x14ac:dyDescent="0.2">
      <c r="A1" s="5" t="s">
        <v>331</v>
      </c>
      <c r="B1" s="5"/>
      <c r="C1" s="5"/>
    </row>
    <row r="2" spans="1:3" ht="32" x14ac:dyDescent="0.2">
      <c r="B2" s="19" t="s">
        <v>321</v>
      </c>
      <c r="C2" t="s">
        <v>6</v>
      </c>
    </row>
    <row r="3" spans="1:3" x14ac:dyDescent="0.2">
      <c r="A3" s="21" t="s">
        <v>3</v>
      </c>
    </row>
    <row r="4" spans="1:3" x14ac:dyDescent="0.2">
      <c r="A4" s="18" t="s">
        <v>5</v>
      </c>
      <c r="B4" s="23">
        <f>SUM(BIFUbC!C2,BIFUbC!C12,BIFUbC!C22,BIFUbC!C32,BIFUbC!C42,BIFUbC!C52,BIFUbC!C62,BIFUbC!C72)/SUM(BIFUbC!C2:C81)</f>
        <v>5.0406227485855479E-2</v>
      </c>
      <c r="C4">
        <f>EIA!D5</f>
        <v>-2.748414376321353E-2</v>
      </c>
    </row>
    <row r="5" spans="1:3" x14ac:dyDescent="0.2">
      <c r="A5" s="18" t="s">
        <v>57</v>
      </c>
      <c r="B5" s="23">
        <f>SUM(BIFUbC!C3,BIFUbC!C13,BIFUbC!C23,BIFUbC!C33,BIFUbC!C43,BIFUbC!C53,BIFUbC!C63,BIFUbC!C73)/SUM(BIFUbC!C2:C81)</f>
        <v>1.6490638639748405E-2</v>
      </c>
      <c r="C5">
        <f>EIA!I5</f>
        <v>-6.7383216205043506E-2</v>
      </c>
    </row>
    <row r="6" spans="1:3" x14ac:dyDescent="0.2">
      <c r="A6" s="18" t="s">
        <v>56</v>
      </c>
      <c r="B6" s="23">
        <f>SUM(BIFUbC!C4,BIFUbC!C14,BIFUbC!C24,BIFUbC!C34,BIFUbC!C44,BIFUbC!C54,BIFUbC!C64,BIFUbC!C74)/SUM(BIFUbC!C2:C81)</f>
        <v>0.1827977815837582</v>
      </c>
      <c r="C6">
        <f>EIA!I11</f>
        <v>-0.10839160839160844</v>
      </c>
    </row>
    <row r="8" spans="1:3" x14ac:dyDescent="0.2">
      <c r="A8" s="21" t="s">
        <v>58</v>
      </c>
    </row>
    <row r="9" spans="1:3" x14ac:dyDescent="0.2">
      <c r="A9" s="18" t="s">
        <v>5</v>
      </c>
      <c r="B9" s="23">
        <f>SUM(BCEU!C2:C7,BCEU!C62:C67)/SUM(BCEU!C2:C121)</f>
        <v>0.42625451609530046</v>
      </c>
      <c r="C9">
        <f>EIA!D3</f>
        <v>2.3093072078376489E-2</v>
      </c>
    </row>
    <row r="10" spans="1:3" x14ac:dyDescent="0.2">
      <c r="A10" s="18" t="s">
        <v>57</v>
      </c>
      <c r="B10" s="23">
        <v>0</v>
      </c>
      <c r="C10">
        <v>0</v>
      </c>
    </row>
    <row r="11" spans="1:3" x14ac:dyDescent="0.2">
      <c r="A11" s="18" t="s">
        <v>56</v>
      </c>
      <c r="B11" s="23">
        <f>SUM(BCEU!C14:C19,BCEU!C74:C79)/SUM(BCEU!C2:C121)</f>
        <v>0.45250627433728208</v>
      </c>
      <c r="C11">
        <f>EIA!I3</f>
        <v>-7.7705156136528702E-2</v>
      </c>
    </row>
    <row r="13" spans="1:3" x14ac:dyDescent="0.2">
      <c r="A13" s="21" t="s">
        <v>59</v>
      </c>
    </row>
    <row r="14" spans="1:3" x14ac:dyDescent="0.2">
      <c r="A14" s="18" t="s">
        <v>5</v>
      </c>
      <c r="B14" s="23">
        <f>SUM(BCEU!C122:C127)/SUM(BCEU!C122:C181)</f>
        <v>0.49352918272424123</v>
      </c>
      <c r="C14">
        <f>EIA!D4</f>
        <v>-5.830258302583026E-2</v>
      </c>
    </row>
    <row r="15" spans="1:3" x14ac:dyDescent="0.2">
      <c r="A15" s="18" t="s">
        <v>57</v>
      </c>
      <c r="B15" s="23">
        <f>SUM(BCEU!C128:C133)/SUM(BCEU!C122:C181)</f>
        <v>2.3423629001951933E-3</v>
      </c>
      <c r="C15">
        <v>0</v>
      </c>
    </row>
    <row r="16" spans="1:3" x14ac:dyDescent="0.2">
      <c r="A16" s="18" t="s">
        <v>56</v>
      </c>
      <c r="B16" s="23">
        <f>SUM(BCEU!C134:C139)/SUM(BCEU!C122:C181)</f>
        <v>0.37689244683928402</v>
      </c>
      <c r="C16">
        <f>EIA!I4</f>
        <v>-9.0909090909091023E-2</v>
      </c>
    </row>
    <row r="17" spans="1:7" x14ac:dyDescent="0.2">
      <c r="A17" s="18"/>
      <c r="B17" s="23"/>
    </row>
    <row r="18" spans="1:7" x14ac:dyDescent="0.2">
      <c r="A18" s="5" t="s">
        <v>28</v>
      </c>
      <c r="B18" s="5"/>
      <c r="C18" s="5"/>
    </row>
    <row r="19" spans="1:7" x14ac:dyDescent="0.2">
      <c r="B19">
        <v>2019</v>
      </c>
      <c r="C19">
        <v>2020</v>
      </c>
    </row>
    <row r="20" spans="1:7" ht="48" x14ac:dyDescent="0.2">
      <c r="A20" s="19" t="s">
        <v>29</v>
      </c>
      <c r="B20">
        <f>EIA!B12</f>
        <v>19448</v>
      </c>
      <c r="C20">
        <f>EIA!C12</f>
        <v>18423</v>
      </c>
    </row>
    <row r="22" spans="1:7" x14ac:dyDescent="0.2">
      <c r="A22" s="16">
        <f>-(1-C20/B20)</f>
        <v>-5.2704648292883571E-2</v>
      </c>
      <c r="B22" s="1" t="s">
        <v>30</v>
      </c>
      <c r="C22" s="15"/>
    </row>
    <row r="24" spans="1:7" x14ac:dyDescent="0.2">
      <c r="A24" s="1" t="s">
        <v>2</v>
      </c>
    </row>
    <row r="25" spans="1:7" ht="48" x14ac:dyDescent="0.2">
      <c r="B25" s="8" t="s">
        <v>7</v>
      </c>
      <c r="C25" s="8" t="s">
        <v>8</v>
      </c>
      <c r="D25" s="1" t="s">
        <v>3</v>
      </c>
      <c r="E25" s="1" t="s">
        <v>4</v>
      </c>
      <c r="F25" s="17" t="s">
        <v>5</v>
      </c>
      <c r="G25" s="25" t="s">
        <v>332</v>
      </c>
    </row>
    <row r="26" spans="1:7" x14ac:dyDescent="0.2">
      <c r="A26" s="1" t="s">
        <v>6</v>
      </c>
      <c r="B26" s="6">
        <f>SUMPRODUCT(B9:B11,C9:C11)/SUM(B9:B11)</f>
        <v>-2.8811645571659744E-2</v>
      </c>
      <c r="C26" s="6">
        <f>SUMPRODUCT(B14:B16,C14:C16)/SUM(B14:B16)</f>
        <v>-7.2226829255599492E-2</v>
      </c>
      <c r="D26" s="6">
        <f>SUMPRODUCT(B4:B6,C4:C6)/SUM(B4:B6)</f>
        <v>-8.9350372675404757E-2</v>
      </c>
      <c r="E26" s="6">
        <f>(EIA!C10-EIA!B10)/EIA!B10</f>
        <v>-0.14242928452579035</v>
      </c>
      <c r="F26" s="13">
        <f>(EIA!C6-EIA!B6)/EIA!B6</f>
        <v>-2.084942084942085E-2</v>
      </c>
      <c r="G26" s="24"/>
    </row>
    <row r="27" spans="1:7" x14ac:dyDescent="0.2">
      <c r="F27" s="12"/>
      <c r="G27" s="9"/>
    </row>
    <row r="28" spans="1:7" ht="32" x14ac:dyDescent="0.2">
      <c r="A28" s="8" t="s">
        <v>9</v>
      </c>
      <c r="B28" s="11">
        <f>B26/$A$22</f>
        <v>0.54666232495379397</v>
      </c>
      <c r="C28" s="11">
        <f>C26/$A$22</f>
        <v>1.3704071954759993</v>
      </c>
      <c r="D28" s="11">
        <f>D26/$A$22</f>
        <v>1.6953034612597777</v>
      </c>
      <c r="E28" s="11">
        <f>E26/$A$22</f>
        <v>2.7024046102025086</v>
      </c>
      <c r="F28" s="11">
        <f>F26/$A$22</f>
        <v>0.39558979188247495</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baseColWidth="10" defaultColWidth="8.83203125" defaultRowHeight="15" x14ac:dyDescent="0.2"/>
  <cols>
    <col min="1" max="1" width="23.5" customWidth="1"/>
  </cols>
  <sheetData>
    <row r="1" spans="1:33" x14ac:dyDescent="0.2">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baseColWidth="10" defaultColWidth="8.83203125" defaultRowHeight="15" x14ac:dyDescent="0.2"/>
  <sheetData>
    <row r="1" spans="1:33" x14ac:dyDescent="0.2">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H12" sqref="H12"/>
    </sheetView>
  </sheetViews>
  <sheetFormatPr baseColWidth="10" defaultColWidth="8.83203125" defaultRowHeight="15" x14ac:dyDescent="0.2"/>
  <cols>
    <col min="1" max="1" width="18.5" customWidth="1"/>
    <col min="6" max="6" width="16.83203125" customWidth="1"/>
  </cols>
  <sheetData>
    <row r="1" spans="1:9" x14ac:dyDescent="0.2">
      <c r="A1" s="5" t="s">
        <v>33</v>
      </c>
      <c r="B1" s="5"/>
      <c r="C1" s="5"/>
      <c r="D1" s="5"/>
      <c r="F1" s="5" t="s">
        <v>52</v>
      </c>
      <c r="G1" s="5"/>
      <c r="H1" s="5"/>
      <c r="I1" s="2"/>
    </row>
    <row r="2" spans="1:9" ht="64" x14ac:dyDescent="0.2">
      <c r="A2" s="19" t="s">
        <v>322</v>
      </c>
      <c r="B2" s="19" t="s">
        <v>43</v>
      </c>
      <c r="C2" s="19" t="s">
        <v>44</v>
      </c>
      <c r="D2" s="19" t="s">
        <v>6</v>
      </c>
      <c r="F2" s="19" t="s">
        <v>323</v>
      </c>
      <c r="G2" s="19" t="s">
        <v>43</v>
      </c>
      <c r="H2" s="19" t="s">
        <v>44</v>
      </c>
      <c r="I2" s="19" t="s">
        <v>6</v>
      </c>
    </row>
    <row r="3" spans="1:9" x14ac:dyDescent="0.2">
      <c r="A3" t="s">
        <v>34</v>
      </c>
      <c r="B3">
        <v>1429</v>
      </c>
      <c r="C3">
        <v>1462</v>
      </c>
      <c r="D3">
        <f>(C3-B3)/B3</f>
        <v>2.3093072078376489E-2</v>
      </c>
      <c r="F3" t="s">
        <v>34</v>
      </c>
      <c r="G3">
        <v>13.77</v>
      </c>
      <c r="H3">
        <v>12.7</v>
      </c>
      <c r="I3">
        <f>(H3-G3)/G3</f>
        <v>-7.7705156136528702E-2</v>
      </c>
    </row>
    <row r="4" spans="1:9" x14ac:dyDescent="0.2">
      <c r="A4" t="s">
        <v>35</v>
      </c>
      <c r="B4">
        <v>1355</v>
      </c>
      <c r="C4">
        <v>1276</v>
      </c>
      <c r="D4">
        <f t="shared" ref="D4:D6" si="0">(C4-B4)/B4</f>
        <v>-5.830258302583026E-2</v>
      </c>
      <c r="F4" t="s">
        <v>35</v>
      </c>
      <c r="G4">
        <v>9.4600000000000009</v>
      </c>
      <c r="H4">
        <v>8.6</v>
      </c>
      <c r="I4">
        <f t="shared" ref="I4:I5" si="1">(H4-G4)/G4</f>
        <v>-9.0909090909091023E-2</v>
      </c>
    </row>
    <row r="5" spans="1:9" x14ac:dyDescent="0.2">
      <c r="A5" t="s">
        <v>36</v>
      </c>
      <c r="B5">
        <v>946</v>
      </c>
      <c r="C5">
        <v>920</v>
      </c>
      <c r="D5">
        <f t="shared" si="0"/>
        <v>-2.748414376321353E-2</v>
      </c>
      <c r="F5" t="s">
        <v>36</v>
      </c>
      <c r="G5">
        <v>24.19</v>
      </c>
      <c r="H5">
        <v>22.56</v>
      </c>
      <c r="I5">
        <f t="shared" si="1"/>
        <v>-6.7383216205043506E-2</v>
      </c>
    </row>
    <row r="6" spans="1:9" x14ac:dyDescent="0.2">
      <c r="A6" t="s">
        <v>37</v>
      </c>
      <c r="B6">
        <v>3885</v>
      </c>
      <c r="C6">
        <v>3804</v>
      </c>
      <c r="D6">
        <f t="shared" si="0"/>
        <v>-2.084942084942085E-2</v>
      </c>
    </row>
    <row r="8" spans="1:9" x14ac:dyDescent="0.2">
      <c r="A8" s="5" t="s">
        <v>32</v>
      </c>
      <c r="B8" s="5"/>
      <c r="C8" s="5"/>
      <c r="D8" s="5"/>
      <c r="F8" s="5" t="s">
        <v>53</v>
      </c>
      <c r="G8" s="2"/>
      <c r="H8" s="2"/>
      <c r="I8" s="2"/>
    </row>
    <row r="9" spans="1:9" ht="64" x14ac:dyDescent="0.2">
      <c r="B9" s="19" t="s">
        <v>43</v>
      </c>
      <c r="C9" s="19" t="s">
        <v>44</v>
      </c>
      <c r="D9" s="19" t="s">
        <v>6</v>
      </c>
      <c r="F9" s="19" t="s">
        <v>324</v>
      </c>
      <c r="G9" s="19" t="s">
        <v>43</v>
      </c>
      <c r="H9" s="19" t="s">
        <v>44</v>
      </c>
      <c r="I9" s="19" t="s">
        <v>6</v>
      </c>
    </row>
    <row r="10" spans="1:9" ht="32" x14ac:dyDescent="0.2">
      <c r="A10" s="19" t="s">
        <v>31</v>
      </c>
      <c r="B10">
        <v>9015</v>
      </c>
      <c r="C10">
        <v>7731</v>
      </c>
      <c r="D10">
        <f>(C10-B10)/B10</f>
        <v>-0.14242928452579035</v>
      </c>
      <c r="F10" t="s">
        <v>54</v>
      </c>
      <c r="G10">
        <v>0.7</v>
      </c>
      <c r="H10">
        <v>0.8</v>
      </c>
      <c r="I10">
        <f>(H10-G10)/G10</f>
        <v>0.14285714285714299</v>
      </c>
    </row>
    <row r="11" spans="1:9" x14ac:dyDescent="0.2">
      <c r="F11" t="s">
        <v>55</v>
      </c>
      <c r="G11">
        <v>28.6</v>
      </c>
      <c r="H11">
        <v>25.5</v>
      </c>
      <c r="I11">
        <f>(H11-G11)/G11</f>
        <v>-0.10839160839160844</v>
      </c>
    </row>
    <row r="12" spans="1:9" x14ac:dyDescent="0.2">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heetViews>
  <sheetFormatPr baseColWidth="10" defaultColWidth="8.83203125" defaultRowHeight="15" x14ac:dyDescent="0.2"/>
  <cols>
    <col min="1" max="1" width="41.1640625" customWidth="1"/>
  </cols>
  <sheetData>
    <row r="1" spans="1:2" ht="16" x14ac:dyDescent="0.2">
      <c r="A1" s="10" t="s">
        <v>21</v>
      </c>
      <c r="B1" s="18" t="s">
        <v>18</v>
      </c>
    </row>
    <row r="2" spans="1:2" x14ac:dyDescent="0.2">
      <c r="A2" t="s">
        <v>10</v>
      </c>
      <c r="B2" s="7">
        <f>Calculations!E28</f>
        <v>2.7024046102025086</v>
      </c>
    </row>
    <row r="3" spans="1:2" x14ac:dyDescent="0.2">
      <c r="A3" s="12" t="s">
        <v>17</v>
      </c>
      <c r="B3" s="14">
        <f>Calculations!F28</f>
        <v>0.39558979188247495</v>
      </c>
    </row>
    <row r="4" spans="1:2" x14ac:dyDescent="0.2">
      <c r="A4" t="s">
        <v>11</v>
      </c>
      <c r="B4" s="7">
        <f>Calculations!B28</f>
        <v>0.54666232495379397</v>
      </c>
    </row>
    <row r="5" spans="1:2" x14ac:dyDescent="0.2">
      <c r="A5" t="s">
        <v>12</v>
      </c>
      <c r="B5" s="7">
        <f>Calculations!C28</f>
        <v>1.3704071954759993</v>
      </c>
    </row>
    <row r="6" spans="1:2" x14ac:dyDescent="0.2">
      <c r="A6" t="s">
        <v>13</v>
      </c>
      <c r="B6" s="7">
        <f>Calculations!D28</f>
        <v>1.6953034612597777</v>
      </c>
    </row>
    <row r="7" spans="1:2" x14ac:dyDescent="0.2">
      <c r="A7" s="2" t="s">
        <v>14</v>
      </c>
      <c r="B7" s="2">
        <v>0</v>
      </c>
    </row>
    <row r="8" spans="1:2" x14ac:dyDescent="0.2">
      <c r="A8" s="2" t="s">
        <v>16</v>
      </c>
      <c r="B8" s="2">
        <v>0</v>
      </c>
    </row>
    <row r="9" spans="1:2" x14ac:dyDescent="0.2">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2019-05-23T18:52:04Z</dcterms:created>
  <dcterms:modified xsi:type="dcterms:W3CDTF">2021-04-22T03:08:53Z</dcterms:modified>
</cp:coreProperties>
</file>