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gbsc/"/>
    </mc:Choice>
  </mc:AlternateContent>
  <xr:revisionPtr revIDLastSave="0" documentId="13_ncr:1_{DED0AACA-41C8-EC43-B67E-64919C609081}" xr6:coauthVersionLast="46" xr6:coauthVersionMax="46" xr10:uidLastSave="{00000000-0000-0000-0000-000000000000}"/>
  <bookViews>
    <workbookView xWindow="0" yWindow="460" windowWidth="21540" windowHeight="1580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B52" i="3"/>
  <c r="D51" i="3"/>
  <c r="D50" i="3"/>
  <c r="D49" i="3"/>
  <c r="B49" i="3"/>
  <c r="D48" i="3"/>
  <c r="D47" i="3"/>
  <c r="D46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10" i="3"/>
  <c r="C93" i="3" s="1"/>
  <c r="F10" i="3"/>
  <c r="G7" i="3"/>
  <c r="B88" i="3" s="1"/>
  <c r="D51" i="2"/>
  <c r="F49" i="2" s="1"/>
  <c r="C51" i="2"/>
  <c r="E49" i="2" s="1"/>
  <c r="B51" i="2"/>
  <c r="E10" i="3" s="1"/>
  <c r="F50" i="2"/>
  <c r="E50" i="2"/>
  <c r="F47" i="2"/>
  <c r="E47" i="2"/>
  <c r="F46" i="2"/>
  <c r="E46" i="2"/>
  <c r="F43" i="2"/>
  <c r="E43" i="2"/>
  <c r="F42" i="2"/>
  <c r="E42" i="2"/>
  <c r="F39" i="2"/>
  <c r="E39" i="2"/>
  <c r="F38" i="2"/>
  <c r="E38" i="2"/>
  <c r="F35" i="2"/>
  <c r="E35" i="2"/>
  <c r="F34" i="2"/>
  <c r="E34" i="2"/>
  <c r="F33" i="2"/>
  <c r="F32" i="2"/>
  <c r="F31" i="2"/>
  <c r="E31" i="2"/>
  <c r="F30" i="2"/>
  <c r="E30" i="2"/>
  <c r="F29" i="2"/>
  <c r="F28" i="2"/>
  <c r="F27" i="2"/>
  <c r="E27" i="2"/>
  <c r="F26" i="2"/>
  <c r="E26" i="2"/>
  <c r="F25" i="2"/>
  <c r="F24" i="2"/>
  <c r="F23" i="2"/>
  <c r="E23" i="2"/>
  <c r="F22" i="2"/>
  <c r="E22" i="2"/>
  <c r="F21" i="2"/>
  <c r="F20" i="2"/>
  <c r="F19" i="2"/>
  <c r="E19" i="2"/>
  <c r="F18" i="2"/>
  <c r="E18" i="2"/>
  <c r="F17" i="2"/>
  <c r="F16" i="2"/>
  <c r="F15" i="2"/>
  <c r="E15" i="2"/>
  <c r="F14" i="2"/>
  <c r="E14" i="2"/>
  <c r="F13" i="2"/>
  <c r="F12" i="2"/>
  <c r="F11" i="2"/>
  <c r="E11" i="2"/>
  <c r="F10" i="2"/>
  <c r="E10" i="2"/>
  <c r="F9" i="2"/>
  <c r="F8" i="2"/>
  <c r="F7" i="2"/>
  <c r="B51" i="3" s="1"/>
  <c r="E7" i="2"/>
  <c r="F6" i="2"/>
  <c r="E6" i="2"/>
  <c r="F5" i="2"/>
  <c r="F4" i="2"/>
  <c r="F3" i="2"/>
  <c r="B46" i="3" s="1"/>
  <c r="E3" i="2"/>
  <c r="B2" i="1"/>
  <c r="A30" i="3" s="1"/>
  <c r="S36" i="3" l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B33" i="3"/>
  <c r="D32" i="3"/>
  <c r="C48" i="3"/>
  <c r="C56" i="3"/>
  <c r="B59" i="3"/>
  <c r="C64" i="3"/>
  <c r="B67" i="3"/>
  <c r="C72" i="3"/>
  <c r="B75" i="3"/>
  <c r="C80" i="3"/>
  <c r="B83" i="3"/>
  <c r="C88" i="3"/>
  <c r="C51" i="3"/>
  <c r="B54" i="3"/>
  <c r="C59" i="3"/>
  <c r="B62" i="3"/>
  <c r="C67" i="3"/>
  <c r="B70" i="3"/>
  <c r="C75" i="3"/>
  <c r="B78" i="3"/>
  <c r="C83" i="3"/>
  <c r="C46" i="3"/>
  <c r="C54" i="3"/>
  <c r="B57" i="3"/>
  <c r="C62" i="3"/>
  <c r="B65" i="3"/>
  <c r="C70" i="3"/>
  <c r="B73" i="3"/>
  <c r="C78" i="3"/>
  <c r="C57" i="3"/>
  <c r="B60" i="3"/>
  <c r="C65" i="3"/>
  <c r="B68" i="3"/>
  <c r="C73" i="3"/>
  <c r="B76" i="3"/>
  <c r="B84" i="3"/>
  <c r="B92" i="3"/>
  <c r="C49" i="3"/>
  <c r="E4" i="2"/>
  <c r="C32" i="3" s="1"/>
  <c r="E8" i="2"/>
  <c r="E12" i="2"/>
  <c r="E16" i="2"/>
  <c r="E20" i="2"/>
  <c r="E24" i="2"/>
  <c r="E28" i="2"/>
  <c r="E32" i="2"/>
  <c r="E36" i="2"/>
  <c r="E40" i="2"/>
  <c r="E44" i="2"/>
  <c r="E48" i="2"/>
  <c r="B47" i="3"/>
  <c r="C52" i="3"/>
  <c r="B55" i="3"/>
  <c r="C60" i="3"/>
  <c r="B63" i="3"/>
  <c r="C68" i="3"/>
  <c r="B71" i="3"/>
  <c r="C76" i="3"/>
  <c r="B79" i="3"/>
  <c r="C84" i="3"/>
  <c r="B87" i="3"/>
  <c r="C92" i="3"/>
  <c r="B95" i="3"/>
  <c r="F36" i="2"/>
  <c r="B81" i="3" s="1"/>
  <c r="F40" i="2"/>
  <c r="C85" i="3" s="1"/>
  <c r="F44" i="2"/>
  <c r="C89" i="3" s="1"/>
  <c r="F48" i="2"/>
  <c r="B94" i="3" s="1"/>
  <c r="E7" i="3"/>
  <c r="C47" i="3"/>
  <c r="B50" i="3"/>
  <c r="C55" i="3"/>
  <c r="B58" i="3"/>
  <c r="C63" i="3"/>
  <c r="B66" i="3"/>
  <c r="C71" i="3"/>
  <c r="B74" i="3"/>
  <c r="C79" i="3"/>
  <c r="C87" i="3"/>
  <c r="B90" i="3"/>
  <c r="C95" i="3"/>
  <c r="E5" i="2"/>
  <c r="E9" i="2"/>
  <c r="E13" i="2"/>
  <c r="E17" i="2"/>
  <c r="E21" i="2"/>
  <c r="E25" i="2"/>
  <c r="E29" i="2"/>
  <c r="E33" i="2"/>
  <c r="E37" i="2"/>
  <c r="E41" i="2"/>
  <c r="E45" i="2"/>
  <c r="C50" i="3"/>
  <c r="B53" i="3"/>
  <c r="C58" i="3"/>
  <c r="B61" i="3"/>
  <c r="C66" i="3"/>
  <c r="B69" i="3"/>
  <c r="C74" i="3"/>
  <c r="B77" i="3"/>
  <c r="C90" i="3"/>
  <c r="B93" i="3"/>
  <c r="F37" i="2"/>
  <c r="C82" i="3" s="1"/>
  <c r="F41" i="2"/>
  <c r="B86" i="3" s="1"/>
  <c r="F45" i="2"/>
  <c r="C91" i="3" s="1"/>
  <c r="B48" i="3"/>
  <c r="C53" i="3"/>
  <c r="B56" i="3"/>
  <c r="C61" i="3"/>
  <c r="B64" i="3"/>
  <c r="C69" i="3"/>
  <c r="B72" i="3"/>
  <c r="C77" i="3"/>
  <c r="B80" i="3"/>
  <c r="C33" i="3" l="1"/>
  <c r="R37" i="3" s="1"/>
  <c r="C34" i="3"/>
  <c r="C94" i="3"/>
  <c r="B91" i="3"/>
  <c r="C81" i="3"/>
  <c r="B89" i="3"/>
  <c r="C86" i="3"/>
  <c r="D33" i="3"/>
  <c r="AG37" i="3" s="1"/>
  <c r="D34" i="3"/>
  <c r="B85" i="3"/>
  <c r="B2" i="7"/>
  <c r="B40" i="3"/>
  <c r="B2" i="6" s="1"/>
  <c r="B34" i="3"/>
  <c r="B82" i="3"/>
  <c r="AG40" i="3"/>
  <c r="AG2" i="6" l="1"/>
  <c r="S37" i="3"/>
  <c r="S2" i="5" s="1"/>
  <c r="AG2" i="5"/>
  <c r="U37" i="3"/>
  <c r="U2" i="5" s="1"/>
  <c r="T37" i="3"/>
  <c r="T2" i="5" s="1"/>
  <c r="B37" i="3"/>
  <c r="B2" i="5" s="1"/>
  <c r="R40" i="3"/>
  <c r="R2" i="5"/>
  <c r="C37" i="3"/>
  <c r="C2" i="5" s="1"/>
  <c r="R2" i="6" l="1"/>
  <c r="C40" i="3"/>
  <c r="C2" i="6" s="1"/>
  <c r="V37" i="3"/>
  <c r="S40" i="3"/>
  <c r="S2" i="6" s="1"/>
  <c r="D37" i="3"/>
  <c r="U40" i="3"/>
  <c r="U2" i="6" s="1"/>
  <c r="T40" i="3"/>
  <c r="T2" i="6" s="1"/>
  <c r="D40" i="3" l="1"/>
  <c r="V40" i="3"/>
  <c r="V2" i="5"/>
  <c r="W37" i="3"/>
  <c r="D2" i="5"/>
  <c r="E37" i="3"/>
  <c r="E2" i="5" l="1"/>
  <c r="F37" i="3"/>
  <c r="W2" i="5"/>
  <c r="X37" i="3"/>
  <c r="V2" i="6"/>
  <c r="W40" i="3"/>
  <c r="D2" i="6"/>
  <c r="E40" i="3"/>
  <c r="E2" i="6" l="1"/>
  <c r="F40" i="3"/>
  <c r="X2" i="5"/>
  <c r="Y37" i="3"/>
  <c r="F2" i="5"/>
  <c r="G37" i="3"/>
  <c r="W2" i="6"/>
  <c r="X40" i="3"/>
  <c r="X2" i="6" l="1"/>
  <c r="Y40" i="3"/>
  <c r="G2" i="5"/>
  <c r="H37" i="3"/>
  <c r="Y2" i="5"/>
  <c r="Z37" i="3"/>
  <c r="F2" i="6"/>
  <c r="G40" i="3"/>
  <c r="G2" i="6" l="1"/>
  <c r="H40" i="3"/>
  <c r="H2" i="5"/>
  <c r="I37" i="3"/>
  <c r="Y2" i="6"/>
  <c r="Z40" i="3"/>
  <c r="Z2" i="5"/>
  <c r="AA37" i="3"/>
  <c r="AA2" i="5" l="1"/>
  <c r="AB37" i="3"/>
  <c r="I2" i="5"/>
  <c r="J37" i="3"/>
  <c r="Z2" i="6"/>
  <c r="AA40" i="3"/>
  <c r="H2" i="6"/>
  <c r="I40" i="3"/>
  <c r="AB2" i="5" l="1"/>
  <c r="AC37" i="3"/>
  <c r="I2" i="6"/>
  <c r="J40" i="3"/>
  <c r="AA2" i="6"/>
  <c r="AB40" i="3"/>
  <c r="J2" i="5"/>
  <c r="K37" i="3"/>
  <c r="J2" i="6" l="1"/>
  <c r="K40" i="3"/>
  <c r="AC2" i="5"/>
  <c r="AD37" i="3"/>
  <c r="K2" i="5"/>
  <c r="L37" i="3"/>
  <c r="AB2" i="6"/>
  <c r="AC40" i="3"/>
  <c r="L2" i="5" l="1"/>
  <c r="M37" i="3"/>
  <c r="AD2" i="5"/>
  <c r="AE37" i="3"/>
  <c r="K2" i="6"/>
  <c r="L40" i="3"/>
  <c r="AC2" i="6"/>
  <c r="AD40" i="3"/>
  <c r="AD2" i="6" l="1"/>
  <c r="AE40" i="3"/>
  <c r="L2" i="6"/>
  <c r="M40" i="3"/>
  <c r="AE2" i="5"/>
  <c r="AF37" i="3"/>
  <c r="AF2" i="5" s="1"/>
  <c r="M2" i="5"/>
  <c r="N37" i="3"/>
  <c r="N2" i="5" l="1"/>
  <c r="O37" i="3"/>
  <c r="M2" i="6"/>
  <c r="N40" i="3"/>
  <c r="AE2" i="6"/>
  <c r="AF40" i="3"/>
  <c r="AF2" i="6" s="1"/>
  <c r="O2" i="5" l="1"/>
  <c r="P37" i="3"/>
  <c r="N2" i="6"/>
  <c r="O40" i="3"/>
  <c r="P2" i="5" l="1"/>
  <c r="Q37" i="3"/>
  <c r="Q2" i="5" s="1"/>
  <c r="O2" i="6"/>
  <c r="P40" i="3"/>
  <c r="P2" i="6" l="1"/>
  <c r="Q40" i="3"/>
  <c r="Q2" i="6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<sst xmlns="http://schemas.openxmlformats.org/spreadsheetml/2006/main" count="265" uniqueCount="154">
  <si>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</si>
  <si>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Arkansas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</si>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</sst>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">
      <c r="A2" s="5" t="s">
        <v>4</v>
      </c>
      <c r="B2" t="str">
        <f>LOOKUP(B1,F1:G50,G1:G50)</f>
        <v>AR</v>
      </c>
      <c r="F2" s="17" t="s">
        <v>5</v>
      </c>
      <c r="G2" s="17" t="s">
        <v>6</v>
      </c>
    </row>
    <row r="3" spans="1:7" x14ac:dyDescent="0.2">
      <c r="A3" s="5" t="s">
        <v>7</v>
      </c>
      <c r="F3" s="17" t="s">
        <v>8</v>
      </c>
      <c r="G3" s="17" t="s">
        <v>9</v>
      </c>
    </row>
    <row r="4" spans="1:7" x14ac:dyDescent="0.2">
      <c r="F4" s="17" t="s">
        <v>1</v>
      </c>
      <c r="G4" s="17" t="s">
        <v>10</v>
      </c>
    </row>
    <row r="5" spans="1:7" x14ac:dyDescent="0.2">
      <c r="A5" s="5" t="s">
        <v>11</v>
      </c>
      <c r="B5" s="1" t="s">
        <v>12</v>
      </c>
      <c r="F5" s="17" t="s">
        <v>13</v>
      </c>
      <c r="G5" s="17" t="s">
        <v>14</v>
      </c>
    </row>
    <row r="6" spans="1:7" x14ac:dyDescent="0.2">
      <c r="B6" t="s">
        <v>15</v>
      </c>
      <c r="F6" s="17" t="s">
        <v>16</v>
      </c>
      <c r="G6" s="17" t="s">
        <v>17</v>
      </c>
    </row>
    <row r="7" spans="1:7" x14ac:dyDescent="0.2">
      <c r="B7" s="7">
        <v>2020</v>
      </c>
      <c r="F7" s="17" t="s">
        <v>18</v>
      </c>
      <c r="G7" s="17" t="s">
        <v>19</v>
      </c>
    </row>
    <row r="8" spans="1:7" x14ac:dyDescent="0.2">
      <c r="B8" t="s">
        <v>20</v>
      </c>
      <c r="F8" s="17" t="s">
        <v>21</v>
      </c>
      <c r="G8" s="17" t="s">
        <v>22</v>
      </c>
    </row>
    <row r="9" spans="1:7" x14ac:dyDescent="0.2">
      <c r="B9" s="2" t="s">
        <v>23</v>
      </c>
      <c r="F9" s="17" t="s">
        <v>24</v>
      </c>
      <c r="G9" s="17" t="s">
        <v>25</v>
      </c>
    </row>
    <row r="10" spans="1:7" x14ac:dyDescent="0.2">
      <c r="B10" t="s">
        <v>26</v>
      </c>
      <c r="F10" s="17" t="s">
        <v>27</v>
      </c>
      <c r="G10" s="17" t="s">
        <v>28</v>
      </c>
    </row>
    <row r="11" spans="1:7" x14ac:dyDescent="0.2">
      <c r="F11" s="17" t="s">
        <v>29</v>
      </c>
      <c r="G11" s="17" t="s">
        <v>30</v>
      </c>
    </row>
    <row r="12" spans="1:7" x14ac:dyDescent="0.2">
      <c r="B12" s="1" t="s">
        <v>31</v>
      </c>
      <c r="F12" s="17" t="s">
        <v>32</v>
      </c>
      <c r="G12" s="17" t="s">
        <v>33</v>
      </c>
    </row>
    <row r="13" spans="1:7" x14ac:dyDescent="0.2">
      <c r="B13" t="s">
        <v>34</v>
      </c>
      <c r="F13" s="17" t="s">
        <v>35</v>
      </c>
      <c r="G13" s="17" t="s">
        <v>36</v>
      </c>
    </row>
    <row r="14" spans="1:7" x14ac:dyDescent="0.2">
      <c r="B14" s="7" t="s">
        <v>37</v>
      </c>
      <c r="F14" s="17" t="s">
        <v>38</v>
      </c>
      <c r="G14" s="17" t="s">
        <v>39</v>
      </c>
    </row>
    <row r="15" spans="1:7" x14ac:dyDescent="0.2">
      <c r="B15" s="7" t="s">
        <v>40</v>
      </c>
      <c r="F15" s="17" t="s">
        <v>41</v>
      </c>
      <c r="G15" s="17" t="s">
        <v>42</v>
      </c>
    </row>
    <row r="16" spans="1:7" x14ac:dyDescent="0.2">
      <c r="B16" s="2" t="s">
        <v>43</v>
      </c>
      <c r="F16" s="17" t="s">
        <v>44</v>
      </c>
      <c r="G16" s="17" t="s">
        <v>45</v>
      </c>
    </row>
    <row r="17" spans="1:7" x14ac:dyDescent="0.2">
      <c r="B17" t="s">
        <v>46</v>
      </c>
      <c r="F17" s="17" t="s">
        <v>47</v>
      </c>
      <c r="G17" s="17" t="s">
        <v>48</v>
      </c>
    </row>
    <row r="18" spans="1:7" x14ac:dyDescent="0.2">
      <c r="B18" s="7"/>
      <c r="F18" s="17" t="s">
        <v>49</v>
      </c>
      <c r="G18" s="17" t="s">
        <v>50</v>
      </c>
    </row>
    <row r="19" spans="1:7" x14ac:dyDescent="0.2">
      <c r="B19" s="1" t="s">
        <v>51</v>
      </c>
      <c r="F19" s="17" t="s">
        <v>52</v>
      </c>
      <c r="G19" s="17" t="s">
        <v>53</v>
      </c>
    </row>
    <row r="20" spans="1:7" x14ac:dyDescent="0.2">
      <c r="B20" t="s">
        <v>15</v>
      </c>
      <c r="F20" s="17" t="s">
        <v>54</v>
      </c>
      <c r="G20" s="17" t="s">
        <v>55</v>
      </c>
    </row>
    <row r="21" spans="1:7" x14ac:dyDescent="0.2">
      <c r="B21" s="7">
        <v>2018</v>
      </c>
      <c r="F21" s="17" t="s">
        <v>56</v>
      </c>
      <c r="G21" s="17" t="s">
        <v>57</v>
      </c>
    </row>
    <row r="22" spans="1:7" x14ac:dyDescent="0.2">
      <c r="B22" t="s">
        <v>58</v>
      </c>
      <c r="F22" s="17" t="s">
        <v>59</v>
      </c>
      <c r="G22" s="17" t="s">
        <v>60</v>
      </c>
    </row>
    <row r="23" spans="1:7" x14ac:dyDescent="0.2">
      <c r="B23" s="2" t="s">
        <v>23</v>
      </c>
      <c r="F23" s="17" t="s">
        <v>61</v>
      </c>
      <c r="G23" s="17" t="s">
        <v>62</v>
      </c>
    </row>
    <row r="24" spans="1:7" x14ac:dyDescent="0.2">
      <c r="B24" t="s">
        <v>26</v>
      </c>
      <c r="F24" s="17" t="s">
        <v>63</v>
      </c>
      <c r="G24" s="17" t="s">
        <v>64</v>
      </c>
    </row>
    <row r="25" spans="1:7" x14ac:dyDescent="0.2">
      <c r="B25" s="7"/>
      <c r="F25" s="17" t="s">
        <v>65</v>
      </c>
      <c r="G25" s="17" t="s">
        <v>66</v>
      </c>
    </row>
    <row r="26" spans="1:7" x14ac:dyDescent="0.2">
      <c r="A26" s="5" t="s">
        <v>67</v>
      </c>
      <c r="B26" s="7"/>
      <c r="F26" s="17" t="s">
        <v>68</v>
      </c>
      <c r="G26" s="17" t="s">
        <v>69</v>
      </c>
    </row>
    <row r="27" spans="1:7" x14ac:dyDescent="0.2">
      <c r="A27" t="s">
        <v>70</v>
      </c>
      <c r="F27" s="17" t="s">
        <v>71</v>
      </c>
      <c r="G27" s="17" t="s">
        <v>72</v>
      </c>
    </row>
    <row r="28" spans="1:7" x14ac:dyDescent="0.2">
      <c r="A28" t="s">
        <v>73</v>
      </c>
      <c r="F28" s="17" t="s">
        <v>74</v>
      </c>
      <c r="G28" s="17" t="s">
        <v>75</v>
      </c>
    </row>
    <row r="29" spans="1:7" x14ac:dyDescent="0.2">
      <c r="F29" s="17" t="s">
        <v>76</v>
      </c>
      <c r="G29" s="17" t="s">
        <v>77</v>
      </c>
    </row>
    <row r="30" spans="1:7" x14ac:dyDescent="0.2">
      <c r="A30" t="s">
        <v>78</v>
      </c>
      <c r="F30" s="17" t="s">
        <v>79</v>
      </c>
      <c r="G30" s="17" t="s">
        <v>80</v>
      </c>
    </row>
    <row r="31" spans="1:7" x14ac:dyDescent="0.2">
      <c r="A31" t="s">
        <v>81</v>
      </c>
      <c r="F31" s="17" t="s">
        <v>82</v>
      </c>
      <c r="G31" s="17" t="s">
        <v>83</v>
      </c>
    </row>
    <row r="32" spans="1:7" x14ac:dyDescent="0.2">
      <c r="F32" s="17" t="s">
        <v>84</v>
      </c>
      <c r="G32" s="17" t="s">
        <v>85</v>
      </c>
    </row>
    <row r="33" spans="1:7" x14ac:dyDescent="0.2">
      <c r="F33" s="17" t="s">
        <v>86</v>
      </c>
      <c r="G33" s="17" t="s">
        <v>87</v>
      </c>
    </row>
    <row r="34" spans="1:7" x14ac:dyDescent="0.2">
      <c r="A34" s="5"/>
      <c r="F34" s="17" t="s">
        <v>88</v>
      </c>
      <c r="G34" s="17" t="s">
        <v>89</v>
      </c>
    </row>
    <row r="35" spans="1:7" x14ac:dyDescent="0.2">
      <c r="A35" s="7"/>
      <c r="F35" s="17" t="s">
        <v>90</v>
      </c>
      <c r="G35" s="17" t="s">
        <v>91</v>
      </c>
    </row>
    <row r="36" spans="1:7" x14ac:dyDescent="0.2">
      <c r="F36" s="17" t="s">
        <v>92</v>
      </c>
      <c r="G36" s="17" t="s">
        <v>93</v>
      </c>
    </row>
    <row r="37" spans="1:7" x14ac:dyDescent="0.2">
      <c r="F37" s="17" t="s">
        <v>94</v>
      </c>
      <c r="G37" s="17" t="s">
        <v>95</v>
      </c>
    </row>
    <row r="38" spans="1:7" x14ac:dyDescent="0.2">
      <c r="F38" s="17" t="s">
        <v>96</v>
      </c>
      <c r="G38" s="17" t="s">
        <v>97</v>
      </c>
    </row>
    <row r="39" spans="1:7" x14ac:dyDescent="0.2">
      <c r="F39" s="17" t="s">
        <v>98</v>
      </c>
      <c r="G39" s="17" t="s">
        <v>99</v>
      </c>
    </row>
    <row r="40" spans="1:7" x14ac:dyDescent="0.2">
      <c r="F40" s="17" t="s">
        <v>100</v>
      </c>
      <c r="G40" s="17" t="s">
        <v>101</v>
      </c>
    </row>
    <row r="41" spans="1:7" x14ac:dyDescent="0.2">
      <c r="F41" s="17" t="s">
        <v>102</v>
      </c>
      <c r="G41" s="17" t="s">
        <v>103</v>
      </c>
    </row>
    <row r="42" spans="1:7" x14ac:dyDescent="0.2">
      <c r="F42" s="17" t="s">
        <v>104</v>
      </c>
      <c r="G42" s="17" t="s">
        <v>105</v>
      </c>
    </row>
    <row r="43" spans="1:7" x14ac:dyDescent="0.2">
      <c r="F43" s="17" t="s">
        <v>106</v>
      </c>
      <c r="G43" s="17" t="s">
        <v>107</v>
      </c>
    </row>
    <row r="44" spans="1:7" x14ac:dyDescent="0.2">
      <c r="F44" s="17" t="s">
        <v>108</v>
      </c>
      <c r="G44" s="17" t="s">
        <v>109</v>
      </c>
    </row>
    <row r="45" spans="1:7" x14ac:dyDescent="0.2">
      <c r="F45" s="17" t="s">
        <v>110</v>
      </c>
      <c r="G45" s="17" t="s">
        <v>111</v>
      </c>
    </row>
    <row r="46" spans="1:7" x14ac:dyDescent="0.2">
      <c r="F46" s="17" t="s">
        <v>112</v>
      </c>
      <c r="G46" s="17" t="s">
        <v>113</v>
      </c>
    </row>
    <row r="47" spans="1:7" x14ac:dyDescent="0.2">
      <c r="F47" s="17" t="s">
        <v>114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10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14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17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19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22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25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28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42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33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36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39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45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48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50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57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55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53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60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62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66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64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69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87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89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72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77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80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83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75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85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91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93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95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AR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9.3437410073214187E-3</v>
      </c>
      <c r="D32" s="12">
        <f>SUMIFS('Gridlab Battery Data'!F3:F51,'Gridlab Battery Data'!A3:A51,Calculations!A30)</f>
        <v>1.0944773373647004E-2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0</v>
      </c>
      <c r="C33" s="12">
        <f>C32*F7*1000</f>
        <v>252.28100719767832</v>
      </c>
      <c r="D33" s="12">
        <f>D32*G7*1000</f>
        <v>443.26332163270365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0</v>
      </c>
      <c r="C34" s="12">
        <f>C32*F10*1000</f>
        <v>2068.6536987525001</v>
      </c>
      <c r="D34" s="12">
        <f>D32*G10*1000</f>
        <v>5647.1071715549997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0</v>
      </c>
      <c r="C37" s="12">
        <f t="shared" ref="C37:Q37" si="1">($R37-$B37)/($R36-$B36)+B37</f>
        <v>15.767562949854895</v>
      </c>
      <c r="D37" s="12">
        <f t="shared" si="1"/>
        <v>31.53512589970979</v>
      </c>
      <c r="E37" s="12">
        <f t="shared" si="1"/>
        <v>47.302688849564689</v>
      </c>
      <c r="F37" s="12">
        <f t="shared" si="1"/>
        <v>63.07025179941958</v>
      </c>
      <c r="G37" s="12">
        <f t="shared" si="1"/>
        <v>78.837814749274472</v>
      </c>
      <c r="H37" s="12">
        <f t="shared" si="1"/>
        <v>94.605377699129363</v>
      </c>
      <c r="I37" s="12">
        <f t="shared" si="1"/>
        <v>110.37294064898425</v>
      </c>
      <c r="J37" s="12">
        <f t="shared" si="1"/>
        <v>126.14050359883915</v>
      </c>
      <c r="K37" s="12">
        <f t="shared" si="1"/>
        <v>141.90806654869405</v>
      </c>
      <c r="L37" s="12">
        <f t="shared" si="1"/>
        <v>157.67562949854894</v>
      </c>
      <c r="M37" s="12">
        <f t="shared" si="1"/>
        <v>173.44319244840383</v>
      </c>
      <c r="N37" s="12">
        <f t="shared" si="1"/>
        <v>189.21075539825873</v>
      </c>
      <c r="O37" s="12">
        <f t="shared" si="1"/>
        <v>204.97831834811362</v>
      </c>
      <c r="P37" s="12">
        <f t="shared" si="1"/>
        <v>220.74588129796851</v>
      </c>
      <c r="Q37" s="12">
        <f t="shared" si="1"/>
        <v>236.5134442478234</v>
      </c>
      <c r="R37" s="16">
        <f>C33</f>
        <v>252.28100719767832</v>
      </c>
      <c r="S37" s="12">
        <f t="shared" ref="S37:AF37" si="2">($AG37-$R37)/($AG36-$R36)+R37</f>
        <v>265.01316149334667</v>
      </c>
      <c r="T37" s="12">
        <f t="shared" si="2"/>
        <v>277.74531578901502</v>
      </c>
      <c r="U37" s="12">
        <f t="shared" si="2"/>
        <v>290.47747008468338</v>
      </c>
      <c r="V37" s="12">
        <f t="shared" si="2"/>
        <v>303.20962438035173</v>
      </c>
      <c r="W37" s="12">
        <f t="shared" si="2"/>
        <v>315.94177867602008</v>
      </c>
      <c r="X37" s="12">
        <f t="shared" si="2"/>
        <v>328.67393297168843</v>
      </c>
      <c r="Y37" s="12">
        <f t="shared" si="2"/>
        <v>341.40608726735678</v>
      </c>
      <c r="Z37" s="12">
        <f t="shared" si="2"/>
        <v>354.13824156302513</v>
      </c>
      <c r="AA37" s="12">
        <f t="shared" si="2"/>
        <v>366.87039585869348</v>
      </c>
      <c r="AB37" s="12">
        <f t="shared" si="2"/>
        <v>379.60255015436184</v>
      </c>
      <c r="AC37" s="12">
        <f t="shared" si="2"/>
        <v>392.33470445003019</v>
      </c>
      <c r="AD37" s="12">
        <f t="shared" si="2"/>
        <v>405.06685874569854</v>
      </c>
      <c r="AE37" s="12">
        <f t="shared" si="2"/>
        <v>417.79901304136689</v>
      </c>
      <c r="AF37" s="12">
        <f t="shared" si="2"/>
        <v>430.53116733703524</v>
      </c>
      <c r="AG37" s="16">
        <f>D33</f>
        <v>443.26332163270365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0</v>
      </c>
      <c r="C40" s="12">
        <f t="shared" ref="C40:Q40" si="4">($R40-$B40)/($R39-$B39)+B40</f>
        <v>164.52789468581977</v>
      </c>
      <c r="D40" s="12">
        <f t="shared" si="4"/>
        <v>329.05578937163955</v>
      </c>
      <c r="E40" s="12">
        <f t="shared" si="4"/>
        <v>493.58368405745932</v>
      </c>
      <c r="F40" s="12">
        <f t="shared" si="4"/>
        <v>658.1115787432791</v>
      </c>
      <c r="G40" s="12">
        <f t="shared" si="4"/>
        <v>822.63947342909887</v>
      </c>
      <c r="H40" s="12">
        <f t="shared" si="4"/>
        <v>987.16736811491865</v>
      </c>
      <c r="I40" s="12">
        <f t="shared" si="4"/>
        <v>1151.6952628007384</v>
      </c>
      <c r="J40" s="12">
        <f t="shared" si="4"/>
        <v>1316.2231574865582</v>
      </c>
      <c r="K40" s="12">
        <f t="shared" si="4"/>
        <v>1480.751052172378</v>
      </c>
      <c r="L40" s="12">
        <f t="shared" si="4"/>
        <v>1645.2789468581977</v>
      </c>
      <c r="M40" s="12">
        <f t="shared" si="4"/>
        <v>1809.8068415440175</v>
      </c>
      <c r="N40" s="12">
        <f t="shared" si="4"/>
        <v>1974.3347362298373</v>
      </c>
      <c r="O40" s="12">
        <f t="shared" si="4"/>
        <v>2138.8626309156571</v>
      </c>
      <c r="P40" s="12">
        <f t="shared" si="4"/>
        <v>2303.3905256014768</v>
      </c>
      <c r="Q40" s="12">
        <f t="shared" si="4"/>
        <v>2467.9184202872966</v>
      </c>
      <c r="R40" s="16">
        <f>FORECAST(R36,$B$34:$D$34,$B$31:$D$31)</f>
        <v>2632.4463149731164</v>
      </c>
      <c r="S40" s="12">
        <f t="shared" ref="S40:AF40" si="5">($AG40-$R40)/($AG39-$R39)+R40</f>
        <v>2814.0243895849603</v>
      </c>
      <c r="T40" s="12">
        <f t="shared" si="5"/>
        <v>2995.6024641968042</v>
      </c>
      <c r="U40" s="12">
        <f t="shared" si="5"/>
        <v>3177.1805388086482</v>
      </c>
      <c r="V40" s="12">
        <f t="shared" si="5"/>
        <v>3358.7586134204921</v>
      </c>
      <c r="W40" s="12">
        <f t="shared" si="5"/>
        <v>3540.336688032336</v>
      </c>
      <c r="X40" s="12">
        <f t="shared" si="5"/>
        <v>3721.91476264418</v>
      </c>
      <c r="Y40" s="12">
        <f t="shared" si="5"/>
        <v>3903.4928372560239</v>
      </c>
      <c r="Z40" s="12">
        <f t="shared" si="5"/>
        <v>4085.0709118678678</v>
      </c>
      <c r="AA40" s="12">
        <f t="shared" si="5"/>
        <v>4266.6489864797113</v>
      </c>
      <c r="AB40" s="12">
        <f t="shared" si="5"/>
        <v>4448.2270610915548</v>
      </c>
      <c r="AC40" s="12">
        <f t="shared" si="5"/>
        <v>4629.8051357033983</v>
      </c>
      <c r="AD40" s="12">
        <f t="shared" si="5"/>
        <v>4811.3832103152417</v>
      </c>
      <c r="AE40" s="12">
        <f t="shared" si="5"/>
        <v>4992.9612849270852</v>
      </c>
      <c r="AF40" s="12">
        <f t="shared" si="5"/>
        <v>5174.5393595389287</v>
      </c>
      <c r="AG40" s="16">
        <f>FORECAST(AG36,$B$34:$D$34,$B$31:$D$31)</f>
        <v>5356.1174341507722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10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14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17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19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22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25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28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30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33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36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39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42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45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48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50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53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55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57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60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62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64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66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69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72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75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77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80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83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85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87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89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91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93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95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12</v>
      </c>
      <c r="B2" s="3">
        <f>Calculations!B37</f>
        <v>0</v>
      </c>
      <c r="C2" s="3">
        <f>Calculations!C37</f>
        <v>15.767562949854895</v>
      </c>
      <c r="D2" s="3">
        <f>Calculations!D37</f>
        <v>31.53512589970979</v>
      </c>
      <c r="E2" s="3">
        <f>Calculations!E37</f>
        <v>47.302688849564689</v>
      </c>
      <c r="F2" s="3">
        <f>Calculations!F37</f>
        <v>63.07025179941958</v>
      </c>
      <c r="G2" s="3">
        <f>Calculations!G37</f>
        <v>78.837814749274472</v>
      </c>
      <c r="H2" s="3">
        <f>Calculations!H37</f>
        <v>94.605377699129363</v>
      </c>
      <c r="I2" s="3">
        <f>Calculations!I37</f>
        <v>110.37294064898425</v>
      </c>
      <c r="J2" s="3">
        <f>Calculations!J37</f>
        <v>126.14050359883915</v>
      </c>
      <c r="K2" s="3">
        <f>Calculations!K37</f>
        <v>141.90806654869405</v>
      </c>
      <c r="L2" s="3">
        <f>Calculations!L37</f>
        <v>157.67562949854894</v>
      </c>
      <c r="M2" s="3">
        <f>Calculations!M37</f>
        <v>173.44319244840383</v>
      </c>
      <c r="N2" s="3">
        <f>Calculations!N37</f>
        <v>189.21075539825873</v>
      </c>
      <c r="O2" s="3">
        <f>Calculations!O37</f>
        <v>204.97831834811362</v>
      </c>
      <c r="P2" s="3">
        <f>Calculations!P37</f>
        <v>220.74588129796851</v>
      </c>
      <c r="Q2" s="3">
        <f>Calculations!Q37</f>
        <v>236.5134442478234</v>
      </c>
      <c r="R2" s="3">
        <f>Calculations!R37</f>
        <v>252.28100719767832</v>
      </c>
      <c r="S2" s="3">
        <f>Calculations!S37</f>
        <v>265.01316149334667</v>
      </c>
      <c r="T2" s="3">
        <f>Calculations!T37</f>
        <v>277.74531578901502</v>
      </c>
      <c r="U2" s="3">
        <f>Calculations!U37</f>
        <v>290.47747008468338</v>
      </c>
      <c r="V2" s="3">
        <f>Calculations!V37</f>
        <v>303.20962438035173</v>
      </c>
      <c r="W2" s="3">
        <f>Calculations!W37</f>
        <v>315.94177867602008</v>
      </c>
      <c r="X2" s="3">
        <f>Calculations!X37</f>
        <v>328.67393297168843</v>
      </c>
      <c r="Y2" s="3">
        <f>Calculations!Y37</f>
        <v>341.40608726735678</v>
      </c>
      <c r="Z2" s="3">
        <f>Calculations!Z37</f>
        <v>354.13824156302513</v>
      </c>
      <c r="AA2" s="3">
        <f>Calculations!AA37</f>
        <v>366.87039585869348</v>
      </c>
      <c r="AB2" s="3">
        <f>Calculations!AB37</f>
        <v>379.60255015436184</v>
      </c>
      <c r="AC2" s="3">
        <f>Calculations!AC37</f>
        <v>392.33470445003019</v>
      </c>
      <c r="AD2" s="3">
        <f>Calculations!AD37</f>
        <v>405.06685874569854</v>
      </c>
      <c r="AE2" s="3">
        <f>Calculations!AE37</f>
        <v>417.79901304136689</v>
      </c>
      <c r="AF2" s="3">
        <f>Calculations!AF37</f>
        <v>430.53116733703524</v>
      </c>
      <c r="AG2" s="3">
        <f>Calculations!AG37</f>
        <v>443.26332163270365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0</v>
      </c>
      <c r="C2" s="3">
        <f>Calculations!C40</f>
        <v>164.52789468581977</v>
      </c>
      <c r="D2" s="3">
        <f>Calculations!D40</f>
        <v>329.05578937163955</v>
      </c>
      <c r="E2" s="3">
        <f>Calculations!E40</f>
        <v>493.58368405745932</v>
      </c>
      <c r="F2" s="3">
        <f>Calculations!F40</f>
        <v>658.1115787432791</v>
      </c>
      <c r="G2" s="3">
        <f>Calculations!G40</f>
        <v>822.63947342909887</v>
      </c>
      <c r="H2" s="3">
        <f>Calculations!H40</f>
        <v>987.16736811491865</v>
      </c>
      <c r="I2" s="3">
        <f>Calculations!I40</f>
        <v>1151.6952628007384</v>
      </c>
      <c r="J2" s="3">
        <f>Calculations!J40</f>
        <v>1316.2231574865582</v>
      </c>
      <c r="K2" s="3">
        <f>Calculations!K40</f>
        <v>1480.751052172378</v>
      </c>
      <c r="L2" s="3">
        <f>Calculations!L40</f>
        <v>1645.2789468581977</v>
      </c>
      <c r="M2" s="3">
        <f>Calculations!M40</f>
        <v>1809.8068415440175</v>
      </c>
      <c r="N2" s="3">
        <f>Calculations!N40</f>
        <v>1974.3347362298373</v>
      </c>
      <c r="O2" s="3">
        <f>Calculations!O40</f>
        <v>2138.8626309156571</v>
      </c>
      <c r="P2" s="3">
        <f>Calculations!P40</f>
        <v>2303.3905256014768</v>
      </c>
      <c r="Q2" s="3">
        <f>Calculations!Q40</f>
        <v>2467.9184202872966</v>
      </c>
      <c r="R2" s="3">
        <f>Calculations!R40</f>
        <v>2632.4463149731164</v>
      </c>
      <c r="S2" s="3">
        <f>Calculations!S40</f>
        <v>2814.0243895849603</v>
      </c>
      <c r="T2" s="3">
        <f>Calculations!T40</f>
        <v>2995.6024641968042</v>
      </c>
      <c r="U2" s="3">
        <f>Calculations!U40</f>
        <v>3177.1805388086482</v>
      </c>
      <c r="V2" s="3">
        <f>Calculations!V40</f>
        <v>3358.7586134204921</v>
      </c>
      <c r="W2" s="3">
        <f>Calculations!W40</f>
        <v>3540.336688032336</v>
      </c>
      <c r="X2" s="3">
        <f>Calculations!X40</f>
        <v>3721.91476264418</v>
      </c>
      <c r="Y2" s="3">
        <f>Calculations!Y40</f>
        <v>3903.4928372560239</v>
      </c>
      <c r="Z2" s="3">
        <f>Calculations!Z40</f>
        <v>4085.0709118678678</v>
      </c>
      <c r="AA2" s="3">
        <f>Calculations!AA40</f>
        <v>4266.6489864797113</v>
      </c>
      <c r="AB2" s="3">
        <f>Calculations!AB40</f>
        <v>4448.2270610915548</v>
      </c>
      <c r="AC2" s="3">
        <f>Calculations!AC40</f>
        <v>4629.8051357033983</v>
      </c>
      <c r="AD2" s="3">
        <f>Calculations!AD40</f>
        <v>4811.3832103152417</v>
      </c>
      <c r="AE2" s="3">
        <f>Calculations!AE40</f>
        <v>4992.9612849270852</v>
      </c>
      <c r="AF2" s="3">
        <f>Calculations!AF40</f>
        <v>5174.5393595389287</v>
      </c>
      <c r="AG2" s="3">
        <f>Calculations!AG40</f>
        <v>5356.1174341507722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0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2021-04-22T03:11:06Z</dcterms:modified>
</cp:coreProperties>
</file>