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mpcbs/"/>
    </mc:Choice>
  </mc:AlternateContent>
  <xr:revisionPtr revIDLastSave="0" documentId="13_ncr:1_{B100D10B-FF5D-8049-A177-F51E5A737095}" xr6:coauthVersionLast="46" xr6:coauthVersionMax="46" xr10:uidLastSave="{00000000-0000-0000-0000-000000000000}"/>
  <bookViews>
    <workbookView xWindow="0" yWindow="460" windowWidth="25600" windowHeight="1580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B81" i="10"/>
  <c r="F81" i="10" s="1"/>
  <c r="B80" i="10"/>
  <c r="F80" i="10" s="1"/>
  <c r="H100" i="10" s="1"/>
  <c r="B79" i="10"/>
  <c r="F79" i="10" s="1"/>
  <c r="B78" i="10"/>
  <c r="F78" i="10" s="1"/>
  <c r="B77" i="10"/>
  <c r="F77" i="10" s="1"/>
  <c r="H66" i="10" s="1"/>
  <c r="B76" i="10"/>
  <c r="F76" i="10" s="1"/>
  <c r="B75" i="10"/>
  <c r="F75" i="10" s="1"/>
  <c r="F74" i="10"/>
  <c r="B74" i="10"/>
  <c r="F73" i="10"/>
  <c r="H86" i="10" s="1"/>
  <c r="B73" i="10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C66" i="10"/>
  <c r="B66" i="10"/>
  <c r="F66" i="10" s="1"/>
  <c r="F65" i="10"/>
  <c r="H82" i="10" s="1"/>
  <c r="C65" i="10"/>
  <c r="B65" i="10"/>
  <c r="C52" i="10"/>
  <c r="D52" i="10" s="1"/>
  <c r="C48" i="10"/>
  <c r="D48" i="10" s="1"/>
  <c r="C44" i="10"/>
  <c r="D44" i="10" s="1"/>
  <c r="C40" i="10"/>
  <c r="D40" i="10" s="1"/>
  <c r="C36" i="10"/>
  <c r="D36" i="10" s="1"/>
  <c r="C32" i="10"/>
  <c r="D32" i="10" s="1"/>
  <c r="C28" i="10"/>
  <c r="D28" i="10" s="1"/>
  <c r="C24" i="10"/>
  <c r="D24" i="10" s="1"/>
  <c r="C20" i="10"/>
  <c r="D20" i="10" s="1"/>
  <c r="C16" i="10"/>
  <c r="D16" i="10" s="1"/>
  <c r="C12" i="10"/>
  <c r="D12" i="10" s="1"/>
  <c r="C8" i="10"/>
  <c r="D8" i="10" s="1"/>
  <c r="F4" i="10"/>
  <c r="C51" i="10" s="1"/>
  <c r="D51" i="10" s="1"/>
  <c r="A1" i="10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48" i="8"/>
  <c r="D48" i="8" s="1"/>
  <c r="C44" i="8"/>
  <c r="D44" i="8" s="1"/>
  <c r="C40" i="8"/>
  <c r="D40" i="8" s="1"/>
  <c r="C36" i="8"/>
  <c r="D36" i="8" s="1"/>
  <c r="C32" i="8"/>
  <c r="D32" i="8" s="1"/>
  <c r="C28" i="8"/>
  <c r="D28" i="8" s="1"/>
  <c r="C24" i="8"/>
  <c r="D24" i="8" s="1"/>
  <c r="C20" i="8"/>
  <c r="D20" i="8" s="1"/>
  <c r="C16" i="8"/>
  <c r="D16" i="8" s="1"/>
  <c r="C12" i="8"/>
  <c r="D12" i="8" s="1"/>
  <c r="C8" i="8"/>
  <c r="D8" i="8" s="1"/>
  <c r="G4" i="8"/>
  <c r="C51" i="8" s="1"/>
  <c r="D51" i="8" s="1"/>
  <c r="C4" i="8"/>
  <c r="D4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53" i="4" s="1"/>
  <c r="E3" i="4"/>
  <c r="B17" i="3"/>
  <c r="B13" i="3"/>
  <c r="B12" i="3"/>
  <c r="B11" i="3"/>
  <c r="B4" i="3"/>
  <c r="B3" i="3"/>
  <c r="B2" i="3"/>
  <c r="D56" i="2"/>
  <c r="E56" i="2" s="1"/>
  <c r="D55" i="2"/>
  <c r="E55" i="2" s="1"/>
  <c r="E54" i="2"/>
  <c r="D54" i="2"/>
  <c r="E53" i="2"/>
  <c r="D53" i="2"/>
  <c r="D52" i="2"/>
  <c r="E52" i="2" s="1"/>
  <c r="D51" i="2"/>
  <c r="E51" i="2" s="1"/>
  <c r="E50" i="2"/>
  <c r="D50" i="2"/>
  <c r="E49" i="2"/>
  <c r="D49" i="2"/>
  <c r="D48" i="2"/>
  <c r="E48" i="2" s="1"/>
  <c r="D47" i="2"/>
  <c r="E47" i="2" s="1"/>
  <c r="E46" i="2"/>
  <c r="D46" i="2"/>
  <c r="E45" i="2"/>
  <c r="D45" i="2"/>
  <c r="D44" i="2"/>
  <c r="E44" i="2" s="1"/>
  <c r="D43" i="2"/>
  <c r="E43" i="2" s="1"/>
  <c r="E42" i="2"/>
  <c r="D42" i="2"/>
  <c r="E41" i="2"/>
  <c r="D41" i="2"/>
  <c r="D40" i="2"/>
  <c r="E40" i="2" s="1"/>
  <c r="D39" i="2"/>
  <c r="E39" i="2" s="1"/>
  <c r="E38" i="2"/>
  <c r="D38" i="2"/>
  <c r="E37" i="2"/>
  <c r="D37" i="2"/>
  <c r="D36" i="2"/>
  <c r="E36" i="2" s="1"/>
  <c r="D35" i="2"/>
  <c r="E35" i="2" s="1"/>
  <c r="E34" i="2"/>
  <c r="D34" i="2"/>
  <c r="E33" i="2"/>
  <c r="D33" i="2"/>
  <c r="D32" i="2"/>
  <c r="E32" i="2" s="1"/>
  <c r="D31" i="2"/>
  <c r="E31" i="2" s="1"/>
  <c r="E30" i="2"/>
  <c r="D30" i="2"/>
  <c r="E29" i="2"/>
  <c r="D29" i="2"/>
  <c r="D28" i="2"/>
  <c r="E28" i="2" s="1"/>
  <c r="D27" i="2"/>
  <c r="E27" i="2" s="1"/>
  <c r="E26" i="2"/>
  <c r="D26" i="2"/>
  <c r="E25" i="2"/>
  <c r="D25" i="2"/>
  <c r="D24" i="2"/>
  <c r="E24" i="2" s="1"/>
  <c r="D23" i="2"/>
  <c r="E23" i="2" s="1"/>
  <c r="E22" i="2"/>
  <c r="D22" i="2"/>
  <c r="E21" i="2"/>
  <c r="D21" i="2"/>
  <c r="D20" i="2"/>
  <c r="E20" i="2" s="1"/>
  <c r="D19" i="2"/>
  <c r="E19" i="2" s="1"/>
  <c r="E18" i="2"/>
  <c r="D18" i="2"/>
  <c r="E17" i="2"/>
  <c r="D17" i="2"/>
  <c r="D16" i="2"/>
  <c r="E16" i="2" s="1"/>
  <c r="D15" i="2"/>
  <c r="E15" i="2" s="1"/>
  <c r="E14" i="2"/>
  <c r="D14" i="2"/>
  <c r="E13" i="2"/>
  <c r="D13" i="2"/>
  <c r="D12" i="2"/>
  <c r="E12" i="2" s="1"/>
  <c r="D11" i="2"/>
  <c r="E11" i="2" s="1"/>
  <c r="E10" i="2"/>
  <c r="D10" i="2"/>
  <c r="E9" i="2"/>
  <c r="D9" i="2"/>
  <c r="D8" i="2"/>
  <c r="E8" i="2" s="1"/>
  <c r="D7" i="2"/>
  <c r="E7" i="2" s="1"/>
  <c r="E6" i="2"/>
  <c r="D6" i="2"/>
  <c r="B2" i="1"/>
  <c r="A1" i="6" s="1"/>
  <c r="B1" i="6" s="1"/>
  <c r="B14" i="3" s="1"/>
  <c r="H91" i="10" l="1"/>
  <c r="H94" i="10"/>
  <c r="H69" i="10"/>
  <c r="H112" i="10"/>
  <c r="H85" i="10"/>
  <c r="H98" i="10"/>
  <c r="B1" i="10"/>
  <c r="B5" i="3" s="1"/>
  <c r="H93" i="10"/>
  <c r="H70" i="10"/>
  <c r="H109" i="10"/>
  <c r="H71" i="10"/>
  <c r="H101" i="10"/>
  <c r="H83" i="10"/>
  <c r="H106" i="10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B1" i="8" l="1"/>
  <c r="B9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<sst xmlns="http://schemas.openxmlformats.org/spreadsheetml/2006/main" count="836" uniqueCount="234">
  <si>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</si>
  <si>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Arkansas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</si>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</sst>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14" fontId="3" fillId="0" borderId="0" xfId="0" applyNumberFormat="1" applyFont="1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54">
        <v>44307</v>
      </c>
    </row>
    <row r="2" spans="1:9" ht="14.25" customHeight="1" x14ac:dyDescent="0.2">
      <c r="B2" s="9" t="str">
        <f>LOOKUP(B1,H3:I52,I3:I52)</f>
        <v>AR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5</v>
      </c>
      <c r="I3" s="5" t="s">
        <v>6</v>
      </c>
    </row>
    <row r="4" spans="1:9" ht="14.25" customHeight="1" x14ac:dyDescent="0.2">
      <c r="B4" s="9" t="s">
        <v>7</v>
      </c>
      <c r="H4" s="5" t="s">
        <v>8</v>
      </c>
      <c r="I4" s="5" t="s">
        <v>9</v>
      </c>
    </row>
    <row r="5" spans="1:9" ht="14.25" customHeight="1" x14ac:dyDescent="0.2">
      <c r="B5" s="6">
        <v>2012</v>
      </c>
      <c r="H5" s="5" t="s">
        <v>10</v>
      </c>
      <c r="I5" s="5" t="s">
        <v>11</v>
      </c>
    </row>
    <row r="6" spans="1:9" ht="14.25" customHeight="1" x14ac:dyDescent="0.2">
      <c r="B6" s="9" t="s">
        <v>12</v>
      </c>
      <c r="H6" s="5" t="s">
        <v>1</v>
      </c>
      <c r="I6" s="5" t="s">
        <v>13</v>
      </c>
    </row>
    <row r="7" spans="1:9" ht="14.25" customHeight="1" x14ac:dyDescent="0.2">
      <c r="B7" s="7" t="s">
        <v>14</v>
      </c>
      <c r="H7" s="5" t="s">
        <v>15</v>
      </c>
      <c r="I7" s="5" t="s">
        <v>16</v>
      </c>
    </row>
    <row r="8" spans="1:9" ht="14.25" customHeight="1" x14ac:dyDescent="0.2">
      <c r="B8" s="9" t="s">
        <v>17</v>
      </c>
      <c r="H8" s="5" t="s">
        <v>18</v>
      </c>
      <c r="I8" s="5" t="s">
        <v>19</v>
      </c>
    </row>
    <row r="9" spans="1:9" ht="14.25" customHeight="1" x14ac:dyDescent="0.2">
      <c r="H9" s="5" t="s">
        <v>20</v>
      </c>
      <c r="I9" s="5" t="s">
        <v>21</v>
      </c>
    </row>
    <row r="10" spans="1:9" ht="14.25" customHeight="1" x14ac:dyDescent="0.2">
      <c r="B10" s="4" t="s">
        <v>22</v>
      </c>
      <c r="H10" s="5" t="s">
        <v>23</v>
      </c>
      <c r="I10" s="5" t="s">
        <v>24</v>
      </c>
    </row>
    <row r="11" spans="1:9" ht="14.25" customHeight="1" x14ac:dyDescent="0.2">
      <c r="B11" s="9" t="s">
        <v>25</v>
      </c>
      <c r="H11" s="5" t="s">
        <v>26</v>
      </c>
      <c r="I11" s="5" t="s">
        <v>27</v>
      </c>
    </row>
    <row r="12" spans="1:9" ht="14.25" customHeight="1" x14ac:dyDescent="0.2">
      <c r="B12" s="6">
        <v>2018</v>
      </c>
      <c r="H12" s="5" t="s">
        <v>28</v>
      </c>
      <c r="I12" s="5" t="s">
        <v>29</v>
      </c>
    </row>
    <row r="13" spans="1:9" ht="14.25" customHeight="1" x14ac:dyDescent="0.2">
      <c r="B13" s="9" t="s">
        <v>30</v>
      </c>
      <c r="H13" s="5" t="s">
        <v>31</v>
      </c>
      <c r="I13" s="5" t="s">
        <v>32</v>
      </c>
    </row>
    <row r="14" spans="1:9" ht="14.25" customHeight="1" x14ac:dyDescent="0.2">
      <c r="B14" s="9" t="s">
        <v>33</v>
      </c>
      <c r="H14" s="5" t="s">
        <v>34</v>
      </c>
      <c r="I14" s="5" t="s">
        <v>35</v>
      </c>
    </row>
    <row r="15" spans="1:9" ht="14.25" customHeight="1" x14ac:dyDescent="0.2">
      <c r="B15" s="9" t="s">
        <v>36</v>
      </c>
      <c r="H15" s="5" t="s">
        <v>37</v>
      </c>
      <c r="I15" s="5" t="s">
        <v>38</v>
      </c>
    </row>
    <row r="16" spans="1:9" ht="14.25" customHeight="1" x14ac:dyDescent="0.2">
      <c r="H16" s="5" t="s">
        <v>39</v>
      </c>
      <c r="I16" s="5" t="s">
        <v>40</v>
      </c>
    </row>
    <row r="17" spans="1:9" ht="14.25" customHeight="1" x14ac:dyDescent="0.2">
      <c r="B17" s="4" t="s">
        <v>41</v>
      </c>
      <c r="H17" s="5" t="s">
        <v>42</v>
      </c>
      <c r="I17" s="5" t="s">
        <v>43</v>
      </c>
    </row>
    <row r="18" spans="1:9" ht="14.25" customHeight="1" x14ac:dyDescent="0.2">
      <c r="B18" s="9" t="s">
        <v>44</v>
      </c>
      <c r="H18" s="5" t="s">
        <v>45</v>
      </c>
      <c r="I18" s="5" t="s">
        <v>46</v>
      </c>
    </row>
    <row r="19" spans="1:9" ht="14.25" customHeight="1" x14ac:dyDescent="0.2">
      <c r="B19" s="6">
        <v>2016</v>
      </c>
      <c r="H19" s="5" t="s">
        <v>47</v>
      </c>
      <c r="I19" s="5" t="s">
        <v>48</v>
      </c>
    </row>
    <row r="20" spans="1:9" ht="14.25" customHeight="1" x14ac:dyDescent="0.2">
      <c r="B20" s="9" t="s">
        <v>49</v>
      </c>
      <c r="H20" s="5" t="s">
        <v>50</v>
      </c>
      <c r="I20" s="5" t="s">
        <v>51</v>
      </c>
    </row>
    <row r="21" spans="1:9" ht="15.75" customHeight="1" x14ac:dyDescent="0.2">
      <c r="B21" s="7" t="s">
        <v>52</v>
      </c>
      <c r="H21" s="5" t="s">
        <v>53</v>
      </c>
      <c r="I21" s="5" t="s">
        <v>54</v>
      </c>
    </row>
    <row r="22" spans="1:9" ht="15.75" customHeight="1" x14ac:dyDescent="0.2">
      <c r="B22" s="9" t="s">
        <v>55</v>
      </c>
      <c r="H22" s="5" t="s">
        <v>56</v>
      </c>
      <c r="I22" s="5" t="s">
        <v>57</v>
      </c>
    </row>
    <row r="23" spans="1:9" ht="15.75" customHeight="1" x14ac:dyDescent="0.2">
      <c r="H23" s="5" t="s">
        <v>58</v>
      </c>
      <c r="I23" s="5" t="s">
        <v>59</v>
      </c>
    </row>
    <row r="24" spans="1:9" ht="15.75" customHeight="1" x14ac:dyDescent="0.2">
      <c r="B24" s="9" t="s">
        <v>60</v>
      </c>
      <c r="H24" s="5" t="s">
        <v>61</v>
      </c>
      <c r="I24" s="5" t="s">
        <v>62</v>
      </c>
    </row>
    <row r="25" spans="1:9" ht="15.75" customHeight="1" x14ac:dyDescent="0.2">
      <c r="B25" s="7" t="s">
        <v>63</v>
      </c>
      <c r="H25" s="5" t="s">
        <v>64</v>
      </c>
      <c r="I25" s="5" t="s">
        <v>65</v>
      </c>
    </row>
    <row r="26" spans="1:9" ht="15.75" customHeight="1" x14ac:dyDescent="0.2">
      <c r="H26" s="5" t="s">
        <v>66</v>
      </c>
      <c r="I26" s="5" t="s">
        <v>67</v>
      </c>
    </row>
    <row r="27" spans="1:9" ht="15.75" customHeight="1" x14ac:dyDescent="0.2">
      <c r="H27" s="5" t="s">
        <v>68</v>
      </c>
      <c r="I27" s="5" t="s">
        <v>69</v>
      </c>
    </row>
    <row r="28" spans="1:9" ht="15.75" customHeight="1" x14ac:dyDescent="0.2">
      <c r="A28" s="1" t="s">
        <v>70</v>
      </c>
      <c r="H28" s="5" t="s">
        <v>71</v>
      </c>
      <c r="I28" s="5" t="s">
        <v>72</v>
      </c>
    </row>
    <row r="29" spans="1:9" ht="15.75" customHeight="1" x14ac:dyDescent="0.2">
      <c r="A29" s="9" t="s">
        <v>73</v>
      </c>
      <c r="H29" s="5" t="s">
        <v>74</v>
      </c>
      <c r="I29" s="5" t="s">
        <v>75</v>
      </c>
    </row>
    <row r="30" spans="1:9" ht="15.75" customHeight="1" x14ac:dyDescent="0.2">
      <c r="H30" s="5" t="s">
        <v>76</v>
      </c>
      <c r="I30" s="5" t="s">
        <v>77</v>
      </c>
    </row>
    <row r="31" spans="1:9" ht="15.75" customHeight="1" x14ac:dyDescent="0.2">
      <c r="H31" s="5" t="s">
        <v>78</v>
      </c>
      <c r="I31" s="5" t="s">
        <v>79</v>
      </c>
    </row>
    <row r="32" spans="1:9" ht="15.75" customHeight="1" x14ac:dyDescent="0.2">
      <c r="H32" s="5" t="s">
        <v>80</v>
      </c>
      <c r="I32" s="5" t="s">
        <v>81</v>
      </c>
    </row>
    <row r="33" spans="8:9" ht="15.75" customHeight="1" x14ac:dyDescent="0.2">
      <c r="H33" s="5" t="s">
        <v>82</v>
      </c>
      <c r="I33" s="5" t="s">
        <v>83</v>
      </c>
    </row>
    <row r="34" spans="8:9" ht="15.75" customHeight="1" x14ac:dyDescent="0.2">
      <c r="H34" s="5" t="s">
        <v>84</v>
      </c>
      <c r="I34" s="5" t="s">
        <v>85</v>
      </c>
    </row>
    <row r="35" spans="8:9" ht="15.75" customHeight="1" x14ac:dyDescent="0.2">
      <c r="H35" s="5" t="s">
        <v>86</v>
      </c>
      <c r="I35" s="5" t="s">
        <v>87</v>
      </c>
    </row>
    <row r="36" spans="8:9" ht="15.75" customHeight="1" x14ac:dyDescent="0.2">
      <c r="H36" s="5" t="s">
        <v>88</v>
      </c>
      <c r="I36" s="5" t="s">
        <v>89</v>
      </c>
    </row>
    <row r="37" spans="8:9" ht="15.75" customHeight="1" x14ac:dyDescent="0.2">
      <c r="H37" s="5" t="s">
        <v>90</v>
      </c>
      <c r="I37" s="5" t="s">
        <v>91</v>
      </c>
    </row>
    <row r="38" spans="8:9" ht="15.75" customHeight="1" x14ac:dyDescent="0.2">
      <c r="H38" s="5" t="s">
        <v>92</v>
      </c>
      <c r="I38" s="5" t="s">
        <v>93</v>
      </c>
    </row>
    <row r="39" spans="8:9" ht="15.75" customHeight="1" x14ac:dyDescent="0.2">
      <c r="H39" s="5" t="s">
        <v>94</v>
      </c>
      <c r="I39" s="5" t="s">
        <v>95</v>
      </c>
    </row>
    <row r="40" spans="8:9" ht="15.75" customHeight="1" x14ac:dyDescent="0.2">
      <c r="H40" s="5" t="s">
        <v>96</v>
      </c>
      <c r="I40" s="5" t="s">
        <v>97</v>
      </c>
    </row>
    <row r="41" spans="8:9" ht="15.75" customHeight="1" x14ac:dyDescent="0.2">
      <c r="H41" s="5" t="s">
        <v>98</v>
      </c>
      <c r="I41" s="5" t="s">
        <v>99</v>
      </c>
    </row>
    <row r="42" spans="8:9" ht="15.75" customHeight="1" x14ac:dyDescent="0.2">
      <c r="H42" s="5" t="s">
        <v>100</v>
      </c>
      <c r="I42" s="5" t="s">
        <v>101</v>
      </c>
    </row>
    <row r="43" spans="8:9" ht="15.75" customHeight="1" x14ac:dyDescent="0.2">
      <c r="H43" s="5" t="s">
        <v>102</v>
      </c>
      <c r="I43" s="5" t="s">
        <v>103</v>
      </c>
    </row>
    <row r="44" spans="8:9" ht="15.75" customHeight="1" x14ac:dyDescent="0.2">
      <c r="H44" s="5" t="s">
        <v>104</v>
      </c>
      <c r="I44" s="5" t="s">
        <v>105</v>
      </c>
    </row>
    <row r="45" spans="8:9" ht="15.75" customHeight="1" x14ac:dyDescent="0.2">
      <c r="H45" s="5" t="s">
        <v>106</v>
      </c>
      <c r="I45" s="5" t="s">
        <v>107</v>
      </c>
    </row>
    <row r="46" spans="8:9" ht="15.75" customHeight="1" x14ac:dyDescent="0.2">
      <c r="H46" s="5" t="s">
        <v>108</v>
      </c>
      <c r="I46" s="5" t="s">
        <v>109</v>
      </c>
    </row>
    <row r="47" spans="8:9" ht="15.75" customHeight="1" x14ac:dyDescent="0.2">
      <c r="H47" s="5" t="s">
        <v>110</v>
      </c>
      <c r="I47" s="5" t="s">
        <v>111</v>
      </c>
    </row>
    <row r="48" spans="8:9" ht="15.75" customHeight="1" x14ac:dyDescent="0.2">
      <c r="H48" s="5" t="s">
        <v>112</v>
      </c>
      <c r="I48" s="5" t="s">
        <v>113</v>
      </c>
    </row>
    <row r="49" spans="8:9" ht="15.75" customHeight="1" x14ac:dyDescent="0.2">
      <c r="H49" s="5" t="s">
        <v>114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AR</v>
      </c>
      <c r="B1" s="9">
        <f>SUMIFS(D5:D54,A5:A54,A1)</f>
        <v>1391.0958904109589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13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16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19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21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24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27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29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32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35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38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40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43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46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48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51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54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57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59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62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65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67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69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72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75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77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79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81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83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85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87</v>
      </c>
      <c r="B37" s="25">
        <v>3037</v>
      </c>
      <c r="C37" s="25">
        <f t="shared" ref="C37:C54" si="2">B37/$F$4</f>
        <v>0.69337899543379</v>
      </c>
      <c r="D37" s="9">
        <f t="shared" ref="D37:D54" si="3">C37*1000</f>
        <v>693.37899543379001</v>
      </c>
      <c r="I37" s="25"/>
    </row>
    <row r="38" spans="1:10" ht="15.75" customHeight="1" x14ac:dyDescent="0.2">
      <c r="A38" s="26" t="s">
        <v>89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91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93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15</v>
      </c>
      <c r="J68" s="47"/>
      <c r="K68" s="47"/>
      <c r="L68" s="48"/>
    </row>
    <row r="69" spans="1:13" ht="15.75" customHeight="1" x14ac:dyDescent="0.2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18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20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23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26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28</v>
      </c>
      <c r="J73" s="46"/>
      <c r="K73" s="47"/>
      <c r="L73" s="47"/>
      <c r="M73" s="48"/>
    </row>
    <row r="74" spans="1:13" ht="15.75" customHeight="1" x14ac:dyDescent="0.2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31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34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37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39</v>
      </c>
      <c r="H77" s="42">
        <v>792.83333330000005</v>
      </c>
      <c r="I77" s="9" t="s">
        <v>90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42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45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47</v>
      </c>
      <c r="J80" s="47"/>
      <c r="K80" s="47"/>
      <c r="L80" s="48"/>
    </row>
    <row r="81" spans="1:13" ht="15.75" customHeight="1" x14ac:dyDescent="0.2">
      <c r="A81" s="26" t="s">
        <v>15</v>
      </c>
      <c r="B81" s="26">
        <f>4029+3025</f>
        <v>7054</v>
      </c>
      <c r="C81" s="26"/>
      <c r="D81" s="49">
        <v>0.63</v>
      </c>
      <c r="E81" s="51" t="s">
        <v>16</v>
      </c>
      <c r="F81" s="9">
        <f>B81</f>
        <v>7054</v>
      </c>
      <c r="G81" s="25" t="s">
        <v>50</v>
      </c>
      <c r="J81" s="46"/>
      <c r="K81" s="46"/>
      <c r="L81" s="47"/>
      <c r="M81" s="48"/>
    </row>
    <row r="82" spans="1:13" ht="15.75" customHeight="1" x14ac:dyDescent="0.2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53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31</v>
      </c>
      <c r="B83" s="26">
        <v>145</v>
      </c>
      <c r="C83" s="26"/>
      <c r="D83" s="49">
        <v>0.53</v>
      </c>
      <c r="E83" s="26" t="s">
        <v>32</v>
      </c>
      <c r="F83" s="9">
        <f>B83</f>
        <v>145</v>
      </c>
      <c r="G83" s="50" t="s">
        <v>56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58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61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64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66</v>
      </c>
      <c r="J87" s="46"/>
      <c r="K87" s="47"/>
      <c r="L87" s="47"/>
      <c r="M87" s="48"/>
    </row>
    <row r="88" spans="1:13" ht="15.75" customHeight="1" x14ac:dyDescent="0.2">
      <c r="G88" s="25" t="s">
        <v>68</v>
      </c>
      <c r="J88" s="46"/>
      <c r="K88" s="47"/>
      <c r="L88" s="48"/>
    </row>
    <row r="89" spans="1:13" ht="15.75" customHeight="1" x14ac:dyDescent="0.2">
      <c r="G89" s="25" t="s">
        <v>71</v>
      </c>
      <c r="J89" s="46"/>
      <c r="K89" s="46"/>
      <c r="L89" s="47"/>
      <c r="M89" s="48"/>
    </row>
    <row r="90" spans="1:13" ht="15.75" customHeight="1" x14ac:dyDescent="0.2">
      <c r="G90" s="25" t="s">
        <v>74</v>
      </c>
      <c r="J90" s="46"/>
      <c r="K90" s="47"/>
      <c r="L90" s="48"/>
    </row>
    <row r="91" spans="1:13" ht="15.75" customHeight="1" x14ac:dyDescent="0.2">
      <c r="G91" s="50" t="s">
        <v>76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78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80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82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84</v>
      </c>
    </row>
    <row r="96" spans="1:13" ht="15.75" customHeight="1" x14ac:dyDescent="0.2">
      <c r="G96" s="50" t="s">
        <v>86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88</v>
      </c>
    </row>
    <row r="98" spans="7:9" ht="15.75" customHeight="1" x14ac:dyDescent="0.2">
      <c r="G98" s="50" t="s">
        <v>90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92</v>
      </c>
    </row>
    <row r="100" spans="7:9" ht="15.75" customHeight="1" x14ac:dyDescent="0.2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98</v>
      </c>
    </row>
    <row r="103" spans="7:9" ht="15.75" customHeight="1" x14ac:dyDescent="0.2">
      <c r="G103" s="25" t="s">
        <v>100</v>
      </c>
    </row>
    <row r="104" spans="7:9" ht="15.75" customHeight="1" x14ac:dyDescent="0.2">
      <c r="G104" s="25" t="s">
        <v>102</v>
      </c>
    </row>
    <row r="105" spans="7:9" ht="15.75" customHeight="1" x14ac:dyDescent="0.2">
      <c r="G105" s="25" t="s">
        <v>104</v>
      </c>
    </row>
    <row r="106" spans="7:9" ht="15.75" customHeight="1" x14ac:dyDescent="0.2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108</v>
      </c>
    </row>
    <row r="108" spans="7:9" ht="15.75" customHeight="1" x14ac:dyDescent="0.2">
      <c r="G108" s="25" t="s">
        <v>110</v>
      </c>
    </row>
    <row r="109" spans="7:9" ht="15.75" customHeight="1" x14ac:dyDescent="0.2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114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7" t="s">
        <v>122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14.25" customHeight="1" x14ac:dyDescent="0.2">
      <c r="A2" s="58" t="s">
        <v>123</v>
      </c>
      <c r="B2" s="56"/>
      <c r="C2" s="56"/>
      <c r="D2" s="56"/>
      <c r="E2" s="56"/>
      <c r="F2" s="56"/>
      <c r="G2" s="16"/>
      <c r="H2" s="16"/>
      <c r="I2" s="16"/>
      <c r="J2" s="16"/>
    </row>
    <row r="3" spans="1:10" ht="14.25" customHeight="1" x14ac:dyDescent="0.2">
      <c r="A3" s="59" t="s">
        <v>124</v>
      </c>
      <c r="B3" s="59" t="s">
        <v>125</v>
      </c>
      <c r="C3" s="60" t="s">
        <v>126</v>
      </c>
      <c r="D3" s="56"/>
      <c r="E3" s="56"/>
      <c r="F3" s="56"/>
      <c r="G3" s="16"/>
      <c r="H3" s="16"/>
      <c r="I3" s="16"/>
      <c r="J3" s="16"/>
    </row>
    <row r="4" spans="1:10" ht="14.25" customHeight="1" x14ac:dyDescent="0.2">
      <c r="A4" s="56"/>
      <c r="B4" s="56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15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18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20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23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26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28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31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34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37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39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42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45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47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50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53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56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58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61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64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66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68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71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74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76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78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80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82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84</v>
      </c>
      <c r="C38" s="17">
        <v>20031150</v>
      </c>
      <c r="D38" s="18">
        <f t="shared" ref="D38:D56" si="2">C38/$C$5</f>
        <v>6.023906927554766E-2</v>
      </c>
      <c r="E38" s="9">
        <f t="shared" ref="E38:E56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86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88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90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92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94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5" t="s">
        <v>148</v>
      </c>
      <c r="B57" s="56"/>
      <c r="C57" s="56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1391.0958904109589</v>
      </c>
    </row>
    <row r="6" spans="1:2" ht="14.25" customHeight="1" x14ac:dyDescent="0.2">
      <c r="A6" s="9" t="s">
        <v>155</v>
      </c>
      <c r="B6" s="25">
        <f>'onshore wind'!C1</f>
        <v>162330</v>
      </c>
    </row>
    <row r="7" spans="1:2" ht="14.25" customHeight="1" x14ac:dyDescent="0.2">
      <c r="A7" s="9" t="s">
        <v>156</v>
      </c>
      <c r="B7" s="24">
        <f>'solar PV'!B1</f>
        <v>2770000</v>
      </c>
    </row>
    <row r="8" spans="1:2" ht="14.25" customHeight="1" x14ac:dyDescent="0.2">
      <c r="A8" s="9" t="s">
        <v>157</v>
      </c>
      <c r="B8" s="24">
        <f>'solar thermal'!B1</f>
        <v>0</v>
      </c>
    </row>
    <row r="9" spans="1:2" ht="14.25" customHeight="1" x14ac:dyDescent="0.2">
      <c r="A9" s="9" t="s">
        <v>158</v>
      </c>
      <c r="B9" s="9">
        <f>bio!B1</f>
        <v>2518.5909980430529</v>
      </c>
    </row>
    <row r="10" spans="1:2" ht="14.25" customHeight="1" x14ac:dyDescent="0.2">
      <c r="A10" s="9" t="s">
        <v>159</v>
      </c>
      <c r="B10" s="9">
        <f>geothermal!B1</f>
        <v>80000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73.38375833150522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AR</v>
      </c>
      <c r="B1" s="9">
        <f>SUMIFS(E3:E52,A3:A52,A1)</f>
        <v>2770000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13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16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19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21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24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27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29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32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35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38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40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43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46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48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51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54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57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59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62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87</v>
      </c>
      <c r="B35" s="26">
        <v>23</v>
      </c>
      <c r="C35" s="26">
        <v>38</v>
      </c>
      <c r="D35" s="9">
        <v>2347</v>
      </c>
      <c r="E35" s="28">
        <f t="shared" ref="E35:E52" si="1">SUM(B35:D35)*1000</f>
        <v>2408000</v>
      </c>
      <c r="I35" s="29"/>
      <c r="J35" s="29"/>
    </row>
    <row r="36" spans="1:10" ht="15.75" customHeight="1" x14ac:dyDescent="0.25">
      <c r="A36" s="26" t="s">
        <v>89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91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93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AR</v>
      </c>
      <c r="B1" s="9">
        <f>SUMIFS(C3:C53,A3:A53,A1)</f>
        <v>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6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11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13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16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19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21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24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27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29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32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35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38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40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43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46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48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54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57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59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62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65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67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69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72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75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77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79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81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83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85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87</v>
      </c>
      <c r="B36" s="9">
        <v>0</v>
      </c>
      <c r="C36" s="28">
        <f t="shared" ref="C36:C53" si="1">B36*1000</f>
        <v>0</v>
      </c>
    </row>
    <row r="37" spans="1:3" ht="15.75" customHeight="1" x14ac:dyDescent="0.2">
      <c r="A37" s="26" t="s">
        <v>89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91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93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AR</v>
      </c>
      <c r="B1" s="9">
        <f>SUMIFS(C4:C53,A4:A53,A1)</f>
        <v>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6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C5" s="28">
        <f t="shared" si="0"/>
        <v>0</v>
      </c>
    </row>
    <row r="6" spans="1:3" ht="15.75" customHeight="1" x14ac:dyDescent="0.2">
      <c r="A6" s="26" t="s">
        <v>11</v>
      </c>
      <c r="C6" s="28">
        <f t="shared" si="0"/>
        <v>0</v>
      </c>
    </row>
    <row r="7" spans="1:3" ht="15.75" customHeight="1" x14ac:dyDescent="0.2">
      <c r="A7" s="26" t="s">
        <v>13</v>
      </c>
      <c r="C7" s="28">
        <f t="shared" si="0"/>
        <v>0</v>
      </c>
    </row>
    <row r="8" spans="1:3" ht="15.75" customHeight="1" x14ac:dyDescent="0.2">
      <c r="A8" s="26" t="s">
        <v>16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19</v>
      </c>
      <c r="C9" s="28">
        <f t="shared" si="0"/>
        <v>0</v>
      </c>
    </row>
    <row r="10" spans="1:3" ht="15.75" customHeight="1" x14ac:dyDescent="0.2">
      <c r="A10" s="26" t="s">
        <v>21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24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27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29</v>
      </c>
      <c r="C13" s="28">
        <f t="shared" si="0"/>
        <v>0</v>
      </c>
    </row>
    <row r="14" spans="1:3" ht="15.75" customHeight="1" x14ac:dyDescent="0.2">
      <c r="A14" s="26" t="s">
        <v>32</v>
      </c>
      <c r="C14" s="28">
        <f t="shared" si="0"/>
        <v>0</v>
      </c>
    </row>
    <row r="15" spans="1:3" ht="15.75" customHeight="1" x14ac:dyDescent="0.2">
      <c r="A15" s="26" t="s">
        <v>35</v>
      </c>
      <c r="C15" s="28">
        <f t="shared" si="0"/>
        <v>0</v>
      </c>
    </row>
    <row r="16" spans="1:3" ht="15.75" customHeight="1" x14ac:dyDescent="0.2">
      <c r="A16" s="26" t="s">
        <v>38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40</v>
      </c>
      <c r="C17" s="28">
        <f t="shared" si="0"/>
        <v>0</v>
      </c>
    </row>
    <row r="18" spans="1:3" ht="15.75" customHeight="1" x14ac:dyDescent="0.2">
      <c r="A18" s="26" t="s">
        <v>43</v>
      </c>
      <c r="C18" s="28">
        <f t="shared" si="0"/>
        <v>0</v>
      </c>
    </row>
    <row r="19" spans="1:3" ht="15.75" customHeight="1" x14ac:dyDescent="0.2">
      <c r="A19" s="26" t="s">
        <v>46</v>
      </c>
      <c r="C19" s="28">
        <f t="shared" si="0"/>
        <v>0</v>
      </c>
    </row>
    <row r="20" spans="1:3" ht="15.75" customHeight="1" x14ac:dyDescent="0.2">
      <c r="A20" s="26" t="s">
        <v>48</v>
      </c>
      <c r="C20" s="28">
        <f t="shared" si="0"/>
        <v>0</v>
      </c>
    </row>
    <row r="21" spans="1:3" ht="15.75" customHeight="1" x14ac:dyDescent="0.2">
      <c r="A21" s="26" t="s">
        <v>51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54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57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59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62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65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67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69</v>
      </c>
      <c r="C28" s="28">
        <f t="shared" si="0"/>
        <v>0</v>
      </c>
    </row>
    <row r="29" spans="1:3" ht="15.75" customHeight="1" x14ac:dyDescent="0.2">
      <c r="A29" s="26" t="s">
        <v>72</v>
      </c>
      <c r="C29" s="28">
        <f t="shared" si="0"/>
        <v>0</v>
      </c>
    </row>
    <row r="30" spans="1:3" ht="15.75" customHeight="1" x14ac:dyDescent="0.2">
      <c r="A30" s="26" t="s">
        <v>75</v>
      </c>
      <c r="C30" s="28">
        <f t="shared" si="0"/>
        <v>0</v>
      </c>
    </row>
    <row r="31" spans="1:3" ht="15.75" customHeight="1" x14ac:dyDescent="0.2">
      <c r="A31" s="26" t="s">
        <v>77</v>
      </c>
      <c r="C31" s="28">
        <f t="shared" si="0"/>
        <v>0</v>
      </c>
    </row>
    <row r="32" spans="1:3" ht="15.75" customHeight="1" x14ac:dyDescent="0.2">
      <c r="A32" s="26" t="s">
        <v>79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81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83</v>
      </c>
      <c r="C34" s="28">
        <f t="shared" si="0"/>
        <v>0</v>
      </c>
    </row>
    <row r="35" spans="1:3" ht="15.75" customHeight="1" x14ac:dyDescent="0.2">
      <c r="A35" s="26" t="s">
        <v>85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87</v>
      </c>
      <c r="B36" s="9">
        <v>306</v>
      </c>
      <c r="C36" s="28">
        <f t="shared" ref="C36:C53" si="1">B36*1000</f>
        <v>306000</v>
      </c>
    </row>
    <row r="37" spans="1:3" ht="15.75" customHeight="1" x14ac:dyDescent="0.2">
      <c r="A37" s="26" t="s">
        <v>89</v>
      </c>
      <c r="C37" s="28">
        <f t="shared" si="1"/>
        <v>0</v>
      </c>
    </row>
    <row r="38" spans="1:3" ht="15.75" customHeight="1" x14ac:dyDescent="0.2">
      <c r="A38" s="26" t="s">
        <v>91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93</v>
      </c>
      <c r="C39" s="28">
        <f t="shared" si="1"/>
        <v>0</v>
      </c>
    </row>
    <row r="40" spans="1:3" ht="15.75" customHeight="1" x14ac:dyDescent="0.2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103</v>
      </c>
      <c r="C44" s="28">
        <f t="shared" si="1"/>
        <v>0</v>
      </c>
    </row>
    <row r="45" spans="1:3" ht="15.75" customHeight="1" x14ac:dyDescent="0.2">
      <c r="A45" s="26" t="s">
        <v>105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109</v>
      </c>
      <c r="C47" s="28">
        <f t="shared" si="1"/>
        <v>0</v>
      </c>
    </row>
    <row r="48" spans="1:3" ht="15.75" customHeight="1" x14ac:dyDescent="0.2">
      <c r="A48" s="26" t="s">
        <v>111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Arkansas</v>
      </c>
      <c r="B1" s="9" t="str">
        <f>LOOKUP(A1,M4:N53,N4:N53)</f>
        <v>AR</v>
      </c>
      <c r="C1" s="9">
        <f>SUMIFS(L5:L52,A5:A52,B1)</f>
        <v>162330</v>
      </c>
    </row>
    <row r="3" spans="1:14" ht="21" customHeight="1" x14ac:dyDescent="0.25">
      <c r="A3" s="32"/>
      <c r="B3" s="61" t="s">
        <v>175</v>
      </c>
      <c r="C3" s="62"/>
      <c r="D3" s="62"/>
      <c r="E3" s="62"/>
      <c r="F3" s="62"/>
      <c r="G3" s="62"/>
      <c r="H3" s="62"/>
      <c r="I3" s="62"/>
      <c r="J3" s="62"/>
      <c r="K3" s="63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2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25">
      <c r="A6" s="35" t="s">
        <v>13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2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</v>
      </c>
      <c r="N7" s="29" t="s">
        <v>13</v>
      </c>
    </row>
    <row r="8" spans="1:14" ht="21" customHeight="1" x14ac:dyDescent="0.25">
      <c r="A8" s="35" t="s">
        <v>16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15</v>
      </c>
      <c r="N8" s="29" t="s">
        <v>16</v>
      </c>
    </row>
    <row r="9" spans="1:14" ht="21" customHeight="1" x14ac:dyDescent="0.25">
      <c r="A9" s="35" t="s">
        <v>19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18</v>
      </c>
      <c r="N9" s="29" t="s">
        <v>19</v>
      </c>
    </row>
    <row r="10" spans="1:14" ht="21" customHeight="1" x14ac:dyDescent="0.25">
      <c r="A10" s="35" t="s">
        <v>21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20</v>
      </c>
      <c r="N10" s="29" t="s">
        <v>21</v>
      </c>
    </row>
    <row r="11" spans="1:14" ht="21" customHeight="1" x14ac:dyDescent="0.25">
      <c r="A11" s="35" t="s">
        <v>24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23</v>
      </c>
      <c r="N11" s="29" t="s">
        <v>24</v>
      </c>
    </row>
    <row r="12" spans="1:14" ht="21" customHeight="1" x14ac:dyDescent="0.25">
      <c r="A12" s="35" t="s">
        <v>27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26</v>
      </c>
      <c r="N12" s="29" t="s">
        <v>27</v>
      </c>
    </row>
    <row r="13" spans="1:14" ht="21" customHeight="1" x14ac:dyDescent="0.25">
      <c r="A13" s="35" t="s">
        <v>29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28</v>
      </c>
      <c r="N13" s="29" t="s">
        <v>29</v>
      </c>
    </row>
    <row r="14" spans="1:14" ht="21" customHeight="1" x14ac:dyDescent="0.25">
      <c r="A14" s="35" t="s">
        <v>43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31</v>
      </c>
      <c r="N14" s="29" t="s">
        <v>32</v>
      </c>
    </row>
    <row r="15" spans="1:14" ht="21" customHeight="1" x14ac:dyDescent="0.25">
      <c r="A15" s="35" t="s">
        <v>35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34</v>
      </c>
      <c r="N15" s="29" t="s">
        <v>35</v>
      </c>
    </row>
    <row r="16" spans="1:14" ht="21" customHeight="1" x14ac:dyDescent="0.25">
      <c r="A16" s="35" t="s">
        <v>38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37</v>
      </c>
      <c r="N16" s="29" t="s">
        <v>38</v>
      </c>
    </row>
    <row r="17" spans="1:14" ht="21" customHeight="1" x14ac:dyDescent="0.25">
      <c r="A17" s="35" t="s">
        <v>40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39</v>
      </c>
      <c r="N17" s="29" t="s">
        <v>40</v>
      </c>
    </row>
    <row r="18" spans="1:14" ht="21" customHeight="1" x14ac:dyDescent="0.25">
      <c r="A18" s="35" t="s">
        <v>46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42</v>
      </c>
      <c r="N18" s="29" t="s">
        <v>43</v>
      </c>
    </row>
    <row r="19" spans="1:14" ht="21" customHeight="1" x14ac:dyDescent="0.25">
      <c r="A19" s="35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45</v>
      </c>
      <c r="N19" s="29" t="s">
        <v>46</v>
      </c>
    </row>
    <row r="20" spans="1:14" ht="21" customHeight="1" x14ac:dyDescent="0.25">
      <c r="A20" s="35" t="s">
        <v>51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47</v>
      </c>
      <c r="N20" s="29" t="s">
        <v>48</v>
      </c>
    </row>
    <row r="21" spans="1:14" ht="15.75" customHeight="1" x14ac:dyDescent="0.25">
      <c r="A21" s="35" t="s">
        <v>59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50</v>
      </c>
      <c r="N21" s="29" t="s">
        <v>51</v>
      </c>
    </row>
    <row r="22" spans="1:14" ht="15.75" customHeight="1" x14ac:dyDescent="0.25">
      <c r="A22" s="35" t="s">
        <v>57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53</v>
      </c>
      <c r="N22" s="29" t="s">
        <v>54</v>
      </c>
    </row>
    <row r="23" spans="1:14" ht="15.75" customHeight="1" x14ac:dyDescent="0.25">
      <c r="A23" s="35" t="s">
        <v>54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56</v>
      </c>
      <c r="N23" s="29" t="s">
        <v>57</v>
      </c>
    </row>
    <row r="24" spans="1:14" ht="15.75" customHeight="1" x14ac:dyDescent="0.25">
      <c r="A24" s="35" t="s">
        <v>62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58</v>
      </c>
      <c r="N24" s="29" t="s">
        <v>59</v>
      </c>
    </row>
    <row r="25" spans="1:14" ht="15.75" customHeight="1" x14ac:dyDescent="0.2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61</v>
      </c>
      <c r="N25" s="29" t="s">
        <v>62</v>
      </c>
    </row>
    <row r="26" spans="1:14" ht="15.75" customHeight="1" x14ac:dyDescent="0.2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64</v>
      </c>
      <c r="N26" s="29" t="s">
        <v>65</v>
      </c>
    </row>
    <row r="27" spans="1:14" ht="15.75" customHeight="1" x14ac:dyDescent="0.2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2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2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2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2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2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2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2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2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2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2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2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2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2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2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2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2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2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2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2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2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2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33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AR</v>
      </c>
      <c r="B1" s="9">
        <f>SUMIFS(D4:D53,A4:A53,A1)</f>
        <v>2518.5909980430529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13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16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19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21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24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27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29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32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35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38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40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43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46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48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51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54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57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59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62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65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67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69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72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75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77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79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81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83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85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87</v>
      </c>
      <c r="B36" s="9">
        <v>16650</v>
      </c>
      <c r="C36" s="9">
        <f t="shared" ref="C36:C53" si="2">B36/$G$4</f>
        <v>2.7152641878669277</v>
      </c>
      <c r="D36" s="9">
        <f t="shared" ref="D36:D53" si="3">C36*1000</f>
        <v>2715.2641878669278</v>
      </c>
    </row>
    <row r="37" spans="1:4" ht="15.75" customHeight="1" x14ac:dyDescent="0.2">
      <c r="A37" s="26" t="s">
        <v>89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91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93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AR</v>
      </c>
      <c r="B1" s="9">
        <f>SUMIFS(C3:C52,A3:A52,A1)</f>
        <v>80000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6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9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11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13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16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19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21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24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27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29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32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35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38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40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43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46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48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51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54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57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59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62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65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67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69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72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75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77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79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81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83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85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87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89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91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93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2021-04-22T03:11:13Z</dcterms:modified>
</cp:coreProperties>
</file>