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ar/hydgn/sohpccbric/"/>
    </mc:Choice>
  </mc:AlternateContent>
  <xr:revisionPtr revIDLastSave="0" documentId="13_ncr:1_{078C878D-8F00-294E-8357-6EA285FFA899}" xr6:coauthVersionLast="46" xr6:coauthVersionMax="46" xr10:uidLastSave="{00000000-0000-0000-0000-000000000000}"/>
  <bookViews>
    <workbookView xWindow="3100" yWindow="460" windowWidth="25660" windowHeight="1588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 i="2" l="1"/>
  <c r="AB6" i="2" s="1"/>
  <c r="AB3" i="2"/>
  <c r="AB2" i="2"/>
  <c r="AA4" i="2"/>
  <c r="AA6" i="2" s="1"/>
  <c r="AA3" i="2"/>
  <c r="AA2" i="2"/>
  <c r="R4" i="2"/>
  <c r="R6" i="2" s="1"/>
  <c r="R3" i="2"/>
  <c r="R2" i="2"/>
  <c r="P4" i="2"/>
  <c r="P6" i="2" s="1"/>
  <c r="P3" i="2"/>
  <c r="P2" i="2"/>
  <c r="D2" i="2"/>
  <c r="D3" i="2"/>
  <c r="D4" i="2"/>
  <c r="D5" i="2" s="1"/>
  <c r="AB5" i="2" l="1"/>
  <c r="AA5" i="2"/>
  <c r="R5" i="2"/>
  <c r="P5" i="2"/>
  <c r="D6" i="2"/>
  <c r="M2" i="2"/>
  <c r="M3" i="2"/>
  <c r="M4" i="2"/>
  <c r="M5" i="2" s="1"/>
  <c r="M6" i="2" l="1"/>
  <c r="AQ3" i="2"/>
  <c r="AP3" i="2"/>
  <c r="AO3" i="2"/>
  <c r="AN3" i="2"/>
  <c r="AM3" i="2"/>
  <c r="AL3" i="2"/>
  <c r="AK3" i="2"/>
  <c r="AJ3" i="2"/>
  <c r="AI3" i="2"/>
  <c r="AH3" i="2"/>
  <c r="AG3" i="2"/>
  <c r="AF3" i="2"/>
  <c r="AE3" i="2"/>
  <c r="AD3" i="2"/>
  <c r="AC3" i="2"/>
  <c r="Z3" i="2"/>
  <c r="Y3" i="2"/>
  <c r="X3" i="2"/>
  <c r="W3" i="2"/>
  <c r="V3" i="2"/>
  <c r="U3" i="2"/>
  <c r="T3" i="2"/>
  <c r="S3" i="2"/>
  <c r="Q3" i="2"/>
  <c r="O3" i="2"/>
  <c r="N3" i="2"/>
  <c r="L3" i="2"/>
  <c r="K3" i="2"/>
  <c r="J3" i="2"/>
  <c r="I3" i="2"/>
  <c r="H3" i="2"/>
  <c r="G3" i="2"/>
  <c r="F3" i="2"/>
  <c r="E3" i="2"/>
  <c r="C3" i="2"/>
  <c r="B3" i="2"/>
  <c r="AQ4" i="2"/>
  <c r="AQ6" i="2" s="1"/>
  <c r="AP4" i="2"/>
  <c r="AP6" i="2" s="1"/>
  <c r="AO4" i="2"/>
  <c r="AO6" i="2" s="1"/>
  <c r="AN4" i="2"/>
  <c r="AN6" i="2" s="1"/>
  <c r="AM4" i="2"/>
  <c r="AM6" i="2" s="1"/>
  <c r="AL4" i="2"/>
  <c r="AL6" i="2" s="1"/>
  <c r="AK4" i="2"/>
  <c r="AK6" i="2" s="1"/>
  <c r="AJ4" i="2"/>
  <c r="AJ6" i="2" s="1"/>
  <c r="AI4" i="2"/>
  <c r="AI6" i="2" s="1"/>
  <c r="AH4" i="2"/>
  <c r="AH6" i="2" s="1"/>
  <c r="AG4" i="2"/>
  <c r="AG6" i="2" s="1"/>
  <c r="AF4" i="2"/>
  <c r="AF6" i="2" s="1"/>
  <c r="AE4" i="2"/>
  <c r="AE6" i="2" s="1"/>
  <c r="AD4" i="2"/>
  <c r="AD6" i="2" s="1"/>
  <c r="AC4" i="2"/>
  <c r="AC6" i="2" s="1"/>
  <c r="Z4" i="2"/>
  <c r="Z6" i="2" s="1"/>
  <c r="Y4" i="2"/>
  <c r="Y6" i="2" s="1"/>
  <c r="X4" i="2"/>
  <c r="X6" i="2" s="1"/>
  <c r="W4" i="2"/>
  <c r="W6" i="2" s="1"/>
  <c r="V4" i="2"/>
  <c r="V6" i="2" s="1"/>
  <c r="U4" i="2"/>
  <c r="U6" i="2" s="1"/>
  <c r="T4" i="2"/>
  <c r="T6" i="2" s="1"/>
  <c r="S4" i="2"/>
  <c r="S6" i="2" s="1"/>
  <c r="Q4" i="2"/>
  <c r="Q6" i="2" s="1"/>
  <c r="O4" i="2"/>
  <c r="O6" i="2" s="1"/>
  <c r="N4" i="2"/>
  <c r="N6" i="2" s="1"/>
  <c r="L4" i="2"/>
  <c r="L6" i="2" s="1"/>
  <c r="K4" i="2"/>
  <c r="K6" i="2" s="1"/>
  <c r="J4" i="2"/>
  <c r="J6" i="2" s="1"/>
  <c r="I4" i="2"/>
  <c r="I6" i="2" s="1"/>
  <c r="H4" i="2"/>
  <c r="H6" i="2" s="1"/>
  <c r="G4" i="2"/>
  <c r="G6" i="2" s="1"/>
  <c r="F4" i="2"/>
  <c r="F6" i="2" s="1"/>
  <c r="E4" i="2"/>
  <c r="E6" i="2" s="1"/>
  <c r="C4" i="2"/>
  <c r="C6" i="2" s="1"/>
  <c r="AQ2" i="2"/>
  <c r="AP2" i="2"/>
  <c r="AO2" i="2"/>
  <c r="AN2" i="2"/>
  <c r="AM2" i="2"/>
  <c r="AL2" i="2"/>
  <c r="AK2" i="2"/>
  <c r="AJ2" i="2"/>
  <c r="AI2" i="2"/>
  <c r="AH2" i="2"/>
  <c r="AG2" i="2"/>
  <c r="AF2" i="2"/>
  <c r="AE2" i="2"/>
  <c r="AD2" i="2"/>
  <c r="Z2" i="2"/>
  <c r="Y2" i="2"/>
  <c r="X2" i="2"/>
  <c r="W2" i="2"/>
  <c r="T2" i="2"/>
  <c r="S2" i="2"/>
  <c r="Q2" i="2"/>
  <c r="O2" i="2"/>
  <c r="N2" i="2"/>
  <c r="L2" i="2"/>
  <c r="K2" i="2"/>
  <c r="J2" i="2"/>
  <c r="I2" i="2"/>
  <c r="H2" i="2"/>
  <c r="G2" i="2"/>
  <c r="F2" i="2"/>
  <c r="E2" i="2"/>
  <c r="C2" i="2"/>
  <c r="B4" i="2"/>
  <c r="B6" i="2" s="1"/>
  <c r="B2" i="2"/>
  <c r="K98" i="3"/>
  <c r="J49" i="3"/>
  <c r="J58" i="3"/>
  <c r="J50" i="3"/>
  <c r="J51" i="3"/>
  <c r="J52" i="3"/>
  <c r="J53" i="3"/>
  <c r="U2" i="2" s="1"/>
  <c r="J54" i="3"/>
  <c r="J55" i="3"/>
  <c r="J56" i="3"/>
  <c r="J57" i="3"/>
  <c r="AC2" i="2" s="1"/>
  <c r="J47" i="3"/>
  <c r="V2" i="2" l="1"/>
  <c r="B5" i="2"/>
  <c r="U5" i="2"/>
  <c r="W5" i="2"/>
  <c r="I5" i="2"/>
  <c r="AJ5" i="2"/>
  <c r="K5" i="2"/>
  <c r="O5" i="2"/>
  <c r="J5" i="2"/>
  <c r="G5" i="2"/>
  <c r="AG5" i="2"/>
  <c r="Q5" i="2"/>
  <c r="AN5" i="2"/>
  <c r="AP5" i="2"/>
  <c r="T5" i="2"/>
  <c r="C5" i="2"/>
  <c r="AE5" i="2"/>
  <c r="AC5" i="2"/>
  <c r="AI5" i="2"/>
  <c r="L5" i="2"/>
  <c r="N5" i="2"/>
  <c r="AH5" i="2"/>
  <c r="F5" i="2"/>
  <c r="V5" i="2"/>
  <c r="AK5" i="2"/>
  <c r="AM5" i="2"/>
  <c r="H5" i="2"/>
  <c r="Z5" i="2"/>
  <c r="Y5" i="2"/>
  <c r="AD5" i="2"/>
  <c r="S5" i="2"/>
  <c r="X5" i="2"/>
  <c r="AQ5" i="2"/>
  <c r="AO5" i="2"/>
  <c r="E5" i="2"/>
  <c r="AF5" i="2"/>
  <c r="AL5" i="2"/>
</calcChain>
</file>

<file path=xl/sharedStrings.xml><?xml version="1.0" encoding="utf-8"?>
<sst xmlns="http://schemas.openxmlformats.org/spreadsheetml/2006/main" count="222" uniqueCount="147">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</sst>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14" fontId="0" fillId="0" borderId="0" xfId="0" applyNumberFormat="1"/>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heetViews>
  <sheetFormatPr baseColWidth="10" defaultColWidth="8.83203125" defaultRowHeight="15" x14ac:dyDescent="0.2"/>
  <cols>
    <col min="2" max="2" width="65.1640625" customWidth="1"/>
  </cols>
  <sheetData>
    <row r="1" spans="1:3" x14ac:dyDescent="0.2">
      <c r="A1" s="1" t="s">
        <v>123</v>
      </c>
      <c r="C1" s="52">
        <v>44307</v>
      </c>
    </row>
    <row r="3" spans="1:3" x14ac:dyDescent="0.2">
      <c r="A3" s="1" t="s">
        <v>64</v>
      </c>
      <c r="B3" s="44" t="s">
        <v>65</v>
      </c>
    </row>
    <row r="4" spans="1:3" x14ac:dyDescent="0.2">
      <c r="B4" t="s">
        <v>67</v>
      </c>
    </row>
    <row r="5" spans="1:3" x14ac:dyDescent="0.2">
      <c r="B5" s="43">
        <v>2018</v>
      </c>
    </row>
    <row r="6" spans="1:3" x14ac:dyDescent="0.2">
      <c r="B6" t="s">
        <v>68</v>
      </c>
    </row>
    <row r="7" spans="1:3" x14ac:dyDescent="0.2">
      <c r="B7" s="42" t="s">
        <v>69</v>
      </c>
    </row>
    <row r="8" spans="1:3" x14ac:dyDescent="0.2">
      <c r="B8" t="s">
        <v>70</v>
      </c>
    </row>
    <row r="10" spans="1:3" x14ac:dyDescent="0.2">
      <c r="B10" s="44" t="s">
        <v>66</v>
      </c>
    </row>
    <row r="11" spans="1:3" x14ac:dyDescent="0.2">
      <c r="B11" t="s">
        <v>71</v>
      </c>
    </row>
    <row r="12" spans="1:3" x14ac:dyDescent="0.2">
      <c r="B12" s="43">
        <v>2017</v>
      </c>
    </row>
    <row r="13" spans="1:3" x14ac:dyDescent="0.2">
      <c r="B13" t="s">
        <v>72</v>
      </c>
    </row>
    <row r="14" spans="1:3" x14ac:dyDescent="0.2">
      <c r="B14" s="42" t="s">
        <v>74</v>
      </c>
    </row>
    <row r="15" spans="1:3" x14ac:dyDescent="0.2">
      <c r="B15" t="s">
        <v>73</v>
      </c>
    </row>
    <row r="17" spans="1:2" x14ac:dyDescent="0.2">
      <c r="B17" s="44" t="s">
        <v>119</v>
      </c>
    </row>
    <row r="18" spans="1:2" x14ac:dyDescent="0.2">
      <c r="B18" t="s">
        <v>71</v>
      </c>
    </row>
    <row r="19" spans="1:2" x14ac:dyDescent="0.2">
      <c r="B19" s="43">
        <v>2014</v>
      </c>
    </row>
    <row r="20" spans="1:2" x14ac:dyDescent="0.2">
      <c r="B20" t="s">
        <v>76</v>
      </c>
    </row>
    <row r="21" spans="1:2" x14ac:dyDescent="0.2">
      <c r="B21" s="42" t="s">
        <v>75</v>
      </c>
    </row>
    <row r="22" spans="1:2" ht="32" x14ac:dyDescent="0.2">
      <c r="B22" s="45" t="s">
        <v>77</v>
      </c>
    </row>
    <row r="24" spans="1:2" x14ac:dyDescent="0.2">
      <c r="A24" s="1" t="s">
        <v>114</v>
      </c>
    </row>
    <row r="25" spans="1:2" x14ac:dyDescent="0.2">
      <c r="A25" t="s">
        <v>115</v>
      </c>
    </row>
    <row r="26" spans="1:2" x14ac:dyDescent="0.2">
      <c r="A26" t="s">
        <v>116</v>
      </c>
    </row>
    <row r="27" spans="1:2" x14ac:dyDescent="0.2">
      <c r="A27" t="s">
        <v>120</v>
      </c>
    </row>
    <row r="28" spans="1:2" x14ac:dyDescent="0.2">
      <c r="A28" t="s">
        <v>117</v>
      </c>
    </row>
    <row r="29" spans="1:2" x14ac:dyDescent="0.2">
      <c r="A29" t="s">
        <v>118</v>
      </c>
    </row>
    <row r="30" spans="1:2" x14ac:dyDescent="0.2">
      <c r="A30" t="s">
        <v>122</v>
      </c>
    </row>
    <row r="31" spans="1:2" x14ac:dyDescent="0.2">
      <c r="A31" t="s">
        <v>121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baseColWidth="10" defaultColWidth="8.83203125" defaultRowHeight="15" x14ac:dyDescent="0.2"/>
  <cols>
    <col min="2" max="2" width="99.1640625" bestFit="1" customWidth="1"/>
    <col min="3" max="3" width="12.33203125" bestFit="1" customWidth="1"/>
    <col min="4" max="4" width="13.5" bestFit="1" customWidth="1"/>
    <col min="6" max="6" width="13.5" bestFit="1" customWidth="1"/>
    <col min="11" max="11" width="18" bestFit="1" customWidth="1"/>
    <col min="12" max="12" width="15.33203125" bestFit="1" customWidth="1"/>
  </cols>
  <sheetData>
    <row r="10" spans="12:13" x14ac:dyDescent="0.2">
      <c r="L10" s="48">
        <v>68084000</v>
      </c>
      <c r="M10" t="s">
        <v>12</v>
      </c>
    </row>
    <row r="11" spans="12:13" x14ac:dyDescent="0.2">
      <c r="L11" s="48"/>
    </row>
    <row r="12" spans="12:13" x14ac:dyDescent="0.2">
      <c r="L12" s="48">
        <v>49148000</v>
      </c>
      <c r="M12" t="s">
        <v>16</v>
      </c>
    </row>
    <row r="13" spans="12:13" x14ac:dyDescent="0.2">
      <c r="L13" s="48"/>
    </row>
    <row r="14" spans="12:13" x14ac:dyDescent="0.2">
      <c r="L14" s="48"/>
    </row>
    <row r="15" spans="12:13" x14ac:dyDescent="0.2">
      <c r="L15" s="48"/>
    </row>
    <row r="16" spans="12:13" x14ac:dyDescent="0.2">
      <c r="L16" s="48">
        <v>3658000</v>
      </c>
      <c r="M16" t="s">
        <v>12</v>
      </c>
    </row>
    <row r="17" spans="12:13" x14ac:dyDescent="0.2">
      <c r="L17" s="48"/>
    </row>
    <row r="18" spans="12:13" x14ac:dyDescent="0.2">
      <c r="L18" s="48">
        <v>21570000</v>
      </c>
      <c r="M18" t="s">
        <v>16</v>
      </c>
    </row>
    <row r="19" spans="12:13" x14ac:dyDescent="0.2">
      <c r="L19" s="48"/>
    </row>
    <row r="20" spans="12:13" x14ac:dyDescent="0.2">
      <c r="L20" s="48"/>
    </row>
    <row r="21" spans="12:13" x14ac:dyDescent="0.2">
      <c r="L21" s="48">
        <v>28492000</v>
      </c>
      <c r="M21" t="s">
        <v>23</v>
      </c>
    </row>
    <row r="33" spans="2:14" ht="21" x14ac:dyDescent="0.3">
      <c r="B33" s="2" t="s">
        <v>36</v>
      </c>
      <c r="F33" s="56"/>
      <c r="G33" s="56"/>
      <c r="H33" s="56"/>
    </row>
    <row r="34" spans="2:14" x14ac:dyDescent="0.2">
      <c r="F34" s="56"/>
      <c r="G34" s="56"/>
      <c r="H34" s="56"/>
    </row>
    <row r="35" spans="2:14" ht="16" x14ac:dyDescent="0.2">
      <c r="C35" s="3" t="s">
        <v>37</v>
      </c>
      <c r="F35" s="56"/>
      <c r="G35" s="56"/>
      <c r="H35" s="56"/>
    </row>
    <row r="36" spans="2:14" ht="16" x14ac:dyDescent="0.2">
      <c r="C36" s="3"/>
    </row>
    <row r="37" spans="2:14" ht="17" thickBot="1" x14ac:dyDescent="0.25">
      <c r="C37" s="3"/>
    </row>
    <row r="38" spans="2:14" ht="16" thickBot="1" x14ac:dyDescent="0.25">
      <c r="B38" s="4" t="s">
        <v>38</v>
      </c>
      <c r="C38" s="5">
        <v>50000</v>
      </c>
      <c r="D38" s="57" t="s">
        <v>39</v>
      </c>
      <c r="E38" s="58"/>
      <c r="F38" s="58"/>
      <c r="G38" s="58"/>
      <c r="H38" s="59"/>
    </row>
    <row r="39" spans="2:14" ht="16" thickBot="1" x14ac:dyDescent="0.25">
      <c r="D39" s="60" t="s">
        <v>40</v>
      </c>
      <c r="E39" s="54"/>
      <c r="F39" s="54"/>
      <c r="G39" s="54"/>
      <c r="H39" s="54"/>
    </row>
    <row r="40" spans="2:14" x14ac:dyDescent="0.2">
      <c r="B40" s="6" t="s">
        <v>41</v>
      </c>
      <c r="C40" s="7">
        <v>2012</v>
      </c>
      <c r="D40" s="61"/>
      <c r="E40" s="62"/>
      <c r="F40" s="62"/>
      <c r="G40" s="62"/>
      <c r="H40" s="63"/>
    </row>
    <row r="41" spans="2:14" x14ac:dyDescent="0.2">
      <c r="B41" s="6" t="s">
        <v>42</v>
      </c>
      <c r="C41" s="8">
        <v>2010</v>
      </c>
      <c r="D41" s="64"/>
      <c r="E41" s="65"/>
      <c r="F41" s="65"/>
      <c r="G41" s="65"/>
      <c r="H41" s="66"/>
    </row>
    <row r="42" spans="2:14" ht="41.25" customHeight="1" x14ac:dyDescent="0.2">
      <c r="B42" s="6" t="s">
        <v>111</v>
      </c>
      <c r="C42" s="9">
        <v>0.94218268901813196</v>
      </c>
      <c r="D42" s="64" t="s">
        <v>43</v>
      </c>
      <c r="E42" s="65"/>
      <c r="F42" s="65"/>
      <c r="G42" s="65"/>
      <c r="H42" s="66"/>
      <c r="M42" t="s">
        <v>0</v>
      </c>
      <c r="N42" t="s">
        <v>78</v>
      </c>
    </row>
    <row r="43" spans="2:14" ht="30" customHeight="1" thickBot="1" x14ac:dyDescent="0.25">
      <c r="B43" s="6" t="s">
        <v>112</v>
      </c>
      <c r="C43" s="10">
        <v>1.100724186648488</v>
      </c>
      <c r="D43" s="53" t="s">
        <v>44</v>
      </c>
      <c r="E43" s="54"/>
      <c r="F43" s="54"/>
      <c r="G43" s="54"/>
      <c r="H43" s="55"/>
      <c r="M43" t="s">
        <v>129</v>
      </c>
      <c r="N43" t="s">
        <v>130</v>
      </c>
    </row>
    <row r="44" spans="2:14" ht="16" thickBot="1" x14ac:dyDescent="0.25">
      <c r="M44" t="s">
        <v>131</v>
      </c>
      <c r="N44" t="s">
        <v>132</v>
      </c>
    </row>
    <row r="45" spans="2:14" ht="18" thickTop="1" thickBot="1" x14ac:dyDescent="0.25">
      <c r="B45" s="11" t="s">
        <v>113</v>
      </c>
      <c r="C45" s="12"/>
      <c r="D45" s="12"/>
      <c r="E45" s="12"/>
      <c r="F45" s="12"/>
      <c r="G45" s="12"/>
      <c r="H45" s="13"/>
      <c r="M45" t="s">
        <v>1</v>
      </c>
      <c r="N45" t="s">
        <v>79</v>
      </c>
    </row>
    <row r="46" spans="2:14" ht="59" thickTop="1" thickBot="1" x14ac:dyDescent="0.25">
      <c r="B46" s="14" t="s">
        <v>45</v>
      </c>
      <c r="C46" s="15" t="s">
        <v>109</v>
      </c>
      <c r="D46" s="15" t="s">
        <v>110</v>
      </c>
      <c r="E46" s="15" t="s">
        <v>46</v>
      </c>
      <c r="F46" s="16" t="s">
        <v>47</v>
      </c>
      <c r="G46" s="15" t="s">
        <v>40</v>
      </c>
      <c r="H46" s="17" t="s">
        <v>48</v>
      </c>
      <c r="M46" t="s">
        <v>2</v>
      </c>
      <c r="N46" t="s">
        <v>80</v>
      </c>
    </row>
    <row r="47" spans="2:14" x14ac:dyDescent="0.2">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2">
      <c r="B48" s="24" t="s">
        <v>50</v>
      </c>
      <c r="C48" s="25"/>
      <c r="D48" s="20">
        <v>0</v>
      </c>
      <c r="E48" s="26">
        <v>1.1200000000000001</v>
      </c>
      <c r="F48" s="20">
        <v>0</v>
      </c>
      <c r="G48" s="27"/>
      <c r="H48" s="28"/>
      <c r="J48" s="46"/>
      <c r="M48" t="s">
        <v>4</v>
      </c>
      <c r="N48" t="s">
        <v>82</v>
      </c>
    </row>
    <row r="49" spans="2:14" x14ac:dyDescent="0.2">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2">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2">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2">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2">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2">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2">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2">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2">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6" thickBot="1" x14ac:dyDescent="0.25">
      <c r="B58" s="30"/>
      <c r="C58" s="31">
        <v>101812500</v>
      </c>
      <c r="D58" s="32">
        <v>105588040.83858122</v>
      </c>
      <c r="E58" s="33"/>
      <c r="F58" s="32">
        <v>118258605.73921095</v>
      </c>
      <c r="G58" s="34"/>
      <c r="H58" s="35"/>
      <c r="I58" t="s">
        <v>16</v>
      </c>
      <c r="J58" s="46">
        <f>(F58-D58)/F58</f>
        <v>0.10714285714285701</v>
      </c>
      <c r="M58" t="s">
        <v>136</v>
      </c>
      <c r="N58" t="s">
        <v>143</v>
      </c>
    </row>
    <row r="59" spans="2:14" ht="16" thickTop="1" x14ac:dyDescent="0.2">
      <c r="C59" s="36"/>
      <c r="M59" t="s">
        <v>9</v>
      </c>
      <c r="N59" t="s">
        <v>87</v>
      </c>
    </row>
    <row r="60" spans="2:14" x14ac:dyDescent="0.2">
      <c r="M60" t="s">
        <v>10</v>
      </c>
      <c r="N60" t="s">
        <v>88</v>
      </c>
    </row>
    <row r="61" spans="2:14" x14ac:dyDescent="0.2">
      <c r="B61" s="37" t="s">
        <v>51</v>
      </c>
      <c r="C61" s="37">
        <v>900</v>
      </c>
      <c r="M61" t="s">
        <v>11</v>
      </c>
      <c r="N61" t="s">
        <v>89</v>
      </c>
    </row>
    <row r="62" spans="2:14" x14ac:dyDescent="0.2">
      <c r="B62" s="38" t="s">
        <v>52</v>
      </c>
      <c r="C62" s="37">
        <v>54.3</v>
      </c>
      <c r="M62" t="s">
        <v>12</v>
      </c>
      <c r="N62" t="s">
        <v>90</v>
      </c>
    </row>
    <row r="63" spans="2:14" x14ac:dyDescent="0.2">
      <c r="B63" s="38" t="s">
        <v>53</v>
      </c>
      <c r="C63" s="39">
        <v>113125</v>
      </c>
      <c r="M63" t="s">
        <v>13</v>
      </c>
      <c r="N63" t="s">
        <v>91</v>
      </c>
    </row>
    <row r="64" spans="2:14" x14ac:dyDescent="0.2">
      <c r="B64" s="37" t="s">
        <v>49</v>
      </c>
      <c r="C64" s="40">
        <v>0.47</v>
      </c>
      <c r="M64" t="s">
        <v>14</v>
      </c>
      <c r="N64" t="s">
        <v>92</v>
      </c>
    </row>
    <row r="65" spans="2:14" x14ac:dyDescent="0.2">
      <c r="B65" s="37" t="s">
        <v>54</v>
      </c>
      <c r="C65" s="40">
        <v>0.53</v>
      </c>
      <c r="M65" t="s">
        <v>15</v>
      </c>
      <c r="N65" t="s">
        <v>93</v>
      </c>
    </row>
    <row r="66" spans="2:14" x14ac:dyDescent="0.2">
      <c r="B66" s="41" t="s">
        <v>55</v>
      </c>
      <c r="C66" s="40">
        <v>0.09</v>
      </c>
      <c r="M66" t="s">
        <v>137</v>
      </c>
      <c r="N66" t="s">
        <v>144</v>
      </c>
    </row>
    <row r="67" spans="2:14" x14ac:dyDescent="0.2">
      <c r="B67" s="41" t="s">
        <v>56</v>
      </c>
      <c r="C67" s="40">
        <v>0.03</v>
      </c>
      <c r="M67" t="s">
        <v>138</v>
      </c>
      <c r="N67" t="s">
        <v>145</v>
      </c>
    </row>
    <row r="68" spans="2:14" x14ac:dyDescent="0.2">
      <c r="B68" s="41" t="s">
        <v>57</v>
      </c>
      <c r="C68" s="40">
        <v>0.05</v>
      </c>
      <c r="M68" t="s">
        <v>139</v>
      </c>
      <c r="N68" t="s">
        <v>146</v>
      </c>
    </row>
    <row r="69" spans="2:14" x14ac:dyDescent="0.2">
      <c r="B69" s="41" t="s">
        <v>58</v>
      </c>
      <c r="C69" s="40">
        <v>0.05</v>
      </c>
      <c r="M69" t="s">
        <v>16</v>
      </c>
      <c r="N69" t="s">
        <v>94</v>
      </c>
    </row>
    <row r="70" spans="2:14" x14ac:dyDescent="0.2">
      <c r="B70" s="41" t="s">
        <v>59</v>
      </c>
      <c r="C70" s="40">
        <v>0.21</v>
      </c>
      <c r="M70" t="s">
        <v>17</v>
      </c>
      <c r="N70" t="s">
        <v>95</v>
      </c>
    </row>
    <row r="71" spans="2:14" x14ac:dyDescent="0.2">
      <c r="B71" s="41" t="s">
        <v>60</v>
      </c>
      <c r="C71" s="40">
        <v>0.02</v>
      </c>
      <c r="M71" t="s">
        <v>18</v>
      </c>
      <c r="N71" t="s">
        <v>96</v>
      </c>
    </row>
    <row r="72" spans="2:14" x14ac:dyDescent="0.2">
      <c r="B72" s="41" t="s">
        <v>61</v>
      </c>
      <c r="C72" s="40">
        <v>0.05</v>
      </c>
      <c r="M72" t="s">
        <v>19</v>
      </c>
      <c r="N72" t="s">
        <v>97</v>
      </c>
    </row>
    <row r="73" spans="2:14" x14ac:dyDescent="0.2">
      <c r="B73" s="41" t="s">
        <v>62</v>
      </c>
      <c r="C73" s="40">
        <v>0.01</v>
      </c>
      <c r="M73" t="s">
        <v>20</v>
      </c>
      <c r="N73" t="s">
        <v>98</v>
      </c>
    </row>
    <row r="74" spans="2:14" x14ac:dyDescent="0.2">
      <c r="B74" s="41" t="s">
        <v>63</v>
      </c>
      <c r="C74" s="40">
        <v>0.02</v>
      </c>
      <c r="M74" t="s">
        <v>21</v>
      </c>
      <c r="N74" t="s">
        <v>99</v>
      </c>
    </row>
    <row r="75" spans="2:14" x14ac:dyDescent="0.2">
      <c r="M75" t="s">
        <v>22</v>
      </c>
      <c r="N75" t="s">
        <v>100</v>
      </c>
    </row>
    <row r="76" spans="2:14" x14ac:dyDescent="0.2">
      <c r="M76" t="s">
        <v>23</v>
      </c>
      <c r="N76" t="s">
        <v>101</v>
      </c>
    </row>
    <row r="77" spans="2:14" x14ac:dyDescent="0.2">
      <c r="M77" t="s">
        <v>24</v>
      </c>
      <c r="N77" t="s">
        <v>102</v>
      </c>
    </row>
    <row r="78" spans="2:14" x14ac:dyDescent="0.2">
      <c r="M78" t="s">
        <v>25</v>
      </c>
      <c r="N78" t="s">
        <v>103</v>
      </c>
    </row>
    <row r="79" spans="2:14" x14ac:dyDescent="0.2">
      <c r="M79" t="s">
        <v>26</v>
      </c>
      <c r="N79" t="s">
        <v>104</v>
      </c>
    </row>
    <row r="80" spans="2:14" x14ac:dyDescent="0.2">
      <c r="M80" t="s">
        <v>27</v>
      </c>
      <c r="N80" t="s">
        <v>105</v>
      </c>
    </row>
    <row r="81" spans="11:14" x14ac:dyDescent="0.2">
      <c r="M81" t="s">
        <v>28</v>
      </c>
      <c r="N81" t="s">
        <v>106</v>
      </c>
    </row>
    <row r="82" spans="11:14" x14ac:dyDescent="0.2">
      <c r="M82" t="s">
        <v>29</v>
      </c>
      <c r="N82" t="s">
        <v>107</v>
      </c>
    </row>
    <row r="83" spans="11:14" x14ac:dyDescent="0.2">
      <c r="M83" t="s">
        <v>30</v>
      </c>
      <c r="N83" t="s">
        <v>108</v>
      </c>
    </row>
    <row r="86" spans="11:14" x14ac:dyDescent="0.2">
      <c r="K86" s="48">
        <v>1088450000</v>
      </c>
      <c r="L86" t="s">
        <v>12</v>
      </c>
    </row>
    <row r="87" spans="11:14" x14ac:dyDescent="0.2">
      <c r="K87" s="48">
        <v>483000000</v>
      </c>
      <c r="L87" t="s">
        <v>16</v>
      </c>
    </row>
    <row r="88" spans="11:14" x14ac:dyDescent="0.2">
      <c r="K88" s="48"/>
    </row>
    <row r="89" spans="11:14" x14ac:dyDescent="0.2">
      <c r="K89" s="48"/>
    </row>
    <row r="90" spans="11:14" x14ac:dyDescent="0.2">
      <c r="K90" s="48">
        <v>87900000</v>
      </c>
      <c r="L90" t="s">
        <v>12</v>
      </c>
    </row>
    <row r="91" spans="11:14" x14ac:dyDescent="0.2">
      <c r="K91" s="48"/>
    </row>
    <row r="92" spans="11:14" x14ac:dyDescent="0.2">
      <c r="K92" s="48">
        <v>250600000</v>
      </c>
      <c r="L92" t="s">
        <v>16</v>
      </c>
    </row>
    <row r="93" spans="11:14" x14ac:dyDescent="0.2">
      <c r="K93" s="48"/>
    </row>
    <row r="94" spans="11:14" x14ac:dyDescent="0.2">
      <c r="K94" s="48"/>
    </row>
    <row r="95" spans="11:14" x14ac:dyDescent="0.2">
      <c r="K95" s="48">
        <v>191000000</v>
      </c>
      <c r="L95" t="s">
        <v>23</v>
      </c>
    </row>
    <row r="98" spans="11:11" x14ac:dyDescent="0.2">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Q6"/>
  <sheetViews>
    <sheetView workbookViewId="0"/>
  </sheetViews>
  <sheetFormatPr baseColWidth="10" defaultColWidth="8.83203125" defaultRowHeight="15" x14ac:dyDescent="0.2"/>
  <cols>
    <col min="1" max="1" width="29.33203125" bestFit="1" customWidth="1"/>
    <col min="2" max="26" width="10.6640625" customWidth="1"/>
    <col min="27" max="27" width="13.1640625" customWidth="1"/>
    <col min="28" max="43" width="10.6640625" customWidth="1"/>
  </cols>
  <sheetData>
    <row r="1" spans="1:43" x14ac:dyDescent="0.2">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2">
      <c r="A2" t="s">
        <v>31</v>
      </c>
      <c r="B2" s="50">
        <f>SUMIF(Data!$I$47:$I$58,B1,Data!$J$47:$J$58)</f>
        <v>0</v>
      </c>
      <c r="C2" s="50">
        <f>SUMIF(Data!$I$47:$I$58,C1,Data!$J$47:$J$58)</f>
        <v>0</v>
      </c>
      <c r="D2" s="50">
        <f>SUMIF(Data!$I$47:$I$58,D1,Data!$J$47:$J$58)</f>
        <v>0</v>
      </c>
      <c r="E2" s="50">
        <f>SUMIF(Data!$I$47:$I$58,E1,Data!$J$47:$J$58)</f>
        <v>0</v>
      </c>
      <c r="F2" s="50">
        <f>SUMIF(Data!$I$47:$I$58,F1,Data!$J$47:$J$58)</f>
        <v>0</v>
      </c>
      <c r="G2" s="50">
        <f>SUMIF(Data!$I$47:$I$58,G1,Data!$J$47:$J$58)</f>
        <v>0</v>
      </c>
      <c r="H2" s="50">
        <f>SUMIF(Data!$I$47:$I$58,H1,Data!$J$47:$J$58)</f>
        <v>0</v>
      </c>
      <c r="I2" s="50">
        <f>SUMIF(Data!$I$47:$I$58,I1,Data!$J$47:$J$58)</f>
        <v>0</v>
      </c>
      <c r="J2" s="50">
        <f>SUMIF(Data!$I$47:$I$58,J1,Data!$J$47:$J$58)</f>
        <v>0</v>
      </c>
      <c r="K2" s="50">
        <f>SUMIF(Data!$I$47:$I$58,K1,Data!$J$47:$J$58)</f>
        <v>0</v>
      </c>
      <c r="L2" s="50">
        <f>SUMIF(Data!$I$47:$I$58,L1,Data!$J$47:$J$58)</f>
        <v>0</v>
      </c>
      <c r="M2" s="50">
        <f>SUMIF(Data!$I$47:$I$58,M1,Data!$J$47:$J$58)</f>
        <v>0</v>
      </c>
      <c r="N2" s="50">
        <f>SUMIF(Data!$I$47:$I$58,N1,Data!$J$47:$J$58)</f>
        <v>0</v>
      </c>
      <c r="O2" s="50">
        <f>SUMIF(Data!$I$47:$I$58,O1,Data!$J$47:$J$58)</f>
        <v>0</v>
      </c>
      <c r="P2" s="50">
        <f>SUMIF(Data!$I$47:$I$58,P1,Data!$J$47:$J$58)</f>
        <v>0</v>
      </c>
      <c r="Q2" s="50">
        <f>SUMIF(Data!$I$47:$I$58,Q1,Data!$J$47:$J$58)</f>
        <v>0</v>
      </c>
      <c r="R2" s="50">
        <f>SUMIF(Data!$I$47:$I$58,R1,Data!$J$47:$J$58)</f>
        <v>0</v>
      </c>
      <c r="S2" s="50">
        <f>SUMIF(Data!$I$47:$I$58,S1,Data!$J$47:$J$58)</f>
        <v>0</v>
      </c>
      <c r="T2" s="50">
        <f>SUMIF(Data!$I$47:$I$58,T1,Data!$J$47:$J$58)</f>
        <v>0</v>
      </c>
      <c r="U2" s="50">
        <f>SUMIF(Data!$I$47:$I$58,U1,Data!$J$47:$J$58)</f>
        <v>0.20535714285714285</v>
      </c>
      <c r="V2" s="50">
        <f>SUMIF(Data!$I$47:$I$58,V1,Data!$J$47:$J$58)</f>
        <v>0.66964285714285687</v>
      </c>
      <c r="W2" s="50">
        <f>SUMIF(Data!$I$47:$I$58,W1,Data!$J$47:$J$58)</f>
        <v>0</v>
      </c>
      <c r="X2" s="50">
        <f>SUMIF(Data!$I$47:$I$58,X1,Data!$J$47:$J$58)</f>
        <v>0</v>
      </c>
      <c r="Y2" s="50">
        <f>SUMIF(Data!$I$47:$I$58,Y1,Data!$J$47:$J$58)</f>
        <v>0</v>
      </c>
      <c r="Z2" s="50">
        <f>SUMIF(Data!$I$47:$I$58,Z1,Data!$J$47:$J$58)</f>
        <v>0</v>
      </c>
      <c r="AA2" s="50">
        <f>SUMIF(Data!$I$47:$I$58,AA1,Data!$J$47:$J$58)</f>
        <v>0</v>
      </c>
      <c r="AB2" s="50">
        <f>SUMIF(Data!$I$47:$I$58,AB1,Data!$J$47:$J$58)</f>
        <v>0</v>
      </c>
      <c r="AC2" s="50">
        <f>SUMIF(Data!$I$47:$I$58,AC1,Data!$J$47:$J$58)</f>
        <v>0.12499999999999986</v>
      </c>
      <c r="AD2" s="50">
        <f>SUMIF(Data!$I$47:$I$58,AD1,Data!$J$47:$J$58)</f>
        <v>0</v>
      </c>
      <c r="AE2" s="50">
        <f>SUMIF(Data!$I$47:$I$58,AE1,Data!$J$47:$J$58)</f>
        <v>0</v>
      </c>
      <c r="AF2" s="50">
        <f>SUMIF(Data!$I$47:$I$58,AF1,Data!$J$47:$J$58)</f>
        <v>0</v>
      </c>
      <c r="AG2" s="50">
        <f>SUMIF(Data!$I$47:$I$58,AG1,Data!$J$47:$J$58)</f>
        <v>0</v>
      </c>
      <c r="AH2" s="50">
        <f>SUMIF(Data!$I$47:$I$58,AH1,Data!$J$47:$J$58)</f>
        <v>0</v>
      </c>
      <c r="AI2" s="50">
        <f>SUMIF(Data!$I$47:$I$58,AI1,Data!$J$47:$J$58)</f>
        <v>0</v>
      </c>
      <c r="AJ2" s="50">
        <f>SUMIF(Data!$I$47:$I$58,AJ1,Data!$J$47:$J$58)</f>
        <v>0</v>
      </c>
      <c r="AK2" s="50">
        <f>SUMIF(Data!$I$47:$I$58,AK1,Data!$J$47:$J$58)</f>
        <v>0</v>
      </c>
      <c r="AL2" s="50">
        <f>SUMIF(Data!$I$47:$I$58,AL1,Data!$J$47:$J$58)</f>
        <v>0</v>
      </c>
      <c r="AM2" s="50">
        <f>SUMIF(Data!$I$47:$I$58,AM1,Data!$J$47:$J$58)</f>
        <v>0</v>
      </c>
      <c r="AN2" s="50">
        <f>SUMIF(Data!$I$47:$I$58,AN1,Data!$J$47:$J$58)</f>
        <v>0</v>
      </c>
      <c r="AO2" s="50">
        <f>SUMIF(Data!$I$47:$I$58,AO1,Data!$J$47:$J$58)</f>
        <v>0</v>
      </c>
      <c r="AP2" s="50">
        <f>SUMIF(Data!$I$47:$I$58,AP1,Data!$J$47:$J$58)</f>
        <v>0</v>
      </c>
      <c r="AQ2" s="50">
        <f>SUMIF(Data!$I$47:$I$58,AQ1,Data!$J$47:$J$58)</f>
        <v>0</v>
      </c>
    </row>
    <row r="3" spans="1:43" x14ac:dyDescent="0.2">
      <c r="A3" t="s">
        <v>32</v>
      </c>
      <c r="B3" s="50">
        <f>SUMIF(Data!$M$10:$M$21,SoHPCCbRIC!B1,Data!$L$10:$L$21)/SUM(Data!$L$10:$L$21)</f>
        <v>0</v>
      </c>
      <c r="C3" s="50">
        <f>SUMIF(Data!$M$10:$M$21,SoHPCCbRIC!C1,Data!$L$10:$L$21)/SUM(Data!$L$10:$L$21)</f>
        <v>0</v>
      </c>
      <c r="D3" s="50">
        <f>SUMIF(Data!$M$10:$M$21,SoHPCCbRIC!D1,Data!$L$10:$L$21)/SUM(Data!$L$10:$L$21)</f>
        <v>0</v>
      </c>
      <c r="E3" s="50">
        <f>SUMIF(Data!$M$10:$M$21,SoHPCCbRIC!E1,Data!$L$10:$L$21)/SUM(Data!$L$10:$L$21)</f>
        <v>0</v>
      </c>
      <c r="F3" s="50">
        <f>SUMIF(Data!$M$10:$M$21,SoHPCCbRIC!F1,Data!$L$10:$L$21)/SUM(Data!$L$10:$L$21)</f>
        <v>0</v>
      </c>
      <c r="G3" s="50">
        <f>SUMIF(Data!$M$10:$M$21,SoHPCCbRIC!G1,Data!$L$10:$L$21)/SUM(Data!$L$10:$L$21)</f>
        <v>0</v>
      </c>
      <c r="H3" s="50">
        <f>SUMIF(Data!$M$10:$M$21,SoHPCCbRIC!H1,Data!$L$10:$L$21)/SUM(Data!$L$10:$L$21)</f>
        <v>0</v>
      </c>
      <c r="I3" s="50">
        <f>SUMIF(Data!$M$10:$M$21,SoHPCCbRIC!I1,Data!$L$10:$L$21)/SUM(Data!$L$10:$L$21)</f>
        <v>0</v>
      </c>
      <c r="J3" s="50">
        <f>SUMIF(Data!$M$10:$M$21,SoHPCCbRIC!J1,Data!$L$10:$L$21)/SUM(Data!$L$10:$L$21)</f>
        <v>0</v>
      </c>
      <c r="K3" s="50">
        <f>SUMIF(Data!$M$10:$M$21,SoHPCCbRIC!K1,Data!$L$10:$L$21)/SUM(Data!$L$10:$L$21)</f>
        <v>0</v>
      </c>
      <c r="L3" s="50">
        <f>SUMIF(Data!$M$10:$M$21,SoHPCCbRIC!L1,Data!$L$10:$L$21)/SUM(Data!$L$10:$L$21)</f>
        <v>0</v>
      </c>
      <c r="M3" s="50">
        <f>SUMIF(Data!$M$10:$M$21,SoHPCCbRIC!M1,Data!$L$10:$L$21)/SUM(Data!$L$10:$L$21)</f>
        <v>0</v>
      </c>
      <c r="N3" s="50">
        <f>SUMIF(Data!$M$10:$M$21,SoHPCCbRIC!N1,Data!$L$10:$L$21)/SUM(Data!$L$10:$L$21)</f>
        <v>0</v>
      </c>
      <c r="O3" s="50">
        <f>SUMIF(Data!$M$10:$M$21,SoHPCCbRIC!O1,Data!$L$10:$L$21)/SUM(Data!$L$10:$L$21)</f>
        <v>0</v>
      </c>
      <c r="P3" s="50">
        <f>SUMIF(Data!$M$10:$M$21,SoHPCCbRIC!P1,Data!$L$10:$L$21)/SUM(Data!$L$10:$L$21)</f>
        <v>0</v>
      </c>
      <c r="Q3" s="50">
        <f>SUMIF(Data!$M$10:$M$21,SoHPCCbRIC!Q1,Data!$L$10:$L$21)/SUM(Data!$L$10:$L$21)</f>
        <v>0</v>
      </c>
      <c r="R3" s="50">
        <f>SUMIF(Data!$M$10:$M$21,SoHPCCbRIC!R1,Data!$L$10:$L$21)/SUM(Data!$L$10:$L$21)</f>
        <v>0</v>
      </c>
      <c r="S3" s="50">
        <f>SUMIF(Data!$M$10:$M$21,SoHPCCbRIC!S1,Data!$L$10:$L$21)/SUM(Data!$L$10:$L$21)</f>
        <v>0</v>
      </c>
      <c r="T3" s="50">
        <f>SUMIF(Data!$M$10:$M$21,SoHPCCbRIC!T1,Data!$L$10:$L$21)/SUM(Data!$L$10:$L$21)</f>
        <v>0</v>
      </c>
      <c r="U3" s="50">
        <f>SUMIF(Data!$M$10:$M$21,SoHPCCbRIC!U1,Data!$L$10:$L$21)/SUM(Data!$L$10:$L$21)</f>
        <v>0</v>
      </c>
      <c r="V3" s="50">
        <f>SUMIF(Data!$M$10:$M$21,SoHPCCbRIC!V1,Data!$L$10:$L$21)/SUM(Data!$L$10:$L$21)</f>
        <v>0.41966165941316863</v>
      </c>
      <c r="W3" s="50">
        <f>SUMIF(Data!$M$10:$M$21,SoHPCCbRIC!W1,Data!$L$10:$L$21)/SUM(Data!$L$10:$L$21)</f>
        <v>0</v>
      </c>
      <c r="X3" s="50">
        <f>SUMIF(Data!$M$10:$M$21,SoHPCCbRIC!X1,Data!$L$10:$L$21)/SUM(Data!$L$10:$L$21)</f>
        <v>0</v>
      </c>
      <c r="Y3" s="50">
        <f>SUMIF(Data!$M$10:$M$21,SoHPCCbRIC!Y1,Data!$L$10:$L$21)/SUM(Data!$L$10:$L$21)</f>
        <v>0</v>
      </c>
      <c r="Z3" s="50">
        <f>SUMIF(Data!$M$10:$M$21,SoHPCCbRIC!Z1,Data!$L$10:$L$21)/SUM(Data!$L$10:$L$21)</f>
        <v>0</v>
      </c>
      <c r="AA3" s="50">
        <f>SUMIF(Data!$M$10:$M$21,SoHPCCbRIC!AA1,Data!$L$10:$L$21)/SUM(Data!$L$10:$L$21)</f>
        <v>0</v>
      </c>
      <c r="AB3" s="50">
        <f>SUMIF(Data!$M$10:$M$21,SoHPCCbRIC!AB1,Data!$L$10:$L$21)/SUM(Data!$L$10:$L$21)</f>
        <v>0</v>
      </c>
      <c r="AC3" s="50">
        <f>SUMIF(Data!$M$10:$M$21,SoHPCCbRIC!AC1,Data!$L$10:$L$21)/SUM(Data!$L$10:$L$21)</f>
        <v>0.41367167392016474</v>
      </c>
      <c r="AD3" s="50">
        <f>SUMIF(Data!$M$10:$M$21,SoHPCCbRIC!AD1,Data!$L$10:$L$21)/SUM(Data!$L$10:$L$21)</f>
        <v>0</v>
      </c>
      <c r="AE3" s="50">
        <f>SUMIF(Data!$M$10:$M$21,SoHPCCbRIC!AE1,Data!$L$10:$L$21)/SUM(Data!$L$10:$L$21)</f>
        <v>0</v>
      </c>
      <c r="AF3" s="50">
        <f>SUMIF(Data!$M$10:$M$21,SoHPCCbRIC!AF1,Data!$L$10:$L$21)/SUM(Data!$L$10:$L$21)</f>
        <v>0</v>
      </c>
      <c r="AG3" s="50">
        <f>SUMIF(Data!$M$10:$M$21,SoHPCCbRIC!AG1,Data!$L$10:$L$21)/SUM(Data!$L$10:$L$21)</f>
        <v>0</v>
      </c>
      <c r="AH3" s="50">
        <f>SUMIF(Data!$M$10:$M$21,SoHPCCbRIC!AH1,Data!$L$10:$L$21)/SUM(Data!$L$10:$L$21)</f>
        <v>0</v>
      </c>
      <c r="AI3" s="50">
        <f>SUMIF(Data!$M$10:$M$21,SoHPCCbRIC!AI1,Data!$L$10:$L$21)/SUM(Data!$L$10:$L$21)</f>
        <v>0</v>
      </c>
      <c r="AJ3" s="50">
        <f>SUMIF(Data!$M$10:$M$21,SoHPCCbRIC!AJ1,Data!$L$10:$L$21)/SUM(Data!$L$10:$L$21)</f>
        <v>0.16666666666666666</v>
      </c>
      <c r="AK3" s="50">
        <f>SUMIF(Data!$M$10:$M$21,SoHPCCbRIC!AK1,Data!$L$10:$L$21)/SUM(Data!$L$10:$L$21)</f>
        <v>0</v>
      </c>
      <c r="AL3" s="50">
        <f>SUMIF(Data!$M$10:$M$21,SoHPCCbRIC!AL1,Data!$L$10:$L$21)/SUM(Data!$L$10:$L$21)</f>
        <v>0</v>
      </c>
      <c r="AM3" s="50">
        <f>SUMIF(Data!$M$10:$M$21,SoHPCCbRIC!AM1,Data!$L$10:$L$21)/SUM(Data!$L$10:$L$21)</f>
        <v>0</v>
      </c>
      <c r="AN3" s="50">
        <f>SUMIF(Data!$M$10:$M$21,SoHPCCbRIC!AN1,Data!$L$10:$L$21)/SUM(Data!$L$10:$L$21)</f>
        <v>0</v>
      </c>
      <c r="AO3" s="50">
        <f>SUMIF(Data!$M$10:$M$21,SoHPCCbRIC!AO1,Data!$L$10:$L$21)/SUM(Data!$L$10:$L$21)</f>
        <v>0</v>
      </c>
      <c r="AP3" s="50">
        <f>SUMIF(Data!$M$10:$M$21,SoHPCCbRIC!AP1,Data!$L$10:$L$21)/SUM(Data!$L$10:$L$21)</f>
        <v>0</v>
      </c>
      <c r="AQ3" s="50">
        <f>SUMIF(Data!$M$10:$M$21,SoHPCCbRIC!AQ1,Data!$L$10:$L$21)/SUM(Data!$L$10:$L$21)</f>
        <v>0</v>
      </c>
    </row>
    <row r="4" spans="1:43" x14ac:dyDescent="0.2">
      <c r="A4" t="s">
        <v>33</v>
      </c>
      <c r="B4" s="50">
        <f>SUMIF(Data!$L$86:$L$95,B1,Data!$K$86:$K$95)/SUM(Data!$K$86:$K$95)</f>
        <v>0</v>
      </c>
      <c r="C4" s="50">
        <f>SUMIF(Data!$L$86:$L$95,C1,Data!$K$86:$K$95)/SUM(Data!$K$86:$K$95)</f>
        <v>0</v>
      </c>
      <c r="D4" s="50">
        <f>SUMIF(Data!$L$86:$L$95,D1,Data!$K$86:$K$95)/SUM(Data!$K$86:$K$95)</f>
        <v>0</v>
      </c>
      <c r="E4" s="50">
        <f>SUMIF(Data!$L$86:$L$95,E1,Data!$K$86:$K$95)/SUM(Data!$K$86:$K$95)</f>
        <v>0</v>
      </c>
      <c r="F4" s="50">
        <f>SUMIF(Data!$L$86:$L$95,F1,Data!$K$86:$K$95)/SUM(Data!$K$86:$K$95)</f>
        <v>0</v>
      </c>
      <c r="G4" s="50">
        <f>SUMIF(Data!$L$86:$L$95,G1,Data!$K$86:$K$95)/SUM(Data!$K$86:$K$95)</f>
        <v>0</v>
      </c>
      <c r="H4" s="50">
        <f>SUMIF(Data!$L$86:$L$95,H1,Data!$K$86:$K$95)/SUM(Data!$K$86:$K$95)</f>
        <v>0</v>
      </c>
      <c r="I4" s="50">
        <f>SUMIF(Data!$L$86:$L$95,I1,Data!$K$86:$K$95)/SUM(Data!$K$86:$K$95)</f>
        <v>0</v>
      </c>
      <c r="J4" s="50">
        <f>SUMIF(Data!$L$86:$L$95,J1,Data!$K$86:$K$95)/SUM(Data!$K$86:$K$95)</f>
        <v>0</v>
      </c>
      <c r="K4" s="50">
        <f>SUMIF(Data!$L$86:$L$95,K1,Data!$K$86:$K$95)/SUM(Data!$K$86:$K$95)</f>
        <v>0</v>
      </c>
      <c r="L4" s="50">
        <f>SUMIF(Data!$L$86:$L$95,L1,Data!$K$86:$K$95)/SUM(Data!$K$86:$K$95)</f>
        <v>0</v>
      </c>
      <c r="M4" s="50">
        <f>SUMIF(Data!$L$86:$L$95,M1,Data!$K$86:$K$95)/SUM(Data!$K$86:$K$95)</f>
        <v>0</v>
      </c>
      <c r="N4" s="50">
        <f>SUMIF(Data!$L$86:$L$95,N1,Data!$K$86:$K$95)/SUM(Data!$K$86:$K$95)</f>
        <v>0</v>
      </c>
      <c r="O4" s="50">
        <f>SUMIF(Data!$L$86:$L$95,O1,Data!$K$86:$K$95)/SUM(Data!$K$86:$K$95)</f>
        <v>0</v>
      </c>
      <c r="P4" s="50">
        <f>SUMIF(Data!$L$86:$L$95,P1,Data!$K$86:$K$95)/SUM(Data!$K$86:$K$95)</f>
        <v>0</v>
      </c>
      <c r="Q4" s="50">
        <f>SUMIF(Data!$L$86:$L$95,Q1,Data!$K$86:$K$95)/SUM(Data!$K$86:$K$95)</f>
        <v>0</v>
      </c>
      <c r="R4" s="50">
        <f>SUMIF(Data!$L$86:$L$95,R1,Data!$K$86:$K$95)/SUM(Data!$K$86:$K$95)</f>
        <v>0</v>
      </c>
      <c r="S4" s="50">
        <f>SUMIF(Data!$L$86:$L$95,S1,Data!$K$86:$K$95)/SUM(Data!$K$86:$K$95)</f>
        <v>0</v>
      </c>
      <c r="T4" s="50">
        <f>SUMIF(Data!$L$86:$L$95,T1,Data!$K$86:$K$95)/SUM(Data!$K$86:$K$95)</f>
        <v>0</v>
      </c>
      <c r="U4" s="50">
        <f>SUMIF(Data!$L$86:$L$95,U1,Data!$K$86:$K$95)/SUM(Data!$K$86:$K$95)</f>
        <v>0</v>
      </c>
      <c r="V4" s="50">
        <f>SUMIF(Data!$L$86:$L$95,V1,Data!$K$86:$K$95)/SUM(Data!$K$86:$K$95)</f>
        <v>0.55991337252195439</v>
      </c>
      <c r="W4" s="50">
        <f>SUMIF(Data!$L$86:$L$95,W1,Data!$K$86:$K$95)/SUM(Data!$K$86:$K$95)</f>
        <v>0</v>
      </c>
      <c r="X4" s="50">
        <f>SUMIF(Data!$L$86:$L$95,X1,Data!$K$86:$K$95)/SUM(Data!$K$86:$K$95)</f>
        <v>0</v>
      </c>
      <c r="Y4" s="50">
        <f>SUMIF(Data!$L$86:$L$95,Y1,Data!$K$86:$K$95)/SUM(Data!$K$86:$K$95)</f>
        <v>0</v>
      </c>
      <c r="Z4" s="50">
        <f>SUMIF(Data!$L$86:$L$95,Z1,Data!$K$86:$K$95)/SUM(Data!$K$86:$K$95)</f>
        <v>0</v>
      </c>
      <c r="AA4" s="50">
        <f>SUMIF(Data!$L$86:$L$95,AA1,Data!$K$86:$K$95)/SUM(Data!$K$86:$K$95)</f>
        <v>0</v>
      </c>
      <c r="AB4" s="50">
        <f>SUMIF(Data!$L$86:$L$95,AB1,Data!$K$86:$K$95)/SUM(Data!$K$86:$K$95)</f>
        <v>0</v>
      </c>
      <c r="AC4" s="50">
        <f>SUMIF(Data!$L$86:$L$95,AC1,Data!$K$86:$K$95)/SUM(Data!$K$86:$K$95)</f>
        <v>0.34917537304552704</v>
      </c>
      <c r="AD4" s="50">
        <f>SUMIF(Data!$L$86:$L$95,AD1,Data!$K$86:$K$95)/SUM(Data!$K$86:$K$95)</f>
        <v>0</v>
      </c>
      <c r="AE4" s="50">
        <f>SUMIF(Data!$L$86:$L$95,AE1,Data!$K$86:$K$95)/SUM(Data!$K$86:$K$95)</f>
        <v>0</v>
      </c>
      <c r="AF4" s="50">
        <f>SUMIF(Data!$L$86:$L$95,AF1,Data!$K$86:$K$95)/SUM(Data!$K$86:$K$95)</f>
        <v>0</v>
      </c>
      <c r="AG4" s="50">
        <f>SUMIF(Data!$L$86:$L$95,AG1,Data!$K$86:$K$95)/SUM(Data!$K$86:$K$95)</f>
        <v>0</v>
      </c>
      <c r="AH4" s="50">
        <f>SUMIF(Data!$L$86:$L$95,AH1,Data!$K$86:$K$95)/SUM(Data!$K$86:$K$95)</f>
        <v>0</v>
      </c>
      <c r="AI4" s="50">
        <f>SUMIF(Data!$L$86:$L$95,AI1,Data!$K$86:$K$95)/SUM(Data!$K$86:$K$95)</f>
        <v>0</v>
      </c>
      <c r="AJ4" s="50">
        <f>SUMIF(Data!$L$86:$L$95,AJ1,Data!$K$86:$K$95)/SUM(Data!$K$86:$K$95)</f>
        <v>9.0911254432518629E-2</v>
      </c>
      <c r="AK4" s="50">
        <f>SUMIF(Data!$L$86:$L$95,AK1,Data!$K$86:$K$95)/SUM(Data!$K$86:$K$95)</f>
        <v>0</v>
      </c>
      <c r="AL4" s="50">
        <f>SUMIF(Data!$L$86:$L$95,AL1,Data!$K$86:$K$95)/SUM(Data!$K$86:$K$95)</f>
        <v>0</v>
      </c>
      <c r="AM4" s="50">
        <f>SUMIF(Data!$L$86:$L$95,AM1,Data!$K$86:$K$95)/SUM(Data!$K$86:$K$95)</f>
        <v>0</v>
      </c>
      <c r="AN4" s="50">
        <f>SUMIF(Data!$L$86:$L$95,AN1,Data!$K$86:$K$95)/SUM(Data!$K$86:$K$95)</f>
        <v>0</v>
      </c>
      <c r="AO4" s="50">
        <f>SUMIF(Data!$L$86:$L$95,AO1,Data!$K$86:$K$95)/SUM(Data!$K$86:$K$95)</f>
        <v>0</v>
      </c>
      <c r="AP4" s="50">
        <f>SUMIF(Data!$L$86:$L$95,AP1,Data!$K$86:$K$95)/SUM(Data!$K$86:$K$95)</f>
        <v>0</v>
      </c>
      <c r="AQ4" s="50">
        <f>SUMIF(Data!$L$86:$L$95,AQ1,Data!$K$86:$K$95)/SUM(Data!$K$86:$K$95)</f>
        <v>0</v>
      </c>
    </row>
    <row r="5" spans="1:43" x14ac:dyDescent="0.2">
      <c r="A5" t="s">
        <v>34</v>
      </c>
      <c r="B5" s="50">
        <f>B4</f>
        <v>0</v>
      </c>
      <c r="C5" s="50">
        <f t="shared" ref="C5:AQ5" si="0">C4</f>
        <v>0</v>
      </c>
      <c r="D5" s="50">
        <f t="shared" ref="D5" si="1">D4</f>
        <v>0</v>
      </c>
      <c r="E5" s="50">
        <f t="shared" si="0"/>
        <v>0</v>
      </c>
      <c r="F5" s="50">
        <f t="shared" si="0"/>
        <v>0</v>
      </c>
      <c r="G5" s="50">
        <f t="shared" si="0"/>
        <v>0</v>
      </c>
      <c r="H5" s="50">
        <f t="shared" si="0"/>
        <v>0</v>
      </c>
      <c r="I5" s="50">
        <f t="shared" si="0"/>
        <v>0</v>
      </c>
      <c r="J5" s="50">
        <f t="shared" si="0"/>
        <v>0</v>
      </c>
      <c r="K5" s="50">
        <f t="shared" si="0"/>
        <v>0</v>
      </c>
      <c r="L5" s="50">
        <f t="shared" si="0"/>
        <v>0</v>
      </c>
      <c r="M5" s="50">
        <f t="shared" ref="M5" si="2">M4</f>
        <v>0</v>
      </c>
      <c r="N5" s="50">
        <f t="shared" si="0"/>
        <v>0</v>
      </c>
      <c r="O5" s="50">
        <f t="shared" si="0"/>
        <v>0</v>
      </c>
      <c r="P5" s="50">
        <f t="shared" ref="P5" si="3">P4</f>
        <v>0</v>
      </c>
      <c r="Q5" s="50">
        <f t="shared" si="0"/>
        <v>0</v>
      </c>
      <c r="R5" s="50">
        <f t="shared" ref="R5" si="4">R4</f>
        <v>0</v>
      </c>
      <c r="S5" s="50">
        <f t="shared" si="0"/>
        <v>0</v>
      </c>
      <c r="T5" s="50">
        <f t="shared" si="0"/>
        <v>0</v>
      </c>
      <c r="U5" s="50">
        <f t="shared" si="0"/>
        <v>0</v>
      </c>
      <c r="V5" s="50">
        <f t="shared" si="0"/>
        <v>0.55991337252195439</v>
      </c>
      <c r="W5" s="50">
        <f t="shared" si="0"/>
        <v>0</v>
      </c>
      <c r="X5" s="50">
        <f t="shared" si="0"/>
        <v>0</v>
      </c>
      <c r="Y5" s="50">
        <f t="shared" si="0"/>
        <v>0</v>
      </c>
      <c r="Z5" s="50">
        <f t="shared" si="0"/>
        <v>0</v>
      </c>
      <c r="AA5" s="50">
        <f t="shared" ref="AA5:AB5" si="5">AA4</f>
        <v>0</v>
      </c>
      <c r="AB5" s="50">
        <f t="shared" si="5"/>
        <v>0</v>
      </c>
      <c r="AC5" s="50">
        <f t="shared" si="0"/>
        <v>0.34917537304552704</v>
      </c>
      <c r="AD5" s="50">
        <f t="shared" si="0"/>
        <v>0</v>
      </c>
      <c r="AE5" s="50">
        <f t="shared" si="0"/>
        <v>0</v>
      </c>
      <c r="AF5" s="50">
        <f t="shared" si="0"/>
        <v>0</v>
      </c>
      <c r="AG5" s="50">
        <f t="shared" si="0"/>
        <v>0</v>
      </c>
      <c r="AH5" s="50">
        <f t="shared" si="0"/>
        <v>0</v>
      </c>
      <c r="AI5" s="50">
        <f t="shared" si="0"/>
        <v>0</v>
      </c>
      <c r="AJ5" s="50">
        <f t="shared" si="0"/>
        <v>9.0911254432518629E-2</v>
      </c>
      <c r="AK5" s="50">
        <f t="shared" si="0"/>
        <v>0</v>
      </c>
      <c r="AL5" s="50">
        <f t="shared" si="0"/>
        <v>0</v>
      </c>
      <c r="AM5" s="50">
        <f t="shared" si="0"/>
        <v>0</v>
      </c>
      <c r="AN5" s="50">
        <f t="shared" si="0"/>
        <v>0</v>
      </c>
      <c r="AO5" s="50">
        <f t="shared" si="0"/>
        <v>0</v>
      </c>
      <c r="AP5" s="50">
        <f t="shared" si="0"/>
        <v>0</v>
      </c>
      <c r="AQ5" s="50">
        <f t="shared" si="0"/>
        <v>0</v>
      </c>
    </row>
    <row r="6" spans="1:43" x14ac:dyDescent="0.2">
      <c r="A6" t="s">
        <v>35</v>
      </c>
      <c r="B6" s="50">
        <f>B4</f>
        <v>0</v>
      </c>
      <c r="C6" s="50">
        <f t="shared" ref="C6:AQ6" si="6">C4</f>
        <v>0</v>
      </c>
      <c r="D6" s="50">
        <f t="shared" ref="D6" si="7">D4</f>
        <v>0</v>
      </c>
      <c r="E6" s="50">
        <f t="shared" si="6"/>
        <v>0</v>
      </c>
      <c r="F6" s="50">
        <f t="shared" si="6"/>
        <v>0</v>
      </c>
      <c r="G6" s="50">
        <f t="shared" si="6"/>
        <v>0</v>
      </c>
      <c r="H6" s="50">
        <f t="shared" si="6"/>
        <v>0</v>
      </c>
      <c r="I6" s="50">
        <f t="shared" si="6"/>
        <v>0</v>
      </c>
      <c r="J6" s="50">
        <f t="shared" si="6"/>
        <v>0</v>
      </c>
      <c r="K6" s="50">
        <f t="shared" si="6"/>
        <v>0</v>
      </c>
      <c r="L6" s="50">
        <f t="shared" si="6"/>
        <v>0</v>
      </c>
      <c r="M6" s="50">
        <f t="shared" ref="M6" si="8">M4</f>
        <v>0</v>
      </c>
      <c r="N6" s="50">
        <f t="shared" si="6"/>
        <v>0</v>
      </c>
      <c r="O6" s="50">
        <f t="shared" si="6"/>
        <v>0</v>
      </c>
      <c r="P6" s="50">
        <f t="shared" ref="P6" si="9">P4</f>
        <v>0</v>
      </c>
      <c r="Q6" s="50">
        <f t="shared" si="6"/>
        <v>0</v>
      </c>
      <c r="R6" s="50">
        <f t="shared" ref="R6" si="10">R4</f>
        <v>0</v>
      </c>
      <c r="S6" s="50">
        <f t="shared" si="6"/>
        <v>0</v>
      </c>
      <c r="T6" s="50">
        <f t="shared" si="6"/>
        <v>0</v>
      </c>
      <c r="U6" s="50">
        <f t="shared" si="6"/>
        <v>0</v>
      </c>
      <c r="V6" s="50">
        <f t="shared" si="6"/>
        <v>0.55991337252195439</v>
      </c>
      <c r="W6" s="50">
        <f t="shared" si="6"/>
        <v>0</v>
      </c>
      <c r="X6" s="50">
        <f t="shared" si="6"/>
        <v>0</v>
      </c>
      <c r="Y6" s="50">
        <f t="shared" si="6"/>
        <v>0</v>
      </c>
      <c r="Z6" s="50">
        <f t="shared" si="6"/>
        <v>0</v>
      </c>
      <c r="AA6" s="50">
        <f t="shared" ref="AA6:AB6" si="11">AA4</f>
        <v>0</v>
      </c>
      <c r="AB6" s="50">
        <f t="shared" si="11"/>
        <v>0</v>
      </c>
      <c r="AC6" s="50">
        <f t="shared" si="6"/>
        <v>0.34917537304552704</v>
      </c>
      <c r="AD6" s="50">
        <f t="shared" si="6"/>
        <v>0</v>
      </c>
      <c r="AE6" s="50">
        <f t="shared" si="6"/>
        <v>0</v>
      </c>
      <c r="AF6" s="50">
        <f t="shared" si="6"/>
        <v>0</v>
      </c>
      <c r="AG6" s="50">
        <f t="shared" si="6"/>
        <v>0</v>
      </c>
      <c r="AH6" s="50">
        <f t="shared" si="6"/>
        <v>0</v>
      </c>
      <c r="AI6" s="50">
        <f t="shared" si="6"/>
        <v>0</v>
      </c>
      <c r="AJ6" s="50">
        <f t="shared" si="6"/>
        <v>9.0911254432518629E-2</v>
      </c>
      <c r="AK6" s="50">
        <f t="shared" si="6"/>
        <v>0</v>
      </c>
      <c r="AL6" s="50">
        <f t="shared" si="6"/>
        <v>0</v>
      </c>
      <c r="AM6" s="50">
        <f t="shared" si="6"/>
        <v>0</v>
      </c>
      <c r="AN6" s="50">
        <f t="shared" si="6"/>
        <v>0</v>
      </c>
      <c r="AO6" s="50">
        <f t="shared" si="6"/>
        <v>0</v>
      </c>
      <c r="AP6" s="50">
        <f t="shared" si="6"/>
        <v>0</v>
      </c>
      <c r="AQ6" s="50">
        <f t="shared" si="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Nathan Iyer</cp:lastModifiedBy>
  <dcterms:created xsi:type="dcterms:W3CDTF">2020-09-30T16:01:44Z</dcterms:created>
  <dcterms:modified xsi:type="dcterms:W3CDTF">2021-04-22T03:13:30Z</dcterms:modified>
</cp:coreProperties>
</file>