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r/trans/syfafe/"/>
    </mc:Choice>
  </mc:AlternateContent>
  <xr:revisionPtr revIDLastSave="0" documentId="13_ncr:1_{9E437A36-9856-F34C-B644-1B03738DA8A6}" xr6:coauthVersionLast="46" xr6:coauthVersionMax="46" xr10:uidLastSave="{00000000-0000-0000-0000-000000000000}"/>
  <bookViews>
    <workbookView xWindow="400" yWindow="636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D3" i="17"/>
  <c r="K32" i="14"/>
  <c r="G31" i="14"/>
  <c r="F31" i="14"/>
  <c r="E31" i="14"/>
  <c r="D31" i="14"/>
  <c r="F30" i="14"/>
  <c r="E30" i="14"/>
  <c r="D30" i="14"/>
  <c r="G30" i="14" s="1"/>
  <c r="F29" i="14"/>
  <c r="E29" i="14"/>
  <c r="D29" i="14"/>
  <c r="G29" i="14" s="1"/>
  <c r="F28" i="14"/>
  <c r="E28" i="14"/>
  <c r="G28" i="14" s="1"/>
  <c r="D28" i="14"/>
  <c r="F27" i="14"/>
  <c r="E27" i="14"/>
  <c r="D27" i="14"/>
  <c r="G27" i="14" s="1"/>
  <c r="F26" i="14"/>
  <c r="E26" i="14"/>
  <c r="D26" i="14"/>
  <c r="G26" i="14" s="1"/>
  <c r="G24" i="14"/>
  <c r="E24" i="14"/>
  <c r="D24" i="14"/>
  <c r="G23" i="14"/>
  <c r="E23" i="14"/>
  <c r="D23" i="14"/>
  <c r="G22" i="14"/>
  <c r="E22" i="14"/>
  <c r="D22" i="14"/>
  <c r="G21" i="14"/>
  <c r="E21" i="14"/>
  <c r="D21" i="14"/>
  <c r="E20" i="14"/>
  <c r="D20" i="14"/>
  <c r="G20" i="14" s="1"/>
  <c r="G19" i="14"/>
  <c r="E19" i="14"/>
  <c r="D19" i="14"/>
  <c r="E48" i="12"/>
  <c r="E46" i="12"/>
  <c r="E45" i="12"/>
  <c r="E47" i="12" s="1"/>
  <c r="E44" i="12"/>
  <c r="E50" i="12" s="1"/>
  <c r="E5" i="17" s="1"/>
  <c r="B40" i="12"/>
  <c r="G3" i="17" s="1"/>
  <c r="B36" i="12"/>
  <c r="H3" i="17" s="1"/>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F3" i="18" l="1"/>
  <c r="B3" i="18"/>
  <c r="H3" i="18"/>
  <c r="D3" i="18"/>
  <c r="B27" i="14" s="1"/>
  <c r="G3" i="18"/>
  <c r="D6" i="18"/>
  <c r="C6" i="18"/>
  <c r="H6" i="18"/>
  <c r="B6" i="18"/>
  <c r="B20" i="14"/>
  <c r="H5" i="17"/>
  <c r="D5" i="17"/>
  <c r="C5" i="17"/>
  <c r="B7" i="12"/>
  <c r="E49" i="12"/>
  <c r="B5" i="17" s="1"/>
  <c r="E4" i="17"/>
  <c r="E4" i="18"/>
  <c r="D2" i="17"/>
  <c r="D2" i="18"/>
  <c r="E5" i="18"/>
  <c r="B3" i="17"/>
  <c r="E6" i="17"/>
  <c r="D7" i="17"/>
  <c r="C4" i="18" l="1"/>
  <c r="H4" i="18"/>
  <c r="B4" i="18"/>
  <c r="D4" i="18"/>
  <c r="B28" i="14" s="1"/>
  <c r="C4" i="17"/>
  <c r="H4" i="17"/>
  <c r="B4" i="17"/>
  <c r="D4" i="17"/>
  <c r="B21" i="14" s="1"/>
  <c r="E2" i="17"/>
  <c r="H2" i="17"/>
  <c r="G2" i="17"/>
  <c r="F2" i="17"/>
  <c r="B2" i="17"/>
  <c r="B19" i="14"/>
  <c r="B30" i="14"/>
  <c r="H5" i="18"/>
  <c r="B5" i="18"/>
  <c r="D5" i="18"/>
  <c r="B29" i="14" s="1"/>
  <c r="C5" i="18"/>
  <c r="D7" i="18"/>
  <c r="B31" i="14" s="1"/>
  <c r="H7" i="17"/>
  <c r="H7" i="18" s="1"/>
  <c r="G7" i="17"/>
  <c r="G7" i="18" s="1"/>
  <c r="C7" i="17"/>
  <c r="C7" i="18" s="1"/>
  <c r="B24" i="14"/>
  <c r="F7" i="17"/>
  <c r="F7" i="18" s="1"/>
  <c r="B7" i="17"/>
  <c r="B7" i="18" s="1"/>
  <c r="E7" i="17"/>
  <c r="E7" i="18" s="1"/>
  <c r="E2" i="18"/>
  <c r="H2" i="18"/>
  <c r="B26" i="14"/>
  <c r="C26" i="14" s="1"/>
  <c r="G2" i="18"/>
  <c r="F2" i="18"/>
  <c r="B2" i="18"/>
  <c r="C27" i="14"/>
  <c r="D6" i="17"/>
  <c r="B23" i="14" s="1"/>
  <c r="C6" i="17"/>
  <c r="H6" i="17"/>
  <c r="B6" i="17"/>
  <c r="B22" i="14"/>
  <c r="C19" i="14" l="1"/>
  <c r="H17" i="14" s="1"/>
  <c r="H26" i="14" s="1"/>
  <c r="C20" i="14"/>
  <c r="C2" i="18" l="1"/>
  <c r="J26" i="14"/>
  <c r="H27" i="14"/>
  <c r="H19" i="14"/>
  <c r="H20" i="14"/>
  <c r="C2" i="17" l="1"/>
  <c r="J19" i="14"/>
  <c r="C3" i="17"/>
  <c r="J20" i="14"/>
  <c r="C3" i="18"/>
  <c r="J27" i="14"/>
  <c r="J32" i="14" l="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<sst xmlns="http://schemas.openxmlformats.org/spreadsheetml/2006/main" count="4217" uniqueCount="2298">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</sst>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4">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14" fontId="0" fillId="0" borderId="0" xfId="0" applyNumberFormat="1"/>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workbookViewId="0"/>
  </sheetViews>
  <sheetFormatPr baseColWidth="10" defaultColWidth="8.83203125" defaultRowHeight="15"/>
  <cols>
    <col min="1" max="1" width="13.5" style="80" customWidth="1"/>
    <col min="2" max="2" width="107.5" style="80" customWidth="1"/>
  </cols>
  <sheetData>
    <row r="1" spans="1:3">
      <c r="A1" s="24" t="s">
        <v>0</v>
      </c>
      <c r="C1" s="133">
        <v>44307</v>
      </c>
    </row>
    <row r="3" spans="1:3">
      <c r="A3" s="24" t="s">
        <v>1</v>
      </c>
      <c r="B3" s="1" t="s">
        <v>2</v>
      </c>
    </row>
    <row r="4" spans="1:3">
      <c r="B4" t="s">
        <v>3</v>
      </c>
    </row>
    <row r="5" spans="1:3">
      <c r="B5" s="3">
        <v>2019</v>
      </c>
    </row>
    <row r="6" spans="1:3">
      <c r="B6" t="s">
        <v>4</v>
      </c>
    </row>
    <row r="7" spans="1:3">
      <c r="B7" t="s">
        <v>5</v>
      </c>
    </row>
    <row r="8" spans="1:3">
      <c r="B8" t="s">
        <v>6</v>
      </c>
    </row>
    <row r="10" spans="1:3">
      <c r="B10" t="s">
        <v>7</v>
      </c>
    </row>
    <row r="11" spans="1:3">
      <c r="B11" s="3">
        <v>2018</v>
      </c>
    </row>
    <row r="12" spans="1:3">
      <c r="B12" t="s">
        <v>8</v>
      </c>
    </row>
    <row r="13" spans="1:3">
      <c r="B13" s="15"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27" t="s">
        <v>2083</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29" t="s">
        <v>2108</v>
      </c>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row>
    <row r="27" spans="1:38" s="61" customFormat="1" ht="12.75" customHeight="1">
      <c r="A27" s="131"/>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spans="1:38" s="98" customFormat="1" ht="38.25" customHeight="1">
      <c r="A28" s="115" t="s">
        <v>2109</v>
      </c>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spans="1:38" s="98" customFormat="1" ht="12.75" customHeight="1">
      <c r="A29" s="115" t="s">
        <v>2110</v>
      </c>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spans="1:38" s="98" customFormat="1" ht="12.75" customHeight="1">
      <c r="A30" s="115" t="s">
        <v>2111</v>
      </c>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spans="1:38" s="98" customFormat="1" ht="25.5" customHeight="1">
      <c r="A31" s="115" t="s">
        <v>2112</v>
      </c>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spans="1:38" s="98" customFormat="1" ht="12.75" customHeight="1">
      <c r="A32" s="115" t="s">
        <v>2113</v>
      </c>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spans="1:26" s="98" customFormat="1" ht="12.75" customHeight="1">
      <c r="A33" s="115" t="s">
        <v>2114</v>
      </c>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spans="1:26" s="98" customFormat="1" ht="12.75" customHeight="1">
      <c r="A34" s="115" t="s">
        <v>2115</v>
      </c>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spans="1:26" s="98" customFormat="1" ht="12.75" customHeight="1">
      <c r="A35" s="116" t="s">
        <v>2116</v>
      </c>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spans="1:26" s="98" customFormat="1" ht="12.75" customHeight="1">
      <c r="A36" s="115" t="s">
        <v>2117</v>
      </c>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spans="1:26" s="98" customFormat="1" ht="25.5" customHeight="1">
      <c r="A37" s="115" t="s">
        <v>2118</v>
      </c>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spans="1:26" s="98" customFormat="1" ht="12.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spans="1:26" s="98" customFormat="1" ht="12.75" customHeight="1">
      <c r="A39" s="113" t="s">
        <v>2119</v>
      </c>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spans="1:26" s="98" customFormat="1" ht="12.75" customHeight="1">
      <c r="A40" s="114" t="s">
        <v>2120</v>
      </c>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1:26" s="98" customFormat="1" ht="38.25" customHeight="1">
      <c r="A41" s="114" t="s">
        <v>2121</v>
      </c>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1:26" s="98" customFormat="1" ht="25.5" customHeight="1">
      <c r="A42" s="114" t="s">
        <v>2122</v>
      </c>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1:26" s="98" customFormat="1" ht="25.5" customHeight="1">
      <c r="A43" s="114" t="s">
        <v>2123</v>
      </c>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1:26" s="98" customFormat="1" ht="12.75" customHeight="1">
      <c r="A44" s="117" t="s">
        <v>2124</v>
      </c>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1:26" s="98" customFormat="1" ht="24.75" customHeight="1">
      <c r="A45" s="117" t="s">
        <v>2125</v>
      </c>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spans="1:26" s="98" customFormat="1" ht="12.75" customHeight="1">
      <c r="A46" s="118" t="s">
        <v>2126</v>
      </c>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spans="1:26" s="98" customFormat="1" ht="12.75" customHeight="1">
      <c r="A47" s="119" t="s">
        <v>2127</v>
      </c>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spans="1:26" s="98" customFormat="1" ht="12.75" customHeight="1">
      <c r="A48" s="114" t="s">
        <v>2128</v>
      </c>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1:26" s="98" customFormat="1" ht="12.75" customHeight="1">
      <c r="A49" s="114" t="s">
        <v>2129</v>
      </c>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1:26" s="98" customFormat="1" ht="12.75" customHeight="1">
      <c r="A50" s="118"/>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1:26" s="98" customFormat="1" ht="12.75" customHeight="1">
      <c r="A51" s="120" t="s">
        <v>2130</v>
      </c>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1:26" s="98" customFormat="1" ht="12.75" customHeight="1">
      <c r="A52" s="120" t="s">
        <v>2131</v>
      </c>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1:26" s="98" customFormat="1" ht="12.75" customHeight="1">
      <c r="A53" s="121" t="s">
        <v>2132</v>
      </c>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1:26" s="98" customFormat="1" ht="12.75" customHeight="1">
      <c r="A54" s="122" t="s">
        <v>2133</v>
      </c>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1:26" s="98" customFormat="1" ht="12.75" customHeight="1">
      <c r="A55" s="122" t="s">
        <v>2134</v>
      </c>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1:26" s="98" customFormat="1" ht="12.75" customHeight="1">
      <c r="A56" s="118" t="s">
        <v>2135</v>
      </c>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1:26" s="98" customFormat="1" ht="12.75" customHeight="1">
      <c r="A57" s="118" t="s">
        <v>2136</v>
      </c>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1:26" s="98" customFormat="1" ht="13" customHeight="1">
      <c r="A58" s="121" t="s">
        <v>2137</v>
      </c>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1:26" s="98" customFormat="1" ht="13" customHeight="1">
      <c r="A59" s="118" t="s">
        <v>2138</v>
      </c>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1:26" s="98" customFormat="1" ht="12.75" customHeight="1">
      <c r="A60" s="123" t="s">
        <v>2139</v>
      </c>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1:26" s="98" customFormat="1" ht="12.75" customHeight="1">
      <c r="A61" s="124" t="s">
        <v>2140</v>
      </c>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1:26" s="98" customFormat="1" ht="12.75" customHeight="1">
      <c r="A62" s="118" t="s">
        <v>2141</v>
      </c>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1:26" s="50" customFormat="1" ht="12.75" customHeight="1">
      <c r="A63" s="122" t="s">
        <v>2142</v>
      </c>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spans="1:26" s="50" customFormat="1" ht="12.75" customHeight="1">
      <c r="A64" s="124" t="s">
        <v>2143</v>
      </c>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spans="1:26" s="98" customFormat="1" ht="12.75" customHeight="1">
      <c r="A65" s="118" t="s">
        <v>2144</v>
      </c>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1:26" s="50" customFormat="1" ht="12.75" customHeight="1">
      <c r="A66" s="122" t="s">
        <v>2145</v>
      </c>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spans="1:26" s="50" customFormat="1" ht="12.75" customHeight="1">
      <c r="A67" s="123" t="s">
        <v>2146</v>
      </c>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spans="1:26" s="50" customFormat="1" ht="12.75" customHeight="1">
      <c r="A68" s="124" t="s">
        <v>2147</v>
      </c>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spans="1:26" s="50" customFormat="1" ht="12.75" customHeight="1">
      <c r="A69" s="122" t="s">
        <v>2148</v>
      </c>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spans="1:26" s="98" customFormat="1" ht="12.75" customHeight="1">
      <c r="A70" s="122" t="s">
        <v>2149</v>
      </c>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98" customFormat="1" ht="12.75" customHeight="1">
      <c r="A71" s="122" t="s">
        <v>2150</v>
      </c>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spans="1:26" s="98" customFormat="1" ht="12.75" customHeight="1">
      <c r="A72" s="122" t="s">
        <v>2151</v>
      </c>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spans="1:26" s="98" customFormat="1" ht="12.75" customHeight="1">
      <c r="A73" s="124" t="s">
        <v>2143</v>
      </c>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spans="1:26" s="50" customFormat="1" ht="12.75" customHeight="1">
      <c r="A74" s="122" t="s">
        <v>2152</v>
      </c>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spans="1:26" s="98" customFormat="1" ht="12.75" customHeight="1">
      <c r="A75" s="122" t="s">
        <v>2150</v>
      </c>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1:26" s="98" customFormat="1" ht="12.75" customHeight="1">
      <c r="A76" s="122" t="s">
        <v>2151</v>
      </c>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spans="1:26" s="98" customFormat="1" ht="12.75" customHeight="1">
      <c r="A77" s="123" t="s">
        <v>2153</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spans="1:26" s="98" customFormat="1" ht="12.75" customHeight="1">
      <c r="A78" s="122" t="s">
        <v>2154</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1:26" s="98" customFormat="1" ht="12.75" customHeight="1">
      <c r="A79" s="122" t="s">
        <v>2155</v>
      </c>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s="98" customFormat="1" ht="12.75" customHeight="1">
      <c r="A80" s="122" t="s">
        <v>2156</v>
      </c>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1:26" ht="12.75" customHeight="1">
      <c r="A81" s="122" t="s">
        <v>2157</v>
      </c>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spans="1:26" ht="12.75" customHeight="1">
      <c r="A82" s="123" t="s">
        <v>2158</v>
      </c>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spans="1:26" ht="12.75" customHeight="1">
      <c r="A83" s="122" t="s">
        <v>2159</v>
      </c>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1000000000</v>
      </c>
    </row>
    <row r="5" spans="1:6">
      <c r="A5" t="s">
        <v>2254</v>
      </c>
      <c r="B5" t="s">
        <v>2256</v>
      </c>
      <c r="C5" s="66">
        <v>5467000000000</v>
      </c>
    </row>
    <row r="6" spans="1:6">
      <c r="A6" t="s">
        <v>2254</v>
      </c>
      <c r="B6" t="s">
        <v>2257</v>
      </c>
      <c r="C6" s="66">
        <v>7427000000000</v>
      </c>
      <c r="D6" s="66">
        <v>136180000000000</v>
      </c>
    </row>
    <row r="7" spans="1:6">
      <c r="A7" t="s">
        <v>2254</v>
      </c>
      <c r="B7" t="s">
        <v>2258</v>
      </c>
      <c r="C7" s="66">
        <v>0</v>
      </c>
    </row>
    <row r="8" spans="1:6">
      <c r="A8" t="s">
        <v>2254</v>
      </c>
      <c r="B8" t="s">
        <v>2259</v>
      </c>
      <c r="C8" s="66">
        <v>4505000000000</v>
      </c>
    </row>
    <row r="9" spans="1:6">
      <c r="A9" t="s">
        <v>2254</v>
      </c>
      <c r="B9" t="s">
        <v>2260</v>
      </c>
      <c r="C9" s="66">
        <v>0</v>
      </c>
    </row>
    <row r="10" spans="1:6">
      <c r="A10" t="s">
        <v>2254</v>
      </c>
      <c r="B10" t="s">
        <v>2261</v>
      </c>
      <c r="C10" s="66">
        <v>97731000000000</v>
      </c>
    </row>
    <row r="11" spans="1:6">
      <c r="A11" t="s">
        <v>2254</v>
      </c>
      <c r="B11" t="s">
        <v>2262</v>
      </c>
      <c r="C11" s="66">
        <v>11637000000000</v>
      </c>
    </row>
    <row r="12" spans="1:6">
      <c r="A12" t="s">
        <v>2254</v>
      </c>
      <c r="B12" t="s">
        <v>2263</v>
      </c>
      <c r="C12" s="66">
        <v>172552000000000</v>
      </c>
    </row>
    <row r="13" spans="1:6">
      <c r="A13" t="s">
        <v>2254</v>
      </c>
      <c r="B13" t="s">
        <v>2264</v>
      </c>
      <c r="C13" s="66">
        <v>9000000000</v>
      </c>
    </row>
    <row r="14" spans="1:6">
      <c r="A14" t="s">
        <v>2254</v>
      </c>
      <c r="B14" t="s">
        <v>2265</v>
      </c>
      <c r="C14" s="66">
        <v>0</v>
      </c>
    </row>
    <row r="17" spans="1:12">
      <c r="G17" s="96" t="s">
        <v>2266</v>
      </c>
      <c r="H17" s="97">
        <f>C6/((G19*C19)+(G20*C20)+(G26*C26) +(G27*C27))</f>
        <v>57625.984969908648</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1279</v>
      </c>
      <c r="E19">
        <f>BAADTbVT!B6</f>
        <v>12171.8397759236</v>
      </c>
      <c r="F19">
        <v>1.67</v>
      </c>
      <c r="G19">
        <f t="shared" ref="G19:G24" si="0">PRODUCT(D19:F19)</f>
        <v>25998197.732588496</v>
      </c>
      <c r="H19" s="81">
        <f>1/(H17*C19)</f>
        <v>1.1481206824206406E-4</v>
      </c>
      <c r="J19" s="92">
        <f>G19/H19</f>
        <v>226441332611.26511</v>
      </c>
    </row>
    <row r="20" spans="1:12">
      <c r="A20" t="s">
        <v>2186</v>
      </c>
      <c r="B20" s="78">
        <f>'SYFAFE-psgr'!D3/'SYFAFE-psgr'!$D$2</f>
        <v>2.7790459809428589</v>
      </c>
      <c r="C20">
        <f>B20/SUM($B$19:$B$20,$B$26:$B$27)</f>
        <v>0.42003920749661128</v>
      </c>
      <c r="D20" s="79">
        <f>SYVbT!C7</f>
        <v>857</v>
      </c>
      <c r="E20">
        <f>BAADTbVT!B7</f>
        <v>10524.56648690669</v>
      </c>
      <c r="F20">
        <v>21.196137258578659</v>
      </c>
      <c r="G20">
        <f t="shared" si="0"/>
        <v>191179693.5578891</v>
      </c>
      <c r="H20" s="81">
        <f>1/(H17*C20)</f>
        <v>4.1313482766885091E-5</v>
      </c>
      <c r="J20" s="92">
        <f>G20/H20</f>
        <v>4627537567738.7715</v>
      </c>
    </row>
    <row r="21" spans="1:12">
      <c r="A21" t="s">
        <v>2180</v>
      </c>
      <c r="B21" s="78">
        <f>'SYFAFE-psgr'!D4/'SYFAFE-psgr'!$D$2</f>
        <v>1.4045103528674492</v>
      </c>
      <c r="D21" s="79">
        <f>SYVbT!C8</f>
        <v>0</v>
      </c>
      <c r="E21">
        <f>BAADTbVT!B8</f>
        <v>137088.4076655113</v>
      </c>
      <c r="F21">
        <v>111.39416306433711</v>
      </c>
      <c r="G21">
        <f t="shared" si="0"/>
        <v>0</v>
      </c>
      <c r="H21" s="81"/>
      <c r="J21" s="92"/>
    </row>
    <row r="22" spans="1:12">
      <c r="A22" t="s">
        <v>2247</v>
      </c>
      <c r="B22" s="78">
        <f>'SYFAFE-psgr'!D5/'SYFAFE-psgr'!$D$2</f>
        <v>1.3387478455642927</v>
      </c>
      <c r="D22" s="79">
        <f>SYVbT!C9</f>
        <v>0</v>
      </c>
      <c r="E22">
        <f>BAADTbVT!B9</f>
        <v>118231.34013277521</v>
      </c>
      <c r="F22">
        <v>4.8656731685074099</v>
      </c>
      <c r="G22">
        <f t="shared" si="0"/>
        <v>0</v>
      </c>
      <c r="H22" s="81"/>
      <c r="J22" s="92"/>
    </row>
    <row r="23" spans="1:12">
      <c r="A23" t="s">
        <v>2248</v>
      </c>
      <c r="B23" s="78">
        <f>'SYFAFE-psgr'!D6/'SYFAFE-psgr'!$D$2</f>
        <v>3.1701190807469561E-2</v>
      </c>
      <c r="D23" s="79">
        <f>SYVbT!C10</f>
        <v>0</v>
      </c>
      <c r="E23">
        <f>BAADTbVT!B10</f>
        <v>390.93664757739538</v>
      </c>
      <c r="F23">
        <v>1</v>
      </c>
      <c r="G23">
        <f t="shared" si="0"/>
        <v>0</v>
      </c>
      <c r="H23" s="81"/>
      <c r="J23" s="92"/>
    </row>
    <row r="24" spans="1:12">
      <c r="A24" t="s">
        <v>2249</v>
      </c>
      <c r="B24" s="82">
        <f>'SYFAFE-psgr'!D7/'SYFAFE-psgr'!$D$2</f>
        <v>3.7989770175068687</v>
      </c>
      <c r="C24" s="84"/>
      <c r="D24" s="83">
        <f>SYVbT!C11</f>
        <v>0</v>
      </c>
      <c r="E24" s="84">
        <f>BAADTbVT!B11</f>
        <v>1668.7967562800379</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114</v>
      </c>
      <c r="E26">
        <f>BAADTbVT!B15</f>
        <v>8564.6689345872073</v>
      </c>
      <c r="F26">
        <f>BAADTbVT!B30</f>
        <v>1</v>
      </c>
      <c r="G26">
        <f t="shared" ref="G26:G31" si="1">PRODUCT(D26:F26)</f>
        <v>976372.25854294165</v>
      </c>
      <c r="H26" s="81">
        <f>1/(C26*H17)</f>
        <v>4.2646289941978611E-4</v>
      </c>
      <c r="J26" s="92">
        <f>G26/H26</f>
        <v>2289465882.8970151</v>
      </c>
    </row>
    <row r="27" spans="1:12">
      <c r="A27" t="s">
        <v>2186</v>
      </c>
      <c r="B27" s="78">
        <f>'SYFAFE-frgt'!D3/'SYFAFE-psgr'!$D$2</f>
        <v>2.567893179353522</v>
      </c>
      <c r="C27">
        <f>B27/SUM($B$19:$B$20,$B$26:$B$27)</f>
        <v>0.38812449430061619</v>
      </c>
      <c r="D27" s="79">
        <f>SYVbT!C16</f>
        <v>364</v>
      </c>
      <c r="E27">
        <f>BAADTbVT!B16</f>
        <v>19735.40131660286</v>
      </c>
      <c r="F27">
        <f>BAADTbVT!B31</f>
        <v>16</v>
      </c>
      <c r="G27">
        <f t="shared" si="1"/>
        <v>114938977.26789506</v>
      </c>
      <c r="H27" s="81">
        <f>1/(C27*H17)</f>
        <v>4.4710609134827204E-5</v>
      </c>
      <c r="J27" s="92">
        <f>G27/H27</f>
        <v>2570731633767.0664</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7427000000000</v>
      </c>
      <c r="K32" s="95">
        <f>C6</f>
        <v>7427000000000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5636</v>
      </c>
      <c r="C6" s="79">
        <v>1279</v>
      </c>
      <c r="D6" s="79">
        <v>2484523</v>
      </c>
      <c r="E6" s="79">
        <v>12500</v>
      </c>
      <c r="F6" s="79">
        <v>5229</v>
      </c>
      <c r="G6" s="79">
        <v>978</v>
      </c>
      <c r="H6" s="79">
        <v>0</v>
      </c>
    </row>
    <row r="7" spans="1:8">
      <c r="A7" t="s">
        <v>2186</v>
      </c>
      <c r="B7" s="79">
        <v>3</v>
      </c>
      <c r="C7" s="79">
        <v>857</v>
      </c>
      <c r="D7" s="79">
        <v>938</v>
      </c>
      <c r="E7" s="79">
        <v>7614</v>
      </c>
      <c r="F7" s="79">
        <v>0</v>
      </c>
      <c r="G7" s="79">
        <v>63</v>
      </c>
      <c r="H7" s="79">
        <v>0</v>
      </c>
    </row>
    <row r="8" spans="1:8">
      <c r="A8" t="s">
        <v>2180</v>
      </c>
      <c r="B8" s="79">
        <v>0</v>
      </c>
      <c r="C8" s="79">
        <v>0</v>
      </c>
      <c r="D8" s="79">
        <v>0</v>
      </c>
      <c r="E8" s="79">
        <v>92</v>
      </c>
      <c r="F8" s="79">
        <v>0</v>
      </c>
      <c r="G8" s="79">
        <v>0</v>
      </c>
      <c r="H8" s="79">
        <v>0</v>
      </c>
    </row>
    <row r="9" spans="1:8">
      <c r="A9" t="s">
        <v>2247</v>
      </c>
      <c r="B9" s="79">
        <v>303.24</v>
      </c>
      <c r="C9" s="79">
        <v>0</v>
      </c>
      <c r="D9" s="79">
        <v>0</v>
      </c>
      <c r="E9" s="79">
        <v>95.759999999999991</v>
      </c>
      <c r="F9" s="79">
        <v>0</v>
      </c>
      <c r="G9" s="79">
        <v>0</v>
      </c>
      <c r="H9" s="79">
        <v>0</v>
      </c>
    </row>
    <row r="10" spans="1:8">
      <c r="A10" t="s">
        <v>2248</v>
      </c>
      <c r="B10" s="79">
        <v>0</v>
      </c>
      <c r="C10" s="79">
        <v>0</v>
      </c>
      <c r="D10" s="79">
        <v>159004.56</v>
      </c>
      <c r="E10" s="79">
        <v>44847.44</v>
      </c>
      <c r="F10" s="79">
        <v>0</v>
      </c>
      <c r="G10" s="79">
        <v>0</v>
      </c>
      <c r="H10" s="79">
        <v>0</v>
      </c>
    </row>
    <row r="11" spans="1:8">
      <c r="A11" t="s">
        <v>2249</v>
      </c>
      <c r="B11" s="79">
        <v>0</v>
      </c>
      <c r="C11" s="79">
        <v>0</v>
      </c>
      <c r="D11" s="79">
        <v>89089</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114</v>
      </c>
      <c r="D15" s="79">
        <v>113591</v>
      </c>
      <c r="E15" s="79">
        <v>0</v>
      </c>
      <c r="F15" s="79">
        <v>0</v>
      </c>
      <c r="G15" s="79">
        <v>7</v>
      </c>
      <c r="H15" s="79">
        <v>0</v>
      </c>
    </row>
    <row r="16" spans="1:8">
      <c r="A16" t="s">
        <v>2186</v>
      </c>
      <c r="B16">
        <v>31</v>
      </c>
      <c r="C16">
        <v>364</v>
      </c>
      <c r="D16">
        <v>0</v>
      </c>
      <c r="E16">
        <v>140297</v>
      </c>
      <c r="F16">
        <v>13</v>
      </c>
      <c r="G16">
        <v>75</v>
      </c>
      <c r="H16">
        <v>0</v>
      </c>
    </row>
    <row r="17" spans="1:8">
      <c r="A17" t="s">
        <v>2180</v>
      </c>
      <c r="B17">
        <v>0</v>
      </c>
      <c r="C17">
        <v>0</v>
      </c>
      <c r="D17">
        <v>0</v>
      </c>
      <c r="E17">
        <v>70</v>
      </c>
      <c r="F17">
        <v>0</v>
      </c>
      <c r="G17">
        <v>0</v>
      </c>
      <c r="H17">
        <v>0</v>
      </c>
    </row>
    <row r="18" spans="1:8">
      <c r="A18" t="s">
        <v>2247</v>
      </c>
      <c r="B18">
        <v>0</v>
      </c>
      <c r="C18">
        <v>0</v>
      </c>
      <c r="D18">
        <v>0</v>
      </c>
      <c r="E18" s="79">
        <v>486</v>
      </c>
      <c r="F18">
        <v>0</v>
      </c>
      <c r="G18" s="79">
        <v>0</v>
      </c>
      <c r="H18" s="79">
        <v>0</v>
      </c>
    </row>
    <row r="19" spans="1:8">
      <c r="A19" t="s">
        <v>2248</v>
      </c>
      <c r="B19">
        <v>0</v>
      </c>
      <c r="C19">
        <v>0</v>
      </c>
      <c r="D19">
        <v>0</v>
      </c>
      <c r="E19" s="79">
        <v>57</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12171.8397759236</v>
      </c>
      <c r="C6">
        <v>12171.8397759236</v>
      </c>
      <c r="D6">
        <v>12171.8397759236</v>
      </c>
      <c r="E6">
        <v>12171.8397759236</v>
      </c>
      <c r="F6">
        <v>12171.8397759236</v>
      </c>
      <c r="G6">
        <v>12171.8397759236</v>
      </c>
      <c r="H6">
        <v>12171.8397759236</v>
      </c>
      <c r="I6">
        <v>12171.8397759236</v>
      </c>
      <c r="J6">
        <v>12171.8397759236</v>
      </c>
      <c r="K6">
        <v>12171.8397759236</v>
      </c>
      <c r="L6">
        <v>12171.8397759236</v>
      </c>
      <c r="M6">
        <v>12171.8397759236</v>
      </c>
      <c r="N6">
        <v>12171.8397759236</v>
      </c>
      <c r="O6">
        <v>12171.8397759236</v>
      </c>
      <c r="P6">
        <v>12171.8397759236</v>
      </c>
      <c r="Q6">
        <v>12171.8397759236</v>
      </c>
      <c r="R6">
        <v>12171.8397759236</v>
      </c>
      <c r="S6">
        <v>12171.8397759236</v>
      </c>
      <c r="T6">
        <v>12171.8397759236</v>
      </c>
      <c r="U6">
        <v>12171.8397759236</v>
      </c>
      <c r="V6">
        <v>12171.8397759236</v>
      </c>
      <c r="W6">
        <v>12171.8397759236</v>
      </c>
      <c r="X6">
        <v>12171.8397759236</v>
      </c>
      <c r="Y6">
        <v>12171.8397759236</v>
      </c>
      <c r="Z6">
        <v>12171.8397759236</v>
      </c>
      <c r="AA6">
        <v>12171.8397759236</v>
      </c>
      <c r="AB6">
        <v>12171.8397759236</v>
      </c>
      <c r="AC6">
        <v>12171.8397759236</v>
      </c>
      <c r="AD6">
        <v>12171.8397759236</v>
      </c>
      <c r="AE6">
        <v>12171.8397759236</v>
      </c>
      <c r="AF6">
        <v>12171.8397759236</v>
      </c>
      <c r="AG6">
        <v>12171.8397759236</v>
      </c>
      <c r="AH6">
        <v>12171.8397759236</v>
      </c>
    </row>
    <row r="7" spans="1:34">
      <c r="A7" t="s">
        <v>2186</v>
      </c>
      <c r="B7">
        <v>10524.56648690669</v>
      </c>
      <c r="C7">
        <v>10524.56648690669</v>
      </c>
      <c r="D7">
        <v>10524.56648690669</v>
      </c>
      <c r="E7">
        <v>10524.56648690669</v>
      </c>
      <c r="F7">
        <v>10524.56648690669</v>
      </c>
      <c r="G7">
        <v>10524.56648690669</v>
      </c>
      <c r="H7">
        <v>10524.56648690669</v>
      </c>
      <c r="I7">
        <v>10524.56648690669</v>
      </c>
      <c r="J7">
        <v>10524.56648690669</v>
      </c>
      <c r="K7">
        <v>10524.56648690669</v>
      </c>
      <c r="L7">
        <v>10524.56648690669</v>
      </c>
      <c r="M7">
        <v>10524.56648690669</v>
      </c>
      <c r="N7">
        <v>10524.56648690669</v>
      </c>
      <c r="O7">
        <v>10524.56648690669</v>
      </c>
      <c r="P7">
        <v>10524.56648690669</v>
      </c>
      <c r="Q7">
        <v>10524.56648690669</v>
      </c>
      <c r="R7">
        <v>10524.56648690669</v>
      </c>
      <c r="S7">
        <v>10524.56648690669</v>
      </c>
      <c r="T7">
        <v>10524.56648690669</v>
      </c>
      <c r="U7">
        <v>10524.56648690669</v>
      </c>
      <c r="V7">
        <v>10524.56648690669</v>
      </c>
      <c r="W7">
        <v>10524.56648690669</v>
      </c>
      <c r="X7">
        <v>10524.56648690669</v>
      </c>
      <c r="Y7">
        <v>10524.56648690669</v>
      </c>
      <c r="Z7">
        <v>10524.56648690669</v>
      </c>
      <c r="AA7">
        <v>10524.56648690669</v>
      </c>
      <c r="AB7">
        <v>10524.56648690669</v>
      </c>
      <c r="AC7">
        <v>10524.56648690669</v>
      </c>
      <c r="AD7">
        <v>10524.56648690669</v>
      </c>
      <c r="AE7">
        <v>10524.56648690669</v>
      </c>
      <c r="AF7">
        <v>10524.56648690669</v>
      </c>
      <c r="AG7">
        <v>10524.56648690669</v>
      </c>
      <c r="AH7">
        <v>10524.56648690669</v>
      </c>
    </row>
    <row r="8" spans="1:34">
      <c r="A8" t="s">
        <v>2180</v>
      </c>
      <c r="B8">
        <v>137088.4076655113</v>
      </c>
      <c r="C8">
        <v>137088.4076655113</v>
      </c>
      <c r="D8">
        <v>137088.4076655113</v>
      </c>
      <c r="E8">
        <v>137088.4076655113</v>
      </c>
      <c r="F8">
        <v>137088.4076655113</v>
      </c>
      <c r="G8">
        <v>137088.4076655113</v>
      </c>
      <c r="H8">
        <v>137088.4076655113</v>
      </c>
      <c r="I8">
        <v>137088.4076655113</v>
      </c>
      <c r="J8">
        <v>137088.4076655113</v>
      </c>
      <c r="K8">
        <v>137088.4076655113</v>
      </c>
      <c r="L8">
        <v>137088.4076655113</v>
      </c>
      <c r="M8">
        <v>137088.4076655113</v>
      </c>
      <c r="N8">
        <v>137088.4076655113</v>
      </c>
      <c r="O8">
        <v>137088.4076655113</v>
      </c>
      <c r="P8">
        <v>137088.4076655113</v>
      </c>
      <c r="Q8">
        <v>137088.4076655113</v>
      </c>
      <c r="R8">
        <v>137088.4076655113</v>
      </c>
      <c r="S8">
        <v>137088.4076655113</v>
      </c>
      <c r="T8">
        <v>137088.4076655113</v>
      </c>
      <c r="U8">
        <v>137088.4076655113</v>
      </c>
      <c r="V8">
        <v>137088.4076655113</v>
      </c>
      <c r="W8">
        <v>137088.4076655113</v>
      </c>
      <c r="X8">
        <v>137088.4076655113</v>
      </c>
      <c r="Y8">
        <v>137088.4076655113</v>
      </c>
      <c r="Z8">
        <v>137088.4076655113</v>
      </c>
      <c r="AA8">
        <v>137088.4076655113</v>
      </c>
      <c r="AB8">
        <v>137088.4076655113</v>
      </c>
      <c r="AC8">
        <v>137088.4076655113</v>
      </c>
      <c r="AD8">
        <v>137088.4076655113</v>
      </c>
      <c r="AE8">
        <v>137088.4076655113</v>
      </c>
      <c r="AF8">
        <v>137088.4076655113</v>
      </c>
      <c r="AG8">
        <v>137088.4076655113</v>
      </c>
      <c r="AH8">
        <v>137088.4076655113</v>
      </c>
    </row>
    <row r="9" spans="1:34">
      <c r="A9" t="s">
        <v>2247</v>
      </c>
      <c r="B9">
        <v>118231.34013277521</v>
      </c>
      <c r="C9">
        <v>118231.34013277521</v>
      </c>
      <c r="D9">
        <v>118231.34013277521</v>
      </c>
      <c r="E9">
        <v>118231.34013277521</v>
      </c>
      <c r="F9">
        <v>118231.34013277521</v>
      </c>
      <c r="G9">
        <v>118231.34013277521</v>
      </c>
      <c r="H9">
        <v>118231.34013277521</v>
      </c>
      <c r="I9">
        <v>118231.34013277521</v>
      </c>
      <c r="J9">
        <v>118231.34013277521</v>
      </c>
      <c r="K9">
        <v>118231.34013277521</v>
      </c>
      <c r="L9">
        <v>118231.34013277521</v>
      </c>
      <c r="M9">
        <v>118231.34013277521</v>
      </c>
      <c r="N9">
        <v>118231.34013277521</v>
      </c>
      <c r="O9">
        <v>118231.34013277521</v>
      </c>
      <c r="P9">
        <v>118231.34013277521</v>
      </c>
      <c r="Q9">
        <v>118231.34013277521</v>
      </c>
      <c r="R9">
        <v>118231.34013277521</v>
      </c>
      <c r="S9">
        <v>118231.34013277521</v>
      </c>
      <c r="T9">
        <v>118231.34013277521</v>
      </c>
      <c r="U9">
        <v>118231.34013277521</v>
      </c>
      <c r="V9">
        <v>118231.34013277521</v>
      </c>
      <c r="W9">
        <v>118231.34013277521</v>
      </c>
      <c r="X9">
        <v>118231.34013277521</v>
      </c>
      <c r="Y9">
        <v>118231.34013277521</v>
      </c>
      <c r="Z9">
        <v>118231.34013277521</v>
      </c>
      <c r="AA9">
        <v>118231.34013277521</v>
      </c>
      <c r="AB9">
        <v>118231.34013277521</v>
      </c>
      <c r="AC9">
        <v>118231.34013277521</v>
      </c>
      <c r="AD9">
        <v>118231.34013277521</v>
      </c>
      <c r="AE9">
        <v>118231.34013277521</v>
      </c>
      <c r="AF9">
        <v>118231.34013277521</v>
      </c>
      <c r="AG9">
        <v>118231.34013277521</v>
      </c>
      <c r="AH9">
        <v>118231.34013277521</v>
      </c>
    </row>
    <row r="10" spans="1:34">
      <c r="A10" t="s">
        <v>2248</v>
      </c>
      <c r="B10">
        <v>390.93664757739538</v>
      </c>
      <c r="C10">
        <v>390.93664757739538</v>
      </c>
      <c r="D10">
        <v>390.93664757739538</v>
      </c>
      <c r="E10">
        <v>390.93664757739538</v>
      </c>
      <c r="F10">
        <v>390.93664757739538</v>
      </c>
      <c r="G10">
        <v>390.93664757739538</v>
      </c>
      <c r="H10">
        <v>390.93664757739538</v>
      </c>
      <c r="I10">
        <v>390.93664757739538</v>
      </c>
      <c r="J10">
        <v>390.93664757739538</v>
      </c>
      <c r="K10">
        <v>390.93664757739538</v>
      </c>
      <c r="L10">
        <v>390.93664757739538</v>
      </c>
      <c r="M10">
        <v>390.93664757739538</v>
      </c>
      <c r="N10">
        <v>390.93664757739538</v>
      </c>
      <c r="O10">
        <v>390.93664757739538</v>
      </c>
      <c r="P10">
        <v>390.93664757739538</v>
      </c>
      <c r="Q10">
        <v>390.93664757739538</v>
      </c>
      <c r="R10">
        <v>390.93664757739538</v>
      </c>
      <c r="S10">
        <v>390.93664757739538</v>
      </c>
      <c r="T10">
        <v>390.93664757739538</v>
      </c>
      <c r="U10">
        <v>390.93664757739538</v>
      </c>
      <c r="V10">
        <v>390.93664757739538</v>
      </c>
      <c r="W10">
        <v>390.93664757739538</v>
      </c>
      <c r="X10">
        <v>390.93664757739538</v>
      </c>
      <c r="Y10">
        <v>390.93664757739538</v>
      </c>
      <c r="Z10">
        <v>390.93664757739538</v>
      </c>
      <c r="AA10">
        <v>390.93664757739538</v>
      </c>
      <c r="AB10">
        <v>390.93664757739538</v>
      </c>
      <c r="AC10">
        <v>390.93664757739538</v>
      </c>
      <c r="AD10">
        <v>390.93664757739538</v>
      </c>
      <c r="AE10">
        <v>390.93664757739538</v>
      </c>
      <c r="AF10">
        <v>390.93664757739538</v>
      </c>
      <c r="AG10">
        <v>390.93664757739538</v>
      </c>
      <c r="AH10">
        <v>390.93664757739538</v>
      </c>
    </row>
    <row r="11" spans="1:34">
      <c r="A11" t="s">
        <v>2249</v>
      </c>
      <c r="B11">
        <v>1668.7967562800379</v>
      </c>
      <c r="C11">
        <v>1668.7967562800379</v>
      </c>
      <c r="D11">
        <v>1668.7967562800379</v>
      </c>
      <c r="E11">
        <v>1668.7967562800379</v>
      </c>
      <c r="F11">
        <v>1668.7967562800379</v>
      </c>
      <c r="G11">
        <v>1668.7967562800379</v>
      </c>
      <c r="H11">
        <v>1668.7967562800379</v>
      </c>
      <c r="I11">
        <v>1668.7967562800379</v>
      </c>
      <c r="J11">
        <v>1668.7967562800379</v>
      </c>
      <c r="K11">
        <v>1668.7967562800379</v>
      </c>
      <c r="L11">
        <v>1668.7967562800379</v>
      </c>
      <c r="M11">
        <v>1668.7967562800379</v>
      </c>
      <c r="N11">
        <v>1668.7967562800379</v>
      </c>
      <c r="O11">
        <v>1668.7967562800379</v>
      </c>
      <c r="P11">
        <v>1668.7967562800379</v>
      </c>
      <c r="Q11">
        <v>1668.7967562800379</v>
      </c>
      <c r="R11">
        <v>1668.7967562800379</v>
      </c>
      <c r="S11">
        <v>1668.7967562800379</v>
      </c>
      <c r="T11">
        <v>1668.7967562800379</v>
      </c>
      <c r="U11">
        <v>1668.7967562800379</v>
      </c>
      <c r="V11">
        <v>1668.7967562800379</v>
      </c>
      <c r="W11">
        <v>1668.7967562800379</v>
      </c>
      <c r="X11">
        <v>1668.7967562800379</v>
      </c>
      <c r="Y11">
        <v>1668.7967562800379</v>
      </c>
      <c r="Z11">
        <v>1668.7967562800379</v>
      </c>
      <c r="AA11">
        <v>1668.7967562800379</v>
      </c>
      <c r="AB11">
        <v>1668.7967562800379</v>
      </c>
      <c r="AC11">
        <v>1668.7967562800379</v>
      </c>
      <c r="AD11">
        <v>1668.7967562800379</v>
      </c>
      <c r="AE11">
        <v>1668.7967562800379</v>
      </c>
      <c r="AF11">
        <v>1668.7967562800379</v>
      </c>
      <c r="AG11">
        <v>1668.7967562800379</v>
      </c>
      <c r="AH11">
        <v>1668.7967562800379</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1.1481206824206406E-4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4.1313482766885091E-5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4.2646289941978611E-4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4.4710609134827204E-5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2021-04-22T03:17:59Z</dcterms:modified>
</cp:coreProperties>
</file>