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R\bldgs\SYDEC\"/>
    </mc:Choice>
  </mc:AlternateContent>
  <xr:revisionPtr revIDLastSave="0" documentId="8_{3DA45F65-470E-45D9-BCA8-BF0FDDB08AE8}"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<sst xmlns="http://schemas.openxmlformats.org/spreadsheetml/2006/main" count="194484" uniqueCount="2015">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</sst>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95</v>
      </c>
      <c r="C1" s="30">
        <v>46241</v>
      </c>
    </row>
    <row r="2" spans="1:3" x14ac:dyDescent="0.45">
      <c r="A2" s="3" t="s">
        <v>2</v>
      </c>
      <c r="B2" s="4" t="str">
        <f>IFERROR(INDEX(Geography!B:B, MATCH($B$1, Geography!C:C, 0)), "")</f>
        <v>AR</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Arkansas</v>
      </c>
    </row>
    <row r="311" spans="1:31" x14ac:dyDescent="0.45">
      <c r="A311" t="s">
        <v>1971</v>
      </c>
      <c r="B311" t="str">
        <f>About!$B$2</f>
        <v>AR</v>
      </c>
    </row>
    <row r="312" spans="1:31" x14ac:dyDescent="0.45">
      <c r="A312" t="s">
        <v>1972</v>
      </c>
      <c r="B312">
        <f>MATCH($B$311, $A$38:$A$85, 0)</f>
        <v>3</v>
      </c>
    </row>
    <row r="313" spans="1:31" x14ac:dyDescent="0.45">
      <c r="A313" t="s">
        <v>1973</v>
      </c>
      <c r="B313" s="24">
        <f>INDEX(Census_2020_Urban_Rural!$F$2:$F$57, MATCH($B$311, Census_2020_Urban_Rural!$B$2:$B$57, 0))</f>
        <v>55.476131022034018</v>
      </c>
    </row>
    <row r="314" spans="1:31" x14ac:dyDescent="0.45">
      <c r="A314" t="s">
        <v>1974</v>
      </c>
      <c r="B314" s="18">
        <f>$B$313 * $B$13</f>
        <v>0.55476131022034014</v>
      </c>
    </row>
    <row r="315" spans="1:31" x14ac:dyDescent="0.45">
      <c r="A315" t="s">
        <v>1975</v>
      </c>
      <c r="B315" s="22">
        <f>INDEX($K$38:$K$85, $B$312)</f>
        <v>123.556518</v>
      </c>
    </row>
    <row r="316" spans="1:31" x14ac:dyDescent="0.45">
      <c r="A316" t="s">
        <v>1976</v>
      </c>
      <c r="B316" s="22">
        <f>INDEX($Q$38:$Q$85, $B$312)</f>
        <v>80.328748021930181</v>
      </c>
    </row>
    <row r="317" spans="1:31" x14ac:dyDescent="0.45">
      <c r="A317" t="s">
        <v>1977</v>
      </c>
      <c r="B317" s="22">
        <f>$B$315 * $B$314</f>
        <v>68.544375811943041</v>
      </c>
    </row>
    <row r="318" spans="1:31" x14ac:dyDescent="0.45">
      <c r="A318" t="s">
        <v>1978</v>
      </c>
      <c r="B318" s="22">
        <f>$B$315 * (1 - $B$314)</f>
        <v>55.012142188056956</v>
      </c>
    </row>
    <row r="319" spans="1:31" x14ac:dyDescent="0.45">
      <c r="A319" t="s">
        <v>1979</v>
      </c>
      <c r="B319" s="22">
        <f>$B$316</f>
        <v>80.328748021930181</v>
      </c>
    </row>
    <row r="320" spans="1:31" x14ac:dyDescent="0.45">
      <c r="A320" t="s">
        <v>1980</v>
      </c>
      <c r="B320" s="24">
        <f>INDEX($S$38:$S$85, $B$312)</f>
        <v>10162.6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123.556518</v>
      </c>
      <c r="C322" s="28">
        <f t="shared" si="214"/>
        <v>123.556518</v>
      </c>
      <c r="D322" s="28">
        <f t="shared" si="214"/>
        <v>123.556518</v>
      </c>
      <c r="E322" s="28">
        <f t="shared" si="214"/>
        <v>123.556518</v>
      </c>
      <c r="F322" s="28">
        <f t="shared" si="214"/>
        <v>123.556518</v>
      </c>
      <c r="G322" s="28">
        <f t="shared" si="214"/>
        <v>134.45932127642209</v>
      </c>
      <c r="H322" s="28">
        <f t="shared" si="214"/>
        <v>146.70861492440304</v>
      </c>
      <c r="I322" s="28">
        <f t="shared" si="214"/>
        <v>159.88008187636663</v>
      </c>
      <c r="J322" s="28">
        <f t="shared" si="214"/>
        <v>172.98564760625155</v>
      </c>
      <c r="K322" s="28">
        <f t="shared" si="214"/>
        <v>187.24574466517481</v>
      </c>
      <c r="L322" s="28">
        <f t="shared" si="214"/>
        <v>203.10466961720232</v>
      </c>
      <c r="M322" s="28">
        <f t="shared" si="214"/>
        <v>219.74617798760187</v>
      </c>
      <c r="N322" s="28">
        <f t="shared" si="214"/>
        <v>237.83640928953233</v>
      </c>
      <c r="O322" s="28">
        <f t="shared" si="214"/>
        <v>257.79528962871012</v>
      </c>
      <c r="P322" s="28">
        <f t="shared" si="214"/>
        <v>279.88604150289495</v>
      </c>
      <c r="Q322" s="28">
        <f t="shared" si="214"/>
        <v>304.05357684105502</v>
      </c>
      <c r="R322" s="28">
        <f t="shared" si="214"/>
        <v>330.90552105630059</v>
      </c>
      <c r="S322" s="28">
        <f t="shared" si="214"/>
        <v>360.21426313772241</v>
      </c>
      <c r="T322" s="28">
        <f t="shared" si="214"/>
        <v>392.14421731430792</v>
      </c>
      <c r="U322" s="28">
        <f t="shared" si="214"/>
        <v>426.50538788291283</v>
      </c>
      <c r="V322" s="28">
        <f t="shared" si="214"/>
        <v>463.52240337770377</v>
      </c>
      <c r="W322" s="28">
        <f t="shared" si="214"/>
        <v>503.07666507423977</v>
      </c>
      <c r="X322" s="28">
        <f t="shared" si="214"/>
        <v>545.01163213123777</v>
      </c>
      <c r="Y322" s="28">
        <f t="shared" si="214"/>
        <v>589.89577937477497</v>
      </c>
      <c r="Z322" s="28">
        <f t="shared" si="214"/>
        <v>637.27571669041527</v>
      </c>
      <c r="AA322" s="28">
        <f t="shared" si="214"/>
        <v>687.53546205935265</v>
      </c>
      <c r="AB322" s="28">
        <f t="shared" si="214"/>
        <v>740.61201904734946</v>
      </c>
      <c r="AC322" s="28">
        <f t="shared" si="214"/>
        <v>796.8550351362743</v>
      </c>
      <c r="AD322" s="28">
        <f t="shared" si="214"/>
        <v>855.22119105958177</v>
      </c>
      <c r="AE322" s="28">
        <f t="shared" si="214"/>
        <v>916.28986270733651</v>
      </c>
    </row>
    <row r="323" spans="1:31" x14ac:dyDescent="0.45">
      <c r="A323" t="s">
        <v>1982</v>
      </c>
      <c r="B323" s="28">
        <f t="shared" ref="B323:AE323" si="215">INDEX(B$258:B$305, $B$312)</f>
        <v>80.328748021930181</v>
      </c>
      <c r="C323" s="28">
        <f t="shared" si="215"/>
        <v>80.328748021930181</v>
      </c>
      <c r="D323" s="28">
        <f t="shared" si="215"/>
        <v>80.328748021930181</v>
      </c>
      <c r="E323" s="28">
        <f t="shared" si="215"/>
        <v>80.328748021930181</v>
      </c>
      <c r="F323" s="28">
        <f t="shared" si="215"/>
        <v>80.328748021930181</v>
      </c>
      <c r="G323" s="28">
        <f t="shared" si="215"/>
        <v>94.81907739246013</v>
      </c>
      <c r="H323" s="28">
        <f t="shared" si="215"/>
        <v>108.18812091607208</v>
      </c>
      <c r="I323" s="28">
        <f t="shared" si="215"/>
        <v>115.12736714311316</v>
      </c>
      <c r="J323" s="28">
        <f t="shared" si="215"/>
        <v>119.49395245810342</v>
      </c>
      <c r="K323" s="28">
        <f t="shared" si="215"/>
        <v>124.57698388877439</v>
      </c>
      <c r="L323" s="28">
        <f t="shared" si="215"/>
        <v>128.60185656666584</v>
      </c>
      <c r="M323" s="28">
        <f t="shared" si="215"/>
        <v>131.84242217711065</v>
      </c>
      <c r="N323" s="28">
        <f t="shared" si="215"/>
        <v>135.53929822742759</v>
      </c>
      <c r="O323" s="28">
        <f t="shared" si="215"/>
        <v>141.24907394941707</v>
      </c>
      <c r="P323" s="28">
        <f t="shared" si="215"/>
        <v>145.9770243947379</v>
      </c>
      <c r="Q323" s="28">
        <f t="shared" si="215"/>
        <v>150.04613811904429</v>
      </c>
      <c r="R323" s="28">
        <f t="shared" si="215"/>
        <v>157.28185618698552</v>
      </c>
      <c r="S323" s="28">
        <f t="shared" si="215"/>
        <v>164.52509658144157</v>
      </c>
      <c r="T323" s="28">
        <f t="shared" si="215"/>
        <v>173.53654002266268</v>
      </c>
      <c r="U323" s="28">
        <f t="shared" si="215"/>
        <v>181.54301005957709</v>
      </c>
      <c r="V323" s="28">
        <f t="shared" si="215"/>
        <v>185.98158423727304</v>
      </c>
      <c r="W323" s="28">
        <f t="shared" si="215"/>
        <v>192.71736049426954</v>
      </c>
      <c r="X323" s="28">
        <f t="shared" si="215"/>
        <v>196.42516001194318</v>
      </c>
      <c r="Y323" s="28">
        <f t="shared" si="215"/>
        <v>200.64330676688843</v>
      </c>
      <c r="Z323" s="28">
        <f t="shared" si="215"/>
        <v>204.12735688450681</v>
      </c>
      <c r="AA323" s="28">
        <f t="shared" si="215"/>
        <v>209.59116459886036</v>
      </c>
      <c r="AB323" s="28">
        <f t="shared" si="215"/>
        <v>216.45079593349132</v>
      </c>
      <c r="AC323" s="28">
        <f t="shared" si="215"/>
        <v>223.55488958783178</v>
      </c>
      <c r="AD323" s="28">
        <f t="shared" si="215"/>
        <v>229.02145570190675</v>
      </c>
      <c r="AE323" s="28">
        <f t="shared" si="215"/>
        <v>236.16179244490021</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2.0062313386528072E-2</v>
      </c>
      <c r="C330" s="28">
        <f t="shared" si="218"/>
        <v>2.0062313386528072E-2</v>
      </c>
      <c r="D330" s="28">
        <f t="shared" si="218"/>
        <v>2.0062313386528072E-2</v>
      </c>
      <c r="E330" s="28">
        <f t="shared" si="218"/>
        <v>2.0062313386528072E-2</v>
      </c>
      <c r="F330" s="28">
        <f t="shared" si="218"/>
        <v>2.0062313386528072E-2</v>
      </c>
      <c r="G330" s="28">
        <f t="shared" si="218"/>
        <v>2.2560998038777699E-2</v>
      </c>
      <c r="H330" s="28">
        <f t="shared" si="218"/>
        <v>2.5081842819797601E-2</v>
      </c>
      <c r="I330" s="28">
        <f t="shared" si="218"/>
        <v>2.706073731323478E-2</v>
      </c>
      <c r="J330" s="28">
        <f t="shared" si="218"/>
        <v>2.8779997251132085E-2</v>
      </c>
      <c r="K330" s="28">
        <f t="shared" si="218"/>
        <v>3.0683361399046427E-2</v>
      </c>
      <c r="L330" s="28">
        <f t="shared" si="218"/>
        <v>3.2639927398881011E-2</v>
      </c>
      <c r="M330" s="28">
        <f t="shared" si="218"/>
        <v>3.4596323791619511E-2</v>
      </c>
      <c r="N330" s="28">
        <f t="shared" si="218"/>
        <v>3.6740175498096932E-2</v>
      </c>
      <c r="O330" s="28">
        <f t="shared" si="218"/>
        <v>3.9265971658643185E-2</v>
      </c>
      <c r="P330" s="28">
        <f t="shared" si="218"/>
        <v>4.1904932389116252E-2</v>
      </c>
      <c r="Q330" s="28">
        <f t="shared" si="218"/>
        <v>4.4683419101420825E-2</v>
      </c>
      <c r="R330" s="28">
        <f t="shared" si="218"/>
        <v>4.8037645606762651E-2</v>
      </c>
      <c r="S330" s="28">
        <f t="shared" si="218"/>
        <v>5.1634361257863533E-2</v>
      </c>
      <c r="T330" s="28">
        <f t="shared" si="218"/>
        <v>5.5662995428037175E-2</v>
      </c>
      <c r="U330" s="28">
        <f t="shared" si="218"/>
        <v>5.9831971930656515E-2</v>
      </c>
      <c r="V330" s="28">
        <f t="shared" si="218"/>
        <v>6.391120260710613E-2</v>
      </c>
      <c r="W330" s="28">
        <f t="shared" si="218"/>
        <v>6.8466143070524205E-2</v>
      </c>
      <c r="X330" s="28">
        <f t="shared" si="218"/>
        <v>7.2957392020071718E-2</v>
      </c>
      <c r="Y330" s="28">
        <f t="shared" si="218"/>
        <v>7.7789058522589036E-2</v>
      </c>
      <c r="Z330" s="28">
        <f t="shared" si="218"/>
        <v>8.2794075686824439E-2</v>
      </c>
      <c r="AA330" s="28">
        <f t="shared" si="218"/>
        <v>8.827727418753202E-2</v>
      </c>
      <c r="AB330" s="28">
        <f t="shared" si="218"/>
        <v>9.4174996062114102E-2</v>
      </c>
      <c r="AC330" s="28">
        <f t="shared" si="218"/>
        <v>0.10040835265818845</v>
      </c>
      <c r="AD330" s="28">
        <f t="shared" si="218"/>
        <v>0.10668949351164943</v>
      </c>
      <c r="AE330" s="28">
        <f t="shared" si="218"/>
        <v>0.11340126101118185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80.328748021930181</v>
      </c>
      <c r="C8" s="23">
        <f>Calcs!C$323</f>
        <v>80.328748021930181</v>
      </c>
      <c r="D8" s="23">
        <f>Calcs!D$323</f>
        <v>80.328748021930181</v>
      </c>
      <c r="E8" s="23">
        <f>Calcs!E$323</f>
        <v>80.328748021930181</v>
      </c>
      <c r="F8" s="23">
        <f>Calcs!F$323</f>
        <v>80.328748021930181</v>
      </c>
      <c r="G8" s="23">
        <f>Calcs!G$323</f>
        <v>94.81907739246013</v>
      </c>
      <c r="H8" s="23">
        <f>Calcs!H$323</f>
        <v>108.18812091607208</v>
      </c>
      <c r="I8" s="23">
        <f>Calcs!I$323</f>
        <v>115.12736714311316</v>
      </c>
      <c r="J8" s="23">
        <f>Calcs!J$323</f>
        <v>119.49395245810342</v>
      </c>
      <c r="K8" s="23">
        <f>Calcs!K$323</f>
        <v>124.57698388877439</v>
      </c>
      <c r="L8" s="23">
        <f>Calcs!L$323</f>
        <v>128.60185656666584</v>
      </c>
      <c r="M8" s="23">
        <f>Calcs!M$323</f>
        <v>131.84242217711065</v>
      </c>
      <c r="N8" s="23">
        <f>Calcs!N$323</f>
        <v>135.53929822742759</v>
      </c>
      <c r="O8" s="23">
        <f>Calcs!O$323</f>
        <v>141.24907394941707</v>
      </c>
      <c r="P8" s="23">
        <f>Calcs!P$323</f>
        <v>145.9770243947379</v>
      </c>
      <c r="Q8" s="23">
        <f>Calcs!Q$323</f>
        <v>150.04613811904429</v>
      </c>
      <c r="R8" s="23">
        <f>Calcs!R$323</f>
        <v>157.28185618698552</v>
      </c>
      <c r="S8" s="23">
        <f>Calcs!S$323</f>
        <v>164.52509658144157</v>
      </c>
      <c r="T8" s="23">
        <f>Calcs!T$323</f>
        <v>173.53654002266268</v>
      </c>
      <c r="U8" s="23">
        <f>Calcs!U$323</f>
        <v>181.54301005957709</v>
      </c>
      <c r="V8" s="23">
        <f>Calcs!V$323</f>
        <v>185.98158423727304</v>
      </c>
      <c r="W8" s="23">
        <f>Calcs!W$323</f>
        <v>192.71736049426954</v>
      </c>
      <c r="X8" s="23">
        <f>Calcs!X$323</f>
        <v>196.42516001194318</v>
      </c>
      <c r="Y8" s="23">
        <f>Calcs!Y$323</f>
        <v>200.64330676688843</v>
      </c>
      <c r="Z8" s="23">
        <f>Calcs!Z$323</f>
        <v>204.12735688450681</v>
      </c>
      <c r="AA8" s="23">
        <f>Calcs!AA$323</f>
        <v>209.59116459886036</v>
      </c>
      <c r="AB8" s="23">
        <f>Calcs!AB$323</f>
        <v>216.45079593349132</v>
      </c>
      <c r="AC8" s="23">
        <f>Calcs!AC$323</f>
        <v>223.55488958783178</v>
      </c>
      <c r="AD8" s="23">
        <f>Calcs!AD$323</f>
        <v>229.02145570190675</v>
      </c>
      <c r="AE8" s="23">
        <f>Calcs!AE$323</f>
        <v>236.16179244490021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68.544375811943041</v>
      </c>
      <c r="C8" s="23">
        <f>Calcs!C$322 * Calcs!$B$314</f>
        <v>68.544375811943041</v>
      </c>
      <c r="D8" s="23">
        <f>Calcs!D$322 * Calcs!$B$314</f>
        <v>68.544375811943041</v>
      </c>
      <c r="E8" s="23">
        <f>Calcs!E$322 * Calcs!$B$314</f>
        <v>68.544375811943041</v>
      </c>
      <c r="F8" s="23">
        <f>Calcs!F$322 * Calcs!$B$314</f>
        <v>68.544375811943041</v>
      </c>
      <c r="G8" s="23">
        <f>Calcs!G$322 * Calcs!$B$314</f>
        <v>74.592829242645578</v>
      </c>
      <c r="H8" s="23">
        <f>Calcs!H$322 * Calcs!$B$314</f>
        <v>81.388263436073174</v>
      </c>
      <c r="I8" s="23">
        <f>Calcs!I$322 * Calcs!$B$314</f>
        <v>88.695283699868412</v>
      </c>
      <c r="J8" s="23">
        <f>Calcs!J$322 * Calcs!$B$314</f>
        <v>95.965744515358153</v>
      </c>
      <c r="K8" s="23">
        <f>Calcs!K$322 * Calcs!$B$314</f>
        <v>103.87669464363564</v>
      </c>
      <c r="L8" s="23">
        <f>Calcs!L$322 * Calcs!$B$314</f>
        <v>112.67461262870847</v>
      </c>
      <c r="M8" s="23">
        <f>Calcs!M$322 * Calcs!$B$314</f>
        <v>121.90667761631408</v>
      </c>
      <c r="N8" s="23">
        <f>Calcs!N$322 * Calcs!$B$314</f>
        <v>131.94243803556202</v>
      </c>
      <c r="O8" s="23">
        <f>Calcs!O$322 * Calcs!$B$314</f>
        <v>143.01485264305529</v>
      </c>
      <c r="P8" s="23">
        <f>Calcs!P$322 * Calcs!$B$314</f>
        <v>155.2699470965305</v>
      </c>
      <c r="Q8" s="23">
        <f>Calcs!Q$322 * Calcs!$B$314</f>
        <v>168.67716066552455</v>
      </c>
      <c r="R8" s="23">
        <f>Calcs!R$322 * Calcs!$B$314</f>
        <v>183.57358042033766</v>
      </c>
      <c r="S8" s="23">
        <f>Calcs!S$322 * Calcs!$B$314</f>
        <v>199.83293657833727</v>
      </c>
      <c r="T8" s="23">
        <f>Calcs!T$322 * Calcs!$B$314</f>
        <v>217.54643979261525</v>
      </c>
      <c r="U8" s="23">
        <f>Calcs!U$322 * Calcs!$B$314</f>
        <v>236.60868779795911</v>
      </c>
      <c r="V8" s="23">
        <f>Calcs!V$322 * Calcs!$B$314</f>
        <v>257.14429581429596</v>
      </c>
      <c r="W8" s="23">
        <f>Calcs!W$322 * Calcs!$B$314</f>
        <v>279.08746985786451</v>
      </c>
      <c r="X8" s="23">
        <f>Calcs!X$322 * Calcs!$B$314</f>
        <v>302.35136712645152</v>
      </c>
      <c r="Y8" s="23">
        <f>Calcs!Y$322 * Calcs!$B$314</f>
        <v>327.25135545939889</v>
      </c>
      <c r="Z8" s="23">
        <f>Calcs!Z$322 * Calcs!$B$314</f>
        <v>353.53591156278105</v>
      </c>
      <c r="AA8" s="23">
        <f>Calcs!AA$322 * Calcs!$B$314</f>
        <v>381.41807375499343</v>
      </c>
      <c r="AB8" s="23">
        <f>Calcs!AB$322 * Calcs!$B$314</f>
        <v>410.8628940516391</v>
      </c>
      <c r="AC8" s="23">
        <f>Calcs!AC$322 * Calcs!$B$314</f>
        <v>442.06434334787468</v>
      </c>
      <c r="AD8" s="23">
        <f>Calcs!AD$322 * Calcs!$B$314</f>
        <v>474.44362848041345</v>
      </c>
      <c r="AE8" s="23">
        <f>Calcs!AE$322 * Calcs!$B$314</f>
        <v>508.32216477713757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55.012142188056956</v>
      </c>
      <c r="C8" s="23">
        <f>Calcs!C$322 * (1 - Calcs!$B$314)</f>
        <v>55.012142188056956</v>
      </c>
      <c r="D8" s="23">
        <f>Calcs!D$322 * (1 - Calcs!$B$314)</f>
        <v>55.012142188056956</v>
      </c>
      <c r="E8" s="23">
        <f>Calcs!E$322 * (1 - Calcs!$B$314)</f>
        <v>55.012142188056956</v>
      </c>
      <c r="F8" s="23">
        <f>Calcs!F$322 * (1 - Calcs!$B$314)</f>
        <v>55.012142188056956</v>
      </c>
      <c r="G8" s="23">
        <f>Calcs!G$322 * (1 - Calcs!$B$314)</f>
        <v>59.86649203377651</v>
      </c>
      <c r="H8" s="23">
        <f>Calcs!H$322 * (1 - Calcs!$B$314)</f>
        <v>65.320351488329862</v>
      </c>
      <c r="I8" s="23">
        <f>Calcs!I$322 * (1 - Calcs!$B$314)</f>
        <v>71.184798176498219</v>
      </c>
      <c r="J8" s="23">
        <f>Calcs!J$322 * (1 - Calcs!$B$314)</f>
        <v>77.019903090893393</v>
      </c>
      <c r="K8" s="23">
        <f>Calcs!K$322 * (1 - Calcs!$B$314)</f>
        <v>83.369050021539167</v>
      </c>
      <c r="L8" s="23">
        <f>Calcs!L$322 * (1 - Calcs!$B$314)</f>
        <v>90.430056988493845</v>
      </c>
      <c r="M8" s="23">
        <f>Calcs!M$322 * (1 - Calcs!$B$314)</f>
        <v>97.839500371287784</v>
      </c>
      <c r="N8" s="23">
        <f>Calcs!N$322 * (1 - Calcs!$B$314)</f>
        <v>105.89397125397029</v>
      </c>
      <c r="O8" s="23">
        <f>Calcs!O$322 * (1 - Calcs!$B$314)</f>
        <v>114.78043698565483</v>
      </c>
      <c r="P8" s="23">
        <f>Calcs!P$322 * (1 - Calcs!$B$314)</f>
        <v>124.61609440636445</v>
      </c>
      <c r="Q8" s="23">
        <f>Calcs!Q$322 * (1 - Calcs!$B$314)</f>
        <v>135.37641617553047</v>
      </c>
      <c r="R8" s="23">
        <f>Calcs!R$322 * (1 - Calcs!$B$314)</f>
        <v>147.33194063596292</v>
      </c>
      <c r="S8" s="23">
        <f>Calcs!S$322 * (1 - Calcs!$B$314)</f>
        <v>160.38132655938514</v>
      </c>
      <c r="T8" s="23">
        <f>Calcs!T$322 * (1 - Calcs!$B$314)</f>
        <v>174.59777752169268</v>
      </c>
      <c r="U8" s="23">
        <f>Calcs!U$322 * (1 - Calcs!$B$314)</f>
        <v>189.89670008495372</v>
      </c>
      <c r="V8" s="23">
        <f>Calcs!V$322 * (1 - Calcs!$B$314)</f>
        <v>206.37810756340781</v>
      </c>
      <c r="W8" s="23">
        <f>Calcs!W$322 * (1 - Calcs!$B$314)</f>
        <v>223.98919521637529</v>
      </c>
      <c r="X8" s="23">
        <f>Calcs!X$322 * (1 - Calcs!$B$314)</f>
        <v>242.66026500478628</v>
      </c>
      <c r="Y8" s="23">
        <f>Calcs!Y$322 * (1 - Calcs!$B$314)</f>
        <v>262.64442391537608</v>
      </c>
      <c r="Z8" s="23">
        <f>Calcs!Z$322 * (1 - Calcs!$B$314)</f>
        <v>283.73980512763421</v>
      </c>
      <c r="AA8" s="23">
        <f>Calcs!AA$322 * (1 - Calcs!$B$314)</f>
        <v>306.11738830435922</v>
      </c>
      <c r="AB8" s="23">
        <f>Calcs!AB$322 * (1 - Calcs!$B$314)</f>
        <v>329.74912499571036</v>
      </c>
      <c r="AC8" s="23">
        <f>Calcs!AC$322 * (1 - Calcs!$B$314)</f>
        <v>354.79069178839961</v>
      </c>
      <c r="AD8" s="23">
        <f>Calcs!AD$322 * (1 - Calcs!$B$314)</f>
        <v>380.77756257916832</v>
      </c>
      <c r="AE8" s="23">
        <f>Calcs!AE$322 * (1 - Calcs!$B$314)</f>
        <v>407.96769793019894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68.544375811943041</v>
      </c>
      <c r="C8" s="23">
        <f>'BDESC-rural-residential'!E8</f>
        <v>55.012142188056956</v>
      </c>
      <c r="D8" s="23">
        <f>'BDESC-commercial'!E8</f>
        <v>80.328748021930181</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2026-08-07T21:03:32Z</dcterms:modified>
</cp:coreProperties>
</file>