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AR\elec\CoESC\"/>
    </mc:Choice>
  </mc:AlternateContent>
  <xr:revisionPtr revIDLastSave="0" documentId="8_{8A26394E-1219-49BF-B2DA-FBB7CA9239BB}" xr6:coauthVersionLast="47" xr6:coauthVersionMax="47" xr10:uidLastSave="{00000000-0000-0000-0000-000000000000}"/>
  <bookViews>
    <workbookView xWindow="1335" yWindow="555" windowWidth="15300" windowHeight="16845" xr2:uid="{C8F9D547-902B-4E49-8BA2-E23B0A2DC1A9}"/>
  </bookViews>
  <sheets>
    <sheet name="About" sheetId="1" r:id="rId1"/>
    <sheet name="Data" sheetId="2" r:id="rId2"/>
    <sheet name="CoES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2" l="1"/>
  <c r="B7" i="2"/>
  <c r="B20" i="2" s="1"/>
  <c r="B2" i="3" s="1"/>
</calcChain>
</file>

<file path=xl/sharedStrings.xml><?xml version="1.0" encoding="utf-8"?>
<sst xmlns="http://schemas.openxmlformats.org/spreadsheetml/2006/main" count="41" uniqueCount="40">
  <si>
    <t>CoESC Cost of Electricity Sector Capital</t>
  </si>
  <si>
    <t>Source:</t>
  </si>
  <si>
    <t>Lazard</t>
  </si>
  <si>
    <t>Lazard's Levelized Cost of Energy Analysis - Version 15.0</t>
  </si>
  <si>
    <t>https://www.lazard.com/media/451905/lazards-levelized-cost-of-energy-version-150-vf.pdf</t>
  </si>
  <si>
    <t>Page 2, first footnote (preceeding footnote 1)</t>
  </si>
  <si>
    <t>Notes</t>
  </si>
  <si>
    <t>This variable expresses the financing cost of capital construction in the electricity sector.</t>
  </si>
  <si>
    <t>For debt-based financing, it should be the interest rate on the debt.</t>
  </si>
  <si>
    <t>For equity-based financing, it should be the share of equity in the project given to the financier.</t>
  </si>
  <si>
    <t>Projects are often a mixture of debt-based and equity-based financing.  In that case, use a</t>
  </si>
  <si>
    <t>weighted average.</t>
  </si>
  <si>
    <t>Debt-based financing</t>
  </si>
  <si>
    <t>Equity-based financing</t>
  </si>
  <si>
    <t>Cost of capital by financing mode</t>
  </si>
  <si>
    <t>Weighted average cost of capital</t>
  </si>
  <si>
    <t>Share of financing by mode</t>
  </si>
  <si>
    <t>electricity sector capital</t>
  </si>
  <si>
    <t>cost of financing</t>
  </si>
  <si>
    <t>Unit: dimensionless (% of project cost)</t>
  </si>
  <si>
    <t>Since the EPS works in real (inflation-adjusted) currency units, and interest rates are set by</t>
  </si>
  <si>
    <t>banks and financial firms in nominal terms (factoring in their expectations of future inflation),</t>
  </si>
  <si>
    <t>we need to adjust published interest rates by subtracting out the share that represents</t>
  </si>
  <si>
    <t>inflation (i.e., the payment they demand just to keep up with inflation).</t>
  </si>
  <si>
    <t>Inflation Adjustment</t>
  </si>
  <si>
    <t>Data from Lazard</t>
  </si>
  <si>
    <t>Future Inflation Estimate</t>
  </si>
  <si>
    <t>U.S. Treasury Bond 30-Year Rate (Yield)</t>
  </si>
  <si>
    <t>U.S. Treasury Inflation-Protected Security 30-Year Rate (Yield)</t>
  </si>
  <si>
    <t>Estimated 30-Year Inflation Rate</t>
  </si>
  <si>
    <t>as of 9/26/2022</t>
  </si>
  <si>
    <t>Inflation-Adjusted Cost of Capital</t>
  </si>
  <si>
    <t>Weighted average cost of capital minus expected inflation rate</t>
  </si>
  <si>
    <t>Cost of Capital for Electricity Sector Projects</t>
  </si>
  <si>
    <t>Projected Future Inflation Rate</t>
  </si>
  <si>
    <t>Bloomberg</t>
  </si>
  <si>
    <t>United States Rates &amp; Bonds</t>
  </si>
  <si>
    <t>https://www.bloomberg.com/markets/rates-bonds/government-bonds/us</t>
  </si>
  <si>
    <t>Compare 30-year treasury bond yield to 30-year treasury inflation-protected security (TIPS) yield</t>
  </si>
  <si>
    <t>Arkansas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</si>
</sst>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2"/>
    <xf numFmtId="0" fontId="0" fillId="0" borderId="0" xfId="0" applyAlignment="1">
      <alignment horizontal="left"/>
    </xf>
    <xf numFmtId="9" fontId="0" fillId="0" borderId="0" xfId="0" applyNumberFormat="1"/>
    <xf numFmtId="0" fontId="4" fillId="0" borderId="0" xfId="0" applyFont="1"/>
    <xf numFmtId="0" fontId="0" fillId="0" borderId="0" xfId="0" applyAlignment="1">
      <alignment horizontal="right"/>
    </xf>
    <xf numFmtId="0" fontId="2" fillId="3" borderId="0" xfId="0" applyFont="1" applyFill="1"/>
    <xf numFmtId="0" fontId="0" fillId="3" borderId="0" xfId="0" applyFill="1"/>
    <xf numFmtId="0" fontId="2" fillId="4" borderId="0" xfId="0" applyFont="1" applyFill="1"/>
    <xf numFmtId="0" fontId="0" fillId="4" borderId="0" xfId="0" applyFill="1"/>
    <xf numFmtId="10" fontId="0" fillId="0" borderId="0" xfId="0" applyNumberFormat="1"/>
    <xf numFmtId="0" fontId="2" fillId="2" borderId="0" xfId="0" applyFont="1" applyFill="1"/>
    <xf numFmtId="0" fontId="2" fillId="0" borderId="0" xfId="1" applyNumberFormat="1" applyFont="1" applyFill="1" applyAlignmen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bloomberg.com/markets/rates-bonds/government-bonds/us" TargetMode="External"/><Relationship Id="rId1" Type="http://schemas.openxmlformats.org/officeDocument/2006/relationships/hyperlink" Target="https://www.lazard.com/media/451905/lazards-levelized-cost-of-energy-version-150-vf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0629E-7DF7-4E6A-B1DA-78D3050B5FAD}">
  <dimension ref="A1:C28"/>
  <sheetViews>
    <sheetView tabSelected="1" workbookViewId="0"/>
  </sheetViews>
  <sheetFormatPr defaultRowHeight="15" x14ac:dyDescent="0.25"/>
  <cols>
    <col min="2" max="2" width="87.140625" customWidth="1"/>
  </cols>
  <sheetData>
    <row r="1" spans="1:3" x14ac:dyDescent="0.25">
      <c r="A1" s="1" t="s">
        <v>0</v>
      </c>
      <c r="B1" t="s">
        <v>39</v>
      </c>
      <c r="C1" s="14">
        <v>44832</v>
      </c>
    </row>
    <row r="3" spans="1:3" x14ac:dyDescent="0.25">
      <c r="A3" s="1" t="s">
        <v>1</v>
      </c>
      <c r="B3" s="9" t="s">
        <v>33</v>
      </c>
    </row>
    <row r="4" spans="1:3" x14ac:dyDescent="0.25">
      <c r="B4" t="s">
        <v>2</v>
      </c>
    </row>
    <row r="5" spans="1:3" x14ac:dyDescent="0.25">
      <c r="B5" s="3">
        <v>2021</v>
      </c>
    </row>
    <row r="6" spans="1:3" x14ac:dyDescent="0.25">
      <c r="B6" t="s">
        <v>3</v>
      </c>
    </row>
    <row r="7" spans="1:3" x14ac:dyDescent="0.25">
      <c r="B7" s="2" t="s">
        <v>4</v>
      </c>
    </row>
    <row r="8" spans="1:3" x14ac:dyDescent="0.25">
      <c r="B8" t="s">
        <v>5</v>
      </c>
    </row>
    <row r="10" spans="1:3" x14ac:dyDescent="0.25">
      <c r="B10" s="9" t="s">
        <v>34</v>
      </c>
    </row>
    <row r="11" spans="1:3" x14ac:dyDescent="0.25">
      <c r="B11" t="s">
        <v>35</v>
      </c>
    </row>
    <row r="12" spans="1:3" x14ac:dyDescent="0.25">
      <c r="B12" s="3">
        <v>2022</v>
      </c>
    </row>
    <row r="13" spans="1:3" x14ac:dyDescent="0.25">
      <c r="B13" t="s">
        <v>36</v>
      </c>
    </row>
    <row r="14" spans="1:3" x14ac:dyDescent="0.25">
      <c r="B14" s="2" t="s">
        <v>37</v>
      </c>
    </row>
    <row r="15" spans="1:3" x14ac:dyDescent="0.25">
      <c r="B15" t="s">
        <v>38</v>
      </c>
    </row>
    <row r="17" spans="1:3" x14ac:dyDescent="0.25">
      <c r="A17" s="1" t="s">
        <v>6</v>
      </c>
    </row>
    <row r="18" spans="1:3" x14ac:dyDescent="0.25">
      <c r="A18" t="s">
        <v>7</v>
      </c>
    </row>
    <row r="19" spans="1:3" x14ac:dyDescent="0.25">
      <c r="A19" t="s">
        <v>8</v>
      </c>
    </row>
    <row r="20" spans="1:3" x14ac:dyDescent="0.25">
      <c r="A20" t="s">
        <v>9</v>
      </c>
    </row>
    <row r="21" spans="1:3" x14ac:dyDescent="0.25">
      <c r="A21" t="s">
        <v>10</v>
      </c>
    </row>
    <row r="22" spans="1:3" x14ac:dyDescent="0.25">
      <c r="A22" t="s">
        <v>11</v>
      </c>
    </row>
    <row r="24" spans="1:3" x14ac:dyDescent="0.25">
      <c r="A24" s="7" t="s">
        <v>24</v>
      </c>
      <c r="B24" s="8"/>
      <c r="C24" s="8"/>
    </row>
    <row r="25" spans="1:3" x14ac:dyDescent="0.25">
      <c r="A25" t="s">
        <v>20</v>
      </c>
    </row>
    <row r="26" spans="1:3" x14ac:dyDescent="0.25">
      <c r="A26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</sheetData>
  <hyperlinks>
    <hyperlink ref="B7" r:id="rId1" xr:uid="{867DFE11-7AC9-4394-8F96-3B3AEC2E1E67}"/>
    <hyperlink ref="B14" r:id="rId2" xr:uid="{2E89D36F-FC27-4D19-93B8-60E068C81CD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3C6E0-B904-42AD-8628-915D37F837B5}">
  <dimension ref="A1:C20"/>
  <sheetViews>
    <sheetView workbookViewId="0"/>
  </sheetViews>
  <sheetFormatPr defaultRowHeight="15" x14ac:dyDescent="0.25"/>
  <cols>
    <col min="1" max="1" width="63" customWidth="1"/>
    <col min="2" max="3" width="25.42578125" customWidth="1"/>
  </cols>
  <sheetData>
    <row r="1" spans="1:3" x14ac:dyDescent="0.25">
      <c r="A1" s="9" t="s">
        <v>25</v>
      </c>
      <c r="B1" s="10"/>
      <c r="C1" s="10"/>
    </row>
    <row r="3" spans="1:3" x14ac:dyDescent="0.25">
      <c r="B3" s="6" t="s">
        <v>12</v>
      </c>
      <c r="C3" s="6" t="s">
        <v>13</v>
      </c>
    </row>
    <row r="4" spans="1:3" x14ac:dyDescent="0.25">
      <c r="A4" t="s">
        <v>16</v>
      </c>
      <c r="B4" s="4">
        <v>0.6</v>
      </c>
      <c r="C4" s="4">
        <v>0.4</v>
      </c>
    </row>
    <row r="5" spans="1:3" x14ac:dyDescent="0.25">
      <c r="A5" t="s">
        <v>14</v>
      </c>
      <c r="B5" s="4">
        <v>0.08</v>
      </c>
      <c r="C5" s="4">
        <v>0.12</v>
      </c>
    </row>
    <row r="7" spans="1:3" x14ac:dyDescent="0.25">
      <c r="A7" t="s">
        <v>15</v>
      </c>
      <c r="B7" s="13">
        <f>SUMPRODUCT(B4:C4,B5:C5)</f>
        <v>9.6000000000000002E-2</v>
      </c>
    </row>
    <row r="10" spans="1:3" x14ac:dyDescent="0.25">
      <c r="A10" s="9" t="s">
        <v>26</v>
      </c>
      <c r="B10" s="10"/>
      <c r="C10" s="10"/>
    </row>
    <row r="12" spans="1:3" x14ac:dyDescent="0.25">
      <c r="A12" t="s">
        <v>27</v>
      </c>
      <c r="B12" s="11">
        <v>3.7400000000000003E-2</v>
      </c>
      <c r="C12" t="s">
        <v>30</v>
      </c>
    </row>
    <row r="13" spans="1:3" x14ac:dyDescent="0.25">
      <c r="A13" t="s">
        <v>28</v>
      </c>
      <c r="B13" s="11">
        <v>1.5599999999999999E-2</v>
      </c>
      <c r="C13" t="s">
        <v>30</v>
      </c>
    </row>
    <row r="15" spans="1:3" x14ac:dyDescent="0.25">
      <c r="A15" t="s">
        <v>29</v>
      </c>
      <c r="B15" s="1">
        <f>B12-B13</f>
        <v>2.1800000000000003E-2</v>
      </c>
    </row>
    <row r="18" spans="1:3" x14ac:dyDescent="0.25">
      <c r="A18" s="9" t="s">
        <v>31</v>
      </c>
      <c r="B18" s="10"/>
      <c r="C18" s="10"/>
    </row>
    <row r="20" spans="1:3" x14ac:dyDescent="0.25">
      <c r="A20" t="s">
        <v>32</v>
      </c>
      <c r="B20" s="12">
        <f>B7-B15</f>
        <v>7.4200000000000002E-2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0D2C3E-FEFB-4F66-9667-31E7FEED72E5}">
  <sheetPr>
    <tabColor theme="4" tint="-0.249977111117893"/>
  </sheetPr>
  <dimension ref="A1:B2"/>
  <sheetViews>
    <sheetView workbookViewId="0"/>
  </sheetViews>
  <sheetFormatPr defaultRowHeight="15" x14ac:dyDescent="0.25"/>
  <cols>
    <col min="1" max="1" width="38.140625" customWidth="1"/>
    <col min="2" max="2" width="22" customWidth="1"/>
  </cols>
  <sheetData>
    <row r="1" spans="1:2" x14ac:dyDescent="0.25">
      <c r="A1" s="5" t="s">
        <v>19</v>
      </c>
      <c r="B1" s="6" t="s">
        <v>18</v>
      </c>
    </row>
    <row r="2" spans="1:2" x14ac:dyDescent="0.25">
      <c r="A2" t="s">
        <v>17</v>
      </c>
      <c r="B2">
        <f>Data!B20</f>
        <v>7.4200000000000002E-2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Data</vt:lpstr>
      <vt:lpstr>CoESC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Olivia Ashmoore</cp:lastModifiedBy>
  <dcterms:created xsi:type="dcterms:W3CDTF">2022-09-12T20:10:19Z</dcterms:created>
  <dcterms:modified xsi:type="dcterms:W3CDTF">2022-09-28T22:55:53Z</dcterms:modified>
</cp:coreProperties>
</file>