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R\webappdata\"/>
    </mc:Choice>
  </mc:AlternateContent>
  <xr:revisionPtr revIDLastSave="0" documentId="8_{F813DAC8-7043-49FE-8FE1-1906EC4D7AA8}"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<sst xmlns="http://schemas.openxmlformats.org/spreadsheetml/2006/main" count="42862" uniqueCount="4483">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</sst>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4005</v>
      </c>
      <c r="C1" s="380">
        <v>46283</v>
      </c>
      <c r="G1" s="381" t="s">
        <v>3999</v>
      </c>
      <c r="H1" s="381" t="s">
        <v>4000</v>
      </c>
    </row>
    <row r="2" spans="1:8" x14ac:dyDescent="0.25">
      <c r="B2" t="str">
        <f>_xlfn.XLOOKUP(B1,H:H,G:G,0,0,1)</f>
        <v>AR</v>
      </c>
      <c r="C2" t="str">
        <f>_xlfn.XLOOKUP(B2,G:G, H:H, 0,0,1)</f>
        <v>Arkansas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86.504479400000008</v>
      </c>
      <c r="E2" s="437">
        <f>SUMIFS('frozen policy trendline'!E:E,'frozen policy trendline'!$A:$A,About!$B$2)-SUMIFS('frozen policy trendline'!E:E,'frozen policy trendline'!$A:$A,About!$B$2,'frozen policy trendline'!$B:$B,"Output Total CO2e Emissions by Sector[LULUCF sector]")</f>
        <v>89.510868700000017</v>
      </c>
      <c r="F2" s="437">
        <f>SUMIFS('frozen policy trendline'!F:F,'frozen policy trendline'!$A:$A,About!$B$2)-SUMIFS('frozen policy trendline'!F:F,'frozen policy trendline'!$A:$A,About!$B$2,'frozen policy trendline'!$B:$B,"Output Total CO2e Emissions by Sector[LULUCF sector]")</f>
        <v>87.067111700000012</v>
      </c>
      <c r="G2" s="437">
        <f>SUMIFS('frozen policy trendline'!G:G,'frozen policy trendline'!$A:$A,About!$B$2)-SUMIFS('frozen policy trendline'!G:G,'frozen policy trendline'!$A:$A,About!$B$2,'frozen policy trendline'!$B:$B,"Output Total CO2e Emissions by Sector[LULUCF sector]")</f>
        <v>86.627931899999993</v>
      </c>
      <c r="H2" s="437">
        <f>SUMIFS('frozen policy trendline'!H:H,'frozen policy trendline'!$A:$A,About!$B$2)-SUMIFS('frozen policy trendline'!H:H,'frozen policy trendline'!$A:$A,About!$B$2,'frozen policy trendline'!$B:$B,"Output Total CO2e Emissions by Sector[LULUCF sector]")</f>
        <v>86.505294500000005</v>
      </c>
      <c r="I2" s="437">
        <f>SUMIFS('frozen policy trendline'!I:I,'frozen policy trendline'!$A:$A,About!$B$2)-SUMIFS('frozen policy trendline'!I:I,'frozen policy trendline'!$A:$A,About!$B$2,'frozen policy trendline'!$B:$B,"Output Total CO2e Emissions by Sector[LULUCF sector]")</f>
        <v>81.627832399999988</v>
      </c>
      <c r="J2" s="437">
        <f>SUMIFS('frozen policy trendline'!J:J,'frozen policy trendline'!$A:$A,About!$B$2)-SUMIFS('frozen policy trendline'!J:J,'frozen policy trendline'!$A:$A,About!$B$2,'frozen policy trendline'!$B:$B,"Output Total CO2e Emissions by Sector[LULUCF sector]")</f>
        <v>80.950798399999996</v>
      </c>
      <c r="K2" s="437">
        <f>SUMIFS('frozen policy trendline'!K:K,'frozen policy trendline'!$A:$A,About!$B$2)-SUMIFS('frozen policy trendline'!K:K,'frozen policy trendline'!$A:$A,About!$B$2,'frozen policy trendline'!$B:$B,"Output Total CO2e Emissions by Sector[LULUCF sector]")</f>
        <v>78.472237699999994</v>
      </c>
      <c r="L2" s="437">
        <f>SUMIFS('frozen policy trendline'!L:L,'frozen policy trendline'!$A:$A,About!$B$2)-SUMIFS('frozen policy trendline'!L:L,'frozen policy trendline'!$A:$A,About!$B$2,'frozen policy trendline'!$B:$B,"Output Total CO2e Emissions by Sector[LULUCF sector]")</f>
        <v>74.60637610000002</v>
      </c>
      <c r="M2" s="437">
        <f>SUMIFS('frozen policy trendline'!M:M,'frozen policy trendline'!$A:$A,About!$B$2)-SUMIFS('frozen policy trendline'!M:M,'frozen policy trendline'!$A:$A,About!$B$2,'frozen policy trendline'!$B:$B,"Output Total CO2e Emissions by Sector[LULUCF sector]")</f>
        <v>70.021657699999992</v>
      </c>
      <c r="N2" s="437">
        <f>SUMIFS('frozen policy trendline'!N:N,'frozen policy trendline'!$A:$A,About!$B$2)-SUMIFS('frozen policy trendline'!N:N,'frozen policy trendline'!$A:$A,About!$B$2,'frozen policy trendline'!$B:$B,"Output Total CO2e Emissions by Sector[LULUCF sector]")</f>
        <v>65.699148800000003</v>
      </c>
      <c r="O2" s="437">
        <f>SUMIFS('frozen policy trendline'!O:O,'frozen policy trendline'!$A:$A,About!$B$2)-SUMIFS('frozen policy trendline'!O:O,'frozen policy trendline'!$A:$A,About!$B$2,'frozen policy trendline'!$B:$B,"Output Total CO2e Emissions by Sector[LULUCF sector]")</f>
        <v>63.732511599999995</v>
      </c>
      <c r="P2" s="437">
        <f>SUMIFS('frozen policy trendline'!P:P,'frozen policy trendline'!$A:$A,About!$B$2)-SUMIFS('frozen policy trendline'!P:P,'frozen policy trendline'!$A:$A,About!$B$2,'frozen policy trendline'!$B:$B,"Output Total CO2e Emissions by Sector[LULUCF sector]")</f>
        <v>61.936517500000001</v>
      </c>
      <c r="Q2" s="437">
        <f>SUMIFS('frozen policy trendline'!Q:Q,'frozen policy trendline'!$A:$A,About!$B$2)-SUMIFS('frozen policy trendline'!Q:Q,'frozen policy trendline'!$A:$A,About!$B$2,'frozen policy trendline'!$B:$B,"Output Total CO2e Emissions by Sector[LULUCF sector]")</f>
        <v>61.051818699999998</v>
      </c>
      <c r="R2" s="437">
        <f>SUMIFS('frozen policy trendline'!R:R,'frozen policy trendline'!$A:$A,About!$B$2)-SUMIFS('frozen policy trendline'!R:R,'frozen policy trendline'!$A:$A,About!$B$2,'frozen policy trendline'!$B:$B,"Output Total CO2e Emissions by Sector[LULUCF sector]")</f>
        <v>63.739071600000003</v>
      </c>
      <c r="S2" s="437">
        <f>SUMIFS('frozen policy trendline'!S:S,'frozen policy trendline'!$A:$A,About!$B$2)-SUMIFS('frozen policy trendline'!S:S,'frozen policy trendline'!$A:$A,About!$B$2,'frozen policy trendline'!$B:$B,"Output Total CO2e Emissions by Sector[LULUCF sector]")</f>
        <v>64.113107499999998</v>
      </c>
      <c r="T2" s="437">
        <f>SUMIFS('frozen policy trendline'!T:T,'frozen policy trendline'!$A:$A,About!$B$2)-SUMIFS('frozen policy trendline'!T:T,'frozen policy trendline'!$A:$A,About!$B$2,'frozen policy trendline'!$B:$B,"Output Total CO2e Emissions by Sector[LULUCF sector]")</f>
        <v>64.411519600000005</v>
      </c>
      <c r="U2" s="437">
        <f>SUMIFS('frozen policy trendline'!U:U,'frozen policy trendline'!$A:$A,About!$B$2)-SUMIFS('frozen policy trendline'!U:U,'frozen policy trendline'!$A:$A,About!$B$2,'frozen policy trendline'!$B:$B,"Output Total CO2e Emissions by Sector[LULUCF sector]")</f>
        <v>64.188333700000015</v>
      </c>
      <c r="V2" s="437">
        <f>SUMIFS('frozen policy trendline'!V:V,'frozen policy trendline'!$A:$A,About!$B$2)-SUMIFS('frozen policy trendline'!V:V,'frozen policy trendline'!$A:$A,About!$B$2,'frozen policy trendline'!$B:$B,"Output Total CO2e Emissions by Sector[LULUCF sector]")</f>
        <v>63.739683300000003</v>
      </c>
      <c r="W2" s="437">
        <f>SUMIFS('frozen policy trendline'!W:W,'frozen policy trendline'!$A:$A,About!$B$2)-SUMIFS('frozen policy trendline'!W:W,'frozen policy trendline'!$A:$A,About!$B$2,'frozen policy trendline'!$B:$B,"Output Total CO2e Emissions by Sector[LULUCF sector]")</f>
        <v>63.008512799999998</v>
      </c>
      <c r="X2" s="437">
        <f>SUMIFS('frozen policy trendline'!X:X,'frozen policy trendline'!$A:$A,About!$B$2)-SUMIFS('frozen policy trendline'!X:X,'frozen policy trendline'!$A:$A,About!$B$2,'frozen policy trendline'!$B:$B,"Output Total CO2e Emissions by Sector[LULUCF sector]")</f>
        <v>63.070005200000004</v>
      </c>
      <c r="Y2" s="437">
        <f>SUMIFS('frozen policy trendline'!Y:Y,'frozen policy trendline'!$A:$A,About!$B$2)-SUMIFS('frozen policy trendline'!Y:Y,'frozen policy trendline'!$A:$A,About!$B$2,'frozen policy trendline'!$B:$B,"Output Total CO2e Emissions by Sector[LULUCF sector]")</f>
        <v>63.173616699999997</v>
      </c>
      <c r="Z2" s="437">
        <f>SUMIFS('frozen policy trendline'!Z:Z,'frozen policy trendline'!$A:$A,About!$B$2)-SUMIFS('frozen policy trendline'!Z:Z,'frozen policy trendline'!$A:$A,About!$B$2,'frozen policy trendline'!$B:$B,"Output Total CO2e Emissions by Sector[LULUCF sector]")</f>
        <v>62.652084700000003</v>
      </c>
      <c r="AA2" s="437">
        <f>SUMIFS('frozen policy trendline'!AA:AA,'frozen policy trendline'!$A:$A,About!$B$2)-SUMIFS('frozen policy trendline'!AA:AA,'frozen policy trendline'!$A:$A,About!$B$2,'frozen policy trendline'!$B:$B,"Output Total CO2e Emissions by Sector[LULUCF sector]")</f>
        <v>62.5242638</v>
      </c>
      <c r="AB2" s="437">
        <f>SUMIFS('frozen policy trendline'!AB:AB,'frozen policy trendline'!$A:$A,About!$B$2)-SUMIFS('frozen policy trendline'!AB:AB,'frozen policy trendline'!$A:$A,About!$B$2,'frozen policy trendline'!$B:$B,"Output Total CO2e Emissions by Sector[LULUCF sector]")</f>
        <v>62.659988000000006</v>
      </c>
      <c r="AC2" s="437">
        <f>SUMIFS('frozen policy trendline'!AC:AC,'frozen policy trendline'!$A:$A,About!$B$2)-SUMIFS('frozen policy trendline'!AC:AC,'frozen policy trendline'!$A:$A,About!$B$2,'frozen policy trendline'!$B:$B,"Output Total CO2e Emissions by Sector[LULUCF sector]")</f>
        <v>62.249671200000002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AR</v>
      </c>
      <c r="C1" s="409">
        <f>SUM(C4:C87)</f>
        <v>54.055278028980517</v>
      </c>
      <c r="D1" s="409">
        <f t="shared" ref="D1:AG1" si="0">SUM(D4:D87)</f>
        <v>52.747384110965591</v>
      </c>
      <c r="E1" s="409">
        <f t="shared" si="0"/>
        <v>54.80219376135188</v>
      </c>
      <c r="F1" s="409">
        <f t="shared" si="0"/>
        <v>53.872960691348389</v>
      </c>
      <c r="G1" s="409">
        <f t="shared" si="0"/>
        <v>57.763208568710006</v>
      </c>
      <c r="H1" s="409">
        <f t="shared" si="0"/>
        <v>61.432642928830184</v>
      </c>
      <c r="I1" s="409">
        <f t="shared" si="0"/>
        <v>64.071568791514892</v>
      </c>
      <c r="J1" s="409">
        <f t="shared" si="0"/>
        <v>63.186133459412993</v>
      </c>
      <c r="K1" s="409">
        <f t="shared" si="0"/>
        <v>64.805364202212502</v>
      </c>
      <c r="L1" s="409">
        <f t="shared" si="0"/>
        <v>66.762313175798582</v>
      </c>
      <c r="M1" s="409">
        <f t="shared" si="0"/>
        <v>67.560743160623502</v>
      </c>
      <c r="N1" s="409">
        <f t="shared" si="0"/>
        <v>66.490561596627103</v>
      </c>
      <c r="O1" s="409">
        <f t="shared" si="0"/>
        <v>64.747571787735097</v>
      </c>
      <c r="P1" s="409">
        <f t="shared" si="0"/>
        <v>66.174236288053095</v>
      </c>
      <c r="Q1" s="409">
        <f t="shared" si="0"/>
        <v>66.054415909005911</v>
      </c>
      <c r="R1" s="409">
        <f t="shared" si="0"/>
        <v>64.681960128617291</v>
      </c>
      <c r="S1" s="409">
        <f t="shared" si="0"/>
        <v>67.658402215748609</v>
      </c>
      <c r="T1" s="409">
        <f t="shared" si="0"/>
        <v>68.897343239258063</v>
      </c>
      <c r="U1" s="409">
        <f t="shared" si="0"/>
        <v>68.813136043310806</v>
      </c>
      <c r="V1" s="409">
        <f t="shared" si="0"/>
        <v>66.102780633200197</v>
      </c>
      <c r="W1" s="409">
        <f t="shared" si="0"/>
        <v>70.941805983296959</v>
      </c>
      <c r="X1" s="409">
        <f t="shared" si="0"/>
        <v>72.268302946341791</v>
      </c>
      <c r="Y1" s="409">
        <f t="shared" si="0"/>
        <v>71.273931090850326</v>
      </c>
      <c r="Z1" s="409">
        <f t="shared" si="0"/>
        <v>72.904854358569239</v>
      </c>
      <c r="AA1" s="409">
        <f t="shared" si="0"/>
        <v>73.575461081004804</v>
      </c>
      <c r="AB1" s="409">
        <f t="shared" si="0"/>
        <v>63.185956825304196</v>
      </c>
      <c r="AC1" s="409">
        <f t="shared" si="0"/>
        <v>66.010163117799976</v>
      </c>
      <c r="AD1" s="409">
        <f t="shared" si="0"/>
        <v>67.931472119733201</v>
      </c>
      <c r="AE1" s="409">
        <f t="shared" si="0"/>
        <v>74.50788413109089</v>
      </c>
      <c r="AF1" s="409">
        <f t="shared" si="0"/>
        <v>68.692589206469293</v>
      </c>
      <c r="AG1" s="409">
        <f t="shared" si="0"/>
        <v>58.475887846263504</v>
      </c>
      <c r="AH1" s="409">
        <f>SUM(AH4:AH87)</f>
        <v>65.971140232034898</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25">
      <c r="A5" s="413" t="s">
        <v>2216</v>
      </c>
      <c r="B5" s="414" t="s">
        <v>4212</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25">
      <c r="A6" s="413" t="s">
        <v>2216</v>
      </c>
      <c r="B6" s="414" t="s">
        <v>4216</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25">
      <c r="A7" s="413" t="s">
        <v>2216</v>
      </c>
      <c r="B7" s="414" t="s">
        <v>4218</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25">
      <c r="A8" s="413" t="s">
        <v>2216</v>
      </c>
      <c r="B8" s="414" t="s">
        <v>4220</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25">
      <c r="A9" s="413" t="s">
        <v>2216</v>
      </c>
      <c r="B9" s="414" t="s">
        <v>4230</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25">
      <c r="A10" s="413" t="s">
        <v>2216</v>
      </c>
      <c r="B10" s="414" t="s">
        <v>4239</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25">
      <c r="A11" s="413" t="s">
        <v>2216</v>
      </c>
      <c r="B11" s="414" t="s">
        <v>4234</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2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25">
      <c r="A13" s="413" t="s">
        <v>2216</v>
      </c>
      <c r="B13" s="414" t="s">
        <v>4249</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25">
      <c r="A17" s="413" t="s">
        <v>2216</v>
      </c>
      <c r="B17" s="414" t="s">
        <v>4247</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25">
      <c r="A21" s="413" t="s">
        <v>2216</v>
      </c>
      <c r="B21" s="414" t="s">
        <v>4259</v>
      </c>
      <c r="C21" s="415">
        <f>SUMIFS('EPA Export Aggregation'!F:F,'EPA Export Aggregation'!$A:$A,$B21,'EPA Export Aggregation'!$D:$D,$A$1)*IF($A21="CH4",About!$D$58,IF($A21="N2O",About!$D$59,1))</f>
        <v>0.23989587222219999</v>
      </c>
      <c r="D21" s="415">
        <f>SUMIFS('EPA Export Aggregation'!G:G,'EPA Export Aggregation'!$A:$A,$B21,'EPA Export Aggregation'!$D:$D,$A$1)*IF($A21="CH4",About!$D$58,IF($A21="N2O",About!$D$59,1))</f>
        <v>0.2028534972222</v>
      </c>
      <c r="E21" s="415">
        <f>SUMIFS('EPA Export Aggregation'!H:H,'EPA Export Aggregation'!$A:$A,$B21,'EPA Export Aggregation'!$D:$D,$A$1)*IF($A21="CH4",About!$D$58,IF($A21="N2O",About!$D$59,1))</f>
        <v>0.20751087222219999</v>
      </c>
      <c r="F21" s="415">
        <f>SUMIFS('EPA Export Aggregation'!I:I,'EPA Export Aggregation'!$A:$A,$B21,'EPA Export Aggregation'!$D:$D,$A$1)*IF($A21="CH4",About!$D$58,IF($A21="N2O",About!$D$59,1))</f>
        <v>0.19869341388889999</v>
      </c>
      <c r="G21" s="415">
        <f>SUMIFS('EPA Export Aggregation'!J:J,'EPA Export Aggregation'!$A:$A,$B21,'EPA Export Aggregation'!$D:$D,$A$1)*IF($A21="CH4",About!$D$58,IF($A21="N2O",About!$D$59,1))</f>
        <v>0.1869033904762</v>
      </c>
      <c r="H21" s="415">
        <f>SUMIFS('EPA Export Aggregation'!K:K,'EPA Export Aggregation'!$A:$A,$B21,'EPA Export Aggregation'!$D:$D,$A$1)*IF($A21="CH4",About!$D$58,IF($A21="N2O",About!$D$59,1))</f>
        <v>0.18908196190480001</v>
      </c>
      <c r="I21" s="415">
        <f>SUMIFS('EPA Export Aggregation'!L:L,'EPA Export Aggregation'!$A:$A,$B21,'EPA Export Aggregation'!$D:$D,$A$1)*IF($A21="CH4",About!$D$58,IF($A21="N2O",About!$D$59,1))</f>
        <v>0.20297481904760001</v>
      </c>
      <c r="J21" s="415">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25">
      <c r="A23" s="413" t="s">
        <v>2216</v>
      </c>
      <c r="B23" s="414" t="s">
        <v>4255</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25">
      <c r="A30" s="413" t="s">
        <v>2216</v>
      </c>
      <c r="B30" s="414" t="s">
        <v>4280</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415">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415">
        <f>SUMIFS('EPA Export Aggregation'!R:R,'EPA Export Aggregation'!$A:$A,$B33,'EPA Export Aggregation'!$D:$D,$A$1)*IF($A33="CH4",About!$D$58,IF($A33="N2O",About!$D$59,1))</f>
        <v>0.1036688070698</v>
      </c>
      <c r="P33" s="415">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415">
        <f>SUMIFS('EPA Export Aggregation'!U:U,'EPA Export Aggregation'!$A:$A,$B33,'EPA Export Aggregation'!$D:$D,$A$1)*IF($A33="CH4",About!$D$58,IF($A33="N2O",About!$D$59,1))</f>
        <v>0.14249717038189999</v>
      </c>
      <c r="S33" s="415">
        <f>SUMIFS('EPA Export Aggregation'!V:V,'EPA Export Aggregation'!$A:$A,$B33,'EPA Export Aggregation'!$D:$D,$A$1)*IF($A33="CH4",About!$D$58,IF($A33="N2O",About!$D$59,1))</f>
        <v>0.17091137624889999</v>
      </c>
      <c r="T33" s="415">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415">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415">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415">
        <f>SUMIFS('EPA Export Aggregation'!AD:AD,'EPA Export Aggregation'!$A:$A,$B33,'EPA Export Aggregation'!$D:$D,$A$1)*IF($A33="CH4",About!$D$58,IF($A33="N2O",About!$D$59,1))</f>
        <v>3.1297673584599998E-2</v>
      </c>
      <c r="AB33" s="415">
        <f>SUMIFS('EPA Export Aggregation'!AE:AE,'EPA Export Aggregation'!$A:$A,$B33,'EPA Export Aggregation'!$D:$D,$A$1)*IF($A33="CH4",About!$D$58,IF($A33="N2O",About!$D$59,1))</f>
        <v>4.2306317146100003E-2</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2026-09-18T22:18:01Z</dcterms:modified>
</cp:coreProperties>
</file>