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bldgs\CiDESCTY\"/>
    </mc:Choice>
  </mc:AlternateContent>
  <xr:revisionPtr revIDLastSave="0" documentId="8_{3FDB3275-9DF2-4D9C-A086-C3C794258301}"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Z8" i="17" l="1"/>
  <c r="E8" i="19"/>
  <c r="AA8" i="17"/>
  <c r="K8" i="19"/>
  <c r="B8" i="18"/>
  <c r="L8" i="19"/>
  <c r="P8" i="23"/>
  <c r="AF8" i="24"/>
  <c r="AE8" i="6" s="1"/>
  <c r="C8" i="18"/>
  <c r="M8" i="19"/>
  <c r="R8" i="23"/>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C8" i="6" s="1"/>
  <c r="D8" i="25"/>
  <c r="T8" i="23"/>
  <c r="T8" i="24"/>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AD89" i="22"/>
  <c r="AB8" i="23"/>
  <c r="AB8" i="24"/>
  <c r="AB8" i="25"/>
  <c r="AA8" i="7" s="1"/>
  <c r="X93" i="22"/>
  <c r="AB98" i="22"/>
  <c r="N99" i="22"/>
  <c r="AD99" i="22"/>
  <c r="AB103" i="22"/>
  <c r="V105" i="22"/>
  <c r="L108" i="22"/>
  <c r="AB108" i="22"/>
  <c r="N109" i="22"/>
  <c r="AD109" i="22"/>
  <c r="T111" i="22"/>
  <c r="H112" i="22"/>
  <c r="N113" i="22"/>
  <c r="AD113" i="22"/>
  <c r="N70" i="22"/>
  <c r="X8" i="23"/>
  <c r="N68" i="22"/>
  <c r="AD8" i="23"/>
  <c r="AC8" i="10" s="1"/>
  <c r="AD8" i="24"/>
  <c r="AD8" i="25"/>
  <c r="R96" i="22"/>
  <c r="R104" i="22"/>
  <c r="R112" i="22"/>
  <c r="N8" i="23"/>
  <c r="M8" i="10" s="1"/>
  <c r="N8" i="24"/>
  <c r="N8" i="25"/>
  <c r="M8" i="7" s="1"/>
  <c r="V69" i="22"/>
  <c r="N71" i="22"/>
  <c r="AD81" i="22"/>
  <c r="AD88" i="22"/>
  <c r="AI89" i="22"/>
  <c r="AF8" i="25"/>
  <c r="AE8" i="7" s="1"/>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G8" i="6" l="1"/>
  <c r="M8" i="6"/>
  <c r="O8" i="6"/>
  <c r="E8" i="7"/>
  <c r="C8" i="10"/>
  <c r="O8" i="10"/>
  <c r="W8" i="10"/>
  <c r="AA8" i="6"/>
  <c r="Y8" i="7"/>
  <c r="E8" i="10"/>
  <c r="Q8" i="7"/>
  <c r="S30" i="22"/>
  <c r="AE8" i="10"/>
  <c r="S9" i="22"/>
  <c r="AA8" i="10"/>
  <c r="G8" i="10"/>
  <c r="S8" i="7"/>
  <c r="E8" i="6"/>
  <c r="U8" i="7"/>
  <c r="S8" i="6"/>
  <c r="Q8" i="10"/>
  <c r="O8" i="7"/>
  <c r="AC8" i="7"/>
  <c r="K8" i="7"/>
  <c r="I8" i="7"/>
  <c r="W8" i="6"/>
  <c r="U8" i="6"/>
  <c r="S8" i="10"/>
  <c r="W8" i="7"/>
  <c r="S30" i="14"/>
  <c r="S9" i="14"/>
  <c r="AC8" i="6"/>
  <c r="K8" i="6"/>
  <c r="I8" i="6"/>
  <c r="U8" i="10"/>
  <c r="C8" i="7"/>
  <c r="G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<sst xmlns="http://schemas.openxmlformats.org/spreadsheetml/2006/main" count="55111" uniqueCount="1381">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</sst>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1276</v>
      </c>
      <c r="C1" s="71">
        <v>45686</v>
      </c>
      <c r="D1" s="13"/>
      <c r="E1" s="13"/>
      <c r="F1" s="72" t="s">
        <v>59</v>
      </c>
      <c r="G1" s="72" t="s">
        <v>59</v>
      </c>
    </row>
    <row r="2" spans="1:7" x14ac:dyDescent="0.75">
      <c r="B2" t="str">
        <f>LOOKUP(B1,F2:G51,G2:G51)</f>
        <v>CA</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b">
        <f>IF(A9=About!$B$1,SUM('BDESC-rural-residential'!$AF$8,'BDESC-urban-residential'!$AF$8,'BDESC-commercial'!$AF$8)='REEDS calc'!Q9,"NA")</f>
        <v>1</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b">
        <f>IF(A9=About!$B$1,SUM('DESC-rural-residential'!$AF$8,'DESC-urban-residential'!$AF$8,'DESC-commercial'!$AF$8)='REEDS calc-noIRA'!Q9,"NA")</f>
        <v>1</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CALIFORNIA</v>
      </c>
    </row>
    <row r="3" spans="1:7" x14ac:dyDescent="0.65">
      <c r="A3" s="52" t="s">
        <v>1327</v>
      </c>
      <c r="B3" s="52">
        <v>0.59</v>
      </c>
      <c r="C3" s="52">
        <v>0.41</v>
      </c>
      <c r="F3" s="52" t="s">
        <v>10</v>
      </c>
      <c r="G3" s="52">
        <f>SUMIFS(B:B,A:A,G2)</f>
        <v>0.95</v>
      </c>
    </row>
    <row r="4" spans="1:7" x14ac:dyDescent="0.65">
      <c r="A4" s="52" t="s">
        <v>1328</v>
      </c>
      <c r="B4" s="52">
        <v>0.66</v>
      </c>
      <c r="C4" s="52">
        <v>0.33999999999999903</v>
      </c>
      <c r="F4" s="52" t="s">
        <v>11</v>
      </c>
      <c r="G4" s="52">
        <f>SUMIFS(C:C,A:A,G2)</f>
        <v>0.05</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456.00564327606025</v>
      </c>
      <c r="C8" s="65">
        <f>INDEX('REEDS calc'!$C$64:$AG$113,MATCH(About!$B$2,'REEDS calc'!$B$64:$B$113,0),MATCH(C$1,'REEDS calc'!$C$63:$AG$63,0))*SUMIFS('res v com'!$E$3:$E$52,'res v com'!$B$3:$B$52,About!$B$2)*SUMIFS('Urban and Rural'!$C$2:$C$53,'Urban and Rural'!$A$2:$A$53,About!$B$1)</f>
        <v>456.00564327606025</v>
      </c>
      <c r="D8" s="65">
        <f>INDEX('REEDS calc'!$C$64:$AG$113,MATCH(About!$B$2,'REEDS calc'!$B$64:$B$113,0),MATCH(D$1,'REEDS calc'!$C$63:$AG$63,0))*SUMIFS('res v com'!$E$3:$E$52,'res v com'!$B$3:$B$52,About!$B$2)*SUMIFS('Urban and Rural'!$C$2:$C$53,'Urban and Rural'!$A$2:$A$53,About!$B$1)</f>
        <v>456.00564327606025</v>
      </c>
      <c r="E8" s="65">
        <f>INDEX('REEDS calc'!$C$64:$AG$113,MATCH(About!$B$2,'REEDS calc'!$B$64:$B$113,0),MATCH(E$1,'REEDS calc'!$C$63:$AG$63,0))*SUMIFS('res v com'!$E$3:$E$52,'res v com'!$B$3:$B$52,About!$B$2)*SUMIFS('Urban and Rural'!$C$2:$C$53,'Urban and Rural'!$A$2:$A$53,About!$B$1)</f>
        <v>473.6415622651898</v>
      </c>
      <c r="F8" s="65">
        <f>INDEX('REEDS calc'!$C$64:$AG$113,MATCH(About!$B$2,'REEDS calc'!$B$64:$B$113,0),MATCH(F$1,'REEDS calc'!$C$63:$AG$63,0))*SUMIFS('res v com'!$E$3:$E$52,'res v com'!$B$3:$B$52,About!$B$2)*SUMIFS('Urban and Rural'!$C$2:$C$53,'Urban and Rural'!$A$2:$A$53,About!$B$1)</f>
        <v>491.27748125431935</v>
      </c>
      <c r="G8" s="65">
        <f>INDEX('REEDS calc'!$C$64:$AG$113,MATCH(About!$B$2,'REEDS calc'!$B$64:$B$113,0),MATCH(G$1,'REEDS calc'!$C$63:$AG$63,0))*SUMIFS('res v com'!$E$3:$E$52,'res v com'!$B$3:$B$52,About!$B$2)*SUMIFS('Urban and Rural'!$C$2:$C$53,'Urban and Rural'!$A$2:$A$53,About!$B$1)</f>
        <v>532.34018689623815</v>
      </c>
      <c r="H8" s="65">
        <f>INDEX('REEDS calc'!$C$64:$AG$113,MATCH(About!$B$2,'REEDS calc'!$B$64:$B$113,0),MATCH(H$1,'REEDS calc'!$C$63:$AG$63,0))*SUMIFS('res v com'!$E$3:$E$52,'res v com'!$B$3:$B$52,About!$B$2)*SUMIFS('Urban and Rural'!$C$2:$C$53,'Urban and Rural'!$A$2:$A$53,About!$B$1)</f>
        <v>573.40289253815672</v>
      </c>
      <c r="I8" s="65">
        <f>INDEX('REEDS calc'!$C$64:$AG$113,MATCH(About!$B$2,'REEDS calc'!$B$64:$B$113,0),MATCH(I$1,'REEDS calc'!$C$63:$AG$63,0))*SUMIFS('res v com'!$E$3:$E$52,'res v com'!$B$3:$B$52,About!$B$2)*SUMIFS('Urban and Rural'!$C$2:$C$53,'Urban and Rural'!$A$2:$A$53,About!$B$1)</f>
        <v>619.53060993592533</v>
      </c>
      <c r="J8" s="65">
        <f>INDEX('REEDS calc'!$C$64:$AG$113,MATCH(About!$B$2,'REEDS calc'!$B$64:$B$113,0),MATCH(J$1,'REEDS calc'!$C$63:$AG$63,0))*SUMIFS('res v com'!$E$3:$E$52,'res v com'!$B$3:$B$52,About!$B$2)*SUMIFS('Urban and Rural'!$C$2:$C$53,'Urban and Rural'!$A$2:$A$53,About!$B$1)</f>
        <v>665.65832733369393</v>
      </c>
      <c r="K8" s="65">
        <f>INDEX('REEDS calc'!$C$64:$AG$113,MATCH(About!$B$2,'REEDS calc'!$B$64:$B$113,0),MATCH(K$1,'REEDS calc'!$C$63:$AG$63,0))*SUMIFS('res v com'!$E$3:$E$52,'res v com'!$B$3:$B$52,About!$B$2)*SUMIFS('Urban and Rural'!$C$2:$C$53,'Urban and Rural'!$A$2:$A$53,About!$B$1)</f>
        <v>713.67945350175569</v>
      </c>
      <c r="L8" s="65">
        <f>INDEX('REEDS calc'!$C$64:$AG$113,MATCH(About!$B$2,'REEDS calc'!$B$64:$B$113,0),MATCH(L$1,'REEDS calc'!$C$63:$AG$63,0))*SUMIFS('res v com'!$E$3:$E$52,'res v com'!$B$3:$B$52,About!$B$2)*SUMIFS('Urban and Rural'!$C$2:$C$53,'Urban and Rural'!$A$2:$A$53,About!$B$1)</f>
        <v>761.70057966981756</v>
      </c>
      <c r="M8" s="65">
        <f>INDEX('REEDS calc'!$C$64:$AG$113,MATCH(About!$B$2,'REEDS calc'!$B$64:$B$113,0),MATCH(M$1,'REEDS calc'!$C$63:$AG$63,0))*SUMIFS('res v com'!$E$3:$E$52,'res v com'!$B$3:$B$52,About!$B$2)*SUMIFS('Urban and Rural'!$C$2:$C$53,'Urban and Rural'!$A$2:$A$53,About!$B$1)</f>
        <v>803.06325017241841</v>
      </c>
      <c r="N8" s="65">
        <f>INDEX('REEDS calc'!$C$64:$AG$113,MATCH(About!$B$2,'REEDS calc'!$B$64:$B$113,0),MATCH(N$1,'REEDS calc'!$C$63:$AG$63,0))*SUMIFS('res v com'!$E$3:$E$52,'res v com'!$B$3:$B$52,About!$B$2)*SUMIFS('Urban and Rural'!$C$2:$C$53,'Urban and Rural'!$A$2:$A$53,About!$B$1)</f>
        <v>844.42592067501926</v>
      </c>
      <c r="O8" s="65">
        <f>INDEX('REEDS calc'!$C$64:$AG$113,MATCH(About!$B$2,'REEDS calc'!$B$64:$B$113,0),MATCH(O$1,'REEDS calc'!$C$63:$AG$63,0))*SUMIFS('res v com'!$E$3:$E$52,'res v com'!$B$3:$B$52,About!$B$2)*SUMIFS('Urban and Rural'!$C$2:$C$53,'Urban and Rural'!$A$2:$A$53,About!$B$1)</f>
        <v>871.28519463342673</v>
      </c>
      <c r="P8" s="65">
        <f>INDEX('REEDS calc'!$C$64:$AG$113,MATCH(About!$B$2,'REEDS calc'!$B$64:$B$113,0),MATCH(P$1,'REEDS calc'!$C$63:$AG$63,0))*SUMIFS('res v com'!$E$3:$E$52,'res v com'!$B$3:$B$52,About!$B$2)*SUMIFS('Urban and Rural'!$C$2:$C$53,'Urban and Rural'!$A$2:$A$53,About!$B$1)</f>
        <v>898.14446859183408</v>
      </c>
      <c r="Q8" s="65">
        <f>INDEX('REEDS calc'!$C$64:$AG$113,MATCH(About!$B$2,'REEDS calc'!$B$64:$B$113,0),MATCH(Q$1,'REEDS calc'!$C$63:$AG$63,0))*SUMIFS('res v com'!$E$3:$E$52,'res v com'!$B$3:$B$52,About!$B$2)*SUMIFS('Urban and Rural'!$C$2:$C$53,'Urban and Rural'!$A$2:$A$53,About!$B$1)</f>
        <v>912.37464873425961</v>
      </c>
      <c r="R8" s="65">
        <f>INDEX('REEDS calc'!$C$64:$AG$113,MATCH(About!$B$2,'REEDS calc'!$B$64:$B$113,0),MATCH(R$1,'REEDS calc'!$C$63:$AG$63,0))*SUMIFS('res v com'!$E$3:$E$52,'res v com'!$B$3:$B$52,About!$B$2)*SUMIFS('Urban and Rural'!$C$2:$C$53,'Urban and Rural'!$A$2:$A$53,About!$B$1)</f>
        <v>926.60482887668513</v>
      </c>
      <c r="S8" s="65">
        <f>INDEX('REEDS calc'!$C$64:$AG$113,MATCH(About!$B$2,'REEDS calc'!$B$64:$B$113,0),MATCH(S$1,'REEDS calc'!$C$63:$AG$63,0))*SUMIFS('res v com'!$E$3:$E$52,'res v com'!$B$3:$B$52,About!$B$2)*SUMIFS('Urban and Rural'!$C$2:$C$53,'Urban and Rural'!$A$2:$A$53,About!$B$1)</f>
        <v>939.74596462045577</v>
      </c>
      <c r="T8" s="65">
        <f>INDEX('REEDS calc'!$C$64:$AG$113,MATCH(About!$B$2,'REEDS calc'!$B$64:$B$113,0),MATCH(T$1,'REEDS calc'!$C$63:$AG$63,0))*SUMIFS('res v com'!$E$3:$E$52,'res v com'!$B$3:$B$52,About!$B$2)*SUMIFS('Urban and Rural'!$C$2:$C$53,'Urban and Rural'!$A$2:$A$53,About!$B$1)</f>
        <v>952.88710036422617</v>
      </c>
      <c r="U8" s="65">
        <f>INDEX('REEDS calc'!$C$64:$AG$113,MATCH(About!$B$2,'REEDS calc'!$B$64:$B$113,0),MATCH(U$1,'REEDS calc'!$C$63:$AG$63,0))*SUMIFS('res v com'!$E$3:$E$52,'res v com'!$B$3:$B$52,About!$B$2)*SUMIFS('Urban and Rural'!$C$2:$C$53,'Urban and Rural'!$A$2:$A$53,About!$B$1)</f>
        <v>965.08630823337069</v>
      </c>
      <c r="V8" s="65">
        <f>INDEX('REEDS calc'!$C$64:$AG$113,MATCH(About!$B$2,'REEDS calc'!$B$64:$B$113,0),MATCH(V$1,'REEDS calc'!$C$63:$AG$63,0))*SUMIFS('res v com'!$E$3:$E$52,'res v com'!$B$3:$B$52,About!$B$2)*SUMIFS('Urban and Rural'!$C$2:$C$53,'Urban and Rural'!$A$2:$A$53,About!$B$1)</f>
        <v>977.28551610251509</v>
      </c>
      <c r="W8" s="65">
        <f>INDEX('REEDS calc'!$C$64:$AG$113,MATCH(About!$B$2,'REEDS calc'!$B$64:$B$113,0),MATCH(W$1,'REEDS calc'!$C$63:$AG$63,0))*SUMIFS('res v com'!$E$3:$E$52,'res v com'!$B$3:$B$52,About!$B$2)*SUMIFS('Urban and Rural'!$C$2:$C$53,'Urban and Rural'!$A$2:$A$53,About!$B$1)</f>
        <v>989.31276959292427</v>
      </c>
      <c r="X8" s="65">
        <f>INDEX('REEDS calc'!$C$64:$AG$113,MATCH(About!$B$2,'REEDS calc'!$B$64:$B$113,0),MATCH(X$1,'REEDS calc'!$C$63:$AG$63,0))*SUMIFS('res v com'!$E$3:$E$52,'res v com'!$B$3:$B$52,About!$B$2)*SUMIFS('Urban and Rural'!$C$2:$C$53,'Urban and Rural'!$A$2:$A$53,About!$B$1)</f>
        <v>1001.3400230833337</v>
      </c>
      <c r="Y8" s="65">
        <f>INDEX('REEDS calc'!$C$64:$AG$113,MATCH(About!$B$2,'REEDS calc'!$B$64:$B$113,0),MATCH(Y$1,'REEDS calc'!$C$63:$AG$63,0))*SUMIFS('res v com'!$E$3:$E$52,'res v com'!$B$3:$B$52,About!$B$2)*SUMIFS('Urban and Rural'!$C$2:$C$53,'Urban and Rural'!$A$2:$A$53,About!$B$1)</f>
        <v>1012.2629473414229</v>
      </c>
      <c r="Z8" s="65">
        <f>INDEX('REEDS calc'!$C$64:$AG$113,MATCH(About!$B$2,'REEDS calc'!$B$64:$B$113,0),MATCH(Z$1,'REEDS calc'!$C$63:$AG$63,0))*SUMIFS('res v com'!$E$3:$E$52,'res v com'!$B$3:$B$52,About!$B$2)*SUMIFS('Urban and Rural'!$C$2:$C$53,'Urban and Rural'!$A$2:$A$53,About!$B$1)</f>
        <v>1023.1858715995119</v>
      </c>
      <c r="AA8" s="65">
        <f>INDEX('REEDS calc'!$C$64:$AG$113,MATCH(About!$B$2,'REEDS calc'!$B$64:$B$113,0),MATCH(AA$1,'REEDS calc'!$C$63:$AG$63,0))*SUMIFS('res v com'!$E$3:$E$52,'res v com'!$B$3:$B$52,About!$B$2)*SUMIFS('Urban and Rural'!$C$2:$C$53,'Urban and Rural'!$A$2:$A$53,About!$B$1)</f>
        <v>1033.2050800671379</v>
      </c>
      <c r="AB8" s="65">
        <f>INDEX('REEDS calc'!$C$64:$AG$113,MATCH(About!$B$2,'REEDS calc'!$B$64:$B$113,0),MATCH(AB$1,'REEDS calc'!$C$63:$AG$63,0))*SUMIFS('res v com'!$E$3:$E$52,'res v com'!$B$3:$B$52,About!$B$2)*SUMIFS('Urban and Rural'!$C$2:$C$53,'Urban and Rural'!$A$2:$A$53,About!$B$1)</f>
        <v>1043.2242885347641</v>
      </c>
      <c r="AC8" s="65">
        <f>INDEX('REEDS calc'!$C$64:$AG$113,MATCH(About!$B$2,'REEDS calc'!$B$64:$B$113,0),MATCH(AC$1,'REEDS calc'!$C$63:$AG$63,0))*SUMIFS('res v com'!$E$3:$E$52,'res v com'!$B$3:$B$52,About!$B$2)*SUMIFS('Urban and Rural'!$C$2:$C$53,'Urban and Rural'!$A$2:$A$53,About!$B$1)</f>
        <v>1051.5984667791588</v>
      </c>
      <c r="AD8" s="65">
        <f>INDEX('REEDS calc'!$C$64:$AG$113,MATCH(About!$B$2,'REEDS calc'!$B$64:$B$113,0),MATCH(AD$1,'REEDS calc'!$C$63:$AG$63,0))*SUMIFS('res v com'!$E$3:$E$52,'res v com'!$B$3:$B$52,About!$B$2)*SUMIFS('Urban and Rural'!$C$2:$C$53,'Urban and Rural'!$A$2:$A$53,About!$B$1)</f>
        <v>1059.9726450235535</v>
      </c>
      <c r="AE8" s="65">
        <f>INDEX('REEDS calc'!$C$64:$AG$113,MATCH(About!$B$2,'REEDS calc'!$B$64:$B$113,0),MATCH(AE$1,'REEDS calc'!$C$63:$AG$63,0))*SUMIFS('res v com'!$E$3:$E$52,'res v com'!$B$3:$B$52,About!$B$2)*SUMIFS('Urban and Rural'!$C$2:$C$53,'Urban and Rural'!$A$2:$A$53,About!$B$1)</f>
        <v>1066.3578842872466</v>
      </c>
      <c r="AF8" s="65">
        <f>INDEX('REEDS calc'!$C$64:$AG$113,MATCH(About!$B$2,'REEDS calc'!$B$64:$B$113,0),MATCH(AF$1,'REEDS calc'!$C$63:$AG$63,0))*SUMIFS('res v com'!$E$3:$E$52,'res v com'!$B$3:$B$52,About!$B$2)*SUMIFS('Urban and Rural'!$C$2:$C$53,'Urban and Rural'!$A$2:$A$53,About!$B$1)</f>
        <v>1072.7431235509398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8664.1072222451439</v>
      </c>
      <c r="C8" s="65">
        <f>INDEX('REEDS calc'!$C$64:$AG$113,MATCH(About!$B$2,'REEDS calc'!$B$64:$B$113,0),MATCH(C$1,'REEDS calc'!$C$63:$AG$63,0))*SUMIFS('res v com'!$E$3:$E$52,'res v com'!$B$3:$B$52,About!$B$2)*SUMIFS('Urban and Rural'!$B$2:$B$53,'Urban and Rural'!$A$2:$A$53,About!$B$1)</f>
        <v>8664.1072222451439</v>
      </c>
      <c r="D8" s="65">
        <f>INDEX('REEDS calc'!$C$64:$AG$113,MATCH(About!$B$2,'REEDS calc'!$B$64:$B$113,0),MATCH(D$1,'REEDS calc'!$C$63:$AG$63,0))*SUMIFS('res v com'!$E$3:$E$52,'res v com'!$B$3:$B$52,About!$B$2)*SUMIFS('Urban and Rural'!$B$2:$B$53,'Urban and Rural'!$A$2:$A$53,About!$B$1)</f>
        <v>8664.1072222451439</v>
      </c>
      <c r="E8" s="65">
        <f>INDEX('REEDS calc'!$C$64:$AG$113,MATCH(About!$B$2,'REEDS calc'!$B$64:$B$113,0),MATCH(E$1,'REEDS calc'!$C$63:$AG$63,0))*SUMIFS('res v com'!$E$3:$E$52,'res v com'!$B$3:$B$52,About!$B$2)*SUMIFS('Urban and Rural'!$B$2:$B$53,'Urban and Rural'!$A$2:$A$53,About!$B$1)</f>
        <v>8999.1896830386067</v>
      </c>
      <c r="F8" s="65">
        <f>INDEX('REEDS calc'!$C$64:$AG$113,MATCH(About!$B$2,'REEDS calc'!$B$64:$B$113,0),MATCH(F$1,'REEDS calc'!$C$63:$AG$63,0))*SUMIFS('res v com'!$E$3:$E$52,'res v com'!$B$3:$B$52,About!$B$2)*SUMIFS('Urban and Rural'!$B$2:$B$53,'Urban and Rural'!$A$2:$A$53,About!$B$1)</f>
        <v>9334.2721438320677</v>
      </c>
      <c r="G8" s="65">
        <f>INDEX('REEDS calc'!$C$64:$AG$113,MATCH(About!$B$2,'REEDS calc'!$B$64:$B$113,0),MATCH(G$1,'REEDS calc'!$C$63:$AG$63,0))*SUMIFS('res v com'!$E$3:$E$52,'res v com'!$B$3:$B$52,About!$B$2)*SUMIFS('Urban and Rural'!$B$2:$B$53,'Urban and Rural'!$A$2:$A$53,About!$B$1)</f>
        <v>10114.463551028522</v>
      </c>
      <c r="H8" s="65">
        <f>INDEX('REEDS calc'!$C$64:$AG$113,MATCH(About!$B$2,'REEDS calc'!$B$64:$B$113,0),MATCH(H$1,'REEDS calc'!$C$63:$AG$63,0))*SUMIFS('res v com'!$E$3:$E$52,'res v com'!$B$3:$B$52,About!$B$2)*SUMIFS('Urban and Rural'!$B$2:$B$53,'Urban and Rural'!$A$2:$A$53,About!$B$1)</f>
        <v>10894.654958224977</v>
      </c>
      <c r="I8" s="65">
        <f>INDEX('REEDS calc'!$C$64:$AG$113,MATCH(About!$B$2,'REEDS calc'!$B$64:$B$113,0),MATCH(I$1,'REEDS calc'!$C$63:$AG$63,0))*SUMIFS('res v com'!$E$3:$E$52,'res v com'!$B$3:$B$52,About!$B$2)*SUMIFS('Urban and Rural'!$B$2:$B$53,'Urban and Rural'!$A$2:$A$53,About!$B$1)</f>
        <v>11771.081588782579</v>
      </c>
      <c r="J8" s="65">
        <f>INDEX('REEDS calc'!$C$64:$AG$113,MATCH(About!$B$2,'REEDS calc'!$B$64:$B$113,0),MATCH(J$1,'REEDS calc'!$C$63:$AG$63,0))*SUMIFS('res v com'!$E$3:$E$52,'res v com'!$B$3:$B$52,About!$B$2)*SUMIFS('Urban and Rural'!$B$2:$B$53,'Urban and Rural'!$A$2:$A$53,About!$B$1)</f>
        <v>12647.508219340183</v>
      </c>
      <c r="K8" s="65">
        <f>INDEX('REEDS calc'!$C$64:$AG$113,MATCH(About!$B$2,'REEDS calc'!$B$64:$B$113,0),MATCH(K$1,'REEDS calc'!$C$63:$AG$63,0))*SUMIFS('res v com'!$E$3:$E$52,'res v com'!$B$3:$B$52,About!$B$2)*SUMIFS('Urban and Rural'!$B$2:$B$53,'Urban and Rural'!$A$2:$A$53,About!$B$1)</f>
        <v>13559.909616533358</v>
      </c>
      <c r="L8" s="65">
        <f>INDEX('REEDS calc'!$C$64:$AG$113,MATCH(About!$B$2,'REEDS calc'!$B$64:$B$113,0),MATCH(L$1,'REEDS calc'!$C$63:$AG$63,0))*SUMIFS('res v com'!$E$3:$E$52,'res v com'!$B$3:$B$52,About!$B$2)*SUMIFS('Urban and Rural'!$B$2:$B$53,'Urban and Rural'!$A$2:$A$53,About!$B$1)</f>
        <v>14472.311013726532</v>
      </c>
      <c r="M8" s="65">
        <f>INDEX('REEDS calc'!$C$64:$AG$113,MATCH(About!$B$2,'REEDS calc'!$B$64:$B$113,0),MATCH(M$1,'REEDS calc'!$C$63:$AG$63,0))*SUMIFS('res v com'!$E$3:$E$52,'res v com'!$B$3:$B$52,About!$B$2)*SUMIFS('Urban and Rural'!$B$2:$B$53,'Urban and Rural'!$A$2:$A$53,About!$B$1)</f>
        <v>15258.201753275947</v>
      </c>
      <c r="N8" s="65">
        <f>INDEX('REEDS calc'!$C$64:$AG$113,MATCH(About!$B$2,'REEDS calc'!$B$64:$B$113,0),MATCH(N$1,'REEDS calc'!$C$63:$AG$63,0))*SUMIFS('res v com'!$E$3:$E$52,'res v com'!$B$3:$B$52,About!$B$2)*SUMIFS('Urban and Rural'!$B$2:$B$53,'Urban and Rural'!$A$2:$A$53,About!$B$1)</f>
        <v>16044.092492825364</v>
      </c>
      <c r="O8" s="65">
        <f>INDEX('REEDS calc'!$C$64:$AG$113,MATCH(About!$B$2,'REEDS calc'!$B$64:$B$113,0),MATCH(O$1,'REEDS calc'!$C$63:$AG$63,0))*SUMIFS('res v com'!$E$3:$E$52,'res v com'!$B$3:$B$52,About!$B$2)*SUMIFS('Urban and Rural'!$B$2:$B$53,'Urban and Rural'!$A$2:$A$53,About!$B$1)</f>
        <v>16554.418698035108</v>
      </c>
      <c r="P8" s="65">
        <f>INDEX('REEDS calc'!$C$64:$AG$113,MATCH(About!$B$2,'REEDS calc'!$B$64:$B$113,0),MATCH(P$1,'REEDS calc'!$C$63:$AG$63,0))*SUMIFS('res v com'!$E$3:$E$52,'res v com'!$B$3:$B$52,About!$B$2)*SUMIFS('Urban and Rural'!$B$2:$B$53,'Urban and Rural'!$A$2:$A$53,About!$B$1)</f>
        <v>17064.744903244846</v>
      </c>
      <c r="Q8" s="65">
        <f>INDEX('REEDS calc'!$C$64:$AG$113,MATCH(About!$B$2,'REEDS calc'!$B$64:$B$113,0),MATCH(Q$1,'REEDS calc'!$C$63:$AG$63,0))*SUMIFS('res v com'!$E$3:$E$52,'res v com'!$B$3:$B$52,About!$B$2)*SUMIFS('Urban and Rural'!$B$2:$B$53,'Urban and Rural'!$A$2:$A$53,About!$B$1)</f>
        <v>17335.118325950931</v>
      </c>
      <c r="R8" s="65">
        <f>INDEX('REEDS calc'!$C$64:$AG$113,MATCH(About!$B$2,'REEDS calc'!$B$64:$B$113,0),MATCH(R$1,'REEDS calc'!$C$63:$AG$63,0))*SUMIFS('res v com'!$E$3:$E$52,'res v com'!$B$3:$B$52,About!$B$2)*SUMIFS('Urban and Rural'!$B$2:$B$53,'Urban and Rural'!$A$2:$A$53,About!$B$1)</f>
        <v>17605.491748657016</v>
      </c>
      <c r="S8" s="65">
        <f>INDEX('REEDS calc'!$C$64:$AG$113,MATCH(About!$B$2,'REEDS calc'!$B$64:$B$113,0),MATCH(S$1,'REEDS calc'!$C$63:$AG$63,0))*SUMIFS('res v com'!$E$3:$E$52,'res v com'!$B$3:$B$52,About!$B$2)*SUMIFS('Urban and Rural'!$B$2:$B$53,'Urban and Rural'!$A$2:$A$53,About!$B$1)</f>
        <v>17855.17332778866</v>
      </c>
      <c r="T8" s="65">
        <f>INDEX('REEDS calc'!$C$64:$AG$113,MATCH(About!$B$2,'REEDS calc'!$B$64:$B$113,0),MATCH(T$1,'REEDS calc'!$C$63:$AG$63,0))*SUMIFS('res v com'!$E$3:$E$52,'res v com'!$B$3:$B$52,About!$B$2)*SUMIFS('Urban and Rural'!$B$2:$B$53,'Urban and Rural'!$A$2:$A$53,About!$B$1)</f>
        <v>18104.854906920296</v>
      </c>
      <c r="U8" s="65">
        <f>INDEX('REEDS calc'!$C$64:$AG$113,MATCH(About!$B$2,'REEDS calc'!$B$64:$B$113,0),MATCH(U$1,'REEDS calc'!$C$63:$AG$63,0))*SUMIFS('res v com'!$E$3:$E$52,'res v com'!$B$3:$B$52,About!$B$2)*SUMIFS('Urban and Rural'!$B$2:$B$53,'Urban and Rural'!$A$2:$A$53,About!$B$1)</f>
        <v>18336.639856434042</v>
      </c>
      <c r="V8" s="65">
        <f>INDEX('REEDS calc'!$C$64:$AG$113,MATCH(About!$B$2,'REEDS calc'!$B$64:$B$113,0),MATCH(V$1,'REEDS calc'!$C$63:$AG$63,0))*SUMIFS('res v com'!$E$3:$E$52,'res v com'!$B$3:$B$52,About!$B$2)*SUMIFS('Urban and Rural'!$B$2:$B$53,'Urban and Rural'!$A$2:$A$53,About!$B$1)</f>
        <v>18568.424805947787</v>
      </c>
      <c r="W8" s="65">
        <f>INDEX('REEDS calc'!$C$64:$AG$113,MATCH(About!$B$2,'REEDS calc'!$B$64:$B$113,0),MATCH(W$1,'REEDS calc'!$C$63:$AG$63,0))*SUMIFS('res v com'!$E$3:$E$52,'res v com'!$B$3:$B$52,About!$B$2)*SUMIFS('Urban and Rural'!$B$2:$B$53,'Urban and Rural'!$A$2:$A$53,About!$B$1)</f>
        <v>18796.94262226556</v>
      </c>
      <c r="X8" s="65">
        <f>INDEX('REEDS calc'!$C$64:$AG$113,MATCH(About!$B$2,'REEDS calc'!$B$64:$B$113,0),MATCH(X$1,'REEDS calc'!$C$63:$AG$63,0))*SUMIFS('res v com'!$E$3:$E$52,'res v com'!$B$3:$B$52,About!$B$2)*SUMIFS('Urban and Rural'!$B$2:$B$53,'Urban and Rural'!$A$2:$A$53,About!$B$1)</f>
        <v>19025.460438583337</v>
      </c>
      <c r="Y8" s="65">
        <f>INDEX('REEDS calc'!$C$64:$AG$113,MATCH(About!$B$2,'REEDS calc'!$B$64:$B$113,0),MATCH(Y$1,'REEDS calc'!$C$63:$AG$63,0))*SUMIFS('res v com'!$E$3:$E$52,'res v com'!$B$3:$B$52,About!$B$2)*SUMIFS('Urban and Rural'!$B$2:$B$53,'Urban and Rural'!$A$2:$A$53,About!$B$1)</f>
        <v>19232.995999487033</v>
      </c>
      <c r="Z8" s="65">
        <f>INDEX('REEDS calc'!$C$64:$AG$113,MATCH(About!$B$2,'REEDS calc'!$B$64:$B$113,0),MATCH(Z$1,'REEDS calc'!$C$63:$AG$63,0))*SUMIFS('res v com'!$E$3:$E$52,'res v com'!$B$3:$B$52,About!$B$2)*SUMIFS('Urban and Rural'!$B$2:$B$53,'Urban and Rural'!$A$2:$A$53,About!$B$1)</f>
        <v>19440.531560390726</v>
      </c>
      <c r="AA8" s="65">
        <f>INDEX('REEDS calc'!$C$64:$AG$113,MATCH(About!$B$2,'REEDS calc'!$B$64:$B$113,0),MATCH(AA$1,'REEDS calc'!$C$63:$AG$63,0))*SUMIFS('res v com'!$E$3:$E$52,'res v com'!$B$3:$B$52,About!$B$2)*SUMIFS('Urban and Rural'!$B$2:$B$53,'Urban and Rural'!$A$2:$A$53,About!$B$1)</f>
        <v>19630.896521275619</v>
      </c>
      <c r="AB8" s="65">
        <f>INDEX('REEDS calc'!$C$64:$AG$113,MATCH(About!$B$2,'REEDS calc'!$B$64:$B$113,0),MATCH(AB$1,'REEDS calc'!$C$63:$AG$63,0))*SUMIFS('res v com'!$E$3:$E$52,'res v com'!$B$3:$B$52,About!$B$2)*SUMIFS('Urban and Rural'!$B$2:$B$53,'Urban and Rural'!$A$2:$A$53,About!$B$1)</f>
        <v>19821.261482160517</v>
      </c>
      <c r="AC8" s="65">
        <f>INDEX('REEDS calc'!$C$64:$AG$113,MATCH(About!$B$2,'REEDS calc'!$B$64:$B$113,0),MATCH(AC$1,'REEDS calc'!$C$63:$AG$63,0))*SUMIFS('res v com'!$E$3:$E$52,'res v com'!$B$3:$B$52,About!$B$2)*SUMIFS('Urban and Rural'!$B$2:$B$53,'Urban and Rural'!$A$2:$A$53,About!$B$1)</f>
        <v>19980.370868804017</v>
      </c>
      <c r="AD8" s="65">
        <f>INDEX('REEDS calc'!$C$64:$AG$113,MATCH(About!$B$2,'REEDS calc'!$B$64:$B$113,0),MATCH(AD$1,'REEDS calc'!$C$63:$AG$63,0))*SUMIFS('res v com'!$E$3:$E$52,'res v com'!$B$3:$B$52,About!$B$2)*SUMIFS('Urban and Rural'!$B$2:$B$53,'Urban and Rural'!$A$2:$A$53,About!$B$1)</f>
        <v>20139.480255447514</v>
      </c>
      <c r="AE8" s="65">
        <f>INDEX('REEDS calc'!$C$64:$AG$113,MATCH(About!$B$2,'REEDS calc'!$B$64:$B$113,0),MATCH(AE$1,'REEDS calc'!$C$63:$AG$63,0))*SUMIFS('res v com'!$E$3:$E$52,'res v com'!$B$3:$B$52,About!$B$2)*SUMIFS('Urban and Rural'!$B$2:$B$53,'Urban and Rural'!$A$2:$A$53,About!$B$1)</f>
        <v>20260.799801457684</v>
      </c>
      <c r="AF8" s="65">
        <f>INDEX('REEDS calc'!$C$64:$AG$113,MATCH(About!$B$2,'REEDS calc'!$B$64:$B$113,0),MATCH(AF$1,'REEDS calc'!$C$63:$AG$63,0))*SUMIFS('res v com'!$E$3:$E$52,'res v com'!$B$3:$B$52,About!$B$2)*SUMIFS('Urban and Rural'!$B$2:$B$53,'Urban and Rural'!$A$2:$A$53,About!$B$1)</f>
        <v>20382.119347467855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2813.4325890241957</v>
      </c>
      <c r="C8" s="65">
        <f>INDEX('REEDS calc'!$C$64:$AG$113,MATCH(About!$B$2,'REEDS calc'!$B$64:$B$113,0),MATCH(C$1,'REEDS calc'!$C$63:$AG$63,0))*SUMIFS('res v com'!$F$3:$F$52,'res v com'!$B$3:$B$52,About!$B$2)</f>
        <v>2813.4325890241957</v>
      </c>
      <c r="D8" s="65">
        <f>INDEX('REEDS calc'!$C$64:$AG$113,MATCH(About!$B$2,'REEDS calc'!$B$64:$B$113,0),MATCH(D$1,'REEDS calc'!$C$63:$AG$63,0))*SUMIFS('res v com'!$F$3:$F$52,'res v com'!$B$3:$B$52,About!$B$2)</f>
        <v>2813.4325890241957</v>
      </c>
      <c r="E8" s="65">
        <f>INDEX('REEDS calc'!$C$64:$AG$113,MATCH(About!$B$2,'REEDS calc'!$B$64:$B$113,0),MATCH(E$1,'REEDS calc'!$C$63:$AG$63,0))*SUMIFS('res v com'!$F$3:$F$52,'res v com'!$B$3:$B$52,About!$B$2)</f>
        <v>2922.2414819689043</v>
      </c>
      <c r="F8" s="65">
        <f>INDEX('REEDS calc'!$C$64:$AG$113,MATCH(About!$B$2,'REEDS calc'!$B$64:$B$113,0),MATCH(F$1,'REEDS calc'!$C$63:$AG$63,0))*SUMIFS('res v com'!$F$3:$F$52,'res v com'!$B$3:$B$52,About!$B$2)</f>
        <v>3031.0503749136128</v>
      </c>
      <c r="G8" s="65">
        <f>INDEX('REEDS calc'!$C$64:$AG$113,MATCH(About!$B$2,'REEDS calc'!$B$64:$B$113,0),MATCH(G$1,'REEDS calc'!$C$63:$AG$63,0))*SUMIFS('res v com'!$F$3:$F$52,'res v com'!$B$3:$B$52,About!$B$2)</f>
        <v>3284.3962620752395</v>
      </c>
      <c r="H8" s="65">
        <f>INDEX('REEDS calc'!$C$64:$AG$113,MATCH(About!$B$2,'REEDS calc'!$B$64:$B$113,0),MATCH(H$1,'REEDS calc'!$C$63:$AG$63,0))*SUMIFS('res v com'!$F$3:$F$52,'res v com'!$B$3:$B$52,About!$B$2)</f>
        <v>3537.7421492368658</v>
      </c>
      <c r="I8" s="65">
        <f>INDEX('REEDS calc'!$C$64:$AG$113,MATCH(About!$B$2,'REEDS calc'!$B$64:$B$113,0),MATCH(I$1,'REEDS calc'!$C$63:$AG$63,0))*SUMIFS('res v com'!$F$3:$F$52,'res v com'!$B$3:$B$52,About!$B$2)</f>
        <v>3822.3378012814937</v>
      </c>
      <c r="J8" s="65">
        <f>INDEX('REEDS calc'!$C$64:$AG$113,MATCH(About!$B$2,'REEDS calc'!$B$64:$B$113,0),MATCH(J$1,'REEDS calc'!$C$63:$AG$63,0))*SUMIFS('res v com'!$F$3:$F$52,'res v com'!$B$3:$B$52,About!$B$2)</f>
        <v>4106.9334533261217</v>
      </c>
      <c r="K8" s="65">
        <f>INDEX('REEDS calc'!$C$64:$AG$113,MATCH(About!$B$2,'REEDS calc'!$B$64:$B$113,0),MATCH(K$1,'REEDS calc'!$C$63:$AG$63,0))*SUMIFS('res v com'!$F$3:$F$52,'res v com'!$B$3:$B$52,About!$B$2)</f>
        <v>4403.2109299648864</v>
      </c>
      <c r="L8" s="65">
        <f>INDEX('REEDS calc'!$C$64:$AG$113,MATCH(About!$B$2,'REEDS calc'!$B$64:$B$113,0),MATCH(L$1,'REEDS calc'!$C$63:$AG$63,0))*SUMIFS('res v com'!$F$3:$F$52,'res v com'!$B$3:$B$52,About!$B$2)</f>
        <v>4699.4884066036511</v>
      </c>
      <c r="M8" s="65">
        <f>INDEX('REEDS calc'!$C$64:$AG$113,MATCH(About!$B$2,'REEDS calc'!$B$64:$B$113,0),MATCH(M$1,'REEDS calc'!$C$63:$AG$63,0))*SUMIFS('res v com'!$F$3:$F$52,'res v com'!$B$3:$B$52,About!$B$2)</f>
        <v>4954.684996551634</v>
      </c>
      <c r="N8" s="65">
        <f>INDEX('REEDS calc'!$C$64:$AG$113,MATCH(About!$B$2,'REEDS calc'!$B$64:$B$113,0),MATCH(N$1,'REEDS calc'!$C$63:$AG$63,0))*SUMIFS('res v com'!$F$3:$F$52,'res v com'!$B$3:$B$52,About!$B$2)</f>
        <v>5209.8815864996177</v>
      </c>
      <c r="O8" s="65">
        <f>INDEX('REEDS calc'!$C$64:$AG$113,MATCH(About!$B$2,'REEDS calc'!$B$64:$B$113,0),MATCH(O$1,'REEDS calc'!$C$63:$AG$63,0))*SUMIFS('res v com'!$F$3:$F$52,'res v com'!$B$3:$B$52,About!$B$2)</f>
        <v>5375.5961073314693</v>
      </c>
      <c r="P8" s="65">
        <f>INDEX('REEDS calc'!$C$64:$AG$113,MATCH(About!$B$2,'REEDS calc'!$B$64:$B$113,0),MATCH(P$1,'REEDS calc'!$C$63:$AG$63,0))*SUMIFS('res v com'!$F$3:$F$52,'res v com'!$B$3:$B$52,About!$B$2)</f>
        <v>5541.31062816332</v>
      </c>
      <c r="Q8" s="65">
        <f>INDEX('REEDS calc'!$C$64:$AG$113,MATCH(About!$B$2,'REEDS calc'!$B$64:$B$113,0),MATCH(Q$1,'REEDS calc'!$C$63:$AG$63,0))*SUMIFS('res v com'!$F$3:$F$52,'res v com'!$B$3:$B$52,About!$B$2)</f>
        <v>5629.1070253148082</v>
      </c>
      <c r="R8" s="65">
        <f>INDEX('REEDS calc'!$C$64:$AG$113,MATCH(About!$B$2,'REEDS calc'!$B$64:$B$113,0),MATCH(R$1,'REEDS calc'!$C$63:$AG$63,0))*SUMIFS('res v com'!$F$3:$F$52,'res v com'!$B$3:$B$52,About!$B$2)</f>
        <v>5716.9034224662973</v>
      </c>
      <c r="S8" s="65">
        <f>INDEX('REEDS calc'!$C$64:$AG$113,MATCH(About!$B$2,'REEDS calc'!$B$64:$B$113,0),MATCH(S$1,'REEDS calc'!$C$63:$AG$63,0))*SUMIFS('res v com'!$F$3:$F$52,'res v com'!$B$3:$B$52,About!$B$2)</f>
        <v>5797.9807075908866</v>
      </c>
      <c r="T8" s="65">
        <f>INDEX('REEDS calc'!$C$64:$AG$113,MATCH(About!$B$2,'REEDS calc'!$B$64:$B$113,0),MATCH(T$1,'REEDS calc'!$C$63:$AG$63,0))*SUMIFS('res v com'!$F$3:$F$52,'res v com'!$B$3:$B$52,About!$B$2)</f>
        <v>5879.0579927154749</v>
      </c>
      <c r="U8" s="65">
        <f>INDEX('REEDS calc'!$C$64:$AG$113,MATCH(About!$B$2,'REEDS calc'!$B$64:$B$113,0),MATCH(U$1,'REEDS calc'!$C$63:$AG$63,0))*SUMIFS('res v com'!$F$3:$F$52,'res v com'!$B$3:$B$52,About!$B$2)</f>
        <v>5954.3238353325878</v>
      </c>
      <c r="V8" s="65">
        <f>INDEX('REEDS calc'!$C$64:$AG$113,MATCH(About!$B$2,'REEDS calc'!$B$64:$B$113,0),MATCH(V$1,'REEDS calc'!$C$63:$AG$63,0))*SUMIFS('res v com'!$F$3:$F$52,'res v com'!$B$3:$B$52,About!$B$2)</f>
        <v>6029.5896779497007</v>
      </c>
      <c r="W8" s="65">
        <f>INDEX('REEDS calc'!$C$64:$AG$113,MATCH(About!$B$2,'REEDS calc'!$B$64:$B$113,0),MATCH(W$1,'REEDS calc'!$C$63:$AG$63,0))*SUMIFS('res v com'!$F$3:$F$52,'res v com'!$B$3:$B$52,About!$B$2)</f>
        <v>6103.794608141513</v>
      </c>
      <c r="X8" s="65">
        <f>INDEX('REEDS calc'!$C$64:$AG$113,MATCH(About!$B$2,'REEDS calc'!$B$64:$B$113,0),MATCH(X$1,'REEDS calc'!$C$63:$AG$63,0))*SUMIFS('res v com'!$F$3:$F$52,'res v com'!$B$3:$B$52,About!$B$2)</f>
        <v>6177.9995383333262</v>
      </c>
      <c r="Y8" s="65">
        <f>INDEX('REEDS calc'!$C$64:$AG$113,MATCH(About!$B$2,'REEDS calc'!$B$64:$B$113,0),MATCH(Y$1,'REEDS calc'!$C$63:$AG$63,0))*SUMIFS('res v com'!$F$3:$F$52,'res v com'!$B$3:$B$52,About!$B$2)</f>
        <v>6245.3910531715464</v>
      </c>
      <c r="Z8" s="65">
        <f>INDEX('REEDS calc'!$C$64:$AG$113,MATCH(About!$B$2,'REEDS calc'!$B$64:$B$113,0),MATCH(Z$1,'REEDS calc'!$C$63:$AG$63,0))*SUMIFS('res v com'!$F$3:$F$52,'res v com'!$B$3:$B$52,About!$B$2)</f>
        <v>6312.7825680097658</v>
      </c>
      <c r="AA8" s="65">
        <f>INDEX('REEDS calc'!$C$64:$AG$113,MATCH(About!$B$2,'REEDS calc'!$B$64:$B$113,0),MATCH(AA$1,'REEDS calc'!$C$63:$AG$63,0))*SUMIFS('res v com'!$F$3:$F$52,'res v com'!$B$3:$B$52,About!$B$2)</f>
        <v>6374.5983986572428</v>
      </c>
      <c r="AB8" s="65">
        <f>INDEX('REEDS calc'!$C$64:$AG$113,MATCH(About!$B$2,'REEDS calc'!$B$64:$B$113,0),MATCH(AB$1,'REEDS calc'!$C$63:$AG$63,0))*SUMIFS('res v com'!$F$3:$F$52,'res v com'!$B$3:$B$52,About!$B$2)</f>
        <v>6436.4142293047198</v>
      </c>
      <c r="AC8" s="65">
        <f>INDEX('REEDS calc'!$C$64:$AG$113,MATCH(About!$B$2,'REEDS calc'!$B$64:$B$113,0),MATCH(AC$1,'REEDS calc'!$C$63:$AG$63,0))*SUMIFS('res v com'!$F$3:$F$52,'res v com'!$B$3:$B$52,About!$B$2)</f>
        <v>6488.0806644168269</v>
      </c>
      <c r="AD8" s="65">
        <f>INDEX('REEDS calc'!$C$64:$AG$113,MATCH(About!$B$2,'REEDS calc'!$B$64:$B$113,0),MATCH(AD$1,'REEDS calc'!$C$63:$AG$63,0))*SUMIFS('res v com'!$F$3:$F$52,'res v com'!$B$3:$B$52,About!$B$2)</f>
        <v>6539.7470995289341</v>
      </c>
      <c r="AE8" s="65">
        <f>INDEX('REEDS calc'!$C$64:$AG$113,MATCH(About!$B$2,'REEDS calc'!$B$64:$B$113,0),MATCH(AE$1,'REEDS calc'!$C$63:$AG$63,0))*SUMIFS('res v com'!$F$3:$F$52,'res v com'!$B$3:$B$52,About!$B$2)</f>
        <v>6579.1423142550721</v>
      </c>
      <c r="AF8" s="65">
        <f>INDEX('REEDS calc'!$C$64:$AG$113,MATCH(About!$B$2,'REEDS calc'!$B$64:$B$113,0),MATCH(AF$1,'REEDS calc'!$C$63:$AG$63,0))*SUMIFS('res v com'!$F$3:$F$52,'res v com'!$B$3:$B$52,About!$B$2)</f>
        <v>6618.53752898121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456.00564327606025</v>
      </c>
      <c r="C8" s="65">
        <f>INDEX('REEDS calc-noIRA'!$C$64:$AG$113,MATCH(About!$B$2,'REEDS calc-noIRA'!$B$64:$B$113,0),MATCH(C$1,'REEDS calc-noIRA'!$C$63:$AG$63,0))*SUMIFS('res v com'!$E$3:$E$52,'res v com'!$B$3:$B$52,About!$B$2)*SUMIFS('Urban and Rural'!$C$2:$C$53,'Urban and Rural'!$A$2:$A$53,About!$B$1)</f>
        <v>456.00564327606025</v>
      </c>
      <c r="D8" s="65">
        <f>INDEX('REEDS calc-noIRA'!$C$64:$AG$113,MATCH(About!$B$2,'REEDS calc-noIRA'!$B$64:$B$113,0),MATCH(D$1,'REEDS calc-noIRA'!$C$63:$AG$63,0))*SUMIFS('res v com'!$E$3:$E$52,'res v com'!$B$3:$B$52,About!$B$2)*SUMIFS('Urban and Rural'!$C$2:$C$53,'Urban and Rural'!$A$2:$A$53,About!$B$1)</f>
        <v>456.00564327606025</v>
      </c>
      <c r="E8" s="65">
        <f>INDEX('REEDS calc-noIRA'!$C$64:$AG$113,MATCH(About!$B$2,'REEDS calc-noIRA'!$B$64:$B$113,0),MATCH(E$1,'REEDS calc-noIRA'!$C$63:$AG$63,0))*SUMIFS('res v com'!$E$3:$E$52,'res v com'!$B$3:$B$52,About!$B$2)*SUMIFS('Urban and Rural'!$C$2:$C$53,'Urban and Rural'!$A$2:$A$53,About!$B$1)</f>
        <v>462.543383493823</v>
      </c>
      <c r="F8" s="65">
        <f>INDEX('REEDS calc-noIRA'!$C$64:$AG$113,MATCH(About!$B$2,'REEDS calc-noIRA'!$B$64:$B$113,0),MATCH(F$1,'REEDS calc-noIRA'!$C$63:$AG$63,0))*SUMIFS('res v com'!$E$3:$E$52,'res v com'!$B$3:$B$52,About!$B$2)*SUMIFS('Urban and Rural'!$C$2:$C$53,'Urban and Rural'!$A$2:$A$53,About!$B$1)</f>
        <v>469.0811237115858</v>
      </c>
      <c r="G8" s="65">
        <f>INDEX('REEDS calc-noIRA'!$C$64:$AG$113,MATCH(About!$B$2,'REEDS calc-noIRA'!$B$64:$B$113,0),MATCH(G$1,'REEDS calc-noIRA'!$C$63:$AG$63,0))*SUMIFS('res v com'!$E$3:$E$52,'res v com'!$B$3:$B$52,About!$B$2)*SUMIFS('Urban and Rural'!$C$2:$C$53,'Urban and Rural'!$A$2:$A$53,About!$B$1)</f>
        <v>479.97504152396868</v>
      </c>
      <c r="H8" s="65">
        <f>INDEX('REEDS calc-noIRA'!$C$64:$AG$113,MATCH(About!$B$2,'REEDS calc-noIRA'!$B$64:$B$113,0),MATCH(H$1,'REEDS calc-noIRA'!$C$63:$AG$63,0))*SUMIFS('res v com'!$E$3:$E$52,'res v com'!$B$3:$B$52,About!$B$2)*SUMIFS('Urban and Rural'!$C$2:$C$53,'Urban and Rural'!$A$2:$A$53,About!$B$1)</f>
        <v>490.86895933635151</v>
      </c>
      <c r="I8" s="65">
        <f>INDEX('REEDS calc-noIRA'!$C$64:$AG$113,MATCH(About!$B$2,'REEDS calc-noIRA'!$B$64:$B$113,0),MATCH(I$1,'REEDS calc-noIRA'!$C$63:$AG$63,0))*SUMIFS('res v com'!$E$3:$E$52,'res v com'!$B$3:$B$52,About!$B$2)*SUMIFS('Urban and Rural'!$C$2:$C$53,'Urban and Rural'!$A$2:$A$53,About!$B$1)</f>
        <v>507.54679716073042</v>
      </c>
      <c r="J8" s="65">
        <f>INDEX('REEDS calc-noIRA'!$C$64:$AG$113,MATCH(About!$B$2,'REEDS calc-noIRA'!$B$64:$B$113,0),MATCH(J$1,'REEDS calc-noIRA'!$C$63:$AG$63,0))*SUMIFS('res v com'!$E$3:$E$52,'res v com'!$B$3:$B$52,About!$B$2)*SUMIFS('Urban and Rural'!$C$2:$C$53,'Urban and Rural'!$A$2:$A$53,About!$B$1)</f>
        <v>524.22463498510945</v>
      </c>
      <c r="K8" s="65">
        <f>INDEX('REEDS calc-noIRA'!$C$64:$AG$113,MATCH(About!$B$2,'REEDS calc-noIRA'!$B$64:$B$113,0),MATCH(K$1,'REEDS calc-noIRA'!$C$63:$AG$63,0))*SUMIFS('res v com'!$E$3:$E$52,'res v com'!$B$3:$B$52,About!$B$2)*SUMIFS('Urban and Rural'!$C$2:$C$53,'Urban and Rural'!$A$2:$A$53,About!$B$1)</f>
        <v>547.79106943638851</v>
      </c>
      <c r="L8" s="65">
        <f>INDEX('REEDS calc-noIRA'!$C$64:$AG$113,MATCH(About!$B$2,'REEDS calc-noIRA'!$B$64:$B$113,0),MATCH(L$1,'REEDS calc-noIRA'!$C$63:$AG$63,0))*SUMIFS('res v com'!$E$3:$E$52,'res v com'!$B$3:$B$52,About!$B$2)*SUMIFS('Urban and Rural'!$C$2:$C$53,'Urban and Rural'!$A$2:$A$53,About!$B$1)</f>
        <v>571.35750388766746</v>
      </c>
      <c r="M8" s="65">
        <f>INDEX('REEDS calc-noIRA'!$C$64:$AG$113,MATCH(About!$B$2,'REEDS calc-noIRA'!$B$64:$B$113,0),MATCH(M$1,'REEDS calc-noIRA'!$C$63:$AG$63,0))*SUMIFS('res v com'!$E$3:$E$52,'res v com'!$B$3:$B$52,About!$B$2)*SUMIFS('Urban and Rural'!$C$2:$C$53,'Urban and Rural'!$A$2:$A$53,About!$B$1)</f>
        <v>591.06451783844784</v>
      </c>
      <c r="N8" s="65">
        <f>INDEX('REEDS calc-noIRA'!$C$64:$AG$113,MATCH(About!$B$2,'REEDS calc-noIRA'!$B$64:$B$113,0),MATCH(N$1,'REEDS calc-noIRA'!$C$63:$AG$63,0))*SUMIFS('res v com'!$E$3:$E$52,'res v com'!$B$3:$B$52,About!$B$2)*SUMIFS('Urban and Rural'!$C$2:$C$53,'Urban and Rural'!$A$2:$A$53,About!$B$1)</f>
        <v>610.77153178922811</v>
      </c>
      <c r="O8" s="65">
        <f>INDEX('REEDS calc-noIRA'!$C$64:$AG$113,MATCH(About!$B$2,'REEDS calc-noIRA'!$B$64:$B$113,0),MATCH(O$1,'REEDS calc-noIRA'!$C$63:$AG$63,0))*SUMIFS('res v com'!$E$3:$E$52,'res v com'!$B$3:$B$52,About!$B$2)*SUMIFS('Urban and Rural'!$C$2:$C$53,'Urban and Rural'!$A$2:$A$53,About!$B$1)</f>
        <v>627.41115752944381</v>
      </c>
      <c r="P8" s="65">
        <f>INDEX('REEDS calc-noIRA'!$C$64:$AG$113,MATCH(About!$B$2,'REEDS calc-noIRA'!$B$64:$B$113,0),MATCH(P$1,'REEDS calc-noIRA'!$C$63:$AG$63,0))*SUMIFS('res v com'!$E$3:$E$52,'res v com'!$B$3:$B$52,About!$B$2)*SUMIFS('Urban and Rural'!$C$2:$C$53,'Urban and Rural'!$A$2:$A$53,About!$B$1)</f>
        <v>644.05078326965941</v>
      </c>
      <c r="Q8" s="65">
        <f>INDEX('REEDS calc-noIRA'!$C$64:$AG$113,MATCH(About!$B$2,'REEDS calc-noIRA'!$B$64:$B$113,0),MATCH(Q$1,'REEDS calc-noIRA'!$C$63:$AG$63,0))*SUMIFS('res v com'!$E$3:$E$52,'res v com'!$B$3:$B$52,About!$B$2)*SUMIFS('Urban and Rural'!$C$2:$C$53,'Urban and Rural'!$A$2:$A$53,About!$B$1)</f>
        <v>658.53490008047936</v>
      </c>
      <c r="R8" s="65">
        <f>INDEX('REEDS calc-noIRA'!$C$64:$AG$113,MATCH(About!$B$2,'REEDS calc-noIRA'!$B$64:$B$113,0),MATCH(R$1,'REEDS calc-noIRA'!$C$63:$AG$63,0))*SUMIFS('res v com'!$E$3:$E$52,'res v com'!$B$3:$B$52,About!$B$2)*SUMIFS('Urban and Rural'!$C$2:$C$53,'Urban and Rural'!$A$2:$A$53,About!$B$1)</f>
        <v>673.01901689129909</v>
      </c>
      <c r="S8" s="65">
        <f>INDEX('REEDS calc-noIRA'!$C$64:$AG$113,MATCH(About!$B$2,'REEDS calc-noIRA'!$B$64:$B$113,0),MATCH(S$1,'REEDS calc-noIRA'!$C$63:$AG$63,0))*SUMIFS('res v com'!$E$3:$E$52,'res v com'!$B$3:$B$52,About!$B$2)*SUMIFS('Urban and Rural'!$C$2:$C$53,'Urban and Rural'!$A$2:$A$53,About!$B$1)</f>
        <v>686.09623423974301</v>
      </c>
      <c r="T8" s="65">
        <f>INDEX('REEDS calc-noIRA'!$C$64:$AG$113,MATCH(About!$B$2,'REEDS calc-noIRA'!$B$64:$B$113,0),MATCH(T$1,'REEDS calc-noIRA'!$C$63:$AG$63,0))*SUMIFS('res v com'!$E$3:$E$52,'res v com'!$B$3:$B$52,About!$B$2)*SUMIFS('Urban and Rural'!$C$2:$C$53,'Urban and Rural'!$A$2:$A$53,About!$B$1)</f>
        <v>699.17345158818694</v>
      </c>
      <c r="U8" s="65">
        <f>INDEX('REEDS calc-noIRA'!$C$64:$AG$113,MATCH(About!$B$2,'REEDS calc-noIRA'!$B$64:$B$113,0),MATCH(U$1,'REEDS calc-noIRA'!$C$63:$AG$63,0))*SUMIFS('res v com'!$E$3:$E$52,'res v com'!$B$3:$B$52,About!$B$2)*SUMIFS('Urban and Rural'!$C$2:$C$53,'Urban and Rural'!$A$2:$A$53,About!$B$1)</f>
        <v>710.15421504639448</v>
      </c>
      <c r="V8" s="65">
        <f>INDEX('REEDS calc-noIRA'!$C$64:$AG$113,MATCH(About!$B$2,'REEDS calc-noIRA'!$B$64:$B$113,0),MATCH(V$1,'REEDS calc-noIRA'!$C$63:$AG$63,0))*SUMIFS('res v com'!$E$3:$E$52,'res v com'!$B$3:$B$52,About!$B$2)*SUMIFS('Urban and Rural'!$C$2:$C$53,'Urban and Rural'!$A$2:$A$53,About!$B$1)</f>
        <v>721.13497850460203</v>
      </c>
      <c r="W8" s="65">
        <f>INDEX('REEDS calc-noIRA'!$C$64:$AG$113,MATCH(About!$B$2,'REEDS calc-noIRA'!$B$64:$B$113,0),MATCH(W$1,'REEDS calc-noIRA'!$C$63:$AG$63,0))*SUMIFS('res v com'!$E$3:$E$52,'res v com'!$B$3:$B$52,About!$B$2)*SUMIFS('Urban and Rural'!$C$2:$C$53,'Urban and Rural'!$A$2:$A$53,About!$B$1)</f>
        <v>731.12049086164848</v>
      </c>
      <c r="X8" s="65">
        <f>INDEX('REEDS calc-noIRA'!$C$64:$AG$113,MATCH(About!$B$2,'REEDS calc-noIRA'!$B$64:$B$113,0),MATCH(X$1,'REEDS calc-noIRA'!$C$63:$AG$63,0))*SUMIFS('res v com'!$E$3:$E$52,'res v com'!$B$3:$B$52,About!$B$2)*SUMIFS('Urban and Rural'!$C$2:$C$53,'Urban and Rural'!$A$2:$A$53,About!$B$1)</f>
        <v>741.10600321869504</v>
      </c>
      <c r="Y8" s="65">
        <f>INDEX('REEDS calc-noIRA'!$C$64:$AG$113,MATCH(About!$B$2,'REEDS calc-noIRA'!$B$64:$B$113,0),MATCH(Y$1,'REEDS calc-noIRA'!$C$63:$AG$63,0))*SUMIFS('res v com'!$E$3:$E$52,'res v com'!$B$3:$B$52,About!$B$2)*SUMIFS('Urban and Rural'!$C$2:$C$53,'Urban and Rural'!$A$2:$A$53,About!$B$1)</f>
        <v>766.74457477937563</v>
      </c>
      <c r="Z8" s="65">
        <f>INDEX('REEDS calc-noIRA'!$C$64:$AG$113,MATCH(About!$B$2,'REEDS calc-noIRA'!$B$64:$B$113,0),MATCH(Z$1,'REEDS calc-noIRA'!$C$63:$AG$63,0))*SUMIFS('res v com'!$E$3:$E$52,'res v com'!$B$3:$B$52,About!$B$2)*SUMIFS('Urban and Rural'!$C$2:$C$53,'Urban and Rural'!$A$2:$A$53,About!$B$1)</f>
        <v>792.38314634005644</v>
      </c>
      <c r="AA8" s="65">
        <f>INDEX('REEDS calc-noIRA'!$C$64:$AG$113,MATCH(About!$B$2,'REEDS calc-noIRA'!$B$64:$B$113,0),MATCH(AA$1,'REEDS calc-noIRA'!$C$63:$AG$63,0))*SUMIFS('res v com'!$E$3:$E$52,'res v com'!$B$3:$B$52,About!$B$2)*SUMIFS('Urban and Rural'!$C$2:$C$53,'Urban and Rural'!$A$2:$A$53,About!$B$1)</f>
        <v>796.90085683591155</v>
      </c>
      <c r="AB8" s="65">
        <f>INDEX('REEDS calc-noIRA'!$C$64:$AG$113,MATCH(About!$B$2,'REEDS calc-noIRA'!$B$64:$B$113,0),MATCH(AB$1,'REEDS calc-noIRA'!$C$63:$AG$63,0))*SUMIFS('res v com'!$E$3:$E$52,'res v com'!$B$3:$B$52,About!$B$2)*SUMIFS('Urban and Rural'!$C$2:$C$53,'Urban and Rural'!$A$2:$A$53,About!$B$1)</f>
        <v>801.41856733176667</v>
      </c>
      <c r="AC8" s="65">
        <f>INDEX('REEDS calc-noIRA'!$C$64:$AG$113,MATCH(About!$B$2,'REEDS calc-noIRA'!$B$64:$B$113,0),MATCH(AC$1,'REEDS calc-noIRA'!$C$63:$AG$63,0))*SUMIFS('res v com'!$E$3:$E$52,'res v com'!$B$3:$B$52,About!$B$2)*SUMIFS('Urban and Rural'!$C$2:$C$53,'Urban and Rural'!$A$2:$A$53,About!$B$1)</f>
        <v>818.40731256820118</v>
      </c>
      <c r="AD8" s="65">
        <f>INDEX('REEDS calc-noIRA'!$C$64:$AG$113,MATCH(About!$B$2,'REEDS calc-noIRA'!$B$64:$B$113,0),MATCH(AD$1,'REEDS calc-noIRA'!$C$63:$AG$63,0))*SUMIFS('res v com'!$E$3:$E$52,'res v com'!$B$3:$B$52,About!$B$2)*SUMIFS('Urban and Rural'!$C$2:$C$53,'Urban and Rural'!$A$2:$A$53,About!$B$1)</f>
        <v>835.39605780463592</v>
      </c>
      <c r="AE8" s="65">
        <f>INDEX('REEDS calc-noIRA'!$C$64:$AG$113,MATCH(About!$B$2,'REEDS calc-noIRA'!$B$64:$B$113,0),MATCH(AE$1,'REEDS calc-noIRA'!$C$63:$AG$63,0))*SUMIFS('res v com'!$E$3:$E$52,'res v com'!$B$3:$B$52,About!$B$2)*SUMIFS('Urban and Rural'!$C$2:$C$53,'Urban and Rural'!$A$2:$A$53,About!$B$1)</f>
        <v>855.44003286122097</v>
      </c>
      <c r="AF8" s="65">
        <f>INDEX('REEDS calc-noIRA'!$C$64:$AG$113,MATCH(About!$B$2,'REEDS calc-noIRA'!$B$64:$B$113,0),MATCH(AF$1,'REEDS calc-noIRA'!$C$63:$AG$63,0))*SUMIFS('res v com'!$E$3:$E$52,'res v com'!$B$3:$B$52,About!$B$2)*SUMIFS('Urban and Rural'!$C$2:$C$53,'Urban and Rural'!$A$2:$A$53,About!$B$1)</f>
        <v>875.48400791780591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8664.1072222451439</v>
      </c>
      <c r="C8" s="65">
        <f>INDEX('REEDS calc-noIRA'!$C$64:$AG$113,MATCH(About!$B$2,'REEDS calc-noIRA'!$B$64:$B$113,0),MATCH(C$1,'REEDS calc-noIRA'!$C$63:$AG$63,0))*SUMIFS('res v com'!$E$3:$E$52,'res v com'!$B$3:$B$52,About!$B$2)*SUMIFS('Urban and Rural'!$B$2:$B$53,'Urban and Rural'!$A$2:$A$53,About!$B$1)</f>
        <v>8664.1072222451439</v>
      </c>
      <c r="D8" s="65">
        <f>INDEX('REEDS calc-noIRA'!$C$64:$AG$113,MATCH(About!$B$2,'REEDS calc-noIRA'!$B$64:$B$113,0),MATCH(D$1,'REEDS calc-noIRA'!$C$63:$AG$63,0))*SUMIFS('res v com'!$E$3:$E$52,'res v com'!$B$3:$B$52,About!$B$2)*SUMIFS('Urban and Rural'!$B$2:$B$53,'Urban and Rural'!$A$2:$A$53,About!$B$1)</f>
        <v>8664.1072222451439</v>
      </c>
      <c r="E8" s="65">
        <f>INDEX('REEDS calc-noIRA'!$C$64:$AG$113,MATCH(About!$B$2,'REEDS calc-noIRA'!$B$64:$B$113,0),MATCH(E$1,'REEDS calc-noIRA'!$C$63:$AG$63,0))*SUMIFS('res v com'!$E$3:$E$52,'res v com'!$B$3:$B$52,About!$B$2)*SUMIFS('Urban and Rural'!$B$2:$B$53,'Urban and Rural'!$A$2:$A$53,About!$B$1)</f>
        <v>8788.3242863826363</v>
      </c>
      <c r="F8" s="65">
        <f>INDEX('REEDS calc-noIRA'!$C$64:$AG$113,MATCH(About!$B$2,'REEDS calc-noIRA'!$B$64:$B$113,0),MATCH(F$1,'REEDS calc-noIRA'!$C$63:$AG$63,0))*SUMIFS('res v com'!$E$3:$E$52,'res v com'!$B$3:$B$52,About!$B$2)*SUMIFS('Urban and Rural'!$B$2:$B$53,'Urban and Rural'!$A$2:$A$53,About!$B$1)</f>
        <v>8912.5413505201286</v>
      </c>
      <c r="G8" s="65">
        <f>INDEX('REEDS calc-noIRA'!$C$64:$AG$113,MATCH(About!$B$2,'REEDS calc-noIRA'!$B$64:$B$113,0),MATCH(G$1,'REEDS calc-noIRA'!$C$63:$AG$63,0))*SUMIFS('res v com'!$E$3:$E$52,'res v com'!$B$3:$B$52,About!$B$2)*SUMIFS('Urban and Rural'!$B$2:$B$53,'Urban and Rural'!$A$2:$A$53,About!$B$1)</f>
        <v>9119.525788955405</v>
      </c>
      <c r="H8" s="65">
        <f>INDEX('REEDS calc-noIRA'!$C$64:$AG$113,MATCH(About!$B$2,'REEDS calc-noIRA'!$B$64:$B$113,0),MATCH(H$1,'REEDS calc-noIRA'!$C$63:$AG$63,0))*SUMIFS('res v com'!$E$3:$E$52,'res v com'!$B$3:$B$52,About!$B$2)*SUMIFS('Urban and Rural'!$B$2:$B$53,'Urban and Rural'!$A$2:$A$53,About!$B$1)</f>
        <v>9326.5102273906778</v>
      </c>
      <c r="I8" s="65">
        <f>INDEX('REEDS calc-noIRA'!$C$64:$AG$113,MATCH(About!$B$2,'REEDS calc-noIRA'!$B$64:$B$113,0),MATCH(I$1,'REEDS calc-noIRA'!$C$63:$AG$63,0))*SUMIFS('res v com'!$E$3:$E$52,'res v com'!$B$3:$B$52,About!$B$2)*SUMIFS('Urban and Rural'!$B$2:$B$53,'Urban and Rural'!$A$2:$A$53,About!$B$1)</f>
        <v>9643.389146053878</v>
      </c>
      <c r="J8" s="65">
        <f>INDEX('REEDS calc-noIRA'!$C$64:$AG$113,MATCH(About!$B$2,'REEDS calc-noIRA'!$B$64:$B$113,0),MATCH(J$1,'REEDS calc-noIRA'!$C$63:$AG$63,0))*SUMIFS('res v com'!$E$3:$E$52,'res v com'!$B$3:$B$52,About!$B$2)*SUMIFS('Urban and Rural'!$B$2:$B$53,'Urban and Rural'!$A$2:$A$53,About!$B$1)</f>
        <v>9960.2680647170782</v>
      </c>
      <c r="K8" s="65">
        <f>INDEX('REEDS calc-noIRA'!$C$64:$AG$113,MATCH(About!$B$2,'REEDS calc-noIRA'!$B$64:$B$113,0),MATCH(K$1,'REEDS calc-noIRA'!$C$63:$AG$63,0))*SUMIFS('res v com'!$E$3:$E$52,'res v com'!$B$3:$B$52,About!$B$2)*SUMIFS('Urban and Rural'!$B$2:$B$53,'Urban and Rural'!$A$2:$A$53,About!$B$1)</f>
        <v>10408.03031929138</v>
      </c>
      <c r="L8" s="65">
        <f>INDEX('REEDS calc-noIRA'!$C$64:$AG$113,MATCH(About!$B$2,'REEDS calc-noIRA'!$B$64:$B$113,0),MATCH(L$1,'REEDS calc-noIRA'!$C$63:$AG$63,0))*SUMIFS('res v com'!$E$3:$E$52,'res v com'!$B$3:$B$52,About!$B$2)*SUMIFS('Urban and Rural'!$B$2:$B$53,'Urban and Rural'!$A$2:$A$53,About!$B$1)</f>
        <v>10855.792573865681</v>
      </c>
      <c r="M8" s="65">
        <f>INDEX('REEDS calc-noIRA'!$C$64:$AG$113,MATCH(About!$B$2,'REEDS calc-noIRA'!$B$64:$B$113,0),MATCH(M$1,'REEDS calc-noIRA'!$C$63:$AG$63,0))*SUMIFS('res v com'!$E$3:$E$52,'res v com'!$B$3:$B$52,About!$B$2)*SUMIFS('Urban and Rural'!$B$2:$B$53,'Urban and Rural'!$A$2:$A$53,About!$B$1)</f>
        <v>11230.225838930508</v>
      </c>
      <c r="N8" s="65">
        <f>INDEX('REEDS calc-noIRA'!$C$64:$AG$113,MATCH(About!$B$2,'REEDS calc-noIRA'!$B$64:$B$113,0),MATCH(N$1,'REEDS calc-noIRA'!$C$63:$AG$63,0))*SUMIFS('res v com'!$E$3:$E$52,'res v com'!$B$3:$B$52,About!$B$2)*SUMIFS('Urban and Rural'!$B$2:$B$53,'Urban and Rural'!$A$2:$A$53,About!$B$1)</f>
        <v>11604.659103995333</v>
      </c>
      <c r="O8" s="65">
        <f>INDEX('REEDS calc-noIRA'!$C$64:$AG$113,MATCH(About!$B$2,'REEDS calc-noIRA'!$B$64:$B$113,0),MATCH(O$1,'REEDS calc-noIRA'!$C$63:$AG$63,0))*SUMIFS('res v com'!$E$3:$E$52,'res v com'!$B$3:$B$52,About!$B$2)*SUMIFS('Urban and Rural'!$B$2:$B$53,'Urban and Rural'!$A$2:$A$53,About!$B$1)</f>
        <v>11920.811993059431</v>
      </c>
      <c r="P8" s="65">
        <f>INDEX('REEDS calc-noIRA'!$C$64:$AG$113,MATCH(About!$B$2,'REEDS calc-noIRA'!$B$64:$B$113,0),MATCH(P$1,'REEDS calc-noIRA'!$C$63:$AG$63,0))*SUMIFS('res v com'!$E$3:$E$52,'res v com'!$B$3:$B$52,About!$B$2)*SUMIFS('Urban and Rural'!$B$2:$B$53,'Urban and Rural'!$A$2:$A$53,About!$B$1)</f>
        <v>12236.964882123526</v>
      </c>
      <c r="Q8" s="65">
        <f>INDEX('REEDS calc-noIRA'!$C$64:$AG$113,MATCH(About!$B$2,'REEDS calc-noIRA'!$B$64:$B$113,0),MATCH(Q$1,'REEDS calc-noIRA'!$C$63:$AG$63,0))*SUMIFS('res v com'!$E$3:$E$52,'res v com'!$B$3:$B$52,About!$B$2)*SUMIFS('Urban and Rural'!$B$2:$B$53,'Urban and Rural'!$A$2:$A$53,About!$B$1)</f>
        <v>12512.163101529106</v>
      </c>
      <c r="R8" s="65">
        <f>INDEX('REEDS calc-noIRA'!$C$64:$AG$113,MATCH(About!$B$2,'REEDS calc-noIRA'!$B$64:$B$113,0),MATCH(R$1,'REEDS calc-noIRA'!$C$63:$AG$63,0))*SUMIFS('res v com'!$E$3:$E$52,'res v com'!$B$3:$B$52,About!$B$2)*SUMIFS('Urban and Rural'!$B$2:$B$53,'Urban and Rural'!$A$2:$A$53,About!$B$1)</f>
        <v>12787.361320934682</v>
      </c>
      <c r="S8" s="65">
        <f>INDEX('REEDS calc-noIRA'!$C$64:$AG$113,MATCH(About!$B$2,'REEDS calc-noIRA'!$B$64:$B$113,0),MATCH(S$1,'REEDS calc-noIRA'!$C$63:$AG$63,0))*SUMIFS('res v com'!$E$3:$E$52,'res v com'!$B$3:$B$52,About!$B$2)*SUMIFS('Urban and Rural'!$B$2:$B$53,'Urban and Rural'!$A$2:$A$53,About!$B$1)</f>
        <v>13035.828450555116</v>
      </c>
      <c r="T8" s="65">
        <f>INDEX('REEDS calc-noIRA'!$C$64:$AG$113,MATCH(About!$B$2,'REEDS calc-noIRA'!$B$64:$B$113,0),MATCH(T$1,'REEDS calc-noIRA'!$C$63:$AG$63,0))*SUMIFS('res v com'!$E$3:$E$52,'res v com'!$B$3:$B$52,About!$B$2)*SUMIFS('Urban and Rural'!$B$2:$B$53,'Urban and Rural'!$A$2:$A$53,About!$B$1)</f>
        <v>13284.295580175551</v>
      </c>
      <c r="U8" s="65">
        <f>INDEX('REEDS calc-noIRA'!$C$64:$AG$113,MATCH(About!$B$2,'REEDS calc-noIRA'!$B$64:$B$113,0),MATCH(U$1,'REEDS calc-noIRA'!$C$63:$AG$63,0))*SUMIFS('res v com'!$E$3:$E$52,'res v com'!$B$3:$B$52,About!$B$2)*SUMIFS('Urban and Rural'!$B$2:$B$53,'Urban and Rural'!$A$2:$A$53,About!$B$1)</f>
        <v>13492.930085881493</v>
      </c>
      <c r="V8" s="65">
        <f>INDEX('REEDS calc-noIRA'!$C$64:$AG$113,MATCH(About!$B$2,'REEDS calc-noIRA'!$B$64:$B$113,0),MATCH(V$1,'REEDS calc-noIRA'!$C$63:$AG$63,0))*SUMIFS('res v com'!$E$3:$E$52,'res v com'!$B$3:$B$52,About!$B$2)*SUMIFS('Urban and Rural'!$B$2:$B$53,'Urban and Rural'!$A$2:$A$53,About!$B$1)</f>
        <v>13701.564591587437</v>
      </c>
      <c r="W8" s="65">
        <f>INDEX('REEDS calc-noIRA'!$C$64:$AG$113,MATCH(About!$B$2,'REEDS calc-noIRA'!$B$64:$B$113,0),MATCH(W$1,'REEDS calc-noIRA'!$C$63:$AG$63,0))*SUMIFS('res v com'!$E$3:$E$52,'res v com'!$B$3:$B$52,About!$B$2)*SUMIFS('Urban and Rural'!$B$2:$B$53,'Urban and Rural'!$A$2:$A$53,About!$B$1)</f>
        <v>13891.289326371319</v>
      </c>
      <c r="X8" s="65">
        <f>INDEX('REEDS calc-noIRA'!$C$64:$AG$113,MATCH(About!$B$2,'REEDS calc-noIRA'!$B$64:$B$113,0),MATCH(X$1,'REEDS calc-noIRA'!$C$63:$AG$63,0))*SUMIFS('res v com'!$E$3:$E$52,'res v com'!$B$3:$B$52,About!$B$2)*SUMIFS('Urban and Rural'!$B$2:$B$53,'Urban and Rural'!$A$2:$A$53,About!$B$1)</f>
        <v>14081.014061155203</v>
      </c>
      <c r="Y8" s="65">
        <f>INDEX('REEDS calc-noIRA'!$C$64:$AG$113,MATCH(About!$B$2,'REEDS calc-noIRA'!$B$64:$B$113,0),MATCH(Y$1,'REEDS calc-noIRA'!$C$63:$AG$63,0))*SUMIFS('res v com'!$E$3:$E$52,'res v com'!$B$3:$B$52,About!$B$2)*SUMIFS('Urban and Rural'!$B$2:$B$53,'Urban and Rural'!$A$2:$A$53,About!$B$1)</f>
        <v>14568.146920808136</v>
      </c>
      <c r="Z8" s="65">
        <f>INDEX('REEDS calc-noIRA'!$C$64:$AG$113,MATCH(About!$B$2,'REEDS calc-noIRA'!$B$64:$B$113,0),MATCH(Z$1,'REEDS calc-noIRA'!$C$63:$AG$63,0))*SUMIFS('res v com'!$E$3:$E$52,'res v com'!$B$3:$B$52,About!$B$2)*SUMIFS('Urban and Rural'!$B$2:$B$53,'Urban and Rural'!$A$2:$A$53,About!$B$1)</f>
        <v>15055.279780461071</v>
      </c>
      <c r="AA8" s="65">
        <f>INDEX('REEDS calc-noIRA'!$C$64:$AG$113,MATCH(About!$B$2,'REEDS calc-noIRA'!$B$64:$B$113,0),MATCH(AA$1,'REEDS calc-noIRA'!$C$63:$AG$63,0))*SUMIFS('res v com'!$E$3:$E$52,'res v com'!$B$3:$B$52,About!$B$2)*SUMIFS('Urban and Rural'!$B$2:$B$53,'Urban and Rural'!$A$2:$A$53,About!$B$1)</f>
        <v>15141.116279882319</v>
      </c>
      <c r="AB8" s="65">
        <f>INDEX('REEDS calc-noIRA'!$C$64:$AG$113,MATCH(About!$B$2,'REEDS calc-noIRA'!$B$64:$B$113,0),MATCH(AB$1,'REEDS calc-noIRA'!$C$63:$AG$63,0))*SUMIFS('res v com'!$E$3:$E$52,'res v com'!$B$3:$B$52,About!$B$2)*SUMIFS('Urban and Rural'!$B$2:$B$53,'Urban and Rural'!$A$2:$A$53,About!$B$1)</f>
        <v>15226.952779303565</v>
      </c>
      <c r="AC8" s="65">
        <f>INDEX('REEDS calc-noIRA'!$C$64:$AG$113,MATCH(About!$B$2,'REEDS calc-noIRA'!$B$64:$B$113,0),MATCH(AC$1,'REEDS calc-noIRA'!$C$63:$AG$63,0))*SUMIFS('res v com'!$E$3:$E$52,'res v com'!$B$3:$B$52,About!$B$2)*SUMIFS('Urban and Rural'!$B$2:$B$53,'Urban and Rural'!$A$2:$A$53,About!$B$1)</f>
        <v>15549.738938795821</v>
      </c>
      <c r="AD8" s="65">
        <f>INDEX('REEDS calc-noIRA'!$C$64:$AG$113,MATCH(About!$B$2,'REEDS calc-noIRA'!$B$64:$B$113,0),MATCH(AD$1,'REEDS calc-noIRA'!$C$63:$AG$63,0))*SUMIFS('res v com'!$E$3:$E$52,'res v com'!$B$3:$B$52,About!$B$2)*SUMIFS('Urban and Rural'!$B$2:$B$53,'Urban and Rural'!$A$2:$A$53,About!$B$1)</f>
        <v>15872.525098288081</v>
      </c>
      <c r="AE8" s="65">
        <f>INDEX('REEDS calc-noIRA'!$C$64:$AG$113,MATCH(About!$B$2,'REEDS calc-noIRA'!$B$64:$B$113,0),MATCH(AE$1,'REEDS calc-noIRA'!$C$63:$AG$63,0))*SUMIFS('res v com'!$E$3:$E$52,'res v com'!$B$3:$B$52,About!$B$2)*SUMIFS('Urban and Rural'!$B$2:$B$53,'Urban and Rural'!$A$2:$A$53,About!$B$1)</f>
        <v>16253.360624363198</v>
      </c>
      <c r="AF8" s="65">
        <f>INDEX('REEDS calc-noIRA'!$C$64:$AG$113,MATCH(About!$B$2,'REEDS calc-noIRA'!$B$64:$B$113,0),MATCH(AF$1,'REEDS calc-noIRA'!$C$63:$AG$63,0))*SUMIFS('res v com'!$E$3:$E$52,'res v com'!$B$3:$B$52,About!$B$2)*SUMIFS('Urban and Rural'!$B$2:$B$53,'Urban and Rural'!$A$2:$A$53,About!$B$1)</f>
        <v>16634.196150438311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2813.4325890241957</v>
      </c>
      <c r="C8" s="65">
        <f>INDEX('REEDS calc-noIRA'!$C$64:$AG$113,MATCH(About!$B$2,'REEDS calc-noIRA'!$B$64:$B$113,0),MATCH(C$1,'REEDS calc-noIRA'!$C$63:$AG$63,0))*SUMIFS('res v com'!$F$3:$F$52,'res v com'!$B$3:$B$52,About!$B$2)</f>
        <v>2813.4325890241957</v>
      </c>
      <c r="D8" s="65">
        <f>INDEX('REEDS calc-noIRA'!$C$64:$AG$113,MATCH(About!$B$2,'REEDS calc-noIRA'!$B$64:$B$113,0),MATCH(D$1,'REEDS calc-noIRA'!$C$63:$AG$63,0))*SUMIFS('res v com'!$F$3:$F$52,'res v com'!$B$3:$B$52,About!$B$2)</f>
        <v>2813.4325890241957</v>
      </c>
      <c r="E8" s="65">
        <f>INDEX('REEDS calc-noIRA'!$C$64:$AG$113,MATCH(About!$B$2,'REEDS calc-noIRA'!$B$64:$B$113,0),MATCH(E$1,'REEDS calc-noIRA'!$C$63:$AG$63,0))*SUMIFS('res v com'!$F$3:$F$52,'res v com'!$B$3:$B$52,About!$B$2)</f>
        <v>2853.7686937598396</v>
      </c>
      <c r="F8" s="65">
        <f>INDEX('REEDS calc-noIRA'!$C$64:$AG$113,MATCH(About!$B$2,'REEDS calc-noIRA'!$B$64:$B$113,0),MATCH(F$1,'REEDS calc-noIRA'!$C$63:$AG$63,0))*SUMIFS('res v com'!$F$3:$F$52,'res v com'!$B$3:$B$52,About!$B$2)</f>
        <v>2894.1047984954839</v>
      </c>
      <c r="G8" s="65">
        <f>INDEX('REEDS calc-noIRA'!$C$64:$AG$113,MATCH(About!$B$2,'REEDS calc-noIRA'!$B$64:$B$113,0),MATCH(G$1,'REEDS calc-noIRA'!$C$63:$AG$63,0))*SUMIFS('res v com'!$F$3:$F$52,'res v com'!$B$3:$B$52,About!$B$2)</f>
        <v>2961.3173513387269</v>
      </c>
      <c r="H8" s="65">
        <f>INDEX('REEDS calc-noIRA'!$C$64:$AG$113,MATCH(About!$B$2,'REEDS calc-noIRA'!$B$64:$B$113,0),MATCH(H$1,'REEDS calc-noIRA'!$C$63:$AG$63,0))*SUMIFS('res v com'!$F$3:$F$52,'res v com'!$B$3:$B$52,About!$B$2)</f>
        <v>3028.5299041819694</v>
      </c>
      <c r="I8" s="65">
        <f>INDEX('REEDS calc-noIRA'!$C$64:$AG$113,MATCH(About!$B$2,'REEDS calc-noIRA'!$B$64:$B$113,0),MATCH(I$1,'REEDS calc-noIRA'!$C$63:$AG$63,0))*SUMIFS('res v com'!$F$3:$F$52,'res v com'!$B$3:$B$52,About!$B$2)</f>
        <v>3131.4276931489408</v>
      </c>
      <c r="J8" s="65">
        <f>INDEX('REEDS calc-noIRA'!$C$64:$AG$113,MATCH(About!$B$2,'REEDS calc-noIRA'!$B$64:$B$113,0),MATCH(J$1,'REEDS calc-noIRA'!$C$63:$AG$63,0))*SUMIFS('res v com'!$F$3:$F$52,'res v com'!$B$3:$B$52,About!$B$2)</f>
        <v>3234.3254821159126</v>
      </c>
      <c r="K8" s="65">
        <f>INDEX('REEDS calc-noIRA'!$C$64:$AG$113,MATCH(About!$B$2,'REEDS calc-noIRA'!$B$64:$B$113,0),MATCH(K$1,'REEDS calc-noIRA'!$C$63:$AG$63,0))*SUMIFS('res v com'!$F$3:$F$52,'res v com'!$B$3:$B$52,About!$B$2)</f>
        <v>3379.7240658176324</v>
      </c>
      <c r="L8" s="65">
        <f>INDEX('REEDS calc-noIRA'!$C$64:$AG$113,MATCH(About!$B$2,'REEDS calc-noIRA'!$B$64:$B$113,0),MATCH(L$1,'REEDS calc-noIRA'!$C$63:$AG$63,0))*SUMIFS('res v com'!$F$3:$F$52,'res v com'!$B$3:$B$52,About!$B$2)</f>
        <v>3525.1226495193523</v>
      </c>
      <c r="M8" s="65">
        <f>INDEX('REEDS calc-noIRA'!$C$64:$AG$113,MATCH(About!$B$2,'REEDS calc-noIRA'!$B$64:$B$113,0),MATCH(M$1,'REEDS calc-noIRA'!$C$63:$AG$63,0))*SUMIFS('res v com'!$F$3:$F$52,'res v com'!$B$3:$B$52,About!$B$2)</f>
        <v>3646.709643230995</v>
      </c>
      <c r="N8" s="65">
        <f>INDEX('REEDS calc-noIRA'!$C$64:$AG$113,MATCH(About!$B$2,'REEDS calc-noIRA'!$B$64:$B$113,0),MATCH(N$1,'REEDS calc-noIRA'!$C$63:$AG$63,0))*SUMIFS('res v com'!$F$3:$F$52,'res v com'!$B$3:$B$52,About!$B$2)</f>
        <v>3768.2966369426376</v>
      </c>
      <c r="O8" s="65">
        <f>INDEX('REEDS calc-noIRA'!$C$64:$AG$113,MATCH(About!$B$2,'REEDS calc-noIRA'!$B$64:$B$113,0),MATCH(O$1,'REEDS calc-noIRA'!$C$63:$AG$63,0))*SUMIFS('res v com'!$F$3:$F$52,'res v com'!$B$3:$B$52,About!$B$2)</f>
        <v>3870.9586675928758</v>
      </c>
      <c r="P8" s="65">
        <f>INDEX('REEDS calc-noIRA'!$C$64:$AG$113,MATCH(About!$B$2,'REEDS calc-noIRA'!$B$64:$B$113,0),MATCH(P$1,'REEDS calc-noIRA'!$C$63:$AG$63,0))*SUMIFS('res v com'!$F$3:$F$52,'res v com'!$B$3:$B$52,About!$B$2)</f>
        <v>3973.6206982431136</v>
      </c>
      <c r="Q8" s="65">
        <f>INDEX('REEDS calc-noIRA'!$C$64:$AG$113,MATCH(About!$B$2,'REEDS calc-noIRA'!$B$64:$B$113,0),MATCH(Q$1,'REEDS calc-noIRA'!$C$63:$AG$63,0))*SUMIFS('res v com'!$F$3:$F$52,'res v com'!$B$3:$B$52,About!$B$2)</f>
        <v>4062.9838165721658</v>
      </c>
      <c r="R8" s="65">
        <f>INDEX('REEDS calc-noIRA'!$C$64:$AG$113,MATCH(About!$B$2,'REEDS calc-noIRA'!$B$64:$B$113,0),MATCH(R$1,'REEDS calc-noIRA'!$C$63:$AG$63,0))*SUMIFS('res v com'!$F$3:$F$52,'res v com'!$B$3:$B$52,About!$B$2)</f>
        <v>4152.3469349012175</v>
      </c>
      <c r="S8" s="65">
        <f>INDEX('REEDS calc-noIRA'!$C$64:$AG$113,MATCH(About!$B$2,'REEDS calc-noIRA'!$B$64:$B$113,0),MATCH(S$1,'REEDS calc-noIRA'!$C$63:$AG$63,0))*SUMIFS('res v com'!$F$3:$F$52,'res v com'!$B$3:$B$52,About!$B$2)</f>
        <v>4233.0298606596407</v>
      </c>
      <c r="T8" s="65">
        <f>INDEX('REEDS calc-noIRA'!$C$64:$AG$113,MATCH(About!$B$2,'REEDS calc-noIRA'!$B$64:$B$113,0),MATCH(T$1,'REEDS calc-noIRA'!$C$63:$AG$63,0))*SUMIFS('res v com'!$F$3:$F$52,'res v com'!$B$3:$B$52,About!$B$2)</f>
        <v>4313.7127864180648</v>
      </c>
      <c r="U8" s="65">
        <f>INDEX('REEDS calc-noIRA'!$C$64:$AG$113,MATCH(About!$B$2,'REEDS calc-noIRA'!$B$64:$B$113,0),MATCH(U$1,'REEDS calc-noIRA'!$C$63:$AG$63,0))*SUMIFS('res v com'!$F$3:$F$52,'res v com'!$B$3:$B$52,About!$B$2)</f>
        <v>4381.4611536175125</v>
      </c>
      <c r="V8" s="65">
        <f>INDEX('REEDS calc-noIRA'!$C$64:$AG$113,MATCH(About!$B$2,'REEDS calc-noIRA'!$B$64:$B$113,0),MATCH(V$1,'REEDS calc-noIRA'!$C$63:$AG$63,0))*SUMIFS('res v com'!$F$3:$F$52,'res v com'!$B$3:$B$52,About!$B$2)</f>
        <v>4449.2095208169612</v>
      </c>
      <c r="W8" s="65">
        <f>INDEX('REEDS calc-noIRA'!$C$64:$AG$113,MATCH(About!$B$2,'REEDS calc-noIRA'!$B$64:$B$113,0),MATCH(W$1,'REEDS calc-noIRA'!$C$63:$AG$63,0))*SUMIFS('res v com'!$F$3:$F$52,'res v com'!$B$3:$B$52,About!$B$2)</f>
        <v>4510.8174554942316</v>
      </c>
      <c r="X8" s="65">
        <f>INDEX('REEDS calc-noIRA'!$C$64:$AG$113,MATCH(About!$B$2,'REEDS calc-noIRA'!$B$64:$B$113,0),MATCH(X$1,'REEDS calc-noIRA'!$C$63:$AG$63,0))*SUMIFS('res v com'!$F$3:$F$52,'res v com'!$B$3:$B$52,About!$B$2)</f>
        <v>4572.4253901715028</v>
      </c>
      <c r="Y8" s="65">
        <f>INDEX('REEDS calc-noIRA'!$C$64:$AG$113,MATCH(About!$B$2,'REEDS calc-noIRA'!$B$64:$B$113,0),MATCH(Y$1,'REEDS calc-noIRA'!$C$63:$AG$63,0))*SUMIFS('res v com'!$F$3:$F$52,'res v com'!$B$3:$B$52,About!$B$2)</f>
        <v>4730.6085044124375</v>
      </c>
      <c r="Z8" s="65">
        <f>INDEX('REEDS calc-noIRA'!$C$64:$AG$113,MATCH(About!$B$2,'REEDS calc-noIRA'!$B$64:$B$113,0),MATCH(Z$1,'REEDS calc-noIRA'!$C$63:$AG$63,0))*SUMIFS('res v com'!$F$3:$F$52,'res v com'!$B$3:$B$52,About!$B$2)</f>
        <v>4888.791618653373</v>
      </c>
      <c r="AA8" s="65">
        <f>INDEX('REEDS calc-noIRA'!$C$64:$AG$113,MATCH(About!$B$2,'REEDS calc-noIRA'!$B$64:$B$113,0),MATCH(AA$1,'REEDS calc-noIRA'!$C$63:$AG$63,0))*SUMIFS('res v com'!$F$3:$F$52,'res v com'!$B$3:$B$52,About!$B$2)</f>
        <v>4916.6646814635205</v>
      </c>
      <c r="AB8" s="65">
        <f>INDEX('REEDS calc-noIRA'!$C$64:$AG$113,MATCH(About!$B$2,'REEDS calc-noIRA'!$B$64:$B$113,0),MATCH(AB$1,'REEDS calc-noIRA'!$C$63:$AG$63,0))*SUMIFS('res v com'!$F$3:$F$52,'res v com'!$B$3:$B$52,About!$B$2)</f>
        <v>4944.5377442736681</v>
      </c>
      <c r="AC8" s="65">
        <f>INDEX('REEDS calc-noIRA'!$C$64:$AG$113,MATCH(About!$B$2,'REEDS calc-noIRA'!$B$64:$B$113,0),MATCH(AC$1,'REEDS calc-noIRA'!$C$63:$AG$63,0))*SUMIFS('res v com'!$F$3:$F$52,'res v com'!$B$3:$B$52,About!$B$2)</f>
        <v>5049.3537486358755</v>
      </c>
      <c r="AD8" s="65">
        <f>INDEX('REEDS calc-noIRA'!$C$64:$AG$113,MATCH(About!$B$2,'REEDS calc-noIRA'!$B$64:$B$113,0),MATCH(AD$1,'REEDS calc-noIRA'!$C$63:$AG$63,0))*SUMIFS('res v com'!$F$3:$F$52,'res v com'!$B$3:$B$52,About!$B$2)</f>
        <v>5154.1697529980829</v>
      </c>
      <c r="AE8" s="65">
        <f>INDEX('REEDS calc-noIRA'!$C$64:$AG$113,MATCH(About!$B$2,'REEDS calc-noIRA'!$B$64:$B$113,0),MATCH(AE$1,'REEDS calc-noIRA'!$C$63:$AG$63,0))*SUMIFS('res v com'!$F$3:$F$52,'res v com'!$B$3:$B$52,About!$B$2)</f>
        <v>5277.8357064118336</v>
      </c>
      <c r="AF8" s="65">
        <f>INDEX('REEDS calc-noIRA'!$C$64:$AG$113,MATCH(About!$B$2,'REEDS calc-noIRA'!$B$64:$B$113,0),MATCH(AF$1,'REEDS calc-noIRA'!$C$63:$AG$63,0))*SUMIFS('res v com'!$F$3:$F$52,'res v com'!$B$3:$B$52,About!$B$2)</f>
        <v>5401.5016598255825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-210.86539665597047</v>
      </c>
      <c r="E8" s="74">
        <f>'DESC-urban-residential'!F8-'BDESC-urban-residential'!F8</f>
        <v>-421.73079331193912</v>
      </c>
      <c r="F8" s="74">
        <f>'DESC-urban-residential'!G8-'BDESC-urban-residential'!G8</f>
        <v>-994.93776207311748</v>
      </c>
      <c r="G8" s="74">
        <f>'DESC-urban-residential'!H8-'BDESC-urban-residential'!H8</f>
        <v>-1568.1447308342995</v>
      </c>
      <c r="H8" s="74">
        <f>'DESC-urban-residential'!I8-'BDESC-urban-residential'!I8</f>
        <v>-2127.6924427287013</v>
      </c>
      <c r="I8" s="74">
        <f>'DESC-urban-residential'!J8-'BDESC-urban-residential'!J8</f>
        <v>-2687.2401546231049</v>
      </c>
      <c r="J8" s="74">
        <f>'DESC-urban-residential'!K8-'BDESC-urban-residential'!K8</f>
        <v>-3151.8792972419778</v>
      </c>
      <c r="K8" s="74">
        <f>'DESC-urban-residential'!L8-'BDESC-urban-residential'!L8</f>
        <v>-3616.5184398608508</v>
      </c>
      <c r="L8" s="74">
        <f>'DESC-urban-residential'!M8-'BDESC-urban-residential'!M8</f>
        <v>-4027.9759143454394</v>
      </c>
      <c r="M8" s="74">
        <f>'DESC-urban-residential'!N8-'BDESC-urban-residential'!N8</f>
        <v>-4439.4333888300316</v>
      </c>
      <c r="N8" s="74">
        <f>'DESC-urban-residential'!O8-'BDESC-urban-residential'!O8</f>
        <v>-4633.6067049756766</v>
      </c>
      <c r="O8" s="74">
        <f>'DESC-urban-residential'!P8-'BDESC-urban-residential'!P8</f>
        <v>-4827.7800211213198</v>
      </c>
      <c r="P8" s="74">
        <f>'DESC-urban-residential'!Q8-'BDESC-urban-residential'!Q8</f>
        <v>-4822.9552244218248</v>
      </c>
      <c r="Q8" s="74">
        <f>'DESC-urban-residential'!R8-'BDESC-urban-residential'!R8</f>
        <v>-4818.1304277223335</v>
      </c>
      <c r="R8" s="74">
        <f>'DESC-urban-residential'!S8-'BDESC-urban-residential'!S8</f>
        <v>-4819.3448772335432</v>
      </c>
      <c r="S8" s="74">
        <f>'DESC-urban-residential'!T8-'BDESC-urban-residential'!T8</f>
        <v>-4820.5593267447457</v>
      </c>
      <c r="T8" s="74">
        <f>'DESC-urban-residential'!U8-'BDESC-urban-residential'!U8</f>
        <v>-4843.7097705525484</v>
      </c>
      <c r="U8" s="74">
        <f>'DESC-urban-residential'!V8-'BDESC-urban-residential'!V8</f>
        <v>-4866.8602143603493</v>
      </c>
      <c r="V8" s="74">
        <f>'DESC-urban-residential'!W8-'BDESC-urban-residential'!W8</f>
        <v>-4905.6532958942407</v>
      </c>
      <c r="W8" s="74">
        <f>'DESC-urban-residential'!X8-'BDESC-urban-residential'!X8</f>
        <v>-4944.4463774281339</v>
      </c>
      <c r="X8" s="74">
        <f>'DESC-urban-residential'!Y8-'BDESC-urban-residential'!Y8</f>
        <v>-4664.8490786788971</v>
      </c>
      <c r="Y8" s="74">
        <f>'DESC-urban-residential'!Z8-'BDESC-urban-residential'!Z8</f>
        <v>-4385.2517799296547</v>
      </c>
      <c r="Z8" s="74">
        <f>'DESC-urban-residential'!AA8-'BDESC-urban-residential'!AA8</f>
        <v>-4489.7802413933005</v>
      </c>
      <c r="AA8" s="74">
        <f>'DESC-urban-residential'!AB8-'BDESC-urban-residential'!AB8</f>
        <v>-4594.3087028569516</v>
      </c>
      <c r="AB8" s="74">
        <f>'DESC-urban-residential'!AC8-'BDESC-urban-residential'!AC8</f>
        <v>-4430.6319300081959</v>
      </c>
      <c r="AC8" s="74">
        <f>'DESC-urban-residential'!AD8-'BDESC-urban-residential'!AD8</f>
        <v>-4266.9551571594329</v>
      </c>
      <c r="AD8" s="74">
        <f>'DESC-urban-residential'!AE8-'BDESC-urban-residential'!AE8</f>
        <v>-4007.4391770944858</v>
      </c>
      <c r="AE8" s="74">
        <f>'DESC-urban-residential'!AF8-'BDESC-urban-residential'!AF8</f>
        <v>-3747.9231970295441</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-11.098178771366804</v>
      </c>
      <c r="E8" s="74">
        <f>'DESC-rural-residential'!F8-'BDESC-rural-residential'!F8</f>
        <v>-22.196357542733551</v>
      </c>
      <c r="F8" s="74">
        <f>'DESC-rural-residential'!G8-'BDESC-rural-residential'!G8</f>
        <v>-52.365145372269467</v>
      </c>
      <c r="G8" s="74">
        <f>'DESC-rural-residential'!H8-'BDESC-rural-residential'!H8</f>
        <v>-82.533933201805212</v>
      </c>
      <c r="H8" s="74">
        <f>'DESC-rural-residential'!I8-'BDESC-rural-residential'!I8</f>
        <v>-111.98381277519491</v>
      </c>
      <c r="I8" s="74">
        <f>'DESC-rural-residential'!J8-'BDESC-rural-residential'!J8</f>
        <v>-141.43369234858449</v>
      </c>
      <c r="J8" s="74">
        <f>'DESC-rural-residential'!K8-'BDESC-rural-residential'!K8</f>
        <v>-165.88838406536718</v>
      </c>
      <c r="K8" s="74">
        <f>'DESC-rural-residential'!L8-'BDESC-rural-residential'!L8</f>
        <v>-190.34307578215009</v>
      </c>
      <c r="L8" s="74">
        <f>'DESC-rural-residential'!M8-'BDESC-rural-residential'!M8</f>
        <v>-211.99873233397057</v>
      </c>
      <c r="M8" s="74">
        <f>'DESC-rural-residential'!N8-'BDESC-rural-residential'!N8</f>
        <v>-233.65438888579115</v>
      </c>
      <c r="N8" s="74">
        <f>'DESC-rural-residential'!O8-'BDESC-rural-residential'!O8</f>
        <v>-243.87403710398291</v>
      </c>
      <c r="O8" s="74">
        <f>'DESC-rural-residential'!P8-'BDESC-rural-residential'!P8</f>
        <v>-254.09368532217468</v>
      </c>
      <c r="P8" s="74">
        <f>'DESC-rural-residential'!Q8-'BDESC-rural-residential'!Q8</f>
        <v>-253.83974865378025</v>
      </c>
      <c r="Q8" s="74">
        <f>'DESC-rural-residential'!R8-'BDESC-rural-residential'!R8</f>
        <v>-253.58581198538604</v>
      </c>
      <c r="R8" s="74">
        <f>'DESC-rural-residential'!S8-'BDESC-rural-residential'!S8</f>
        <v>-253.64973038071275</v>
      </c>
      <c r="S8" s="74">
        <f>'DESC-rural-residential'!T8-'BDESC-rural-residential'!T8</f>
        <v>-253.71364877603924</v>
      </c>
      <c r="T8" s="74">
        <f>'DESC-rural-residential'!U8-'BDESC-rural-residential'!U8</f>
        <v>-254.9320931869762</v>
      </c>
      <c r="U8" s="74">
        <f>'DESC-rural-residential'!V8-'BDESC-rural-residential'!V8</f>
        <v>-256.15053759791306</v>
      </c>
      <c r="V8" s="74">
        <f>'DESC-rural-residential'!W8-'BDESC-rural-residential'!W8</f>
        <v>-258.19227873127579</v>
      </c>
      <c r="W8" s="74">
        <f>'DESC-rural-residential'!X8-'BDESC-rural-residential'!X8</f>
        <v>-260.23401986463864</v>
      </c>
      <c r="X8" s="74">
        <f>'DESC-rural-residential'!Y8-'BDESC-rural-residential'!Y8</f>
        <v>-245.51837256204726</v>
      </c>
      <c r="Y8" s="74">
        <f>'DESC-rural-residential'!Z8-'BDESC-rural-residential'!Z8</f>
        <v>-230.80272525945543</v>
      </c>
      <c r="Z8" s="74">
        <f>'DESC-rural-residential'!AA8-'BDESC-rural-residential'!AA8</f>
        <v>-236.30422323122639</v>
      </c>
      <c r="AA8" s="74">
        <f>'DESC-rural-residential'!AB8-'BDESC-rural-residential'!AB8</f>
        <v>-241.80572120299746</v>
      </c>
      <c r="AB8" s="74">
        <f>'DESC-rural-residential'!AC8-'BDESC-rural-residential'!AC8</f>
        <v>-233.19115421095762</v>
      </c>
      <c r="AC8" s="74">
        <f>'DESC-rural-residential'!AD8-'BDESC-rural-residential'!AD8</f>
        <v>-224.57658721891755</v>
      </c>
      <c r="AD8" s="74">
        <f>'DESC-rural-residential'!AE8-'BDESC-rural-residential'!AE8</f>
        <v>-210.91785142602566</v>
      </c>
      <c r="AE8" s="74">
        <f>'DESC-rural-residential'!AF8-'BDESC-rural-residential'!AF8</f>
        <v>-197.25911563313389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-68.472788209064674</v>
      </c>
      <c r="E8" s="74">
        <f>'DESC-commercial'!F8-'BDESC-commercial'!F8</f>
        <v>-136.94557641812889</v>
      </c>
      <c r="F8" s="74">
        <f>'DESC-commercial'!G8-'BDESC-commercial'!G8</f>
        <v>-323.07891073651263</v>
      </c>
      <c r="G8" s="74">
        <f>'DESC-commercial'!H8-'BDESC-commercial'!H8</f>
        <v>-509.21224505489636</v>
      </c>
      <c r="H8" s="74">
        <f>'DESC-commercial'!I8-'BDESC-commercial'!I8</f>
        <v>-690.91010813255298</v>
      </c>
      <c r="I8" s="74">
        <f>'DESC-commercial'!J8-'BDESC-commercial'!J8</f>
        <v>-872.60797121020914</v>
      </c>
      <c r="J8" s="74">
        <f>'DESC-commercial'!K8-'BDESC-commercial'!K8</f>
        <v>-1023.486864147254</v>
      </c>
      <c r="K8" s="74">
        <f>'DESC-commercial'!L8-'BDESC-commercial'!L8</f>
        <v>-1174.3657570842988</v>
      </c>
      <c r="L8" s="74">
        <f>'DESC-commercial'!M8-'BDESC-commercial'!M8</f>
        <v>-1307.975353320639</v>
      </c>
      <c r="M8" s="74">
        <f>'DESC-commercial'!N8-'BDESC-commercial'!N8</f>
        <v>-1441.5849495569801</v>
      </c>
      <c r="N8" s="74">
        <f>'DESC-commercial'!O8-'BDESC-commercial'!O8</f>
        <v>-1504.6374397385935</v>
      </c>
      <c r="O8" s="74">
        <f>'DESC-commercial'!P8-'BDESC-commercial'!P8</f>
        <v>-1567.6899299202064</v>
      </c>
      <c r="P8" s="74">
        <f>'DESC-commercial'!Q8-'BDESC-commercial'!Q8</f>
        <v>-1566.1232087426424</v>
      </c>
      <c r="Q8" s="74">
        <f>'DESC-commercial'!R8-'BDESC-commercial'!R8</f>
        <v>-1564.5564875650798</v>
      </c>
      <c r="R8" s="74">
        <f>'DESC-commercial'!S8-'BDESC-commercial'!S8</f>
        <v>-1564.9508469312459</v>
      </c>
      <c r="S8" s="74">
        <f>'DESC-commercial'!T8-'BDESC-commercial'!T8</f>
        <v>-1565.3452062974102</v>
      </c>
      <c r="T8" s="74">
        <f>'DESC-commercial'!U8-'BDESC-commercial'!U8</f>
        <v>-1572.8626817150753</v>
      </c>
      <c r="U8" s="74">
        <f>'DESC-commercial'!V8-'BDESC-commercial'!V8</f>
        <v>-1580.3801571327394</v>
      </c>
      <c r="V8" s="74">
        <f>'DESC-commercial'!W8-'BDESC-commercial'!W8</f>
        <v>-1592.9771526472814</v>
      </c>
      <c r="W8" s="74">
        <f>'DESC-commercial'!X8-'BDESC-commercial'!X8</f>
        <v>-1605.5741481618234</v>
      </c>
      <c r="X8" s="74">
        <f>'DESC-commercial'!Y8-'BDESC-commercial'!Y8</f>
        <v>-1514.782548759109</v>
      </c>
      <c r="Y8" s="74">
        <f>'DESC-commercial'!Z8-'BDESC-commercial'!Z8</f>
        <v>-1423.9909493563928</v>
      </c>
      <c r="Z8" s="74">
        <f>'DESC-commercial'!AA8-'BDESC-commercial'!AA8</f>
        <v>-1457.9337171937223</v>
      </c>
      <c r="AA8" s="74">
        <f>'DESC-commercial'!AB8-'BDESC-commercial'!AB8</f>
        <v>-1491.8764850310517</v>
      </c>
      <c r="AB8" s="74">
        <f>'DESC-commercial'!AC8-'BDESC-commercial'!AC8</f>
        <v>-1438.7269157809515</v>
      </c>
      <c r="AC8" s="74">
        <f>'DESC-commercial'!AD8-'BDESC-commercial'!AD8</f>
        <v>-1385.5773465308512</v>
      </c>
      <c r="AD8" s="74">
        <f>'DESC-commercial'!AE8-'BDESC-commercial'!AE8</f>
        <v>-1301.3066078432385</v>
      </c>
      <c r="AE8" s="74">
        <f>'DESC-commercial'!AF8-'BDESC-commercial'!AF8</f>
        <v>-1217.0358691556276</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2025-01-29T23:35:10Z</dcterms:modified>
</cp:coreProperties>
</file>