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BLP\"/>
    </mc:Choice>
  </mc:AlternateContent>
  <xr:revisionPtr revIDLastSave="0" documentId="13_ncr:1_{E6697B76-2A50-4BA8-B839-897B124A01FE}" xr6:coauthVersionLast="45" xr6:coauthVersionMax="45" xr10:uidLastSave="{00000000-0000-0000-0000-000000000000}"/>
  <bookViews>
    <workbookView xWindow="4102" yWindow="555" windowWidth="15038" windowHeight="9533" activeTab="4" xr2:uid="{00000000-000D-0000-FFFF-FFFF00000000}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5" l="1"/>
  <c r="H30" i="5"/>
  <c r="I30" i="5"/>
  <c r="J30" i="5"/>
  <c r="K30" i="5"/>
  <c r="K31" i="5" s="1"/>
  <c r="K32" i="5" s="1"/>
  <c r="L30" i="5"/>
  <c r="L31" i="5" s="1"/>
  <c r="L32" i="5" s="1"/>
  <c r="M30" i="5"/>
  <c r="M31" i="5" s="1"/>
  <c r="M32" i="5" s="1"/>
  <c r="N30" i="5"/>
  <c r="N31" i="5" s="1"/>
  <c r="N32" i="5" s="1"/>
  <c r="O30" i="5"/>
  <c r="P30" i="5"/>
  <c r="Q30" i="5"/>
  <c r="R30" i="5"/>
  <c r="S30" i="5"/>
  <c r="T30" i="5"/>
  <c r="T31" i="5" s="1"/>
  <c r="T32" i="5" s="1"/>
  <c r="U30" i="5"/>
  <c r="U31" i="5" s="1"/>
  <c r="U32" i="5" s="1"/>
  <c r="V30" i="5"/>
  <c r="V31" i="5" s="1"/>
  <c r="V32" i="5" s="1"/>
  <c r="W30" i="5"/>
  <c r="X30" i="5"/>
  <c r="Y30" i="5"/>
  <c r="Z30" i="5"/>
  <c r="AA30" i="5"/>
  <c r="AB30" i="5"/>
  <c r="AB31" i="5" s="1"/>
  <c r="AB32" i="5" s="1"/>
  <c r="AC30" i="5"/>
  <c r="AC31" i="5" s="1"/>
  <c r="AC32" i="5" s="1"/>
  <c r="AD30" i="5"/>
  <c r="AD31" i="5" s="1"/>
  <c r="AD32" i="5" s="1"/>
  <c r="AE30" i="5"/>
  <c r="AF30" i="5"/>
  <c r="AG30" i="5"/>
  <c r="G31" i="5"/>
  <c r="H31" i="5"/>
  <c r="H32" i="5" s="1"/>
  <c r="I31" i="5"/>
  <c r="I32" i="5" s="1"/>
  <c r="J31" i="5"/>
  <c r="J32" i="5" s="1"/>
  <c r="O31" i="5"/>
  <c r="P31" i="5"/>
  <c r="Q31" i="5"/>
  <c r="Q32" i="5" s="1"/>
  <c r="R31" i="5"/>
  <c r="R32" i="5" s="1"/>
  <c r="S31" i="5"/>
  <c r="S32" i="5" s="1"/>
  <c r="W31" i="5"/>
  <c r="X31" i="5"/>
  <c r="Y31" i="5"/>
  <c r="Y32" i="5" s="1"/>
  <c r="Z31" i="5"/>
  <c r="Z32" i="5" s="1"/>
  <c r="AA31" i="5"/>
  <c r="AA32" i="5" s="1"/>
  <c r="AE31" i="5"/>
  <c r="AF31" i="5"/>
  <c r="AG31" i="5"/>
  <c r="AG32" i="5" s="1"/>
  <c r="G32" i="5"/>
  <c r="O32" i="5"/>
  <c r="P32" i="5"/>
  <c r="W32" i="5"/>
  <c r="X32" i="5"/>
  <c r="AE32" i="5"/>
  <c r="AF32" i="5"/>
  <c r="F32" i="5"/>
  <c r="F31" i="5"/>
  <c r="F30" i="5"/>
  <c r="B29" i="5"/>
  <c r="D30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B7" i="5"/>
  <c r="AG29" i="5" l="1"/>
  <c r="AG19" i="5"/>
  <c r="AG9" i="5"/>
  <c r="AG8" i="5"/>
  <c r="P19" i="5"/>
  <c r="P29" i="5"/>
  <c r="P9" i="5"/>
  <c r="P8" i="5"/>
  <c r="AE19" i="5"/>
  <c r="AE8" i="5"/>
  <c r="AE9" i="5"/>
  <c r="AE29" i="5"/>
  <c r="W19" i="5"/>
  <c r="W8" i="5"/>
  <c r="W9" i="5"/>
  <c r="W29" i="5"/>
  <c r="O19" i="5"/>
  <c r="O8" i="5"/>
  <c r="O9" i="5"/>
  <c r="O29" i="5"/>
  <c r="G19" i="5"/>
  <c r="G8" i="5"/>
  <c r="G9" i="5"/>
  <c r="G29" i="5"/>
  <c r="J29" i="5"/>
  <c r="J19" i="5"/>
  <c r="J8" i="5"/>
  <c r="J9" i="5"/>
  <c r="X29" i="5"/>
  <c r="X19" i="5"/>
  <c r="X8" i="5"/>
  <c r="X9" i="5"/>
  <c r="AD8" i="5"/>
  <c r="AD9" i="5"/>
  <c r="AD29" i="5"/>
  <c r="AD19" i="5"/>
  <c r="V8" i="5"/>
  <c r="V9" i="5"/>
  <c r="V29" i="5"/>
  <c r="V19" i="5"/>
  <c r="N8" i="5"/>
  <c r="N9" i="5"/>
  <c r="N19" i="5"/>
  <c r="N29" i="5"/>
  <c r="F8" i="5"/>
  <c r="F9" i="5"/>
  <c r="F29" i="5"/>
  <c r="F19" i="5"/>
  <c r="R29" i="5"/>
  <c r="R19" i="5"/>
  <c r="R8" i="5"/>
  <c r="R9" i="5"/>
  <c r="Q29" i="5"/>
  <c r="Q9" i="5"/>
  <c r="Q19" i="5"/>
  <c r="Q8" i="5"/>
  <c r="H19" i="5"/>
  <c r="H8" i="5"/>
  <c r="H9" i="5"/>
  <c r="H29" i="5"/>
  <c r="AC8" i="5"/>
  <c r="AC9" i="5"/>
  <c r="AC29" i="5"/>
  <c r="AC19" i="5"/>
  <c r="U8" i="5"/>
  <c r="U9" i="5"/>
  <c r="U29" i="5"/>
  <c r="U19" i="5"/>
  <c r="M8" i="5"/>
  <c r="M9" i="5"/>
  <c r="M29" i="5"/>
  <c r="M19" i="5"/>
  <c r="E8" i="5"/>
  <c r="E9" i="5"/>
  <c r="E29" i="5"/>
  <c r="E30" i="5" s="1"/>
  <c r="E19" i="5"/>
  <c r="Z29" i="5"/>
  <c r="Z8" i="5"/>
  <c r="Z19" i="5"/>
  <c r="Z9" i="5"/>
  <c r="Y29" i="5"/>
  <c r="Y19" i="5"/>
  <c r="Y8" i="5"/>
  <c r="Y9" i="5"/>
  <c r="AF19" i="5"/>
  <c r="AF9" i="5"/>
  <c r="AF8" i="5"/>
  <c r="AF29" i="5"/>
  <c r="B8" i="5"/>
  <c r="B9" i="5"/>
  <c r="B19" i="5"/>
  <c r="B30" i="5"/>
  <c r="AB9" i="5"/>
  <c r="AB29" i="5"/>
  <c r="AB19" i="5"/>
  <c r="AB8" i="5"/>
  <c r="T9" i="5"/>
  <c r="T8" i="5"/>
  <c r="T29" i="5"/>
  <c r="T19" i="5"/>
  <c r="L9" i="5"/>
  <c r="L8" i="5"/>
  <c r="L19" i="5"/>
  <c r="L29" i="5"/>
  <c r="D9" i="5"/>
  <c r="D8" i="5"/>
  <c r="D29" i="5"/>
  <c r="D19" i="5"/>
  <c r="I29" i="5"/>
  <c r="I19" i="5"/>
  <c r="I9" i="5"/>
  <c r="I8" i="5"/>
  <c r="AA29" i="5"/>
  <c r="AA19" i="5"/>
  <c r="AA8" i="5"/>
  <c r="AA9" i="5"/>
  <c r="S29" i="5"/>
  <c r="S19" i="5"/>
  <c r="S9" i="5"/>
  <c r="S8" i="5"/>
  <c r="K29" i="5"/>
  <c r="K19" i="5"/>
  <c r="K9" i="5"/>
  <c r="K8" i="5"/>
  <c r="C29" i="5"/>
  <c r="C30" i="5" s="1"/>
  <c r="C19" i="5"/>
  <c r="C9" i="5"/>
  <c r="C8" i="5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B1" i="3"/>
  <c r="C20" i="5" l="1"/>
  <c r="D20" i="5"/>
  <c r="D31" i="5" s="1"/>
  <c r="D32" i="5" s="1"/>
  <c r="D2" i="3" s="1"/>
  <c r="G20" i="5"/>
  <c r="K20" i="5"/>
  <c r="O20" i="5"/>
  <c r="S20" i="5"/>
  <c r="W20" i="5"/>
  <c r="AA20" i="5"/>
  <c r="AE20" i="5"/>
  <c r="E21" i="5"/>
  <c r="I21" i="5"/>
  <c r="M21" i="5"/>
  <c r="Q21" i="5"/>
  <c r="U21" i="5"/>
  <c r="Y21" i="5"/>
  <c r="AC21" i="5"/>
  <c r="AG21" i="5"/>
  <c r="B20" i="5"/>
  <c r="B21" i="5"/>
  <c r="C21" i="5"/>
  <c r="D21" i="5"/>
  <c r="E20" i="5"/>
  <c r="F20" i="5"/>
  <c r="F21" i="5"/>
  <c r="G21" i="5"/>
  <c r="H20" i="5"/>
  <c r="H21" i="5"/>
  <c r="I20" i="5"/>
  <c r="J20" i="5"/>
  <c r="J21" i="5"/>
  <c r="K21" i="5"/>
  <c r="L20" i="5"/>
  <c r="L21" i="5"/>
  <c r="M20" i="5"/>
  <c r="N20" i="5"/>
  <c r="N21" i="5"/>
  <c r="O21" i="5"/>
  <c r="P20" i="5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AA21" i="5"/>
  <c r="AB20" i="5"/>
  <c r="AB21" i="5"/>
  <c r="AC20" i="5"/>
  <c r="AD20" i="5"/>
  <c r="AD2" i="3" s="1"/>
  <c r="AD21" i="5"/>
  <c r="AE21" i="5"/>
  <c r="AF20" i="5"/>
  <c r="AF21" i="5"/>
  <c r="AG20" i="5"/>
  <c r="G2" i="3" l="1"/>
  <c r="N2" i="3"/>
  <c r="Z2" i="3"/>
  <c r="AE2" i="3"/>
  <c r="C31" i="5"/>
  <c r="C32" i="5" s="1"/>
  <c r="C2" i="3" s="1"/>
  <c r="AG2" i="3"/>
  <c r="Y2" i="3"/>
  <c r="AA2" i="3"/>
  <c r="P2" i="3"/>
  <c r="AB2" i="3"/>
  <c r="S2" i="3"/>
  <c r="I2" i="3"/>
  <c r="O2" i="3"/>
  <c r="V2" i="3"/>
  <c r="U2" i="3"/>
  <c r="Q2" i="3"/>
  <c r="AC2" i="3"/>
  <c r="AF2" i="3"/>
  <c r="T2" i="3"/>
  <c r="H2" i="3"/>
  <c r="K2" i="3"/>
  <c r="J2" i="3"/>
  <c r="W2" i="3"/>
  <c r="F2" i="3"/>
  <c r="X2" i="3"/>
  <c r="R2" i="3"/>
  <c r="L2" i="3"/>
  <c r="B31" i="5"/>
  <c r="B32" i="5" s="1"/>
  <c r="B2" i="3" s="1"/>
  <c r="E31" i="5"/>
  <c r="E32" i="5" s="1"/>
  <c r="E2" i="3" s="1"/>
  <c r="M2" i="3"/>
</calcChain>
</file>

<file path=xl/sharedStrings.xml><?xml version="1.0" encoding="utf-8"?>
<sst xmlns="http://schemas.openxmlformats.org/spreadsheetml/2006/main" count="257" uniqueCount="187">
  <si>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</si>
  <si>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</si>
  <si>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</si>
  <si>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</si>
  <si>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</si>
  <si>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</si>
  <si>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</si>
  <si>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</si>
  <si>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</si>
  <si>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</si>
  <si>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</si>
  <si>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</si>
  <si>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</si>
  <si>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</si>
  <si>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</si>
  <si>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</si>
  <si>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</si>
  <si>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</si>
  <si>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</si>
  <si>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</si>
  <si>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</si>
  <si>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</si>
  <si>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</si>
  <si>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</si>
  <si>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</si>
  <si>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</si>
  <si>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</si>
  <si>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</si>
  <si>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</si>
  <si>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</si>
  <si>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</si>
  <si>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</si>
  <si>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</si>
  <si>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</si>
  <si>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</si>
  <si>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</si>
  <si>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</si>
  <si>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</si>
  <si>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</si>
  <si>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</si>
  <si>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</si>
  <si>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</si>
  <si>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</si>
  <si>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</si>
  <si>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</si>
  <si>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</si>
  <si>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</si>
  <si>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</si>
  <si>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</si>
  <si>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</si>
  <si>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</si>
  <si>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</si>
  <si>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</si>
  <si>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</si>
  <si>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</si>
  <si>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</si>
  <si>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</si>
  <si>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</si>
  <si>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</si>
  <si>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</si>
  <si>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</si>
  <si>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</si>
  <si>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</si>
  <si>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</si>
  <si>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</si>
  <si>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</si>
  <si>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</si>
  <si>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</si>
  <si>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</si>
  <si>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</si>
  <si>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</si>
  <si>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</si>
  <si>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</si>
  <si>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</si>
  <si>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</si>
  <si>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</si>
  <si>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</si>
  <si>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</si>
  <si>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</si>
  <si>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</si>
  <si>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</si>
  <si>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</si>
  <si>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</si>
  <si>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</si>
  <si>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</si>
  <si>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</si>
  <si>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</si>
  <si>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</si>
  <si>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</si>
  <si>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</si>
  <si>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</si>
  <si>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</si>
  <si>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</si>
  <si>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</si>
  <si>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</si>
  <si>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</si>
  <si>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</si>
  <si>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</si>
  <si>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</si>
  <si>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</si>
  <si>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</si>
  <si>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</si>
  <si>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</si>
  <si>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</si>
  <si>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</si>
  <si>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</si>
  <si>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</si>
  <si>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</si>
  <si>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</si>
  <si>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</si>
  <si>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</si>
  <si>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</si>
  <si>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</si>
  <si>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</si>
  <si>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</si>
  <si>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</si>
  <si>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</si>
  <si>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</si>
  <si>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</si>
  <si>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</si>
  <si>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</si>
  <si>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</si>
  <si>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</si>
  <si>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</si>
  <si>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</si>
  <si>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</si>
  <si>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</si>
  <si>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</si>
  <si>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</si>
  <si>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</si>
  <si>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</si>
  <si>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</si>
  <si>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</si>
  <si>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</si>
  <si>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</si>
  <si>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</si>
  <si>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</si>
  <si>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</si>
  <si>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</si>
  <si>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</si>
  <si>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</si>
  <si>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</si>
  <si>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</si>
  <si>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</si>
  <si>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</si>
  <si>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</si>
  <si>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</si>
  <si>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</si>
  <si>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</si>
  <si>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</si>
  <si>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</si>
  <si>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</si>
  <si>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</si>
  <si>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</si>
  <si>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</si>
  <si>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</si>
  <si>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</si>
  <si>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</si>
  <si>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</si>
  <si>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</si>
  <si>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</si>
  <si>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</si>
  <si>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</si>
  <si>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</si>
  <si>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</si>
  <si>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</si>
  <si>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</si>
  <si>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</si>
  <si>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</si>
  <si>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</si>
  <si>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</si>
  <si>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</si>
  <si>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</si>
  <si>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</si>
  <si>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</si>
  <si>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</si>
  <si>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BAU LCFS Perc (dimensionless)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</si>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</sst>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0%"/>
    <numFmt numFmtId="166" formatCode="#,##0.0"/>
    <numFmt numFmtId="167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7" borderId="8" applyNumberFormat="0" applyAlignment="0" applyProtection="0"/>
    <xf numFmtId="0" fontId="19" fillId="8" borderId="9" applyNumberFormat="0" applyAlignment="0" applyProtection="0"/>
    <xf numFmtId="0" fontId="20" fillId="8" borderId="8" applyNumberFormat="0" applyAlignment="0" applyProtection="0"/>
    <xf numFmtId="0" fontId="21" fillId="0" borderId="10" applyNumberFormat="0" applyFill="0" applyAlignment="0" applyProtection="0"/>
    <xf numFmtId="0" fontId="22" fillId="9" borderId="11" applyNumberFormat="0" applyAlignment="0" applyProtection="0"/>
    <xf numFmtId="0" fontId="23" fillId="0" borderId="0" applyNumberFormat="0" applyFill="0" applyBorder="0" applyAlignment="0" applyProtection="0"/>
    <xf numFmtId="0" fontId="1" fillId="10" borderId="12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5" fillId="14" borderId="0" applyNumberFormat="0" applyBorder="0" applyAlignment="0" applyProtection="0"/>
    <xf numFmtId="0" fontId="25" fillId="18" borderId="0" applyNumberFormat="0" applyBorder="0" applyAlignment="0" applyProtection="0"/>
    <xf numFmtId="0" fontId="25" fillId="22" borderId="0" applyNumberFormat="0" applyBorder="0" applyAlignment="0" applyProtection="0"/>
    <xf numFmtId="0" fontId="25" fillId="26" borderId="0" applyNumberFormat="0" applyBorder="0" applyAlignment="0" applyProtection="0"/>
    <xf numFmtId="0" fontId="25" fillId="30" borderId="0" applyNumberFormat="0" applyBorder="0" applyAlignment="0" applyProtection="0"/>
    <xf numFmtId="0" fontId="25" fillId="34" borderId="0" applyNumberFormat="0" applyBorder="0" applyAlignment="0" applyProtection="0"/>
    <xf numFmtId="0" fontId="1" fillId="10" borderId="1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0" borderId="3" applyNumberFormat="0" applyFont="0" applyProtection="0">
      <alignment wrapText="1"/>
    </xf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165" fontId="7" fillId="0" borderId="2" xfId="4" applyNumberFormat="1" applyFill="1" applyAlignment="1">
      <alignment horizontal="right" wrapText="1"/>
    </xf>
    <xf numFmtId="4" fontId="7" fillId="0" borderId="2" xfId="4" applyNumberForma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7" fillId="0" borderId="4" xfId="6" applyFont="1" applyFill="1" applyBorder="1" applyAlignment="1">
      <alignment wrapText="1"/>
    </xf>
    <xf numFmtId="0" fontId="11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5" fontId="0" fillId="0" borderId="0" xfId="1" applyNumberFormat="1" applyFont="1"/>
    <xf numFmtId="167" fontId="0" fillId="0" borderId="0" xfId="0" applyNumberFormat="1"/>
    <xf numFmtId="0" fontId="0" fillId="3" borderId="0" xfId="0" applyFill="1"/>
    <xf numFmtId="0" fontId="0" fillId="0" borderId="0" xfId="0" applyAlignment="1" applyProtection="1">
      <alignment horizontal="left"/>
    </xf>
    <xf numFmtId="0" fontId="6" fillId="0" borderId="0" xfId="0" applyFont="1"/>
    <xf numFmtId="0" fontId="5" fillId="0" borderId="1" xfId="3" applyFont="1" applyFill="1" applyBorder="1" applyAlignment="1">
      <alignment wrapText="1"/>
    </xf>
    <xf numFmtId="0" fontId="5" fillId="0" borderId="1" xfId="3" applyFont="1" applyFill="1" applyBorder="1" applyAlignment="1">
      <alignment wrapText="1"/>
    </xf>
    <xf numFmtId="0" fontId="26" fillId="0" borderId="0" xfId="44"/>
    <xf numFmtId="43" fontId="0" fillId="0" borderId="0" xfId="9" applyNumberFormat="1" applyFont="1" applyAlignment="1">
      <alignment horizontal="right"/>
    </xf>
    <xf numFmtId="43" fontId="0" fillId="0" borderId="0" xfId="9" applyNumberFormat="1" applyFont="1"/>
    <xf numFmtId="0" fontId="5" fillId="0" borderId="0" xfId="2"/>
    <xf numFmtId="0" fontId="5" fillId="0" borderId="0" xfId="7" applyFont="1"/>
    <xf numFmtId="0" fontId="7" fillId="0" borderId="4" xfId="6" applyFont="1" applyFill="1" applyBorder="1" applyAlignment="1">
      <alignment wrapText="1"/>
    </xf>
    <xf numFmtId="0" fontId="8" fillId="0" borderId="0" xfId="2" applyFont="1"/>
    <xf numFmtId="0" fontId="9" fillId="0" borderId="0" xfId="8" applyFont="1" applyFill="1" applyBorder="1" applyAlignment="1">
      <alignment horizontal="left"/>
    </xf>
    <xf numFmtId="0" fontId="5" fillId="0" borderId="0" xfId="2" applyAlignment="1" applyProtection="1">
      <alignment horizontal="left"/>
    </xf>
    <xf numFmtId="0" fontId="7" fillId="0" borderId="2" xfId="4" applyFont="1" applyFill="1" applyBorder="1" applyAlignment="1">
      <alignment wrapText="1"/>
    </xf>
    <xf numFmtId="0" fontId="5" fillId="0" borderId="3" xfId="5" applyFont="1" applyFill="1" applyBorder="1" applyAlignment="1">
      <alignment wrapText="1"/>
    </xf>
    <xf numFmtId="4" fontId="5" fillId="0" borderId="3" xfId="5" applyNumberFormat="1" applyFont="1" applyFill="1" applyAlignment="1">
      <alignment horizontal="right" wrapText="1"/>
    </xf>
    <xf numFmtId="165" fontId="5" fillId="0" borderId="3" xfId="5" applyNumberFormat="1" applyFont="1" applyFill="1" applyAlignment="1">
      <alignment horizontal="right" wrapText="1"/>
    </xf>
    <xf numFmtId="4" fontId="7" fillId="0" borderId="2" xfId="4" applyNumberFormat="1" applyFill="1" applyAlignment="1">
      <alignment horizontal="right" wrapText="1"/>
    </xf>
    <xf numFmtId="165" fontId="7" fillId="0" borderId="2" xfId="4" applyNumberFormat="1" applyFill="1" applyAlignment="1">
      <alignment horizontal="right" wrapText="1"/>
    </xf>
    <xf numFmtId="3" fontId="5" fillId="0" borderId="3" xfId="5" applyNumberFormat="1" applyFont="1" applyFill="1" applyAlignment="1">
      <alignment horizontal="right" wrapText="1"/>
    </xf>
    <xf numFmtId="166" fontId="5" fillId="0" borderId="3" xfId="5" applyNumberFormat="1" applyFont="1" applyFill="1" applyAlignment="1">
      <alignment horizontal="right" wrapText="1"/>
    </xf>
    <xf numFmtId="0" fontId="6" fillId="0" borderId="0" xfId="2" applyFont="1"/>
    <xf numFmtId="0" fontId="10" fillId="0" borderId="0" xfId="2" applyFont="1"/>
  </cellXfs>
  <cellStyles count="66">
    <cellStyle name="20% - Accent1" xfId="27" builtinId="30" customBuiltin="1"/>
    <cellStyle name="20% - Accent1 2" xfId="53" xr:uid="{32320063-281D-4EF8-8309-D72DE978D8EB}"/>
    <cellStyle name="20% - Accent2" xfId="30" builtinId="34" customBuiltin="1"/>
    <cellStyle name="20% - Accent2 2" xfId="55" xr:uid="{D8F2E2C5-9F34-46DF-AFC1-0109AC0F77D3}"/>
    <cellStyle name="20% - Accent3" xfId="33" builtinId="38" customBuiltin="1"/>
    <cellStyle name="20% - Accent3 2" xfId="57" xr:uid="{A4467A85-48F0-4509-87C1-E8850BADCC19}"/>
    <cellStyle name="20% - Accent4" xfId="36" builtinId="42" customBuiltin="1"/>
    <cellStyle name="20% - Accent4 2" xfId="59" xr:uid="{5A086145-7F69-4292-8D35-E3993DF518AD}"/>
    <cellStyle name="20% - Accent5" xfId="39" builtinId="46" customBuiltin="1"/>
    <cellStyle name="20% - Accent5 2" xfId="61" xr:uid="{DE38A67F-B55C-4C67-BE83-BF39EC60F9D4}"/>
    <cellStyle name="20% - Accent6" xfId="42" builtinId="50" customBuiltin="1"/>
    <cellStyle name="20% - Accent6 2" xfId="63" xr:uid="{D2F2B8DF-B4F3-4BEE-9076-2E60EDFDFE9A}"/>
    <cellStyle name="40% - Accent1" xfId="28" builtinId="31" customBuiltin="1"/>
    <cellStyle name="40% - Accent1 2" xfId="54" xr:uid="{BC0B8C4F-D2A7-42C1-9CEA-4E68045ED7C5}"/>
    <cellStyle name="40% - Accent2" xfId="31" builtinId="35" customBuiltin="1"/>
    <cellStyle name="40% - Accent2 2" xfId="56" xr:uid="{2C6712E3-6F0B-4521-B3EC-360C322D3DD5}"/>
    <cellStyle name="40% - Accent3" xfId="34" builtinId="39" customBuiltin="1"/>
    <cellStyle name="40% - Accent3 2" xfId="58" xr:uid="{126D3829-971F-4802-8EDD-17847CD86BA4}"/>
    <cellStyle name="40% - Accent4" xfId="37" builtinId="43" customBuiltin="1"/>
    <cellStyle name="40% - Accent4 2" xfId="60" xr:uid="{0AA3D584-7D43-4862-B987-CAD3CF4FD23D}"/>
    <cellStyle name="40% - Accent5" xfId="40" builtinId="47" customBuiltin="1"/>
    <cellStyle name="40% - Accent5 2" xfId="62" xr:uid="{D5506D38-C366-4E63-9933-C3B270B4DAE9}"/>
    <cellStyle name="40% - Accent6" xfId="43" builtinId="51" customBuiltin="1"/>
    <cellStyle name="40% - Accent6 2" xfId="64" xr:uid="{3B77F0D6-A22D-461D-96BC-D1CD88093502}"/>
    <cellStyle name="60% - Accent1 2" xfId="46" xr:uid="{6BCE10FA-8FDC-4F52-801F-BCD84E62F178}"/>
    <cellStyle name="60% - Accent2 2" xfId="47" xr:uid="{FEA36FA5-D459-4B5B-AAFD-FE0729E88A61}"/>
    <cellStyle name="60% - Accent3 2" xfId="48" xr:uid="{23A11457-666E-46DB-8B92-EFEBEF01A779}"/>
    <cellStyle name="60% - Accent4 2" xfId="49" xr:uid="{734ABFD1-2B59-410E-9B70-DE7E095F132D}"/>
    <cellStyle name="60% - Accent5 2" xfId="50" xr:uid="{708FB6CF-5617-45F7-8AA5-5E9F8863AACE}"/>
    <cellStyle name="60% - Accent6 2" xfId="51" xr:uid="{6AC769E9-D838-4F60-A288-03AB905BECE6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16" builtinId="27" customBuiltin="1"/>
    <cellStyle name="Body: normal cell" xfId="5" xr:uid="{00000000-0005-0000-0000-000000000000}"/>
    <cellStyle name="Body: normal cell 2" xfId="65" xr:uid="{4D8D67BC-84DC-4595-B841-46EBB3975AA5}"/>
    <cellStyle name="Calculation" xfId="19" builtinId="22" customBuiltin="1"/>
    <cellStyle name="Check Cell" xfId="21" builtinId="23" customBuiltin="1"/>
    <cellStyle name="Comma" xfId="9" builtinId="3"/>
    <cellStyle name="Explanatory Text" xfId="24" builtinId="53" customBuiltin="1"/>
    <cellStyle name="Font: Calibri, 9pt regular" xfId="7" xr:uid="{00000000-0005-0000-0000-000001000000}"/>
    <cellStyle name="Footnotes: top row" xfId="3" xr:uid="{00000000-0005-0000-0000-000002000000}"/>
    <cellStyle name="Good" xfId="15" builtinId="26" customBuiltin="1"/>
    <cellStyle name="Header: bottom row" xfId="6" xr:uid="{00000000-0005-0000-0000-000003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44" builtinId="8"/>
    <cellStyle name="Input" xfId="17" builtinId="20" customBuiltin="1"/>
    <cellStyle name="Linked Cell" xfId="20" builtinId="24" customBuiltin="1"/>
    <cellStyle name="Neutral 2" xfId="45" xr:uid="{88CC3CA0-59E7-44BB-B29D-FF57551DDD2D}"/>
    <cellStyle name="Normal" xfId="0" builtinId="0"/>
    <cellStyle name="Normal 2" xfId="2" xr:uid="{00000000-0005-0000-0000-000005000000}"/>
    <cellStyle name="Note" xfId="23" builtinId="10" customBuiltin="1"/>
    <cellStyle name="Note 2" xfId="52" xr:uid="{AA9AF6D9-80EA-4717-BEEF-78ABA1934CF8}"/>
    <cellStyle name="Output" xfId="18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10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14" sqref="B14"/>
    </sheetView>
  </sheetViews>
  <sheetFormatPr defaultRowHeight="14.25" x14ac:dyDescent="0.45"/>
  <cols>
    <col min="2" max="2" width="56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8" t="s">
        <v>137</v>
      </c>
    </row>
    <row r="4" spans="1:2" x14ac:dyDescent="0.45">
      <c r="B4" t="s">
        <v>138</v>
      </c>
    </row>
    <row r="5" spans="1:2" x14ac:dyDescent="0.45">
      <c r="B5" s="6">
        <v>2010</v>
      </c>
    </row>
    <row r="6" spans="1:2" x14ac:dyDescent="0.45">
      <c r="B6" t="s">
        <v>139</v>
      </c>
    </row>
    <row r="7" spans="1:2" x14ac:dyDescent="0.45">
      <c r="B7" t="s">
        <v>140</v>
      </c>
    </row>
    <row r="8" spans="1:2" x14ac:dyDescent="0.45">
      <c r="B8" t="s">
        <v>141</v>
      </c>
    </row>
    <row r="10" spans="1:2" x14ac:dyDescent="0.45">
      <c r="A10" s="1"/>
      <c r="B10" s="8" t="s">
        <v>142</v>
      </c>
    </row>
    <row r="11" spans="1:2" x14ac:dyDescent="0.45">
      <c r="B11" t="s">
        <v>143</v>
      </c>
    </row>
    <row r="12" spans="1:2" x14ac:dyDescent="0.45">
      <c r="B12" s="6">
        <v>2020</v>
      </c>
    </row>
    <row r="13" spans="1:2" x14ac:dyDescent="0.45">
      <c r="B13" t="s">
        <v>177</v>
      </c>
    </row>
    <row r="14" spans="1:2" x14ac:dyDescent="0.45">
      <c r="B14" s="29" t="s">
        <v>144</v>
      </c>
    </row>
    <row r="15" spans="1:2" x14ac:dyDescent="0.45">
      <c r="B15" t="s">
        <v>145</v>
      </c>
    </row>
    <row r="17" spans="1:1" x14ac:dyDescent="0.45">
      <c r="A17" s="1" t="s">
        <v>164</v>
      </c>
    </row>
    <row r="18" spans="1:1" x14ac:dyDescent="0.45">
      <c r="A18" t="s">
        <v>165</v>
      </c>
    </row>
    <row r="19" spans="1:1" x14ac:dyDescent="0.45">
      <c r="A19" t="s">
        <v>166</v>
      </c>
    </row>
    <row r="20" spans="1:1" x14ac:dyDescent="0.45">
      <c r="A20" t="s">
        <v>167</v>
      </c>
    </row>
    <row r="21" spans="1:1" x14ac:dyDescent="0.45">
      <c r="A21" t="s">
        <v>168</v>
      </c>
    </row>
    <row r="22" spans="1:1" x14ac:dyDescent="0.45">
      <c r="A22" t="s">
        <v>169</v>
      </c>
    </row>
  </sheetData>
  <hyperlinks>
    <hyperlink ref="B14" r:id="rId1" xr:uid="{AE4C487F-A2D8-4666-BC8F-FBAE6AD3BD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opLeftCell="A16" workbookViewId="0">
      <selection activeCell="B26" sqref="B26"/>
    </sheetView>
  </sheetViews>
  <sheetFormatPr defaultRowHeight="14.25" x14ac:dyDescent="0.45"/>
  <cols>
    <col min="1" max="1" width="21.73046875" customWidth="1"/>
    <col min="2" max="2" width="26.73046875" customWidth="1"/>
    <col min="3" max="3" width="25.3984375" customWidth="1"/>
    <col min="4" max="4" width="23.73046875" customWidth="1"/>
    <col min="5" max="5" width="19.59765625" customWidth="1"/>
  </cols>
  <sheetData>
    <row r="1" spans="1:6" x14ac:dyDescent="0.45">
      <c r="A1" s="8" t="s">
        <v>2</v>
      </c>
      <c r="B1" s="9"/>
      <c r="C1" s="9"/>
      <c r="D1" s="9"/>
      <c r="E1" s="9"/>
      <c r="F1" s="2"/>
    </row>
    <row r="2" spans="1:6" s="4" customFormat="1" ht="28.5" x14ac:dyDescent="0.45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45">
      <c r="A3" s="3">
        <v>2008</v>
      </c>
      <c r="B3" s="3" t="s">
        <v>6</v>
      </c>
      <c r="C3" s="3" t="s">
        <v>6</v>
      </c>
      <c r="D3" s="3" t="s">
        <v>6</v>
      </c>
      <c r="E3" s="31">
        <v>9</v>
      </c>
    </row>
    <row r="4" spans="1:6" x14ac:dyDescent="0.45">
      <c r="A4" s="3">
        <v>2009</v>
      </c>
      <c r="B4" s="3" t="s">
        <v>6</v>
      </c>
      <c r="C4" s="3">
        <v>0.5</v>
      </c>
      <c r="D4" s="3">
        <v>0.6</v>
      </c>
      <c r="E4" s="30">
        <v>11.1</v>
      </c>
    </row>
    <row r="5" spans="1:6" x14ac:dyDescent="0.45">
      <c r="A5" s="3">
        <v>2010</v>
      </c>
      <c r="B5" s="3">
        <v>0.1</v>
      </c>
      <c r="C5" s="3">
        <v>0.65</v>
      </c>
      <c r="D5" s="3">
        <v>0.95</v>
      </c>
      <c r="E5" s="30">
        <v>12.95</v>
      </c>
    </row>
    <row r="6" spans="1:6" x14ac:dyDescent="0.45">
      <c r="A6" s="3">
        <v>2011</v>
      </c>
      <c r="B6" s="3">
        <v>0.25</v>
      </c>
      <c r="C6" s="3">
        <v>0.8</v>
      </c>
      <c r="D6" s="3">
        <v>1.35</v>
      </c>
      <c r="E6" s="30">
        <v>13.95</v>
      </c>
    </row>
    <row r="7" spans="1:6" x14ac:dyDescent="0.45">
      <c r="A7" s="3">
        <v>2012</v>
      </c>
      <c r="B7" s="3">
        <v>0.5</v>
      </c>
      <c r="C7" s="3">
        <v>1</v>
      </c>
      <c r="D7" s="3">
        <v>2</v>
      </c>
      <c r="E7" s="30">
        <v>15.2</v>
      </c>
    </row>
    <row r="8" spans="1:6" x14ac:dyDescent="0.45">
      <c r="A8" s="3">
        <v>2013</v>
      </c>
      <c r="B8" s="3">
        <v>1</v>
      </c>
      <c r="C8" s="3" t="s">
        <v>8</v>
      </c>
      <c r="D8" s="3">
        <v>2.75</v>
      </c>
      <c r="E8" s="30">
        <v>16.55</v>
      </c>
    </row>
    <row r="9" spans="1:6" x14ac:dyDescent="0.45">
      <c r="A9" s="3">
        <v>2014</v>
      </c>
      <c r="B9" s="3">
        <v>1.75</v>
      </c>
      <c r="C9" s="3" t="s">
        <v>8</v>
      </c>
      <c r="D9" s="3">
        <v>3.75</v>
      </c>
      <c r="E9" s="30">
        <v>18.149999999999999</v>
      </c>
    </row>
    <row r="10" spans="1:6" x14ac:dyDescent="0.45">
      <c r="A10" s="3">
        <v>2015</v>
      </c>
      <c r="B10" s="3">
        <v>3</v>
      </c>
      <c r="C10" s="3" t="s">
        <v>8</v>
      </c>
      <c r="D10" s="3">
        <v>5.5</v>
      </c>
      <c r="E10" s="30">
        <v>20.5</v>
      </c>
    </row>
    <row r="11" spans="1:6" x14ac:dyDescent="0.45">
      <c r="A11" s="3">
        <v>2016</v>
      </c>
      <c r="B11" s="3">
        <v>4.25</v>
      </c>
      <c r="C11" s="3" t="s">
        <v>8</v>
      </c>
      <c r="D11" s="3">
        <v>7.25</v>
      </c>
      <c r="E11" s="30">
        <v>22.25</v>
      </c>
    </row>
    <row r="12" spans="1:6" x14ac:dyDescent="0.45">
      <c r="A12" s="3">
        <v>2017</v>
      </c>
      <c r="B12" s="3">
        <v>5.5</v>
      </c>
      <c r="C12" s="3" t="s">
        <v>8</v>
      </c>
      <c r="D12" s="3">
        <v>9</v>
      </c>
      <c r="E12" s="30">
        <v>24</v>
      </c>
    </row>
    <row r="13" spans="1:6" x14ac:dyDescent="0.45">
      <c r="A13" s="3">
        <v>2018</v>
      </c>
      <c r="B13" s="3">
        <v>7</v>
      </c>
      <c r="C13" s="3" t="s">
        <v>8</v>
      </c>
      <c r="D13" s="3">
        <v>11</v>
      </c>
      <c r="E13" s="30">
        <v>26</v>
      </c>
    </row>
    <row r="14" spans="1:6" x14ac:dyDescent="0.45">
      <c r="A14" s="3">
        <v>2019</v>
      </c>
      <c r="B14" s="3">
        <v>8.5</v>
      </c>
      <c r="C14" s="3" t="s">
        <v>8</v>
      </c>
      <c r="D14" s="3">
        <v>13</v>
      </c>
      <c r="E14" s="30">
        <v>28</v>
      </c>
    </row>
    <row r="15" spans="1:6" x14ac:dyDescent="0.45">
      <c r="A15" s="3">
        <v>2020</v>
      </c>
      <c r="B15" s="3">
        <v>10.5</v>
      </c>
      <c r="C15" s="3" t="s">
        <v>8</v>
      </c>
      <c r="D15" s="3">
        <v>15</v>
      </c>
      <c r="E15" s="30">
        <v>30</v>
      </c>
    </row>
    <row r="16" spans="1:6" x14ac:dyDescent="0.45">
      <c r="A16" s="3">
        <v>2021</v>
      </c>
      <c r="B16" s="3">
        <v>13.5</v>
      </c>
      <c r="C16" s="3" t="s">
        <v>8</v>
      </c>
      <c r="D16" s="3">
        <v>18</v>
      </c>
      <c r="E16" s="30">
        <v>33</v>
      </c>
    </row>
    <row r="17" spans="1:5" x14ac:dyDescent="0.45">
      <c r="A17" s="3">
        <v>2022</v>
      </c>
      <c r="B17" s="3">
        <v>16</v>
      </c>
      <c r="C17" s="3" t="s">
        <v>8</v>
      </c>
      <c r="D17" s="3">
        <v>21</v>
      </c>
      <c r="E17" s="30">
        <v>36</v>
      </c>
    </row>
    <row r="18" spans="1:5" x14ac:dyDescent="0.45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45">
      <c r="A19" s="7" t="s">
        <v>12</v>
      </c>
      <c r="B19" s="3"/>
      <c r="C19" s="3"/>
    </row>
    <row r="20" spans="1:5" x14ac:dyDescent="0.45">
      <c r="A20" s="7" t="s">
        <v>13</v>
      </c>
    </row>
    <row r="24" spans="1:5" x14ac:dyDescent="0.45">
      <c r="A24" s="8" t="s">
        <v>131</v>
      </c>
      <c r="B24" s="8"/>
    </row>
    <row r="25" spans="1:5" x14ac:dyDescent="0.45">
      <c r="A25" s="18" t="s">
        <v>132</v>
      </c>
    </row>
    <row r="26" spans="1:5" x14ac:dyDescent="0.45">
      <c r="A26" s="24" t="s">
        <v>133</v>
      </c>
      <c r="B26" s="19">
        <v>0.2</v>
      </c>
    </row>
    <row r="27" spans="1:5" x14ac:dyDescent="0.45">
      <c r="A27" t="s">
        <v>134</v>
      </c>
      <c r="B27" s="19">
        <v>0.5</v>
      </c>
    </row>
    <row r="28" spans="1:5" x14ac:dyDescent="0.45">
      <c r="A28" t="s">
        <v>135</v>
      </c>
      <c r="B28" s="19">
        <v>0.5</v>
      </c>
    </row>
    <row r="29" spans="1:5" x14ac:dyDescent="0.45">
      <c r="A29" t="s">
        <v>136</v>
      </c>
      <c r="B29" s="19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J9" sqref="AJ9"/>
    </sheetView>
  </sheetViews>
  <sheetFormatPr defaultRowHeight="15" customHeight="1" x14ac:dyDescent="0.45"/>
  <cols>
    <col min="1" max="1" width="15.796875" customWidth="1"/>
    <col min="2" max="2" width="45.73046875" customWidth="1"/>
    <col min="38" max="38" width="8" customWidth="1"/>
  </cols>
  <sheetData>
    <row r="1" spans="1:37" ht="15" customHeight="1" thickBot="1" x14ac:dyDescent="0.5">
      <c r="A1" s="32"/>
      <c r="B1" s="33" t="s">
        <v>178</v>
      </c>
      <c r="C1" s="34">
        <v>2019</v>
      </c>
      <c r="D1" s="34">
        <v>2020</v>
      </c>
      <c r="E1" s="34">
        <v>2021</v>
      </c>
      <c r="F1" s="34">
        <v>2022</v>
      </c>
      <c r="G1" s="34">
        <v>2023</v>
      </c>
      <c r="H1" s="34">
        <v>2024</v>
      </c>
      <c r="I1" s="34">
        <v>2025</v>
      </c>
      <c r="J1" s="34">
        <v>2026</v>
      </c>
      <c r="K1" s="34">
        <v>2027</v>
      </c>
      <c r="L1" s="34">
        <v>2028</v>
      </c>
      <c r="M1" s="34">
        <v>2029</v>
      </c>
      <c r="N1" s="34">
        <v>2030</v>
      </c>
      <c r="O1" s="34">
        <v>2031</v>
      </c>
      <c r="P1" s="34">
        <v>2032</v>
      </c>
      <c r="Q1" s="34">
        <v>2033</v>
      </c>
      <c r="R1" s="34">
        <v>2034</v>
      </c>
      <c r="S1" s="34">
        <v>2035</v>
      </c>
      <c r="T1" s="34">
        <v>2036</v>
      </c>
      <c r="U1" s="34">
        <v>2037</v>
      </c>
      <c r="V1" s="34">
        <v>2038</v>
      </c>
      <c r="W1" s="34">
        <v>2039</v>
      </c>
      <c r="X1" s="34">
        <v>2040</v>
      </c>
      <c r="Y1" s="34">
        <v>2041</v>
      </c>
      <c r="Z1" s="34">
        <v>2042</v>
      </c>
      <c r="AA1" s="34">
        <v>2043</v>
      </c>
      <c r="AB1" s="34">
        <v>2044</v>
      </c>
      <c r="AC1" s="34">
        <v>2045</v>
      </c>
      <c r="AD1" s="34">
        <v>2046</v>
      </c>
      <c r="AE1" s="34">
        <v>2047</v>
      </c>
      <c r="AF1" s="34">
        <v>2048</v>
      </c>
      <c r="AG1" s="34">
        <v>2049</v>
      </c>
      <c r="AH1" s="34">
        <v>2050</v>
      </c>
      <c r="AI1" s="32"/>
      <c r="AJ1" s="17"/>
    </row>
    <row r="2" spans="1:37" ht="15" customHeight="1" thickTop="1" x14ac:dyDescent="0.45">
      <c r="A2" s="32"/>
      <c r="B2" s="32"/>
      <c r="C2" s="47"/>
      <c r="D2" s="47"/>
      <c r="E2" s="47"/>
      <c r="F2" s="47"/>
      <c r="G2" s="47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1:37" ht="15" customHeight="1" x14ac:dyDescent="0.45">
      <c r="A3" s="32"/>
      <c r="B3" s="32"/>
      <c r="C3" s="47" t="s">
        <v>130</v>
      </c>
      <c r="D3" s="47" t="s">
        <v>177</v>
      </c>
      <c r="E3" s="47"/>
      <c r="F3" s="47"/>
      <c r="G3" s="47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4" spans="1:37" ht="15" customHeight="1" x14ac:dyDescent="0.45">
      <c r="A4" s="32"/>
      <c r="B4" s="32"/>
      <c r="C4" s="47" t="s">
        <v>129</v>
      </c>
      <c r="D4" s="47" t="s">
        <v>179</v>
      </c>
      <c r="E4" s="47"/>
      <c r="F4" s="47"/>
      <c r="G4" s="47" t="s">
        <v>128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</row>
    <row r="5" spans="1:37" ht="15" customHeight="1" x14ac:dyDescent="0.45">
      <c r="A5" s="32"/>
      <c r="B5" s="32"/>
      <c r="C5" s="47" t="s">
        <v>127</v>
      </c>
      <c r="D5" s="47" t="s">
        <v>180</v>
      </c>
      <c r="E5" s="47"/>
      <c r="F5" s="47"/>
      <c r="G5" s="47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</row>
    <row r="6" spans="1:37" ht="15" customHeight="1" x14ac:dyDescent="0.45">
      <c r="A6" s="32"/>
      <c r="B6" s="32"/>
      <c r="C6" s="47" t="s">
        <v>126</v>
      </c>
      <c r="D6" s="47"/>
      <c r="E6" s="47" t="s">
        <v>181</v>
      </c>
      <c r="F6" s="47"/>
      <c r="G6" s="47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</row>
    <row r="10" spans="1:37" ht="15" customHeight="1" x14ac:dyDescent="0.5">
      <c r="A10" s="35" t="s">
        <v>125</v>
      </c>
      <c r="B10" s="36" t="s">
        <v>124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</row>
    <row r="11" spans="1:37" ht="15" customHeight="1" x14ac:dyDescent="0.45">
      <c r="A11" s="32"/>
      <c r="B11" s="33" t="s">
        <v>123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</row>
    <row r="12" spans="1:37" ht="15" customHeight="1" x14ac:dyDescent="0.45">
      <c r="A12" s="32"/>
      <c r="B12" s="33" t="s">
        <v>123</v>
      </c>
      <c r="C12" s="37" t="s">
        <v>123</v>
      </c>
      <c r="D12" s="37" t="s">
        <v>123</v>
      </c>
      <c r="E12" s="37" t="s">
        <v>123</v>
      </c>
      <c r="F12" s="37" t="s">
        <v>123</v>
      </c>
      <c r="G12" s="37" t="s">
        <v>123</v>
      </c>
      <c r="H12" s="37" t="s">
        <v>123</v>
      </c>
      <c r="I12" s="37" t="s">
        <v>123</v>
      </c>
      <c r="J12" s="37" t="s">
        <v>123</v>
      </c>
      <c r="K12" s="37" t="s">
        <v>123</v>
      </c>
      <c r="L12" s="37" t="s">
        <v>123</v>
      </c>
      <c r="M12" s="37" t="s">
        <v>123</v>
      </c>
      <c r="N12" s="37" t="s">
        <v>123</v>
      </c>
      <c r="O12" s="37" t="s">
        <v>123</v>
      </c>
      <c r="P12" s="37" t="s">
        <v>123</v>
      </c>
      <c r="Q12" s="37" t="s">
        <v>123</v>
      </c>
      <c r="R12" s="37" t="s">
        <v>123</v>
      </c>
      <c r="S12" s="37" t="s">
        <v>123</v>
      </c>
      <c r="T12" s="37" t="s">
        <v>123</v>
      </c>
      <c r="U12" s="37" t="s">
        <v>123</v>
      </c>
      <c r="V12" s="37" t="s">
        <v>123</v>
      </c>
      <c r="W12" s="37" t="s">
        <v>123</v>
      </c>
      <c r="X12" s="37" t="s">
        <v>123</v>
      </c>
      <c r="Y12" s="37" t="s">
        <v>123</v>
      </c>
      <c r="Z12" s="37" t="s">
        <v>123</v>
      </c>
      <c r="AA12" s="37" t="s">
        <v>123</v>
      </c>
      <c r="AB12" s="37" t="s">
        <v>123</v>
      </c>
      <c r="AC12" s="37" t="s">
        <v>123</v>
      </c>
      <c r="AD12" s="37" t="s">
        <v>123</v>
      </c>
      <c r="AE12" s="37" t="s">
        <v>123</v>
      </c>
      <c r="AF12" s="37" t="s">
        <v>123</v>
      </c>
      <c r="AG12" s="37" t="s">
        <v>123</v>
      </c>
      <c r="AH12" s="37" t="s">
        <v>123</v>
      </c>
      <c r="AI12" s="37" t="s">
        <v>182</v>
      </c>
      <c r="AJ12" s="25"/>
      <c r="AK12" s="25"/>
    </row>
    <row r="13" spans="1:37" ht="15" customHeight="1" thickBot="1" x14ac:dyDescent="0.5">
      <c r="A13" s="32"/>
      <c r="B13" s="34" t="s">
        <v>122</v>
      </c>
      <c r="C13" s="34">
        <v>2019</v>
      </c>
      <c r="D13" s="34">
        <v>2020</v>
      </c>
      <c r="E13" s="34">
        <v>2021</v>
      </c>
      <c r="F13" s="34">
        <v>2022</v>
      </c>
      <c r="G13" s="34">
        <v>2023</v>
      </c>
      <c r="H13" s="34">
        <v>2024</v>
      </c>
      <c r="I13" s="34">
        <v>2025</v>
      </c>
      <c r="J13" s="34">
        <v>2026</v>
      </c>
      <c r="K13" s="34">
        <v>2027</v>
      </c>
      <c r="L13" s="34">
        <v>2028</v>
      </c>
      <c r="M13" s="34">
        <v>2029</v>
      </c>
      <c r="N13" s="34">
        <v>2030</v>
      </c>
      <c r="O13" s="34">
        <v>2031</v>
      </c>
      <c r="P13" s="34">
        <v>2032</v>
      </c>
      <c r="Q13" s="34">
        <v>2033</v>
      </c>
      <c r="R13" s="34">
        <v>2034</v>
      </c>
      <c r="S13" s="34">
        <v>2035</v>
      </c>
      <c r="T13" s="34">
        <v>2036</v>
      </c>
      <c r="U13" s="34">
        <v>2037</v>
      </c>
      <c r="V13" s="34">
        <v>2038</v>
      </c>
      <c r="W13" s="34">
        <v>2039</v>
      </c>
      <c r="X13" s="34">
        <v>2040</v>
      </c>
      <c r="Y13" s="34">
        <v>2041</v>
      </c>
      <c r="Z13" s="34">
        <v>2042</v>
      </c>
      <c r="AA13" s="34">
        <v>2043</v>
      </c>
      <c r="AB13" s="34">
        <v>2044</v>
      </c>
      <c r="AC13" s="34">
        <v>2045</v>
      </c>
      <c r="AD13" s="34">
        <v>2046</v>
      </c>
      <c r="AE13" s="34">
        <v>2047</v>
      </c>
      <c r="AF13" s="34">
        <v>2048</v>
      </c>
      <c r="AG13" s="34">
        <v>2049</v>
      </c>
      <c r="AH13" s="34">
        <v>2050</v>
      </c>
      <c r="AI13" s="34">
        <v>2050</v>
      </c>
      <c r="AJ13" s="17"/>
      <c r="AK13" s="17"/>
    </row>
    <row r="14" spans="1:37" ht="15" customHeight="1" thickTop="1" x14ac:dyDescent="0.4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</row>
    <row r="15" spans="1:37" ht="15" customHeight="1" x14ac:dyDescent="0.45">
      <c r="A15" s="32"/>
      <c r="B15" s="38" t="s">
        <v>121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</row>
    <row r="16" spans="1:37" ht="15" customHeight="1" x14ac:dyDescent="0.45">
      <c r="A16" s="32"/>
      <c r="B16" s="38" t="s">
        <v>120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</row>
    <row r="17" spans="1:37" ht="15" customHeight="1" x14ac:dyDescent="0.45">
      <c r="A17" s="32"/>
      <c r="B17" s="38" t="s">
        <v>119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</row>
    <row r="18" spans="1:37" ht="15" customHeight="1" x14ac:dyDescent="0.45">
      <c r="A18" s="35" t="s">
        <v>118</v>
      </c>
      <c r="B18" s="39" t="s">
        <v>117</v>
      </c>
      <c r="C18" s="44">
        <v>2917.2526859999998</v>
      </c>
      <c r="D18" s="44">
        <v>2969.7165530000002</v>
      </c>
      <c r="E18" s="44">
        <v>3007.7309570000002</v>
      </c>
      <c r="F18" s="44">
        <v>3031.8149410000001</v>
      </c>
      <c r="G18" s="44">
        <v>3042.2529300000001</v>
      </c>
      <c r="H18" s="44">
        <v>3049.579346</v>
      </c>
      <c r="I18" s="44">
        <v>3057.2299800000001</v>
      </c>
      <c r="J18" s="44">
        <v>3076.764893</v>
      </c>
      <c r="K18" s="44">
        <v>3099.0839839999999</v>
      </c>
      <c r="L18" s="44">
        <v>3121.0974120000001</v>
      </c>
      <c r="M18" s="44">
        <v>3142.7404790000001</v>
      </c>
      <c r="N18" s="44">
        <v>3166.8696289999998</v>
      </c>
      <c r="O18" s="44">
        <v>3191.6110840000001</v>
      </c>
      <c r="P18" s="44">
        <v>3211.7902829999998</v>
      </c>
      <c r="Q18" s="44">
        <v>3230.6533199999999</v>
      </c>
      <c r="R18" s="44">
        <v>3246.7309570000002</v>
      </c>
      <c r="S18" s="44">
        <v>3259.7016600000002</v>
      </c>
      <c r="T18" s="44">
        <v>3277.235107</v>
      </c>
      <c r="U18" s="44">
        <v>3294.227539</v>
      </c>
      <c r="V18" s="44">
        <v>3310.7873540000001</v>
      </c>
      <c r="W18" s="44">
        <v>3327.703125</v>
      </c>
      <c r="X18" s="44">
        <v>3346.6899410000001</v>
      </c>
      <c r="Y18" s="44">
        <v>3365.2592770000001</v>
      </c>
      <c r="Z18" s="44">
        <v>3384.9792480000001</v>
      </c>
      <c r="AA18" s="44">
        <v>3405.6870119999999</v>
      </c>
      <c r="AB18" s="44">
        <v>3426.298096</v>
      </c>
      <c r="AC18" s="44">
        <v>3446.4521479999999</v>
      </c>
      <c r="AD18" s="44">
        <v>3468.283203</v>
      </c>
      <c r="AE18" s="44">
        <v>3490.6757809999999</v>
      </c>
      <c r="AF18" s="44">
        <v>3513.9084469999998</v>
      </c>
      <c r="AG18" s="44">
        <v>3538.3735350000002</v>
      </c>
      <c r="AH18" s="44">
        <v>3564.1577149999998</v>
      </c>
      <c r="AI18" s="41">
        <v>6.4819999999999999E-3</v>
      </c>
      <c r="AJ18" s="16"/>
      <c r="AK18" s="13"/>
    </row>
    <row r="19" spans="1:37" ht="15" customHeight="1" x14ac:dyDescent="0.45">
      <c r="A19" s="35" t="s">
        <v>116</v>
      </c>
      <c r="B19" s="39" t="s">
        <v>115</v>
      </c>
      <c r="C19" s="44">
        <v>99.321113999999994</v>
      </c>
      <c r="D19" s="44">
        <v>100.33669999999999</v>
      </c>
      <c r="E19" s="44">
        <v>101.274406</v>
      </c>
      <c r="F19" s="44">
        <v>102.528572</v>
      </c>
      <c r="G19" s="44">
        <v>103.469055</v>
      </c>
      <c r="H19" s="44">
        <v>104.496803</v>
      </c>
      <c r="I19" s="44">
        <v>105.54568500000001</v>
      </c>
      <c r="J19" s="44">
        <v>106.76514400000001</v>
      </c>
      <c r="K19" s="44">
        <v>108.04884300000001</v>
      </c>
      <c r="L19" s="44">
        <v>109.47378500000001</v>
      </c>
      <c r="M19" s="44">
        <v>110.911934</v>
      </c>
      <c r="N19" s="44">
        <v>112.42289</v>
      </c>
      <c r="O19" s="44">
        <v>114.005112</v>
      </c>
      <c r="P19" s="44">
        <v>115.423141</v>
      </c>
      <c r="Q19" s="44">
        <v>116.86133599999999</v>
      </c>
      <c r="R19" s="44">
        <v>118.41939499999999</v>
      </c>
      <c r="S19" s="44">
        <v>119.88941199999999</v>
      </c>
      <c r="T19" s="44">
        <v>121.309074</v>
      </c>
      <c r="U19" s="44">
        <v>122.728325</v>
      </c>
      <c r="V19" s="44">
        <v>124.113243</v>
      </c>
      <c r="W19" s="44">
        <v>125.492271</v>
      </c>
      <c r="X19" s="44">
        <v>127.024925</v>
      </c>
      <c r="Y19" s="44">
        <v>128.635223</v>
      </c>
      <c r="Z19" s="44">
        <v>130.19743299999999</v>
      </c>
      <c r="AA19" s="44">
        <v>131.87567100000001</v>
      </c>
      <c r="AB19" s="44">
        <v>133.59108000000001</v>
      </c>
      <c r="AC19" s="44">
        <v>135.31506300000001</v>
      </c>
      <c r="AD19" s="44">
        <v>137.04518100000001</v>
      </c>
      <c r="AE19" s="44">
        <v>138.79359400000001</v>
      </c>
      <c r="AF19" s="44">
        <v>140.480164</v>
      </c>
      <c r="AG19" s="44">
        <v>142.23588599999999</v>
      </c>
      <c r="AH19" s="44">
        <v>143.93630999999999</v>
      </c>
      <c r="AI19" s="41">
        <v>1.204E-2</v>
      </c>
      <c r="AJ19" s="16"/>
      <c r="AK19" s="13"/>
    </row>
    <row r="20" spans="1:37" ht="15" customHeight="1" x14ac:dyDescent="0.45">
      <c r="A20" s="35" t="s">
        <v>114</v>
      </c>
      <c r="B20" s="39" t="s">
        <v>113</v>
      </c>
      <c r="C20" s="44">
        <v>299.98956299999998</v>
      </c>
      <c r="D20" s="44">
        <v>301.364777</v>
      </c>
      <c r="E20" s="44">
        <v>303.094604</v>
      </c>
      <c r="F20" s="44">
        <v>307.08041400000002</v>
      </c>
      <c r="G20" s="44">
        <v>310.58993500000003</v>
      </c>
      <c r="H20" s="44">
        <v>314.19174199999998</v>
      </c>
      <c r="I20" s="44">
        <v>317.39935300000002</v>
      </c>
      <c r="J20" s="44">
        <v>320.85983299999998</v>
      </c>
      <c r="K20" s="44">
        <v>323.94695999999999</v>
      </c>
      <c r="L20" s="44">
        <v>327.51986699999998</v>
      </c>
      <c r="M20" s="44">
        <v>331.05215500000003</v>
      </c>
      <c r="N20" s="44">
        <v>334.80300899999997</v>
      </c>
      <c r="O20" s="44">
        <v>338.759277</v>
      </c>
      <c r="P20" s="44">
        <v>342.60784899999999</v>
      </c>
      <c r="Q20" s="44">
        <v>346.39160199999998</v>
      </c>
      <c r="R20" s="44">
        <v>350.76123000000001</v>
      </c>
      <c r="S20" s="44">
        <v>354.84240699999998</v>
      </c>
      <c r="T20" s="44">
        <v>358.389343</v>
      </c>
      <c r="U20" s="44">
        <v>361.86416600000001</v>
      </c>
      <c r="V20" s="44">
        <v>365.33126800000002</v>
      </c>
      <c r="W20" s="44">
        <v>368.68594400000001</v>
      </c>
      <c r="X20" s="44">
        <v>372.79718000000003</v>
      </c>
      <c r="Y20" s="44">
        <v>377.05996699999997</v>
      </c>
      <c r="Z20" s="44">
        <v>381.06564300000002</v>
      </c>
      <c r="AA20" s="44">
        <v>385.35458399999999</v>
      </c>
      <c r="AB20" s="44">
        <v>389.71139499999998</v>
      </c>
      <c r="AC20" s="44">
        <v>394.11239599999999</v>
      </c>
      <c r="AD20" s="44">
        <v>398.35064699999998</v>
      </c>
      <c r="AE20" s="44">
        <v>402.67596400000002</v>
      </c>
      <c r="AF20" s="44">
        <v>406.80960099999999</v>
      </c>
      <c r="AG20" s="44">
        <v>411.12524400000001</v>
      </c>
      <c r="AH20" s="44">
        <v>414.96270800000002</v>
      </c>
      <c r="AI20" s="41">
        <v>1.0521000000000001E-2</v>
      </c>
      <c r="AJ20" s="16"/>
      <c r="AK20" s="13"/>
    </row>
    <row r="21" spans="1:37" ht="15" customHeight="1" x14ac:dyDescent="0.45">
      <c r="A21" s="32"/>
      <c r="B21" s="38" t="s">
        <v>174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</row>
    <row r="22" spans="1:37" ht="15" customHeight="1" x14ac:dyDescent="0.45">
      <c r="A22" s="35" t="s">
        <v>170</v>
      </c>
      <c r="B22" s="39" t="s">
        <v>171</v>
      </c>
      <c r="C22" s="44">
        <v>210.13850400000001</v>
      </c>
      <c r="D22" s="44">
        <v>211.12622099999999</v>
      </c>
      <c r="E22" s="44">
        <v>212.116196</v>
      </c>
      <c r="F22" s="44">
        <v>213.08601400000001</v>
      </c>
      <c r="G22" s="44">
        <v>214.013611</v>
      </c>
      <c r="H22" s="44">
        <v>214.96104399999999</v>
      </c>
      <c r="I22" s="44">
        <v>215.984207</v>
      </c>
      <c r="J22" s="44">
        <v>216.98980700000001</v>
      </c>
      <c r="K22" s="44">
        <v>217.979996</v>
      </c>
      <c r="L22" s="44">
        <v>218.980942</v>
      </c>
      <c r="M22" s="44">
        <v>219.96778900000001</v>
      </c>
      <c r="N22" s="44">
        <v>220.90621899999999</v>
      </c>
      <c r="O22" s="44">
        <v>221.80633499999999</v>
      </c>
      <c r="P22" s="44">
        <v>222.677887</v>
      </c>
      <c r="Q22" s="44">
        <v>223.45468099999999</v>
      </c>
      <c r="R22" s="44">
        <v>224.188705</v>
      </c>
      <c r="S22" s="44">
        <v>224.882385</v>
      </c>
      <c r="T22" s="44">
        <v>225.53923</v>
      </c>
      <c r="U22" s="44">
        <v>226.163376</v>
      </c>
      <c r="V22" s="44">
        <v>226.75778199999999</v>
      </c>
      <c r="W22" s="44">
        <v>227.32466099999999</v>
      </c>
      <c r="X22" s="44">
        <v>227.86631800000001</v>
      </c>
      <c r="Y22" s="44">
        <v>228.38514699999999</v>
      </c>
      <c r="Z22" s="44">
        <v>228.88441499999999</v>
      </c>
      <c r="AA22" s="44">
        <v>229.368561</v>
      </c>
      <c r="AB22" s="44">
        <v>229.84303299999999</v>
      </c>
      <c r="AC22" s="44">
        <v>230.31442300000001</v>
      </c>
      <c r="AD22" s="44">
        <v>230.789627</v>
      </c>
      <c r="AE22" s="44">
        <v>231.27654999999999</v>
      </c>
      <c r="AF22" s="44">
        <v>231.78248600000001</v>
      </c>
      <c r="AG22" s="44">
        <v>232.314438</v>
      </c>
      <c r="AH22" s="44">
        <v>232.866287</v>
      </c>
      <c r="AI22" s="41">
        <v>3.3180000000000002E-3</v>
      </c>
      <c r="AJ22" s="16"/>
      <c r="AK22" s="13"/>
    </row>
    <row r="23" spans="1:37" ht="15" customHeight="1" x14ac:dyDescent="0.45">
      <c r="A23" s="35" t="s">
        <v>172</v>
      </c>
      <c r="B23" s="39" t="s">
        <v>173</v>
      </c>
      <c r="C23" s="44">
        <v>41.270718000000002</v>
      </c>
      <c r="D23" s="44">
        <v>41.787064000000001</v>
      </c>
      <c r="E23" s="44">
        <v>42.273471999999998</v>
      </c>
      <c r="F23" s="44">
        <v>42.692013000000003</v>
      </c>
      <c r="G23" s="44">
        <v>43.087184999999998</v>
      </c>
      <c r="H23" s="44">
        <v>43.547893999999999</v>
      </c>
      <c r="I23" s="44">
        <v>43.981547999999997</v>
      </c>
      <c r="J23" s="44">
        <v>44.413063000000001</v>
      </c>
      <c r="K23" s="44">
        <v>44.847313</v>
      </c>
      <c r="L23" s="44">
        <v>45.290306000000001</v>
      </c>
      <c r="M23" s="44">
        <v>45.732230999999999</v>
      </c>
      <c r="N23" s="44">
        <v>46.097332000000002</v>
      </c>
      <c r="O23" s="44">
        <v>46.521769999999997</v>
      </c>
      <c r="P23" s="44">
        <v>46.947929000000002</v>
      </c>
      <c r="Q23" s="44">
        <v>47.350234999999998</v>
      </c>
      <c r="R23" s="44">
        <v>47.743633000000003</v>
      </c>
      <c r="S23" s="44">
        <v>48.129707000000003</v>
      </c>
      <c r="T23" s="44">
        <v>48.503264999999999</v>
      </c>
      <c r="U23" s="44">
        <v>48.885925</v>
      </c>
      <c r="V23" s="44">
        <v>49.243777999999999</v>
      </c>
      <c r="W23" s="44">
        <v>49.594817999999997</v>
      </c>
      <c r="X23" s="44">
        <v>49.962730000000001</v>
      </c>
      <c r="Y23" s="44">
        <v>50.311366999999997</v>
      </c>
      <c r="Z23" s="44">
        <v>50.637199000000003</v>
      </c>
      <c r="AA23" s="44">
        <v>50.973182999999999</v>
      </c>
      <c r="AB23" s="44">
        <v>51.300755000000002</v>
      </c>
      <c r="AC23" s="44">
        <v>51.618889000000003</v>
      </c>
      <c r="AD23" s="44">
        <v>51.956634999999999</v>
      </c>
      <c r="AE23" s="44">
        <v>52.282963000000002</v>
      </c>
      <c r="AF23" s="44">
        <v>52.617114999999998</v>
      </c>
      <c r="AG23" s="44">
        <v>52.959713000000001</v>
      </c>
      <c r="AH23" s="44">
        <v>53.302132</v>
      </c>
      <c r="AI23" s="41">
        <v>8.286E-3</v>
      </c>
      <c r="AJ23" s="16"/>
      <c r="AK23" s="13"/>
    </row>
    <row r="24" spans="1:37" ht="15" customHeight="1" x14ac:dyDescent="0.45">
      <c r="A24" s="32"/>
      <c r="B24" s="38" t="s">
        <v>112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</row>
    <row r="25" spans="1:37" ht="15" customHeight="1" x14ac:dyDescent="0.45">
      <c r="A25" s="35" t="s">
        <v>111</v>
      </c>
      <c r="B25" s="39" t="s">
        <v>110</v>
      </c>
      <c r="C25" s="44">
        <v>1222.993408</v>
      </c>
      <c r="D25" s="44">
        <v>1243.4686280000001</v>
      </c>
      <c r="E25" s="44">
        <v>1263.6982419999999</v>
      </c>
      <c r="F25" s="44">
        <v>1279.3427730000001</v>
      </c>
      <c r="G25" s="44">
        <v>1292.897217</v>
      </c>
      <c r="H25" s="44">
        <v>1310.9810789999999</v>
      </c>
      <c r="I25" s="44">
        <v>1331.6669919999999</v>
      </c>
      <c r="J25" s="44">
        <v>1352.321655</v>
      </c>
      <c r="K25" s="44">
        <v>1374.1141359999999</v>
      </c>
      <c r="L25" s="44">
        <v>1397.4567870000001</v>
      </c>
      <c r="M25" s="44">
        <v>1422.597534</v>
      </c>
      <c r="N25" s="44">
        <v>1448.389404</v>
      </c>
      <c r="O25" s="44">
        <v>1473.9888920000001</v>
      </c>
      <c r="P25" s="44">
        <v>1500.6743160000001</v>
      </c>
      <c r="Q25" s="44">
        <v>1527.4233400000001</v>
      </c>
      <c r="R25" s="44">
        <v>1553.6733400000001</v>
      </c>
      <c r="S25" s="44">
        <v>1579.608154</v>
      </c>
      <c r="T25" s="44">
        <v>1605.93335</v>
      </c>
      <c r="U25" s="44">
        <v>1632.482178</v>
      </c>
      <c r="V25" s="44">
        <v>1659.3394780000001</v>
      </c>
      <c r="W25" s="44">
        <v>1686.9735109999999</v>
      </c>
      <c r="X25" s="44">
        <v>1716.0164789999999</v>
      </c>
      <c r="Y25" s="44">
        <v>1744.752686</v>
      </c>
      <c r="Z25" s="44">
        <v>1774.3702390000001</v>
      </c>
      <c r="AA25" s="44">
        <v>1805.275269</v>
      </c>
      <c r="AB25" s="44">
        <v>1836.7210689999999</v>
      </c>
      <c r="AC25" s="44">
        <v>1869.7105710000001</v>
      </c>
      <c r="AD25" s="44">
        <v>1903.981689</v>
      </c>
      <c r="AE25" s="44">
        <v>1938.8636469999999</v>
      </c>
      <c r="AF25" s="44">
        <v>1974.3398440000001</v>
      </c>
      <c r="AG25" s="44">
        <v>2010.1770019999999</v>
      </c>
      <c r="AH25" s="44">
        <v>2046.809448</v>
      </c>
      <c r="AI25" s="41">
        <v>1.6750999999999999E-2</v>
      </c>
      <c r="AJ25" s="16"/>
      <c r="AK25" s="13"/>
    </row>
    <row r="26" spans="1:37" ht="15" customHeight="1" x14ac:dyDescent="0.45">
      <c r="A26" s="32"/>
      <c r="B26" s="38" t="s">
        <v>109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</row>
    <row r="27" spans="1:37" ht="15" customHeight="1" x14ac:dyDescent="0.45">
      <c r="A27" s="35" t="s">
        <v>108</v>
      </c>
      <c r="B27" s="39" t="s">
        <v>67</v>
      </c>
      <c r="C27" s="44">
        <v>1808.001221</v>
      </c>
      <c r="D27" s="44">
        <v>1718.2308350000001</v>
      </c>
      <c r="E27" s="44">
        <v>1657.753784</v>
      </c>
      <c r="F27" s="44">
        <v>1663.4758300000001</v>
      </c>
      <c r="G27" s="44">
        <v>1669.635254</v>
      </c>
      <c r="H27" s="44">
        <v>1676.81897</v>
      </c>
      <c r="I27" s="44">
        <v>1658.5627440000001</v>
      </c>
      <c r="J27" s="44">
        <v>1694.850342</v>
      </c>
      <c r="K27" s="44">
        <v>1698.4610600000001</v>
      </c>
      <c r="L27" s="44">
        <v>1702.06897</v>
      </c>
      <c r="M27" s="44">
        <v>1717.465698</v>
      </c>
      <c r="N27" s="44">
        <v>1719.6733400000001</v>
      </c>
      <c r="O27" s="44">
        <v>1731.8823239999999</v>
      </c>
      <c r="P27" s="44">
        <v>1739.742432</v>
      </c>
      <c r="Q27" s="44">
        <v>1752.3895259999999</v>
      </c>
      <c r="R27" s="44">
        <v>1762.087769</v>
      </c>
      <c r="S27" s="44">
        <v>1763.626953</v>
      </c>
      <c r="T27" s="44">
        <v>1770.515991</v>
      </c>
      <c r="U27" s="44">
        <v>1762.8125</v>
      </c>
      <c r="V27" s="44">
        <v>1764.7639160000001</v>
      </c>
      <c r="W27" s="44">
        <v>1762.1983640000001</v>
      </c>
      <c r="X27" s="44">
        <v>1774.244019</v>
      </c>
      <c r="Y27" s="44">
        <v>1786.0135499999999</v>
      </c>
      <c r="Z27" s="44">
        <v>1797.345337</v>
      </c>
      <c r="AA27" s="44">
        <v>1809.100342</v>
      </c>
      <c r="AB27" s="44">
        <v>1824.405518</v>
      </c>
      <c r="AC27" s="44">
        <v>1835.0886230000001</v>
      </c>
      <c r="AD27" s="44">
        <v>1852.1182859999999</v>
      </c>
      <c r="AE27" s="44">
        <v>1865.626831</v>
      </c>
      <c r="AF27" s="44">
        <v>1880.1951899999999</v>
      </c>
      <c r="AG27" s="44">
        <v>1896.0913089999999</v>
      </c>
      <c r="AH27" s="44">
        <v>1909.4995120000001</v>
      </c>
      <c r="AI27" s="41">
        <v>1.763E-3</v>
      </c>
      <c r="AJ27" s="16"/>
      <c r="AK27" s="13"/>
    </row>
    <row r="28" spans="1:37" ht="15" customHeight="1" x14ac:dyDescent="0.45">
      <c r="A28" s="35" t="s">
        <v>107</v>
      </c>
      <c r="B28" s="39" t="s">
        <v>65</v>
      </c>
      <c r="C28" s="44">
        <v>416.68075599999997</v>
      </c>
      <c r="D28" s="44">
        <v>407.26275600000002</v>
      </c>
      <c r="E28" s="44">
        <v>398.79177900000002</v>
      </c>
      <c r="F28" s="44">
        <v>390.06436200000002</v>
      </c>
      <c r="G28" s="44">
        <v>380.78823899999998</v>
      </c>
      <c r="H28" s="44">
        <v>371.09448200000003</v>
      </c>
      <c r="I28" s="44">
        <v>361.78509500000001</v>
      </c>
      <c r="J28" s="44">
        <v>353.38494900000001</v>
      </c>
      <c r="K28" s="44">
        <v>343.757385</v>
      </c>
      <c r="L28" s="44">
        <v>334.93743899999998</v>
      </c>
      <c r="M28" s="44">
        <v>325.658997</v>
      </c>
      <c r="N28" s="44">
        <v>316.62124599999999</v>
      </c>
      <c r="O28" s="44">
        <v>312.55502300000001</v>
      </c>
      <c r="P28" s="44">
        <v>308.57278400000001</v>
      </c>
      <c r="Q28" s="44">
        <v>304.31832900000001</v>
      </c>
      <c r="R28" s="44">
        <v>300.87554899999998</v>
      </c>
      <c r="S28" s="44">
        <v>296.75357100000002</v>
      </c>
      <c r="T28" s="44">
        <v>292.41329999999999</v>
      </c>
      <c r="U28" s="44">
        <v>287.91986100000003</v>
      </c>
      <c r="V28" s="44">
        <v>283.51501500000001</v>
      </c>
      <c r="W28" s="44">
        <v>279.57330300000001</v>
      </c>
      <c r="X28" s="44">
        <v>275.98336799999998</v>
      </c>
      <c r="Y28" s="44">
        <v>274.83984400000003</v>
      </c>
      <c r="Z28" s="44">
        <v>273.64166299999999</v>
      </c>
      <c r="AA28" s="44">
        <v>272.452271</v>
      </c>
      <c r="AB28" s="44">
        <v>271.18127399999997</v>
      </c>
      <c r="AC28" s="44">
        <v>269.86807299999998</v>
      </c>
      <c r="AD28" s="44">
        <v>268.49392699999999</v>
      </c>
      <c r="AE28" s="44">
        <v>267.26947000000001</v>
      </c>
      <c r="AF28" s="44">
        <v>265.82373000000001</v>
      </c>
      <c r="AG28" s="44">
        <v>264.61566199999999</v>
      </c>
      <c r="AH28" s="44">
        <v>262.668091</v>
      </c>
      <c r="AI28" s="41">
        <v>-1.4775E-2</v>
      </c>
      <c r="AJ28" s="16"/>
      <c r="AK28" s="13"/>
    </row>
    <row r="30" spans="1:37" ht="15" customHeight="1" x14ac:dyDescent="0.45">
      <c r="A30" s="32"/>
      <c r="B30" s="38" t="s">
        <v>106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</row>
    <row r="31" spans="1:37" ht="15" customHeight="1" x14ac:dyDescent="0.45">
      <c r="A31" s="32"/>
      <c r="B31" s="38" t="s">
        <v>105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</row>
    <row r="32" spans="1:37" ht="15" customHeight="1" x14ac:dyDescent="0.45">
      <c r="A32" s="35" t="s">
        <v>104</v>
      </c>
      <c r="B32" s="39" t="s">
        <v>103</v>
      </c>
      <c r="C32" s="45">
        <v>34.359935999999998</v>
      </c>
      <c r="D32" s="45">
        <v>35.35136</v>
      </c>
      <c r="E32" s="45">
        <v>36.953194000000003</v>
      </c>
      <c r="F32" s="45">
        <v>38.558754</v>
      </c>
      <c r="G32" s="45">
        <v>40.351761000000003</v>
      </c>
      <c r="H32" s="45">
        <v>41.941302999999998</v>
      </c>
      <c r="I32" s="45">
        <v>44.096260000000001</v>
      </c>
      <c r="J32" s="45">
        <v>44.120296000000003</v>
      </c>
      <c r="K32" s="45">
        <v>44.210177999999999</v>
      </c>
      <c r="L32" s="45">
        <v>44.296973999999999</v>
      </c>
      <c r="M32" s="45">
        <v>44.392662000000001</v>
      </c>
      <c r="N32" s="45">
        <v>44.532443999999998</v>
      </c>
      <c r="O32" s="45">
        <v>44.625571999999998</v>
      </c>
      <c r="P32" s="45">
        <v>44.703673999999999</v>
      </c>
      <c r="Q32" s="45">
        <v>44.802833999999997</v>
      </c>
      <c r="R32" s="45">
        <v>44.903492</v>
      </c>
      <c r="S32" s="45">
        <v>44.983409999999999</v>
      </c>
      <c r="T32" s="45">
        <v>45.053412999999999</v>
      </c>
      <c r="U32" s="45">
        <v>45.096995999999997</v>
      </c>
      <c r="V32" s="45">
        <v>45.145893000000001</v>
      </c>
      <c r="W32" s="45">
        <v>45.201576000000003</v>
      </c>
      <c r="X32" s="45">
        <v>45.234775999999997</v>
      </c>
      <c r="Y32" s="45">
        <v>45.265034</v>
      </c>
      <c r="Z32" s="45">
        <v>45.319629999999997</v>
      </c>
      <c r="AA32" s="45">
        <v>45.359489000000004</v>
      </c>
      <c r="AB32" s="45">
        <v>45.390076000000001</v>
      </c>
      <c r="AC32" s="45">
        <v>45.432419000000003</v>
      </c>
      <c r="AD32" s="45">
        <v>45.447432999999997</v>
      </c>
      <c r="AE32" s="45">
        <v>45.483657999999998</v>
      </c>
      <c r="AF32" s="45">
        <v>45.514591000000003</v>
      </c>
      <c r="AG32" s="45">
        <v>45.531630999999997</v>
      </c>
      <c r="AH32" s="45">
        <v>45.544147000000002</v>
      </c>
      <c r="AI32" s="41">
        <v>9.1310000000000002E-3</v>
      </c>
      <c r="AJ32" s="15"/>
      <c r="AK32" s="13"/>
    </row>
    <row r="33" spans="1:37" ht="15" customHeight="1" x14ac:dyDescent="0.45">
      <c r="A33" s="35" t="s">
        <v>102</v>
      </c>
      <c r="B33" s="39" t="s">
        <v>101</v>
      </c>
      <c r="C33" s="45">
        <v>40.551155000000001</v>
      </c>
      <c r="D33" s="45">
        <v>42.370113000000003</v>
      </c>
      <c r="E33" s="45">
        <v>44.312874000000001</v>
      </c>
      <c r="F33" s="45">
        <v>46.420605000000002</v>
      </c>
      <c r="G33" s="45">
        <v>48.728371000000003</v>
      </c>
      <c r="H33" s="45">
        <v>50.080925000000001</v>
      </c>
      <c r="I33" s="45">
        <v>52.785629</v>
      </c>
      <c r="J33" s="45">
        <v>52.786380999999999</v>
      </c>
      <c r="K33" s="45">
        <v>52.792479999999998</v>
      </c>
      <c r="L33" s="45">
        <v>52.792479999999998</v>
      </c>
      <c r="M33" s="45">
        <v>52.802791999999997</v>
      </c>
      <c r="N33" s="45">
        <v>52.825470000000003</v>
      </c>
      <c r="O33" s="45">
        <v>52.825470000000003</v>
      </c>
      <c r="P33" s="45">
        <v>52.825470000000003</v>
      </c>
      <c r="Q33" s="45">
        <v>52.825820999999998</v>
      </c>
      <c r="R33" s="45">
        <v>52.826487999999998</v>
      </c>
      <c r="S33" s="45">
        <v>52.826487999999998</v>
      </c>
      <c r="T33" s="45">
        <v>52.827731999999997</v>
      </c>
      <c r="U33" s="45">
        <v>52.827731999999997</v>
      </c>
      <c r="V33" s="45">
        <v>52.830008999999997</v>
      </c>
      <c r="W33" s="45">
        <v>52.832087999999999</v>
      </c>
      <c r="X33" s="45">
        <v>52.832087999999999</v>
      </c>
      <c r="Y33" s="45">
        <v>52.832087999999999</v>
      </c>
      <c r="Z33" s="45">
        <v>52.839793999999998</v>
      </c>
      <c r="AA33" s="45">
        <v>52.839793999999998</v>
      </c>
      <c r="AB33" s="45">
        <v>52.839793999999998</v>
      </c>
      <c r="AC33" s="45">
        <v>52.842426000000003</v>
      </c>
      <c r="AD33" s="45">
        <v>52.842426000000003</v>
      </c>
      <c r="AE33" s="45">
        <v>52.849854000000001</v>
      </c>
      <c r="AF33" s="45">
        <v>52.849854000000001</v>
      </c>
      <c r="AG33" s="45">
        <v>52.849854000000001</v>
      </c>
      <c r="AH33" s="45">
        <v>52.849854000000001</v>
      </c>
      <c r="AI33" s="41">
        <v>8.5819999999999994E-3</v>
      </c>
      <c r="AJ33" s="15"/>
      <c r="AK33" s="13"/>
    </row>
    <row r="34" spans="1:37" ht="15" customHeight="1" x14ac:dyDescent="0.45">
      <c r="A34" s="35" t="s">
        <v>100</v>
      </c>
      <c r="B34" s="39" t="s">
        <v>99</v>
      </c>
      <c r="C34" s="45">
        <v>30.299700000000001</v>
      </c>
      <c r="D34" s="45">
        <v>30.886612</v>
      </c>
      <c r="E34" s="45">
        <v>32.375694000000003</v>
      </c>
      <c r="F34" s="45">
        <v>33.777549999999998</v>
      </c>
      <c r="G34" s="45">
        <v>35.304012</v>
      </c>
      <c r="H34" s="45">
        <v>36.982052000000003</v>
      </c>
      <c r="I34" s="45">
        <v>38.762360000000001</v>
      </c>
      <c r="J34" s="45">
        <v>38.769798000000002</v>
      </c>
      <c r="K34" s="45">
        <v>38.769798000000002</v>
      </c>
      <c r="L34" s="45">
        <v>38.769824999999997</v>
      </c>
      <c r="M34" s="45">
        <v>38.769824999999997</v>
      </c>
      <c r="N34" s="45">
        <v>38.769824999999997</v>
      </c>
      <c r="O34" s="45">
        <v>38.769824999999997</v>
      </c>
      <c r="P34" s="45">
        <v>38.769824999999997</v>
      </c>
      <c r="Q34" s="45">
        <v>38.769824999999997</v>
      </c>
      <c r="R34" s="45">
        <v>38.769824999999997</v>
      </c>
      <c r="S34" s="45">
        <v>38.769824999999997</v>
      </c>
      <c r="T34" s="45">
        <v>38.769824999999997</v>
      </c>
      <c r="U34" s="45">
        <v>38.769843999999999</v>
      </c>
      <c r="V34" s="45">
        <v>38.769843999999999</v>
      </c>
      <c r="W34" s="45">
        <v>38.769843999999999</v>
      </c>
      <c r="X34" s="45">
        <v>38.769843999999999</v>
      </c>
      <c r="Y34" s="45">
        <v>38.769843999999999</v>
      </c>
      <c r="Z34" s="45">
        <v>38.769843999999999</v>
      </c>
      <c r="AA34" s="45">
        <v>38.769843999999999</v>
      </c>
      <c r="AB34" s="45">
        <v>38.769843999999999</v>
      </c>
      <c r="AC34" s="45">
        <v>38.769843999999999</v>
      </c>
      <c r="AD34" s="45">
        <v>38.769855</v>
      </c>
      <c r="AE34" s="45">
        <v>38.769855</v>
      </c>
      <c r="AF34" s="45">
        <v>38.769855</v>
      </c>
      <c r="AG34" s="45">
        <v>38.769855</v>
      </c>
      <c r="AH34" s="45">
        <v>38.769855</v>
      </c>
      <c r="AI34" s="41">
        <v>7.9830000000000005E-3</v>
      </c>
      <c r="AJ34" s="15"/>
      <c r="AK34" s="13"/>
    </row>
    <row r="35" spans="1:37" ht="15" customHeight="1" x14ac:dyDescent="0.45">
      <c r="A35" s="35" t="s">
        <v>98</v>
      </c>
      <c r="B35" s="39" t="s">
        <v>97</v>
      </c>
      <c r="C35" s="45">
        <v>35.348030000000001</v>
      </c>
      <c r="D35" s="45">
        <v>36.331470000000003</v>
      </c>
      <c r="E35" s="45">
        <v>37.805934999999998</v>
      </c>
      <c r="F35" s="45">
        <v>39.521949999999997</v>
      </c>
      <c r="G35" s="45">
        <v>40.970486000000001</v>
      </c>
      <c r="H35" s="45">
        <v>42.743099000000001</v>
      </c>
      <c r="I35" s="45">
        <v>44.890605999999998</v>
      </c>
      <c r="J35" s="45">
        <v>45.166514999999997</v>
      </c>
      <c r="K35" s="45">
        <v>45.314121</v>
      </c>
      <c r="L35" s="45">
        <v>45.453060000000001</v>
      </c>
      <c r="M35" s="45">
        <v>45.628639</v>
      </c>
      <c r="N35" s="45">
        <v>45.923031000000002</v>
      </c>
      <c r="O35" s="45">
        <v>46.216766</v>
      </c>
      <c r="P35" s="45">
        <v>46.477069999999998</v>
      </c>
      <c r="Q35" s="45">
        <v>46.764789999999998</v>
      </c>
      <c r="R35" s="45">
        <v>47.046084999999998</v>
      </c>
      <c r="S35" s="45">
        <v>47.295375999999997</v>
      </c>
      <c r="T35" s="45">
        <v>47.507083999999999</v>
      </c>
      <c r="U35" s="45">
        <v>47.663440999999999</v>
      </c>
      <c r="V35" s="45">
        <v>47.813651999999998</v>
      </c>
      <c r="W35" s="45">
        <v>47.983150000000002</v>
      </c>
      <c r="X35" s="45">
        <v>48.103489000000003</v>
      </c>
      <c r="Y35" s="45">
        <v>48.168182000000002</v>
      </c>
      <c r="Z35" s="45">
        <v>48.280079000000001</v>
      </c>
      <c r="AA35" s="45">
        <v>48.384995000000004</v>
      </c>
      <c r="AB35" s="45">
        <v>48.463164999999996</v>
      </c>
      <c r="AC35" s="45">
        <v>48.568671999999999</v>
      </c>
      <c r="AD35" s="45">
        <v>48.631886000000002</v>
      </c>
      <c r="AE35" s="45">
        <v>48.735106999999999</v>
      </c>
      <c r="AF35" s="45">
        <v>48.859034999999999</v>
      </c>
      <c r="AG35" s="45">
        <v>48.953662999999999</v>
      </c>
      <c r="AH35" s="45">
        <v>49.035964999999997</v>
      </c>
      <c r="AI35" s="41">
        <v>1.0614E-2</v>
      </c>
      <c r="AJ35" s="15"/>
      <c r="AK35" s="13"/>
    </row>
    <row r="36" spans="1:37" ht="15" customHeight="1" x14ac:dyDescent="0.45">
      <c r="A36" s="35" t="s">
        <v>96</v>
      </c>
      <c r="B36" s="39" t="s">
        <v>95</v>
      </c>
      <c r="C36" s="45">
        <v>42.355896000000001</v>
      </c>
      <c r="D36" s="45">
        <v>43.522030000000001</v>
      </c>
      <c r="E36" s="45">
        <v>45.686092000000002</v>
      </c>
      <c r="F36" s="45">
        <v>47.601906</v>
      </c>
      <c r="G36" s="45">
        <v>49.522925999999998</v>
      </c>
      <c r="H36" s="45">
        <v>51.179110999999999</v>
      </c>
      <c r="I36" s="45">
        <v>54.055926999999997</v>
      </c>
      <c r="J36" s="45">
        <v>54.250647999999998</v>
      </c>
      <c r="K36" s="45">
        <v>54.269505000000002</v>
      </c>
      <c r="L36" s="45">
        <v>54.367534999999997</v>
      </c>
      <c r="M36" s="45">
        <v>54.542014999999999</v>
      </c>
      <c r="N36" s="45">
        <v>54.867835999999997</v>
      </c>
      <c r="O36" s="45">
        <v>55.297122999999999</v>
      </c>
      <c r="P36" s="45">
        <v>55.661766</v>
      </c>
      <c r="Q36" s="45">
        <v>56.035697999999996</v>
      </c>
      <c r="R36" s="45">
        <v>56.409072999999999</v>
      </c>
      <c r="S36" s="45">
        <v>56.773605000000003</v>
      </c>
      <c r="T36" s="45">
        <v>57.088904999999997</v>
      </c>
      <c r="U36" s="45">
        <v>57.357613000000001</v>
      </c>
      <c r="V36" s="45">
        <v>57.578696999999998</v>
      </c>
      <c r="W36" s="45">
        <v>57.815842000000004</v>
      </c>
      <c r="X36" s="45">
        <v>58.017147000000001</v>
      </c>
      <c r="Y36" s="45">
        <v>58.108252999999998</v>
      </c>
      <c r="Z36" s="45">
        <v>58.231464000000003</v>
      </c>
      <c r="AA36" s="45">
        <v>58.386066</v>
      </c>
      <c r="AB36" s="45">
        <v>58.504181000000003</v>
      </c>
      <c r="AC36" s="45">
        <v>58.640143999999999</v>
      </c>
      <c r="AD36" s="45">
        <v>58.777408999999999</v>
      </c>
      <c r="AE36" s="45">
        <v>58.917037999999998</v>
      </c>
      <c r="AF36" s="45">
        <v>59.121718999999999</v>
      </c>
      <c r="AG36" s="45">
        <v>59.304371000000003</v>
      </c>
      <c r="AH36" s="45">
        <v>59.473419</v>
      </c>
      <c r="AI36" s="41">
        <v>1.1009E-2</v>
      </c>
      <c r="AJ36" s="15"/>
      <c r="AK36" s="13"/>
    </row>
    <row r="37" spans="1:37" ht="15" customHeight="1" x14ac:dyDescent="0.45">
      <c r="A37" s="35" t="s">
        <v>94</v>
      </c>
      <c r="B37" s="39" t="s">
        <v>93</v>
      </c>
      <c r="C37" s="45">
        <v>30.865843000000002</v>
      </c>
      <c r="D37" s="45">
        <v>31.753515</v>
      </c>
      <c r="E37" s="45">
        <v>32.965439000000003</v>
      </c>
      <c r="F37" s="45">
        <v>34.611713000000002</v>
      </c>
      <c r="G37" s="45">
        <v>35.824680000000001</v>
      </c>
      <c r="H37" s="45">
        <v>37.625984000000003</v>
      </c>
      <c r="I37" s="45">
        <v>39.318004999999999</v>
      </c>
      <c r="J37" s="45">
        <v>39.593361000000002</v>
      </c>
      <c r="K37" s="45">
        <v>39.66433</v>
      </c>
      <c r="L37" s="45">
        <v>39.687981000000001</v>
      </c>
      <c r="M37" s="45">
        <v>39.718243000000001</v>
      </c>
      <c r="N37" s="45">
        <v>39.782550999999998</v>
      </c>
      <c r="O37" s="45">
        <v>39.849575000000002</v>
      </c>
      <c r="P37" s="45">
        <v>39.919708</v>
      </c>
      <c r="Q37" s="45">
        <v>39.986488000000001</v>
      </c>
      <c r="R37" s="45">
        <v>40.036251</v>
      </c>
      <c r="S37" s="45">
        <v>40.073483000000003</v>
      </c>
      <c r="T37" s="45">
        <v>40.095573000000002</v>
      </c>
      <c r="U37" s="45">
        <v>40.104393000000002</v>
      </c>
      <c r="V37" s="45">
        <v>40.120215999999999</v>
      </c>
      <c r="W37" s="45">
        <v>40.141655</v>
      </c>
      <c r="X37" s="45">
        <v>40.148269999999997</v>
      </c>
      <c r="Y37" s="45">
        <v>40.137217999999997</v>
      </c>
      <c r="Z37" s="45">
        <v>40.137805999999998</v>
      </c>
      <c r="AA37" s="45">
        <v>40.131596000000002</v>
      </c>
      <c r="AB37" s="45">
        <v>40.122841000000001</v>
      </c>
      <c r="AC37" s="45">
        <v>40.123493000000003</v>
      </c>
      <c r="AD37" s="45">
        <v>40.110793999999999</v>
      </c>
      <c r="AE37" s="45">
        <v>40.120575000000002</v>
      </c>
      <c r="AF37" s="45">
        <v>40.128093999999997</v>
      </c>
      <c r="AG37" s="45">
        <v>40.131535</v>
      </c>
      <c r="AH37" s="45">
        <v>40.133167</v>
      </c>
      <c r="AI37" s="41">
        <v>8.5050000000000004E-3</v>
      </c>
      <c r="AJ37" s="15"/>
      <c r="AK37" s="13"/>
    </row>
    <row r="38" spans="1:37" ht="15" customHeight="1" x14ac:dyDescent="0.45">
      <c r="A38" s="35" t="s">
        <v>92</v>
      </c>
      <c r="B38" s="39" t="s">
        <v>91</v>
      </c>
      <c r="C38" s="45">
        <v>34.962184999999998</v>
      </c>
      <c r="D38" s="45">
        <v>36.077820000000003</v>
      </c>
      <c r="E38" s="45">
        <v>37.481681999999999</v>
      </c>
      <c r="F38" s="45">
        <v>39.178013</v>
      </c>
      <c r="G38" s="45">
        <v>40.602730000000001</v>
      </c>
      <c r="H38" s="45">
        <v>42.325665000000001</v>
      </c>
      <c r="I38" s="45">
        <v>44.414203999999998</v>
      </c>
      <c r="J38" s="45">
        <v>44.636662000000001</v>
      </c>
      <c r="K38" s="45">
        <v>44.754562</v>
      </c>
      <c r="L38" s="45">
        <v>44.868515000000002</v>
      </c>
      <c r="M38" s="45">
        <v>45.012165000000003</v>
      </c>
      <c r="N38" s="45">
        <v>45.254142999999999</v>
      </c>
      <c r="O38" s="45">
        <v>45.490166000000002</v>
      </c>
      <c r="P38" s="45">
        <v>45.692641999999999</v>
      </c>
      <c r="Q38" s="45">
        <v>45.916820999999999</v>
      </c>
      <c r="R38" s="45">
        <v>46.131869999999999</v>
      </c>
      <c r="S38" s="45">
        <v>46.316260999999997</v>
      </c>
      <c r="T38" s="45">
        <v>46.467762</v>
      </c>
      <c r="U38" s="45">
        <v>46.572837999999997</v>
      </c>
      <c r="V38" s="45">
        <v>46.675342999999998</v>
      </c>
      <c r="W38" s="45">
        <v>46.794220000000003</v>
      </c>
      <c r="X38" s="45">
        <v>46.872993000000001</v>
      </c>
      <c r="Y38" s="45">
        <v>46.911757999999999</v>
      </c>
      <c r="Z38" s="45">
        <v>46.989674000000001</v>
      </c>
      <c r="AA38" s="45">
        <v>47.060203999999999</v>
      </c>
      <c r="AB38" s="45">
        <v>47.109470000000002</v>
      </c>
      <c r="AC38" s="45">
        <v>47.181033999999997</v>
      </c>
      <c r="AD38" s="45">
        <v>47.216785000000002</v>
      </c>
      <c r="AE38" s="45">
        <v>47.284863000000001</v>
      </c>
      <c r="AF38" s="45">
        <v>47.367229000000002</v>
      </c>
      <c r="AG38" s="45">
        <v>47.425400000000003</v>
      </c>
      <c r="AH38" s="45">
        <v>47.474063999999998</v>
      </c>
      <c r="AI38" s="41">
        <v>9.9170000000000005E-3</v>
      </c>
      <c r="AJ38" s="15"/>
      <c r="AK38" s="13"/>
    </row>
    <row r="39" spans="1:37" ht="15" customHeight="1" x14ac:dyDescent="0.45">
      <c r="A39" s="35" t="s">
        <v>90</v>
      </c>
      <c r="B39" s="39" t="s">
        <v>89</v>
      </c>
      <c r="C39" s="45">
        <v>41.715580000000003</v>
      </c>
      <c r="D39" s="45">
        <v>42.904677999999997</v>
      </c>
      <c r="E39" s="45">
        <v>44.852260999999999</v>
      </c>
      <c r="F39" s="45">
        <v>46.718604999999997</v>
      </c>
      <c r="G39" s="45">
        <v>48.564205000000001</v>
      </c>
      <c r="H39" s="45">
        <v>50.097752</v>
      </c>
      <c r="I39" s="45">
        <v>52.823757000000001</v>
      </c>
      <c r="J39" s="45">
        <v>52.980536999999998</v>
      </c>
      <c r="K39" s="45">
        <v>52.974364999999999</v>
      </c>
      <c r="L39" s="45">
        <v>53.023991000000002</v>
      </c>
      <c r="M39" s="45">
        <v>53.131622</v>
      </c>
      <c r="N39" s="45">
        <v>53.353344</v>
      </c>
      <c r="O39" s="45">
        <v>53.654667000000003</v>
      </c>
      <c r="P39" s="45">
        <v>53.895888999999997</v>
      </c>
      <c r="Q39" s="45">
        <v>54.140746999999998</v>
      </c>
      <c r="R39" s="45">
        <v>54.380004999999997</v>
      </c>
      <c r="S39" s="45">
        <v>54.609378999999997</v>
      </c>
      <c r="T39" s="45">
        <v>54.800747000000001</v>
      </c>
      <c r="U39" s="45">
        <v>54.957920000000001</v>
      </c>
      <c r="V39" s="45">
        <v>55.082287000000001</v>
      </c>
      <c r="W39" s="45">
        <v>55.219043999999997</v>
      </c>
      <c r="X39" s="45">
        <v>55.332129999999999</v>
      </c>
      <c r="Y39" s="45">
        <v>55.370162999999998</v>
      </c>
      <c r="Z39" s="45">
        <v>55.430743999999997</v>
      </c>
      <c r="AA39" s="45">
        <v>55.513840000000002</v>
      </c>
      <c r="AB39" s="45">
        <v>55.571159000000002</v>
      </c>
      <c r="AC39" s="45">
        <v>55.640934000000001</v>
      </c>
      <c r="AD39" s="45">
        <v>55.711987000000001</v>
      </c>
      <c r="AE39" s="45">
        <v>55.781413999999998</v>
      </c>
      <c r="AF39" s="45">
        <v>55.895000000000003</v>
      </c>
      <c r="AG39" s="45">
        <v>55.992493000000003</v>
      </c>
      <c r="AH39" s="45">
        <v>56.080478999999997</v>
      </c>
      <c r="AI39" s="41">
        <v>9.5910000000000006E-3</v>
      </c>
      <c r="AJ39" s="15"/>
      <c r="AK39" s="13"/>
    </row>
    <row r="40" spans="1:37" ht="15" customHeight="1" x14ac:dyDescent="0.45">
      <c r="A40" s="35" t="s">
        <v>88</v>
      </c>
      <c r="B40" s="39" t="s">
        <v>87</v>
      </c>
      <c r="C40" s="45">
        <v>30.612459000000001</v>
      </c>
      <c r="D40" s="45">
        <v>31.679196999999998</v>
      </c>
      <c r="E40" s="45">
        <v>32.881743999999998</v>
      </c>
      <c r="F40" s="45">
        <v>34.521126000000002</v>
      </c>
      <c r="G40" s="45">
        <v>35.730736</v>
      </c>
      <c r="H40" s="45">
        <v>37.522723999999997</v>
      </c>
      <c r="I40" s="45">
        <v>39.197845000000001</v>
      </c>
      <c r="J40" s="45">
        <v>39.418140000000001</v>
      </c>
      <c r="K40" s="45">
        <v>39.468307000000003</v>
      </c>
      <c r="L40" s="45">
        <v>39.487915000000001</v>
      </c>
      <c r="M40" s="45">
        <v>39.513751999999997</v>
      </c>
      <c r="N40" s="45">
        <v>39.567279999999997</v>
      </c>
      <c r="O40" s="45">
        <v>39.623409000000002</v>
      </c>
      <c r="P40" s="45">
        <v>39.680359000000003</v>
      </c>
      <c r="Q40" s="45">
        <v>39.733006000000003</v>
      </c>
      <c r="R40" s="45">
        <v>39.769043000000003</v>
      </c>
      <c r="S40" s="45">
        <v>39.792926999999999</v>
      </c>
      <c r="T40" s="45">
        <v>39.802222999999998</v>
      </c>
      <c r="U40" s="45">
        <v>39.800735000000003</v>
      </c>
      <c r="V40" s="45">
        <v>39.805942999999999</v>
      </c>
      <c r="W40" s="45">
        <v>39.816502</v>
      </c>
      <c r="X40" s="45">
        <v>39.814700999999999</v>
      </c>
      <c r="Y40" s="45">
        <v>39.800170999999999</v>
      </c>
      <c r="Z40" s="45">
        <v>39.795966999999997</v>
      </c>
      <c r="AA40" s="45">
        <v>39.786053000000003</v>
      </c>
      <c r="AB40" s="45">
        <v>39.774296</v>
      </c>
      <c r="AC40" s="45">
        <v>39.770583999999999</v>
      </c>
      <c r="AD40" s="45">
        <v>39.755814000000001</v>
      </c>
      <c r="AE40" s="45">
        <v>39.760345000000001</v>
      </c>
      <c r="AF40" s="45">
        <v>39.763213999999998</v>
      </c>
      <c r="AG40" s="45">
        <v>39.762672000000002</v>
      </c>
      <c r="AH40" s="45">
        <v>39.761116000000001</v>
      </c>
      <c r="AI40" s="41">
        <v>8.4709999999999994E-3</v>
      </c>
      <c r="AJ40" s="15"/>
      <c r="AK40" s="13"/>
    </row>
    <row r="41" spans="1:37" ht="15" customHeight="1" x14ac:dyDescent="0.45">
      <c r="A41" s="35" t="s">
        <v>86</v>
      </c>
      <c r="B41" s="39" t="s">
        <v>85</v>
      </c>
      <c r="C41" s="45">
        <v>28.523893000000001</v>
      </c>
      <c r="D41" s="45">
        <v>29.434090000000001</v>
      </c>
      <c r="E41" s="45">
        <v>30.579073000000001</v>
      </c>
      <c r="F41" s="45">
        <v>31.962885</v>
      </c>
      <c r="G41" s="45">
        <v>33.125110999999997</v>
      </c>
      <c r="H41" s="45">
        <v>34.530864999999999</v>
      </c>
      <c r="I41" s="45">
        <v>36.234833000000002</v>
      </c>
      <c r="J41" s="45">
        <v>36.416423999999999</v>
      </c>
      <c r="K41" s="45">
        <v>36.512985</v>
      </c>
      <c r="L41" s="45">
        <v>36.606296999999998</v>
      </c>
      <c r="M41" s="45">
        <v>36.723849999999999</v>
      </c>
      <c r="N41" s="45">
        <v>36.921771999999997</v>
      </c>
      <c r="O41" s="45">
        <v>37.114651000000002</v>
      </c>
      <c r="P41" s="45">
        <v>37.280127999999998</v>
      </c>
      <c r="Q41" s="45">
        <v>37.463389999999997</v>
      </c>
      <c r="R41" s="45">
        <v>37.639217000000002</v>
      </c>
      <c r="S41" s="45">
        <v>37.789943999999998</v>
      </c>
      <c r="T41" s="45">
        <v>37.913792000000001</v>
      </c>
      <c r="U41" s="45">
        <v>37.999664000000003</v>
      </c>
      <c r="V41" s="45">
        <v>38.083469000000001</v>
      </c>
      <c r="W41" s="45">
        <v>38.180664</v>
      </c>
      <c r="X41" s="45">
        <v>38.245044999999998</v>
      </c>
      <c r="Y41" s="45">
        <v>38.276786999999999</v>
      </c>
      <c r="Z41" s="45">
        <v>38.340556999999997</v>
      </c>
      <c r="AA41" s="45">
        <v>38.398251000000002</v>
      </c>
      <c r="AB41" s="45">
        <v>38.438549000000002</v>
      </c>
      <c r="AC41" s="45">
        <v>38.497096999999997</v>
      </c>
      <c r="AD41" s="45">
        <v>38.526310000000002</v>
      </c>
      <c r="AE41" s="45">
        <v>38.581977999999999</v>
      </c>
      <c r="AF41" s="45">
        <v>38.649287999999999</v>
      </c>
      <c r="AG41" s="45">
        <v>38.696795999999999</v>
      </c>
      <c r="AH41" s="45">
        <v>38.736533999999999</v>
      </c>
      <c r="AI41" s="41">
        <v>9.9209999999999993E-3</v>
      </c>
      <c r="AJ41" s="15"/>
      <c r="AK41" s="13"/>
    </row>
    <row r="42" spans="1:37" ht="15" customHeight="1" x14ac:dyDescent="0.45">
      <c r="A42" s="35" t="s">
        <v>84</v>
      </c>
      <c r="B42" s="39" t="s">
        <v>83</v>
      </c>
      <c r="C42" s="45">
        <v>34.065559</v>
      </c>
      <c r="D42" s="45">
        <v>35.036594000000001</v>
      </c>
      <c r="E42" s="45">
        <v>36.627018</v>
      </c>
      <c r="F42" s="45">
        <v>38.1511</v>
      </c>
      <c r="G42" s="45">
        <v>39.658245000000001</v>
      </c>
      <c r="H42" s="45">
        <v>40.910564000000001</v>
      </c>
      <c r="I42" s="45">
        <v>43.136657999999997</v>
      </c>
      <c r="J42" s="45">
        <v>43.264687000000002</v>
      </c>
      <c r="K42" s="45">
        <v>43.259647000000001</v>
      </c>
      <c r="L42" s="45">
        <v>43.300170999999999</v>
      </c>
      <c r="M42" s="45">
        <v>43.388064999999997</v>
      </c>
      <c r="N42" s="45">
        <v>43.569125999999997</v>
      </c>
      <c r="O42" s="45">
        <v>43.815193000000001</v>
      </c>
      <c r="P42" s="45">
        <v>44.012177000000001</v>
      </c>
      <c r="Q42" s="45">
        <v>44.212131999999997</v>
      </c>
      <c r="R42" s="45">
        <v>44.407513000000002</v>
      </c>
      <c r="S42" s="45">
        <v>44.594825999999998</v>
      </c>
      <c r="T42" s="45">
        <v>44.751099000000004</v>
      </c>
      <c r="U42" s="45">
        <v>44.879447999999996</v>
      </c>
      <c r="V42" s="45">
        <v>44.981006999999998</v>
      </c>
      <c r="W42" s="45">
        <v>45.092686</v>
      </c>
      <c r="X42" s="45">
        <v>45.185032</v>
      </c>
      <c r="Y42" s="45">
        <v>45.216090999999999</v>
      </c>
      <c r="Z42" s="45">
        <v>45.265563999999998</v>
      </c>
      <c r="AA42" s="45">
        <v>45.333419999999997</v>
      </c>
      <c r="AB42" s="45">
        <v>45.380229999999997</v>
      </c>
      <c r="AC42" s="45">
        <v>45.437206000000003</v>
      </c>
      <c r="AD42" s="45">
        <v>45.495232000000001</v>
      </c>
      <c r="AE42" s="45">
        <v>45.551926000000002</v>
      </c>
      <c r="AF42" s="45">
        <v>45.644680000000001</v>
      </c>
      <c r="AG42" s="45">
        <v>45.724297</v>
      </c>
      <c r="AH42" s="45">
        <v>45.796146</v>
      </c>
      <c r="AI42" s="41">
        <v>9.5910000000000006E-3</v>
      </c>
      <c r="AJ42" s="15"/>
      <c r="AK42" s="13"/>
    </row>
    <row r="43" spans="1:37" ht="15" customHeight="1" x14ac:dyDescent="0.45">
      <c r="A43" s="35" t="s">
        <v>82</v>
      </c>
      <c r="B43" s="39" t="s">
        <v>81</v>
      </c>
      <c r="C43" s="45">
        <v>24.960114999999998</v>
      </c>
      <c r="D43" s="45">
        <v>25.829886999999999</v>
      </c>
      <c r="E43" s="45">
        <v>26.810393999999999</v>
      </c>
      <c r="F43" s="45">
        <v>28.147078</v>
      </c>
      <c r="G43" s="45">
        <v>29.133343</v>
      </c>
      <c r="H43" s="45">
        <v>30.594456000000001</v>
      </c>
      <c r="I43" s="45">
        <v>31.960279</v>
      </c>
      <c r="J43" s="45">
        <v>32.139896</v>
      </c>
      <c r="K43" s="45">
        <v>32.180801000000002</v>
      </c>
      <c r="L43" s="45">
        <v>32.196789000000003</v>
      </c>
      <c r="M43" s="45">
        <v>32.217857000000002</v>
      </c>
      <c r="N43" s="45">
        <v>32.261501000000003</v>
      </c>
      <c r="O43" s="45">
        <v>32.307265999999998</v>
      </c>
      <c r="P43" s="45">
        <v>32.353698999999999</v>
      </c>
      <c r="Q43" s="45">
        <v>32.396625999999998</v>
      </c>
      <c r="R43" s="45">
        <v>32.426009999999998</v>
      </c>
      <c r="S43" s="45">
        <v>32.445484</v>
      </c>
      <c r="T43" s="45">
        <v>32.453063999999998</v>
      </c>
      <c r="U43" s="45">
        <v>32.451850999999998</v>
      </c>
      <c r="V43" s="45">
        <v>32.456097</v>
      </c>
      <c r="W43" s="45">
        <v>32.464706</v>
      </c>
      <c r="X43" s="45">
        <v>32.463237999999997</v>
      </c>
      <c r="Y43" s="45">
        <v>32.451388999999999</v>
      </c>
      <c r="Z43" s="45">
        <v>32.447963999999999</v>
      </c>
      <c r="AA43" s="45">
        <v>32.439877000000003</v>
      </c>
      <c r="AB43" s="45">
        <v>32.430289999999999</v>
      </c>
      <c r="AC43" s="45">
        <v>32.427264999999998</v>
      </c>
      <c r="AD43" s="45">
        <v>32.415222</v>
      </c>
      <c r="AE43" s="45">
        <v>32.418919000000002</v>
      </c>
      <c r="AF43" s="45">
        <v>32.421256999999997</v>
      </c>
      <c r="AG43" s="45">
        <v>32.420814999999997</v>
      </c>
      <c r="AH43" s="45">
        <v>32.419544000000002</v>
      </c>
      <c r="AI43" s="41">
        <v>8.4709999999999994E-3</v>
      </c>
      <c r="AJ43" s="15"/>
      <c r="AK43" s="13"/>
    </row>
    <row r="44" spans="1:37" ht="15" customHeight="1" x14ac:dyDescent="0.45">
      <c r="A44" s="35" t="s">
        <v>80</v>
      </c>
      <c r="B44" s="39" t="s">
        <v>79</v>
      </c>
      <c r="C44" s="45">
        <v>23.82198</v>
      </c>
      <c r="D44" s="45">
        <v>24.306699999999999</v>
      </c>
      <c r="E44" s="45">
        <v>24.833632999999999</v>
      </c>
      <c r="F44" s="45">
        <v>25.418510000000001</v>
      </c>
      <c r="G44" s="45">
        <v>26.046683999999999</v>
      </c>
      <c r="H44" s="45">
        <v>26.716642</v>
      </c>
      <c r="I44" s="45">
        <v>27.438921000000001</v>
      </c>
      <c r="J44" s="45">
        <v>28.138625999999999</v>
      </c>
      <c r="K44" s="45">
        <v>28.811088999999999</v>
      </c>
      <c r="L44" s="45">
        <v>29.455507000000001</v>
      </c>
      <c r="M44" s="45">
        <v>30.074062000000001</v>
      </c>
      <c r="N44" s="45">
        <v>30.666443000000001</v>
      </c>
      <c r="O44" s="45">
        <v>31.231798000000001</v>
      </c>
      <c r="P44" s="45">
        <v>31.773788</v>
      </c>
      <c r="Q44" s="45">
        <v>32.291130000000003</v>
      </c>
      <c r="R44" s="45">
        <v>32.784236999999997</v>
      </c>
      <c r="S44" s="45">
        <v>33.250244000000002</v>
      </c>
      <c r="T44" s="45">
        <v>33.686976999999999</v>
      </c>
      <c r="U44" s="45">
        <v>34.091262999999998</v>
      </c>
      <c r="V44" s="45">
        <v>34.461925999999998</v>
      </c>
      <c r="W44" s="45">
        <v>34.799880999999999</v>
      </c>
      <c r="X44" s="45">
        <v>35.102505000000001</v>
      </c>
      <c r="Y44" s="45">
        <v>35.374195</v>
      </c>
      <c r="Z44" s="45">
        <v>35.617756</v>
      </c>
      <c r="AA44" s="45">
        <v>35.834685999999998</v>
      </c>
      <c r="AB44" s="45">
        <v>36.028187000000003</v>
      </c>
      <c r="AC44" s="45">
        <v>36.204796000000002</v>
      </c>
      <c r="AD44" s="45">
        <v>36.362461000000003</v>
      </c>
      <c r="AE44" s="45">
        <v>36.504474999999999</v>
      </c>
      <c r="AF44" s="45">
        <v>36.635573999999998</v>
      </c>
      <c r="AG44" s="45">
        <v>36.755085000000001</v>
      </c>
      <c r="AH44" s="45">
        <v>36.863723999999998</v>
      </c>
      <c r="AI44" s="41">
        <v>1.4184E-2</v>
      </c>
      <c r="AJ44" s="15"/>
      <c r="AK44" s="13"/>
    </row>
    <row r="45" spans="1:37" ht="15" customHeight="1" x14ac:dyDescent="0.45">
      <c r="A45" s="35" t="s">
        <v>78</v>
      </c>
      <c r="B45" s="39" t="s">
        <v>77</v>
      </c>
      <c r="C45" s="45">
        <v>15.062469</v>
      </c>
      <c r="D45" s="45">
        <v>15.148308999999999</v>
      </c>
      <c r="E45" s="45">
        <v>15.357668</v>
      </c>
      <c r="F45" s="45">
        <v>15.519157</v>
      </c>
      <c r="G45" s="45">
        <v>15.730559</v>
      </c>
      <c r="H45" s="45">
        <v>15.984111</v>
      </c>
      <c r="I45" s="45">
        <v>16.287106999999999</v>
      </c>
      <c r="J45" s="45">
        <v>16.587554999999998</v>
      </c>
      <c r="K45" s="45">
        <v>16.837505</v>
      </c>
      <c r="L45" s="45">
        <v>16.843924999999999</v>
      </c>
      <c r="M45" s="45">
        <v>16.932478</v>
      </c>
      <c r="N45" s="45">
        <v>16.994154000000002</v>
      </c>
      <c r="O45" s="45">
        <v>17.024436999999999</v>
      </c>
      <c r="P45" s="45">
        <v>17.00733</v>
      </c>
      <c r="Q45" s="45">
        <v>16.981166999999999</v>
      </c>
      <c r="R45" s="45">
        <v>16.955193000000001</v>
      </c>
      <c r="S45" s="45">
        <v>16.923839999999998</v>
      </c>
      <c r="T45" s="45">
        <v>16.906542000000002</v>
      </c>
      <c r="U45" s="45">
        <v>16.888017999999999</v>
      </c>
      <c r="V45" s="45">
        <v>16.872900000000001</v>
      </c>
      <c r="W45" s="45">
        <v>16.866517999999999</v>
      </c>
      <c r="X45" s="45">
        <v>16.860598</v>
      </c>
      <c r="Y45" s="45">
        <v>16.859310000000001</v>
      </c>
      <c r="Z45" s="45">
        <v>16.786667000000001</v>
      </c>
      <c r="AA45" s="45">
        <v>16.794160999999999</v>
      </c>
      <c r="AB45" s="45">
        <v>16.804863000000001</v>
      </c>
      <c r="AC45" s="45">
        <v>16.822395</v>
      </c>
      <c r="AD45" s="45">
        <v>16.850905999999998</v>
      </c>
      <c r="AE45" s="45">
        <v>16.892603000000001</v>
      </c>
      <c r="AF45" s="45">
        <v>16.949316</v>
      </c>
      <c r="AG45" s="45">
        <v>17.018201999999999</v>
      </c>
      <c r="AH45" s="45">
        <v>17.088260999999999</v>
      </c>
      <c r="AI45" s="41">
        <v>4.0790000000000002E-3</v>
      </c>
      <c r="AJ45" s="15"/>
      <c r="AK45" s="13"/>
    </row>
    <row r="46" spans="1:37" ht="15" customHeight="1" x14ac:dyDescent="0.45">
      <c r="A46" s="35" t="s">
        <v>76</v>
      </c>
      <c r="B46" s="39" t="s">
        <v>75</v>
      </c>
      <c r="C46" s="45">
        <v>13.941457</v>
      </c>
      <c r="D46" s="45">
        <v>14.108074999999999</v>
      </c>
      <c r="E46" s="45">
        <v>14.27477</v>
      </c>
      <c r="F46" s="45">
        <v>14.453884</v>
      </c>
      <c r="G46" s="45">
        <v>14.635631999999999</v>
      </c>
      <c r="H46" s="45">
        <v>14.822127</v>
      </c>
      <c r="I46" s="45">
        <v>14.969367999999999</v>
      </c>
      <c r="J46" s="45">
        <v>15.133811</v>
      </c>
      <c r="K46" s="45">
        <v>15.30735</v>
      </c>
      <c r="L46" s="45">
        <v>15.468731999999999</v>
      </c>
      <c r="M46" s="45">
        <v>15.627772</v>
      </c>
      <c r="N46" s="45">
        <v>15.775725</v>
      </c>
      <c r="O46" s="45">
        <v>15.913797000000001</v>
      </c>
      <c r="P46" s="45">
        <v>16.033529000000001</v>
      </c>
      <c r="Q46" s="45">
        <v>16.136970999999999</v>
      </c>
      <c r="R46" s="45">
        <v>16.222919000000001</v>
      </c>
      <c r="S46" s="45">
        <v>16.300986999999999</v>
      </c>
      <c r="T46" s="45">
        <v>16.368895999999999</v>
      </c>
      <c r="U46" s="45">
        <v>16.421700999999999</v>
      </c>
      <c r="V46" s="45">
        <v>16.470611999999999</v>
      </c>
      <c r="W46" s="45">
        <v>16.515029999999999</v>
      </c>
      <c r="X46" s="45">
        <v>16.553457000000002</v>
      </c>
      <c r="Y46" s="45">
        <v>16.586046</v>
      </c>
      <c r="Z46" s="45">
        <v>16.615976</v>
      </c>
      <c r="AA46" s="45">
        <v>16.634699000000001</v>
      </c>
      <c r="AB46" s="45">
        <v>16.648357000000001</v>
      </c>
      <c r="AC46" s="45">
        <v>16.662486999999999</v>
      </c>
      <c r="AD46" s="45">
        <v>16.658048999999998</v>
      </c>
      <c r="AE46" s="45">
        <v>16.681861999999999</v>
      </c>
      <c r="AF46" s="45">
        <v>16.714860999999999</v>
      </c>
      <c r="AG46" s="45">
        <v>16.756354999999999</v>
      </c>
      <c r="AH46" s="45">
        <v>16.802575999999998</v>
      </c>
      <c r="AI46" s="41">
        <v>6.0400000000000002E-3</v>
      </c>
      <c r="AJ46" s="15"/>
      <c r="AK46" s="13"/>
    </row>
    <row r="47" spans="1:37" ht="15" customHeight="1" x14ac:dyDescent="0.45">
      <c r="A47" s="35" t="s">
        <v>74</v>
      </c>
      <c r="B47" s="39" t="s">
        <v>73</v>
      </c>
      <c r="C47" s="45">
        <v>7.1191649999999997</v>
      </c>
      <c r="D47" s="45">
        <v>7.1710979999999998</v>
      </c>
      <c r="E47" s="45">
        <v>7.2369389999999996</v>
      </c>
      <c r="F47" s="45">
        <v>7.3096230000000002</v>
      </c>
      <c r="G47" s="45">
        <v>7.392512</v>
      </c>
      <c r="H47" s="45">
        <v>7.4870429999999999</v>
      </c>
      <c r="I47" s="45">
        <v>7.5942170000000004</v>
      </c>
      <c r="J47" s="45">
        <v>7.7140240000000002</v>
      </c>
      <c r="K47" s="45">
        <v>7.8471080000000004</v>
      </c>
      <c r="L47" s="45">
        <v>7.9831859999999999</v>
      </c>
      <c r="M47" s="45">
        <v>8.1256749999999993</v>
      </c>
      <c r="N47" s="45">
        <v>8.2716879999999993</v>
      </c>
      <c r="O47" s="45">
        <v>8.4186289999999993</v>
      </c>
      <c r="P47" s="45">
        <v>8.5620729999999998</v>
      </c>
      <c r="Q47" s="45">
        <v>8.6963229999999996</v>
      </c>
      <c r="R47" s="45">
        <v>8.8199520000000007</v>
      </c>
      <c r="S47" s="45">
        <v>8.9334779999999991</v>
      </c>
      <c r="T47" s="45">
        <v>9.0370910000000002</v>
      </c>
      <c r="U47" s="45">
        <v>9.1318439999999992</v>
      </c>
      <c r="V47" s="45">
        <v>9.2182469999999999</v>
      </c>
      <c r="W47" s="45">
        <v>9.2979230000000008</v>
      </c>
      <c r="X47" s="45">
        <v>9.3705979999999993</v>
      </c>
      <c r="Y47" s="45">
        <v>9.4373389999999997</v>
      </c>
      <c r="Z47" s="45">
        <v>9.4966390000000001</v>
      </c>
      <c r="AA47" s="45">
        <v>9.5499109999999998</v>
      </c>
      <c r="AB47" s="45">
        <v>9.5983590000000003</v>
      </c>
      <c r="AC47" s="45">
        <v>9.6438690000000005</v>
      </c>
      <c r="AD47" s="45">
        <v>9.6882090000000005</v>
      </c>
      <c r="AE47" s="45">
        <v>9.7311820000000004</v>
      </c>
      <c r="AF47" s="45">
        <v>9.7731670000000008</v>
      </c>
      <c r="AG47" s="45">
        <v>9.8145769999999999</v>
      </c>
      <c r="AH47" s="45">
        <v>9.856363</v>
      </c>
      <c r="AI47" s="41">
        <v>1.055E-2</v>
      </c>
      <c r="AJ47" s="15"/>
      <c r="AK47" s="13"/>
    </row>
    <row r="48" spans="1:37" ht="15" customHeight="1" x14ac:dyDescent="0.45">
      <c r="A48" s="32"/>
      <c r="B48" s="38" t="s">
        <v>72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</row>
    <row r="49" spans="1:37" ht="15" customHeight="1" x14ac:dyDescent="0.45">
      <c r="A49" s="35" t="s">
        <v>71</v>
      </c>
      <c r="B49" s="39" t="s">
        <v>70</v>
      </c>
      <c r="C49" s="45">
        <v>69.061408999999998</v>
      </c>
      <c r="D49" s="45">
        <v>69.384665999999996</v>
      </c>
      <c r="E49" s="45">
        <v>69.707061999999993</v>
      </c>
      <c r="F49" s="45">
        <v>70.039107999999999</v>
      </c>
      <c r="G49" s="45">
        <v>70.379417000000004</v>
      </c>
      <c r="H49" s="45">
        <v>70.734290999999999</v>
      </c>
      <c r="I49" s="45">
        <v>71.079811000000007</v>
      </c>
      <c r="J49" s="45">
        <v>71.470993000000007</v>
      </c>
      <c r="K49" s="45">
        <v>71.884406999999996</v>
      </c>
      <c r="L49" s="45">
        <v>72.337226999999999</v>
      </c>
      <c r="M49" s="45">
        <v>72.811431999999996</v>
      </c>
      <c r="N49" s="45">
        <v>73.279289000000006</v>
      </c>
      <c r="O49" s="45">
        <v>73.742278999999996</v>
      </c>
      <c r="P49" s="45">
        <v>74.213570000000004</v>
      </c>
      <c r="Q49" s="45">
        <v>74.695380999999998</v>
      </c>
      <c r="R49" s="45">
        <v>75.164246000000006</v>
      </c>
      <c r="S49" s="45">
        <v>75.643981999999994</v>
      </c>
      <c r="T49" s="45">
        <v>76.131247999999999</v>
      </c>
      <c r="U49" s="45">
        <v>76.617844000000005</v>
      </c>
      <c r="V49" s="45">
        <v>77.107628000000005</v>
      </c>
      <c r="W49" s="45">
        <v>77.607787999999999</v>
      </c>
      <c r="X49" s="45">
        <v>78.112679</v>
      </c>
      <c r="Y49" s="45">
        <v>78.584655999999995</v>
      </c>
      <c r="Z49" s="45">
        <v>79.064521999999997</v>
      </c>
      <c r="AA49" s="45">
        <v>79.539078000000003</v>
      </c>
      <c r="AB49" s="45">
        <v>79.985573000000002</v>
      </c>
      <c r="AC49" s="45">
        <v>80.434517</v>
      </c>
      <c r="AD49" s="45">
        <v>80.874779000000004</v>
      </c>
      <c r="AE49" s="45">
        <v>81.315910000000002</v>
      </c>
      <c r="AF49" s="45">
        <v>81.754776000000007</v>
      </c>
      <c r="AG49" s="45">
        <v>82.177031999999997</v>
      </c>
      <c r="AH49" s="45">
        <v>82.575928000000005</v>
      </c>
      <c r="AI49" s="41">
        <v>5.7819999999999998E-3</v>
      </c>
      <c r="AJ49" s="15"/>
      <c r="AK49" s="13"/>
    </row>
    <row r="50" spans="1:37" ht="15" customHeight="1" x14ac:dyDescent="0.45">
      <c r="A50" s="32"/>
      <c r="B50" s="38" t="s">
        <v>69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</row>
    <row r="51" spans="1:37" ht="15" customHeight="1" x14ac:dyDescent="0.45">
      <c r="A51" s="35" t="s">
        <v>68</v>
      </c>
      <c r="B51" s="39" t="s">
        <v>67</v>
      </c>
      <c r="C51" s="45">
        <v>3.4668839999999999</v>
      </c>
      <c r="D51" s="45">
        <v>3.4893709999999998</v>
      </c>
      <c r="E51" s="45">
        <v>3.512003</v>
      </c>
      <c r="F51" s="45">
        <v>3.5347819999999999</v>
      </c>
      <c r="G51" s="45">
        <v>3.5577100000000002</v>
      </c>
      <c r="H51" s="45">
        <v>3.5807850000000001</v>
      </c>
      <c r="I51" s="45">
        <v>3.6040100000000002</v>
      </c>
      <c r="J51" s="45">
        <v>3.627386</v>
      </c>
      <c r="K51" s="45">
        <v>3.6509140000000002</v>
      </c>
      <c r="L51" s="45">
        <v>3.6745939999999999</v>
      </c>
      <c r="M51" s="45">
        <v>3.6984279999999998</v>
      </c>
      <c r="N51" s="45">
        <v>3.7224159999999999</v>
      </c>
      <c r="O51" s="45">
        <v>3.7465600000000001</v>
      </c>
      <c r="P51" s="45">
        <v>3.7708599999999999</v>
      </c>
      <c r="Q51" s="45">
        <v>3.795318</v>
      </c>
      <c r="R51" s="45">
        <v>3.8199350000000001</v>
      </c>
      <c r="S51" s="45">
        <v>3.8447119999999999</v>
      </c>
      <c r="T51" s="45">
        <v>3.8696489999999999</v>
      </c>
      <c r="U51" s="45">
        <v>3.8947479999999999</v>
      </c>
      <c r="V51" s="45">
        <v>3.9200089999999999</v>
      </c>
      <c r="W51" s="45">
        <v>3.9454349999999998</v>
      </c>
      <c r="X51" s="45">
        <v>3.971025</v>
      </c>
      <c r="Y51" s="45">
        <v>3.9967820000000001</v>
      </c>
      <c r="Z51" s="45">
        <v>4.0227050000000002</v>
      </c>
      <c r="AA51" s="45">
        <v>4.0487970000000004</v>
      </c>
      <c r="AB51" s="45">
        <v>4.0750580000000003</v>
      </c>
      <c r="AC51" s="45">
        <v>4.1014889999999999</v>
      </c>
      <c r="AD51" s="45">
        <v>4.1280910000000004</v>
      </c>
      <c r="AE51" s="45">
        <v>4.1548660000000002</v>
      </c>
      <c r="AF51" s="45">
        <v>4.1818150000000003</v>
      </c>
      <c r="AG51" s="45">
        <v>4.208939</v>
      </c>
      <c r="AH51" s="45">
        <v>4.2362380000000002</v>
      </c>
      <c r="AI51" s="41">
        <v>6.4859999999999996E-3</v>
      </c>
      <c r="AJ51" s="15"/>
      <c r="AK51" s="13"/>
    </row>
    <row r="52" spans="1:37" ht="15" customHeight="1" x14ac:dyDescent="0.45">
      <c r="A52" s="35" t="s">
        <v>66</v>
      </c>
      <c r="B52" s="39" t="s">
        <v>65</v>
      </c>
      <c r="C52" s="45">
        <v>4.8133650000000001</v>
      </c>
      <c r="D52" s="45">
        <v>4.8419600000000003</v>
      </c>
      <c r="E52" s="45">
        <v>4.8707260000000003</v>
      </c>
      <c r="F52" s="45">
        <v>4.8996630000000003</v>
      </c>
      <c r="G52" s="45">
        <v>4.9287720000000004</v>
      </c>
      <c r="H52" s="45">
        <v>4.9580539999999997</v>
      </c>
      <c r="I52" s="45">
        <v>4.9875090000000002</v>
      </c>
      <c r="J52" s="45">
        <v>5.0171400000000004</v>
      </c>
      <c r="K52" s="45">
        <v>5.0469470000000003</v>
      </c>
      <c r="L52" s="45">
        <v>5.0769310000000001</v>
      </c>
      <c r="M52" s="45">
        <v>5.1070919999999997</v>
      </c>
      <c r="N52" s="45">
        <v>5.1374339999999998</v>
      </c>
      <c r="O52" s="45">
        <v>5.1679550000000001</v>
      </c>
      <c r="P52" s="45">
        <v>5.198658</v>
      </c>
      <c r="Q52" s="45">
        <v>5.2295429999999996</v>
      </c>
      <c r="R52" s="45">
        <v>5.2606109999999999</v>
      </c>
      <c r="S52" s="45">
        <v>5.2918640000000003</v>
      </c>
      <c r="T52" s="45">
        <v>5.3233030000000001</v>
      </c>
      <c r="U52" s="45">
        <v>5.3549290000000003</v>
      </c>
      <c r="V52" s="45">
        <v>5.3867419999999999</v>
      </c>
      <c r="W52" s="45">
        <v>5.4187450000000004</v>
      </c>
      <c r="X52" s="45">
        <v>5.4509379999999998</v>
      </c>
      <c r="Y52" s="45">
        <v>5.4833220000000003</v>
      </c>
      <c r="Z52" s="45">
        <v>5.515898</v>
      </c>
      <c r="AA52" s="45">
        <v>5.548667</v>
      </c>
      <c r="AB52" s="45">
        <v>5.5816319999999999</v>
      </c>
      <c r="AC52" s="45">
        <v>5.6147919999999996</v>
      </c>
      <c r="AD52" s="45">
        <v>5.6481500000000002</v>
      </c>
      <c r="AE52" s="45">
        <v>5.681705</v>
      </c>
      <c r="AF52" s="45">
        <v>5.7154600000000002</v>
      </c>
      <c r="AG52" s="45">
        <v>5.7494160000000001</v>
      </c>
      <c r="AH52" s="45">
        <v>5.7835729999999996</v>
      </c>
      <c r="AI52" s="41">
        <v>5.9410000000000001E-3</v>
      </c>
      <c r="AJ52" s="15"/>
      <c r="AK52" s="13"/>
    </row>
    <row r="54" spans="1:37" ht="15" customHeight="1" x14ac:dyDescent="0.45">
      <c r="A54" s="32"/>
      <c r="B54" s="38" t="s">
        <v>64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7" ht="15" customHeight="1" x14ac:dyDescent="0.45">
      <c r="A55" s="32"/>
      <c r="B55" s="38" t="s">
        <v>63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7" ht="15" customHeight="1" x14ac:dyDescent="0.45">
      <c r="A56" s="35" t="s">
        <v>62</v>
      </c>
      <c r="B56" s="39" t="s">
        <v>46</v>
      </c>
      <c r="C56" s="40">
        <v>15.31245</v>
      </c>
      <c r="D56" s="40">
        <v>15.278943</v>
      </c>
      <c r="E56" s="40">
        <v>15.147741999999999</v>
      </c>
      <c r="F56" s="40">
        <v>14.918960999999999</v>
      </c>
      <c r="G56" s="40">
        <v>14.610011</v>
      </c>
      <c r="H56" s="40">
        <v>14.278558</v>
      </c>
      <c r="I56" s="40">
        <v>13.938121000000001</v>
      </c>
      <c r="J56" s="40">
        <v>13.679017</v>
      </c>
      <c r="K56" s="40">
        <v>13.457352</v>
      </c>
      <c r="L56" s="40">
        <v>13.257142999999999</v>
      </c>
      <c r="M56" s="40">
        <v>13.075183000000001</v>
      </c>
      <c r="N56" s="40">
        <v>12.921878</v>
      </c>
      <c r="O56" s="40">
        <v>12.787868</v>
      </c>
      <c r="P56" s="40">
        <v>12.649743000000001</v>
      </c>
      <c r="Q56" s="40">
        <v>12.520633999999999</v>
      </c>
      <c r="R56" s="40">
        <v>12.394041</v>
      </c>
      <c r="S56" s="40">
        <v>12.269427</v>
      </c>
      <c r="T56" s="40">
        <v>12.175611</v>
      </c>
      <c r="U56" s="40">
        <v>12.093673000000001</v>
      </c>
      <c r="V56" s="40">
        <v>12.023745</v>
      </c>
      <c r="W56" s="40">
        <v>11.967755</v>
      </c>
      <c r="X56" s="40">
        <v>11.93224</v>
      </c>
      <c r="Y56" s="40">
        <v>11.906195</v>
      </c>
      <c r="Z56" s="40">
        <v>11.893991</v>
      </c>
      <c r="AA56" s="40">
        <v>11.894183999999999</v>
      </c>
      <c r="AB56" s="40">
        <v>11.901778999999999</v>
      </c>
      <c r="AC56" s="40">
        <v>11.913237000000001</v>
      </c>
      <c r="AD56" s="40">
        <v>11.936534999999999</v>
      </c>
      <c r="AE56" s="40">
        <v>11.966680999999999</v>
      </c>
      <c r="AF56" s="40">
        <v>12.003005999999999</v>
      </c>
      <c r="AG56" s="40">
        <v>12.047084999999999</v>
      </c>
      <c r="AH56" s="40">
        <v>12.098877999999999</v>
      </c>
      <c r="AI56" s="41">
        <v>-7.5700000000000003E-3</v>
      </c>
      <c r="AJ56" s="14"/>
      <c r="AK56" s="13"/>
    </row>
    <row r="57" spans="1:37" ht="15" customHeight="1" x14ac:dyDescent="0.45">
      <c r="A57" s="35" t="s">
        <v>61</v>
      </c>
      <c r="B57" s="39" t="s">
        <v>44</v>
      </c>
      <c r="C57" s="40">
        <v>0.89102800000000004</v>
      </c>
      <c r="D57" s="40">
        <v>0.88950799999999997</v>
      </c>
      <c r="E57" s="40">
        <v>0.88733700000000004</v>
      </c>
      <c r="F57" s="40">
        <v>0.88719400000000004</v>
      </c>
      <c r="G57" s="40">
        <v>0.88421300000000003</v>
      </c>
      <c r="H57" s="40">
        <v>0.88176100000000002</v>
      </c>
      <c r="I57" s="40">
        <v>0.88185100000000005</v>
      </c>
      <c r="J57" s="40">
        <v>0.88234699999999999</v>
      </c>
      <c r="K57" s="40">
        <v>0.88283199999999995</v>
      </c>
      <c r="L57" s="40">
        <v>0.88514300000000001</v>
      </c>
      <c r="M57" s="40">
        <v>0.88764500000000002</v>
      </c>
      <c r="N57" s="40">
        <v>0.89129899999999995</v>
      </c>
      <c r="O57" s="40">
        <v>0.89600100000000005</v>
      </c>
      <c r="P57" s="40">
        <v>0.90037199999999995</v>
      </c>
      <c r="Q57" s="40">
        <v>0.90574699999999997</v>
      </c>
      <c r="R57" s="40">
        <v>0.91295999999999999</v>
      </c>
      <c r="S57" s="40">
        <v>0.91986699999999999</v>
      </c>
      <c r="T57" s="40">
        <v>0.926898</v>
      </c>
      <c r="U57" s="40">
        <v>0.93472699999999997</v>
      </c>
      <c r="V57" s="40">
        <v>0.94246799999999997</v>
      </c>
      <c r="W57" s="40">
        <v>0.95037700000000003</v>
      </c>
      <c r="X57" s="40">
        <v>0.95974999999999999</v>
      </c>
      <c r="Y57" s="40">
        <v>0.97000799999999998</v>
      </c>
      <c r="Z57" s="40">
        <v>0.98001899999999997</v>
      </c>
      <c r="AA57" s="40">
        <v>0.99153400000000003</v>
      </c>
      <c r="AB57" s="40">
        <v>1.0036080000000001</v>
      </c>
      <c r="AC57" s="40">
        <v>1.0156970000000001</v>
      </c>
      <c r="AD57" s="40">
        <v>1.028958</v>
      </c>
      <c r="AE57" s="40">
        <v>1.0405979999999999</v>
      </c>
      <c r="AF57" s="40">
        <v>1.051164</v>
      </c>
      <c r="AG57" s="40">
        <v>1.0616650000000001</v>
      </c>
      <c r="AH57" s="40">
        <v>1.071402</v>
      </c>
      <c r="AI57" s="41">
        <v>5.9639999999999997E-3</v>
      </c>
      <c r="AJ57" s="14"/>
      <c r="AK57" s="13"/>
    </row>
    <row r="58" spans="1:37" ht="15" customHeight="1" x14ac:dyDescent="0.45">
      <c r="A58" s="35" t="s">
        <v>60</v>
      </c>
      <c r="B58" s="39" t="s">
        <v>42</v>
      </c>
      <c r="C58" s="40">
        <v>0.23853099999999999</v>
      </c>
      <c r="D58" s="40">
        <v>0.23988999999999999</v>
      </c>
      <c r="E58" s="40">
        <v>0.241259</v>
      </c>
      <c r="F58" s="40">
        <v>0.24260899999999999</v>
      </c>
      <c r="G58" s="40">
        <v>0.24391399999999999</v>
      </c>
      <c r="H58" s="40">
        <v>0.245252</v>
      </c>
      <c r="I58" s="40">
        <v>0.24668399999999999</v>
      </c>
      <c r="J58" s="40">
        <v>0.24810399999999999</v>
      </c>
      <c r="K58" s="40">
        <v>0.24951499999999999</v>
      </c>
      <c r="L58" s="40">
        <v>0.25095200000000001</v>
      </c>
      <c r="M58" s="40">
        <v>0.252382</v>
      </c>
      <c r="N58" s="40">
        <v>0.25371500000000002</v>
      </c>
      <c r="O58" s="40">
        <v>0.25500600000000001</v>
      </c>
      <c r="P58" s="40">
        <v>0.25626399999999999</v>
      </c>
      <c r="Q58" s="40">
        <v>0.25740000000000002</v>
      </c>
      <c r="R58" s="40">
        <v>0.25847700000000001</v>
      </c>
      <c r="S58" s="40">
        <v>0.259494</v>
      </c>
      <c r="T58" s="40">
        <v>0.26045299999999999</v>
      </c>
      <c r="U58" s="40">
        <v>0.26135399999999998</v>
      </c>
      <c r="V58" s="40">
        <v>0.26219599999999998</v>
      </c>
      <c r="W58" s="40">
        <v>0.26297300000000001</v>
      </c>
      <c r="X58" s="40">
        <v>0.26368200000000003</v>
      </c>
      <c r="Y58" s="40">
        <v>0.264318</v>
      </c>
      <c r="Z58" s="40">
        <v>0.26488600000000001</v>
      </c>
      <c r="AA58" s="40">
        <v>0.26539499999999999</v>
      </c>
      <c r="AB58" s="40">
        <v>0.26585500000000001</v>
      </c>
      <c r="AC58" s="40">
        <v>0.26628400000000002</v>
      </c>
      <c r="AD58" s="40">
        <v>0.26670700000000003</v>
      </c>
      <c r="AE58" s="40">
        <v>0.267154</v>
      </c>
      <c r="AF58" s="40">
        <v>0.26765699999999998</v>
      </c>
      <c r="AG58" s="40">
        <v>0.26825599999999999</v>
      </c>
      <c r="AH58" s="40">
        <v>0.26896599999999998</v>
      </c>
      <c r="AI58" s="41">
        <v>3.8809999999999999E-3</v>
      </c>
      <c r="AJ58" s="14"/>
      <c r="AK58" s="13"/>
    </row>
    <row r="59" spans="1:37" ht="15" customHeight="1" x14ac:dyDescent="0.45">
      <c r="A59" s="35" t="s">
        <v>59</v>
      </c>
      <c r="B59" s="39" t="s">
        <v>40</v>
      </c>
      <c r="C59" s="40">
        <v>5.881005</v>
      </c>
      <c r="D59" s="40">
        <v>5.872115</v>
      </c>
      <c r="E59" s="40">
        <v>5.8588990000000001</v>
      </c>
      <c r="F59" s="40">
        <v>5.8827299999999996</v>
      </c>
      <c r="G59" s="40">
        <v>5.888884</v>
      </c>
      <c r="H59" s="40">
        <v>5.8871989999999998</v>
      </c>
      <c r="I59" s="40">
        <v>5.8683329999999998</v>
      </c>
      <c r="J59" s="40">
        <v>5.845167</v>
      </c>
      <c r="K59" s="40">
        <v>5.8063690000000001</v>
      </c>
      <c r="L59" s="40">
        <v>5.7755460000000003</v>
      </c>
      <c r="M59" s="40">
        <v>5.7408020000000004</v>
      </c>
      <c r="N59" s="40">
        <v>5.7086389999999998</v>
      </c>
      <c r="O59" s="40">
        <v>5.6810010000000002</v>
      </c>
      <c r="P59" s="40">
        <v>5.6549639999999997</v>
      </c>
      <c r="Q59" s="40">
        <v>5.6349390000000001</v>
      </c>
      <c r="R59" s="40">
        <v>5.6317310000000003</v>
      </c>
      <c r="S59" s="40">
        <v>5.630725</v>
      </c>
      <c r="T59" s="40">
        <v>5.6271899999999997</v>
      </c>
      <c r="U59" s="40">
        <v>5.6282500000000004</v>
      </c>
      <c r="V59" s="40">
        <v>5.6342949999999998</v>
      </c>
      <c r="W59" s="40">
        <v>5.6429850000000004</v>
      </c>
      <c r="X59" s="40">
        <v>5.667573</v>
      </c>
      <c r="Y59" s="40">
        <v>5.6977770000000003</v>
      </c>
      <c r="Z59" s="40">
        <v>5.7291239999999997</v>
      </c>
      <c r="AA59" s="40">
        <v>5.7683049999999998</v>
      </c>
      <c r="AB59" s="40">
        <v>5.8118400000000001</v>
      </c>
      <c r="AC59" s="40">
        <v>5.8582770000000002</v>
      </c>
      <c r="AD59" s="40">
        <v>5.9036369999999998</v>
      </c>
      <c r="AE59" s="40">
        <v>5.9523479999999998</v>
      </c>
      <c r="AF59" s="40">
        <v>5.998742</v>
      </c>
      <c r="AG59" s="40">
        <v>6.0481470000000002</v>
      </c>
      <c r="AH59" s="40">
        <v>6.0908939999999996</v>
      </c>
      <c r="AI59" s="41">
        <v>1.132E-3</v>
      </c>
      <c r="AJ59" s="14"/>
      <c r="AK59" s="13"/>
    </row>
    <row r="60" spans="1:37" ht="15" customHeight="1" x14ac:dyDescent="0.45">
      <c r="A60" s="35" t="s">
        <v>58</v>
      </c>
      <c r="B60" s="39" t="s">
        <v>38</v>
      </c>
      <c r="C60" s="40">
        <v>4.9125000000000002E-2</v>
      </c>
      <c r="D60" s="40">
        <v>4.9856999999999999E-2</v>
      </c>
      <c r="E60" s="40">
        <v>5.0541000000000003E-2</v>
      </c>
      <c r="F60" s="40">
        <v>5.1126999999999999E-2</v>
      </c>
      <c r="G60" s="40">
        <v>5.1681999999999999E-2</v>
      </c>
      <c r="H60" s="40">
        <v>5.2336000000000001E-2</v>
      </c>
      <c r="I60" s="40">
        <v>5.2946E-2</v>
      </c>
      <c r="J60" s="40">
        <v>5.3551000000000001E-2</v>
      </c>
      <c r="K60" s="40">
        <v>5.4158999999999999E-2</v>
      </c>
      <c r="L60" s="40">
        <v>5.4787000000000002E-2</v>
      </c>
      <c r="M60" s="40">
        <v>5.5411000000000002E-2</v>
      </c>
      <c r="N60" s="40">
        <v>5.5914999999999999E-2</v>
      </c>
      <c r="O60" s="40">
        <v>5.6536000000000003E-2</v>
      </c>
      <c r="P60" s="40">
        <v>5.7160000000000002E-2</v>
      </c>
      <c r="Q60" s="40">
        <v>5.7744999999999998E-2</v>
      </c>
      <c r="R60" s="40">
        <v>5.8324000000000001E-2</v>
      </c>
      <c r="S60" s="40">
        <v>5.8903999999999998E-2</v>
      </c>
      <c r="T60" s="40">
        <v>5.9470000000000002E-2</v>
      </c>
      <c r="U60" s="40">
        <v>6.0061000000000003E-2</v>
      </c>
      <c r="V60" s="40">
        <v>6.0616999999999997E-2</v>
      </c>
      <c r="W60" s="40">
        <v>6.1171000000000003E-2</v>
      </c>
      <c r="X60" s="40">
        <v>6.1762999999999998E-2</v>
      </c>
      <c r="Y60" s="40">
        <v>6.2333E-2</v>
      </c>
      <c r="Z60" s="40">
        <v>6.2870999999999996E-2</v>
      </c>
      <c r="AA60" s="40">
        <v>6.3435000000000005E-2</v>
      </c>
      <c r="AB60" s="40">
        <v>6.3991000000000006E-2</v>
      </c>
      <c r="AC60" s="40">
        <v>6.4531000000000005E-2</v>
      </c>
      <c r="AD60" s="40">
        <v>6.5100000000000005E-2</v>
      </c>
      <c r="AE60" s="40">
        <v>6.5630999999999995E-2</v>
      </c>
      <c r="AF60" s="40">
        <v>6.6156999999999994E-2</v>
      </c>
      <c r="AG60" s="40">
        <v>6.6678000000000001E-2</v>
      </c>
      <c r="AH60" s="40">
        <v>6.7178000000000002E-2</v>
      </c>
      <c r="AI60" s="41">
        <v>1.0147E-2</v>
      </c>
      <c r="AJ60" s="14"/>
      <c r="AK60" s="13"/>
    </row>
    <row r="61" spans="1:37" ht="15" customHeight="1" x14ac:dyDescent="0.45">
      <c r="A61" s="35" t="s">
        <v>57</v>
      </c>
      <c r="B61" s="39" t="s">
        <v>36</v>
      </c>
      <c r="C61" s="40">
        <v>0.52150600000000003</v>
      </c>
      <c r="D61" s="40">
        <v>0.49241800000000002</v>
      </c>
      <c r="E61" s="40">
        <v>0.47202499999999997</v>
      </c>
      <c r="F61" s="40">
        <v>0.47060200000000002</v>
      </c>
      <c r="G61" s="40">
        <v>0.46930100000000002</v>
      </c>
      <c r="H61" s="40">
        <v>0.468283</v>
      </c>
      <c r="I61" s="40">
        <v>0.46019900000000002</v>
      </c>
      <c r="J61" s="40">
        <v>0.46723700000000001</v>
      </c>
      <c r="K61" s="40">
        <v>0.46521499999999999</v>
      </c>
      <c r="L61" s="40">
        <v>0.46319900000000003</v>
      </c>
      <c r="M61" s="40">
        <v>0.46437699999999998</v>
      </c>
      <c r="N61" s="40">
        <v>0.461978</v>
      </c>
      <c r="O61" s="40">
        <v>0.46225899999999998</v>
      </c>
      <c r="P61" s="40">
        <v>0.46136500000000003</v>
      </c>
      <c r="Q61" s="40">
        <v>0.46172400000000002</v>
      </c>
      <c r="R61" s="40">
        <v>0.461287</v>
      </c>
      <c r="S61" s="40">
        <v>0.45871499999999998</v>
      </c>
      <c r="T61" s="40">
        <v>0.45753899999999997</v>
      </c>
      <c r="U61" s="40">
        <v>0.45261299999999999</v>
      </c>
      <c r="V61" s="40">
        <v>0.45019399999999998</v>
      </c>
      <c r="W61" s="40">
        <v>0.44664199999999998</v>
      </c>
      <c r="X61" s="40">
        <v>0.44679799999999997</v>
      </c>
      <c r="Y61" s="40">
        <v>0.44686300000000001</v>
      </c>
      <c r="Z61" s="40">
        <v>0.44679999999999997</v>
      </c>
      <c r="AA61" s="40">
        <v>0.446824</v>
      </c>
      <c r="AB61" s="40">
        <v>0.44770100000000002</v>
      </c>
      <c r="AC61" s="40">
        <v>0.44741999999999998</v>
      </c>
      <c r="AD61" s="40">
        <v>0.44866200000000001</v>
      </c>
      <c r="AE61" s="40">
        <v>0.44902199999999998</v>
      </c>
      <c r="AF61" s="40">
        <v>0.44961200000000001</v>
      </c>
      <c r="AG61" s="40">
        <v>0.450492</v>
      </c>
      <c r="AH61" s="40">
        <v>0.45075399999999999</v>
      </c>
      <c r="AI61" s="41">
        <v>-4.692E-3</v>
      </c>
      <c r="AJ61" s="14"/>
      <c r="AK61" s="13"/>
    </row>
    <row r="62" spans="1:37" ht="15" customHeight="1" x14ac:dyDescent="0.45">
      <c r="A62" s="35" t="s">
        <v>56</v>
      </c>
      <c r="B62" s="39" t="s">
        <v>34</v>
      </c>
      <c r="C62" s="40">
        <v>8.9409000000000002E-2</v>
      </c>
      <c r="D62" s="40">
        <v>8.7512999999999994E-2</v>
      </c>
      <c r="E62" s="40">
        <v>8.4570000000000006E-2</v>
      </c>
      <c r="F62" s="40">
        <v>8.1757999999999997E-2</v>
      </c>
      <c r="G62" s="40">
        <v>7.9292000000000001E-2</v>
      </c>
      <c r="H62" s="40">
        <v>7.6770000000000005E-2</v>
      </c>
      <c r="I62" s="40">
        <v>7.4357000000000006E-2</v>
      </c>
      <c r="J62" s="40">
        <v>7.2161000000000003E-2</v>
      </c>
      <c r="K62" s="40">
        <v>6.9735000000000005E-2</v>
      </c>
      <c r="L62" s="40">
        <v>6.7497000000000001E-2</v>
      </c>
      <c r="M62" s="40">
        <v>6.5190999999999999E-2</v>
      </c>
      <c r="N62" s="40">
        <v>6.2956999999999999E-2</v>
      </c>
      <c r="O62" s="40">
        <v>6.1726000000000003E-2</v>
      </c>
      <c r="P62" s="40">
        <v>6.0526000000000003E-2</v>
      </c>
      <c r="Q62" s="40">
        <v>5.9279999999999999E-2</v>
      </c>
      <c r="R62" s="40">
        <v>5.8201999999999997E-2</v>
      </c>
      <c r="S62" s="40">
        <v>5.7008999999999997E-2</v>
      </c>
      <c r="T62" s="40">
        <v>5.5793000000000002E-2</v>
      </c>
      <c r="U62" s="40">
        <v>5.4552999999999997E-2</v>
      </c>
      <c r="V62" s="40">
        <v>5.3331999999999997E-2</v>
      </c>
      <c r="W62" s="40">
        <v>5.2201999999999998E-2</v>
      </c>
      <c r="X62" s="40">
        <v>5.1156E-2</v>
      </c>
      <c r="Y62" s="40">
        <v>5.0645999999999997E-2</v>
      </c>
      <c r="Z62" s="40">
        <v>5.0131000000000002E-2</v>
      </c>
      <c r="AA62" s="40">
        <v>4.9619999999999997E-2</v>
      </c>
      <c r="AB62" s="40">
        <v>4.9099999999999998E-2</v>
      </c>
      <c r="AC62" s="40">
        <v>4.8576000000000001E-2</v>
      </c>
      <c r="AD62" s="40">
        <v>4.8045999999999998E-2</v>
      </c>
      <c r="AE62" s="40">
        <v>4.7546999999999999E-2</v>
      </c>
      <c r="AF62" s="40">
        <v>4.7012999999999999E-2</v>
      </c>
      <c r="AG62" s="40">
        <v>4.6525999999999998E-2</v>
      </c>
      <c r="AH62" s="40">
        <v>4.5913000000000002E-2</v>
      </c>
      <c r="AI62" s="41">
        <v>-2.1270000000000001E-2</v>
      </c>
      <c r="AJ62" s="14"/>
      <c r="AK62" s="13"/>
    </row>
    <row r="63" spans="1:37" ht="15" customHeight="1" x14ac:dyDescent="0.45">
      <c r="A63" s="35" t="s">
        <v>55</v>
      </c>
      <c r="B63" s="39" t="s">
        <v>32</v>
      </c>
      <c r="C63" s="40">
        <v>0.92732700000000001</v>
      </c>
      <c r="D63" s="40">
        <v>1.008888</v>
      </c>
      <c r="E63" s="40">
        <v>0.97242200000000001</v>
      </c>
      <c r="F63" s="40">
        <v>0.840167</v>
      </c>
      <c r="G63" s="40">
        <v>0.88070499999999996</v>
      </c>
      <c r="H63" s="40">
        <v>0.88542600000000005</v>
      </c>
      <c r="I63" s="40">
        <v>0.88841400000000004</v>
      </c>
      <c r="J63" s="40">
        <v>0.87978900000000004</v>
      </c>
      <c r="K63" s="40">
        <v>0.87679200000000002</v>
      </c>
      <c r="L63" s="40">
        <v>0.86326999999999998</v>
      </c>
      <c r="M63" s="40">
        <v>0.86299999999999999</v>
      </c>
      <c r="N63" s="40">
        <v>0.87869600000000003</v>
      </c>
      <c r="O63" s="40">
        <v>0.87799199999999999</v>
      </c>
      <c r="P63" s="40">
        <v>0.87786799999999998</v>
      </c>
      <c r="Q63" s="40">
        <v>0.87685100000000005</v>
      </c>
      <c r="R63" s="40">
        <v>0.87665599999999999</v>
      </c>
      <c r="S63" s="40">
        <v>0.87504000000000004</v>
      </c>
      <c r="T63" s="40">
        <v>0.86161200000000004</v>
      </c>
      <c r="U63" s="40">
        <v>0.86087499999999995</v>
      </c>
      <c r="V63" s="40">
        <v>0.85717500000000002</v>
      </c>
      <c r="W63" s="40">
        <v>0.85554200000000002</v>
      </c>
      <c r="X63" s="40">
        <v>0.85231800000000002</v>
      </c>
      <c r="Y63" s="40">
        <v>0.85614400000000002</v>
      </c>
      <c r="Z63" s="40">
        <v>0.84911700000000001</v>
      </c>
      <c r="AA63" s="40">
        <v>0.84835899999999997</v>
      </c>
      <c r="AB63" s="40">
        <v>0.84331199999999995</v>
      </c>
      <c r="AC63" s="40">
        <v>0.84839100000000001</v>
      </c>
      <c r="AD63" s="40">
        <v>0.84120799999999996</v>
      </c>
      <c r="AE63" s="40">
        <v>0.84033800000000003</v>
      </c>
      <c r="AF63" s="40">
        <v>0.83971799999999996</v>
      </c>
      <c r="AG63" s="40">
        <v>0.83851500000000001</v>
      </c>
      <c r="AH63" s="40">
        <v>0.83704599999999996</v>
      </c>
      <c r="AI63" s="41">
        <v>-3.2989999999999998E-3</v>
      </c>
      <c r="AJ63" s="14"/>
      <c r="AK63" s="13"/>
    </row>
    <row r="64" spans="1:37" ht="15" customHeight="1" x14ac:dyDescent="0.45">
      <c r="A64" s="35" t="s">
        <v>54</v>
      </c>
      <c r="B64" s="39" t="s">
        <v>30</v>
      </c>
      <c r="C64" s="40">
        <v>0.24548700000000001</v>
      </c>
      <c r="D64" s="40">
        <v>0.246083</v>
      </c>
      <c r="E64" s="40">
        <v>0.246499</v>
      </c>
      <c r="F64" s="40">
        <v>0.24665300000000001</v>
      </c>
      <c r="G64" s="40">
        <v>0.24670300000000001</v>
      </c>
      <c r="H64" s="40">
        <v>0.246834</v>
      </c>
      <c r="I64" s="40">
        <v>0.24703900000000001</v>
      </c>
      <c r="J64" s="40">
        <v>0.24714800000000001</v>
      </c>
      <c r="K64" s="40">
        <v>0.247284</v>
      </c>
      <c r="L64" s="40">
        <v>0.24737300000000001</v>
      </c>
      <c r="M64" s="40">
        <v>0.24748200000000001</v>
      </c>
      <c r="N64" s="40">
        <v>0.24751400000000001</v>
      </c>
      <c r="O64" s="40">
        <v>0.24748899999999999</v>
      </c>
      <c r="P64" s="40">
        <v>0.247445</v>
      </c>
      <c r="Q64" s="40">
        <v>0.247305</v>
      </c>
      <c r="R64" s="40">
        <v>0.247112</v>
      </c>
      <c r="S64" s="40">
        <v>0.246841</v>
      </c>
      <c r="T64" s="40">
        <v>0.24651799999999999</v>
      </c>
      <c r="U64" s="40">
        <v>0.24615400000000001</v>
      </c>
      <c r="V64" s="40">
        <v>0.24573700000000001</v>
      </c>
      <c r="W64" s="40">
        <v>0.245284</v>
      </c>
      <c r="X64" s="40">
        <v>0.24485100000000001</v>
      </c>
      <c r="Y64" s="40">
        <v>0.244337</v>
      </c>
      <c r="Z64" s="40">
        <v>0.24376700000000001</v>
      </c>
      <c r="AA64" s="40">
        <v>0.24321400000000001</v>
      </c>
      <c r="AB64" s="40">
        <v>0.24262700000000001</v>
      </c>
      <c r="AC64" s="40">
        <v>0.242009</v>
      </c>
      <c r="AD64" s="40">
        <v>0.24143600000000001</v>
      </c>
      <c r="AE64" s="40">
        <v>0.24080099999999999</v>
      </c>
      <c r="AF64" s="40">
        <v>0.240146</v>
      </c>
      <c r="AG64" s="40">
        <v>0.23947599999999999</v>
      </c>
      <c r="AH64" s="40">
        <v>0.23877300000000001</v>
      </c>
      <c r="AI64" s="41">
        <v>-8.9400000000000005E-4</v>
      </c>
      <c r="AJ64" s="14"/>
      <c r="AK64" s="13"/>
    </row>
    <row r="65" spans="1:37" ht="15" customHeight="1" x14ac:dyDescent="0.45">
      <c r="A65" s="35" t="s">
        <v>53</v>
      </c>
      <c r="B65" s="39" t="s">
        <v>28</v>
      </c>
      <c r="C65" s="40">
        <v>2.6409440000000002</v>
      </c>
      <c r="D65" s="40">
        <v>2.6687120000000002</v>
      </c>
      <c r="E65" s="40">
        <v>2.692358</v>
      </c>
      <c r="F65" s="40">
        <v>2.7099069999999998</v>
      </c>
      <c r="G65" s="40">
        <v>2.7238709999999999</v>
      </c>
      <c r="H65" s="40">
        <v>2.7471220000000001</v>
      </c>
      <c r="I65" s="40">
        <v>2.77475</v>
      </c>
      <c r="J65" s="40">
        <v>2.8015319999999999</v>
      </c>
      <c r="K65" s="40">
        <v>2.8288880000000001</v>
      </c>
      <c r="L65" s="40">
        <v>2.8572359999999999</v>
      </c>
      <c r="M65" s="40">
        <v>2.8872969999999998</v>
      </c>
      <c r="N65" s="40">
        <v>2.9178000000000002</v>
      </c>
      <c r="O65" s="40">
        <v>2.9473579999999999</v>
      </c>
      <c r="P65" s="40">
        <v>2.9782700000000002</v>
      </c>
      <c r="Q65" s="40">
        <v>3.008105</v>
      </c>
      <c r="R65" s="40">
        <v>3.0376080000000001</v>
      </c>
      <c r="S65" s="40">
        <v>3.0654880000000002</v>
      </c>
      <c r="T65" s="40">
        <v>3.0930080000000002</v>
      </c>
      <c r="U65" s="40">
        <v>3.1213190000000002</v>
      </c>
      <c r="V65" s="40">
        <v>3.1489039999999999</v>
      </c>
      <c r="W65" s="40">
        <v>3.1772339999999999</v>
      </c>
      <c r="X65" s="40">
        <v>3.20777</v>
      </c>
      <c r="Y65" s="40">
        <v>3.239061</v>
      </c>
      <c r="Z65" s="40">
        <v>3.2705519999999999</v>
      </c>
      <c r="AA65" s="40">
        <v>3.3042769999999999</v>
      </c>
      <c r="AB65" s="40">
        <v>3.339493</v>
      </c>
      <c r="AC65" s="40">
        <v>3.37669</v>
      </c>
      <c r="AD65" s="40">
        <v>3.4150499999999999</v>
      </c>
      <c r="AE65" s="40">
        <v>3.4551310000000002</v>
      </c>
      <c r="AF65" s="40">
        <v>3.4958149999999999</v>
      </c>
      <c r="AG65" s="40">
        <v>3.5369989999999998</v>
      </c>
      <c r="AH65" s="40">
        <v>3.5788319999999998</v>
      </c>
      <c r="AI65" s="41">
        <v>9.8510000000000004E-3</v>
      </c>
      <c r="AJ65" s="14"/>
      <c r="AK65" s="13"/>
    </row>
    <row r="66" spans="1:37" ht="15" customHeight="1" x14ac:dyDescent="0.45">
      <c r="A66" s="35" t="s">
        <v>52</v>
      </c>
      <c r="B66" s="39" t="s">
        <v>26</v>
      </c>
      <c r="C66" s="40">
        <v>0.51250099999999998</v>
      </c>
      <c r="D66" s="40">
        <v>0.52636700000000003</v>
      </c>
      <c r="E66" s="40">
        <v>0.51597499999999996</v>
      </c>
      <c r="F66" s="40">
        <v>0.50403600000000004</v>
      </c>
      <c r="G66" s="40">
        <v>0.48896000000000001</v>
      </c>
      <c r="H66" s="40">
        <v>0.47891800000000001</v>
      </c>
      <c r="I66" s="40">
        <v>0.47704600000000003</v>
      </c>
      <c r="J66" s="40">
        <v>0.47517799999999999</v>
      </c>
      <c r="K66" s="40">
        <v>0.47460400000000003</v>
      </c>
      <c r="L66" s="40">
        <v>0.47715200000000002</v>
      </c>
      <c r="M66" s="40">
        <v>0.47609299999999999</v>
      </c>
      <c r="N66" s="40">
        <v>0.47539100000000001</v>
      </c>
      <c r="O66" s="40">
        <v>0.47548499999999999</v>
      </c>
      <c r="P66" s="40">
        <v>0.475603</v>
      </c>
      <c r="Q66" s="40">
        <v>0.475746</v>
      </c>
      <c r="R66" s="40">
        <v>0.47591299999999997</v>
      </c>
      <c r="S66" s="40">
        <v>0.47610200000000003</v>
      </c>
      <c r="T66" s="40">
        <v>0.47631299999999999</v>
      </c>
      <c r="U66" s="40">
        <v>0.47655199999999998</v>
      </c>
      <c r="V66" s="40">
        <v>0.47681000000000001</v>
      </c>
      <c r="W66" s="40">
        <v>0.47708699999999998</v>
      </c>
      <c r="X66" s="40">
        <v>0.477381</v>
      </c>
      <c r="Y66" s="40">
        <v>0.47769200000000001</v>
      </c>
      <c r="Z66" s="40">
        <v>0.47801199999999999</v>
      </c>
      <c r="AA66" s="40">
        <v>0.47834500000000002</v>
      </c>
      <c r="AB66" s="40">
        <v>0.47868699999999997</v>
      </c>
      <c r="AC66" s="40">
        <v>0.47904200000000002</v>
      </c>
      <c r="AD66" s="40">
        <v>0.47939900000000002</v>
      </c>
      <c r="AE66" s="40">
        <v>0.479765</v>
      </c>
      <c r="AF66" s="40">
        <v>0.48013600000000001</v>
      </c>
      <c r="AG66" s="40">
        <v>0.48051100000000002</v>
      </c>
      <c r="AH66" s="40">
        <v>0.48089199999999999</v>
      </c>
      <c r="AI66" s="41">
        <v>-2.0509999999999999E-3</v>
      </c>
      <c r="AJ66" s="14"/>
      <c r="AK66" s="13"/>
    </row>
    <row r="67" spans="1:37" ht="15" customHeight="1" x14ac:dyDescent="0.45">
      <c r="A67" s="35" t="s">
        <v>51</v>
      </c>
      <c r="B67" s="39" t="s">
        <v>24</v>
      </c>
      <c r="C67" s="40">
        <v>0.131469</v>
      </c>
      <c r="D67" s="40">
        <v>0.13092799999999999</v>
      </c>
      <c r="E67" s="40">
        <v>0.13039899999999999</v>
      </c>
      <c r="F67" s="40">
        <v>0.12983800000000001</v>
      </c>
      <c r="G67" s="40">
        <v>0.12936</v>
      </c>
      <c r="H67" s="40">
        <v>0.128914</v>
      </c>
      <c r="I67" s="40">
        <v>0.128467</v>
      </c>
      <c r="J67" s="40">
        <v>0.12803200000000001</v>
      </c>
      <c r="K67" s="40">
        <v>0.127637</v>
      </c>
      <c r="L67" s="40">
        <v>0.12728300000000001</v>
      </c>
      <c r="M67" s="40">
        <v>0.126973</v>
      </c>
      <c r="N67" s="40">
        <v>0.12667800000000001</v>
      </c>
      <c r="O67" s="40">
        <v>0.126388</v>
      </c>
      <c r="P67" s="40">
        <v>0.12612000000000001</v>
      </c>
      <c r="Q67" s="40">
        <v>0.12589</v>
      </c>
      <c r="R67" s="40">
        <v>0.12573799999999999</v>
      </c>
      <c r="S67" s="40">
        <v>0.125613</v>
      </c>
      <c r="T67" s="40">
        <v>0.12553500000000001</v>
      </c>
      <c r="U67" s="40">
        <v>0.12549299999999999</v>
      </c>
      <c r="V67" s="40">
        <v>0.125474</v>
      </c>
      <c r="W67" s="40">
        <v>0.125471</v>
      </c>
      <c r="X67" s="40">
        <v>0.12547700000000001</v>
      </c>
      <c r="Y67" s="40">
        <v>0.125495</v>
      </c>
      <c r="Z67" s="40">
        <v>0.125582</v>
      </c>
      <c r="AA67" s="40">
        <v>0.125671</v>
      </c>
      <c r="AB67" s="40">
        <v>0.12578300000000001</v>
      </c>
      <c r="AC67" s="40">
        <v>0.12592</v>
      </c>
      <c r="AD67" s="40">
        <v>0.12606300000000001</v>
      </c>
      <c r="AE67" s="40">
        <v>0.12620200000000001</v>
      </c>
      <c r="AF67" s="40">
        <v>0.12634699999999999</v>
      </c>
      <c r="AG67" s="40">
        <v>0.12648100000000001</v>
      </c>
      <c r="AH67" s="40">
        <v>0.12661600000000001</v>
      </c>
      <c r="AI67" s="41">
        <v>-1.212E-3</v>
      </c>
      <c r="AJ67" s="14"/>
      <c r="AK67" s="13"/>
    </row>
    <row r="68" spans="1:37" ht="15" customHeight="1" x14ac:dyDescent="0.45">
      <c r="A68" s="35" t="s">
        <v>50</v>
      </c>
      <c r="B68" s="39" t="s">
        <v>175</v>
      </c>
      <c r="C68" s="40">
        <v>0.67193000000000003</v>
      </c>
      <c r="D68" s="40">
        <v>0.65056599999999998</v>
      </c>
      <c r="E68" s="40">
        <v>0.67701800000000001</v>
      </c>
      <c r="F68" s="40">
        <v>0.68396299999999999</v>
      </c>
      <c r="G68" s="40">
        <v>0.68510899999999997</v>
      </c>
      <c r="H68" s="40">
        <v>0.69242499999999996</v>
      </c>
      <c r="I68" s="40">
        <v>0.69955999999999996</v>
      </c>
      <c r="J68" s="40">
        <v>0.70400099999999999</v>
      </c>
      <c r="K68" s="40">
        <v>0.69744300000000004</v>
      </c>
      <c r="L68" s="40">
        <v>0.69738100000000003</v>
      </c>
      <c r="M68" s="40">
        <v>0.69914500000000002</v>
      </c>
      <c r="N68" s="40">
        <v>0.693106</v>
      </c>
      <c r="O68" s="40">
        <v>0.69487100000000002</v>
      </c>
      <c r="P68" s="40">
        <v>0.69783399999999995</v>
      </c>
      <c r="Q68" s="40">
        <v>0.70106000000000002</v>
      </c>
      <c r="R68" s="40">
        <v>0.70908800000000005</v>
      </c>
      <c r="S68" s="40">
        <v>0.71251799999999998</v>
      </c>
      <c r="T68" s="40">
        <v>0.71949600000000002</v>
      </c>
      <c r="U68" s="40">
        <v>0.72741800000000001</v>
      </c>
      <c r="V68" s="40">
        <v>0.73169799999999996</v>
      </c>
      <c r="W68" s="40">
        <v>0.73840899999999998</v>
      </c>
      <c r="X68" s="40">
        <v>0.74427600000000005</v>
      </c>
      <c r="Y68" s="40">
        <v>0.74796799999999997</v>
      </c>
      <c r="Z68" s="40">
        <v>0.75682499999999997</v>
      </c>
      <c r="AA68" s="40">
        <v>0.76290800000000003</v>
      </c>
      <c r="AB68" s="40">
        <v>0.76894499999999999</v>
      </c>
      <c r="AC68" s="40">
        <v>0.77433099999999999</v>
      </c>
      <c r="AD68" s="40">
        <v>0.78082499999999999</v>
      </c>
      <c r="AE68" s="40">
        <v>0.78806100000000001</v>
      </c>
      <c r="AF68" s="40">
        <v>0.79927599999999999</v>
      </c>
      <c r="AG68" s="40">
        <v>0.80718699999999999</v>
      </c>
      <c r="AH68" s="40">
        <v>0.816307</v>
      </c>
      <c r="AI68" s="41">
        <v>6.2979999999999998E-3</v>
      </c>
      <c r="AJ68" s="14"/>
      <c r="AK68" s="13"/>
    </row>
    <row r="69" spans="1:37" ht="15" customHeight="1" x14ac:dyDescent="0.45">
      <c r="A69" s="35" t="s">
        <v>49</v>
      </c>
      <c r="B69" s="38" t="s">
        <v>21</v>
      </c>
      <c r="C69" s="42">
        <v>28.112712999999999</v>
      </c>
      <c r="D69" s="42">
        <v>28.141787999999998</v>
      </c>
      <c r="E69" s="42">
        <v>27.977046999999999</v>
      </c>
      <c r="F69" s="42">
        <v>27.649546000000001</v>
      </c>
      <c r="G69" s="42">
        <v>27.382007999999999</v>
      </c>
      <c r="H69" s="42">
        <v>27.069797999999999</v>
      </c>
      <c r="I69" s="42">
        <v>26.737766000000001</v>
      </c>
      <c r="J69" s="42">
        <v>26.483263000000001</v>
      </c>
      <c r="K69" s="42">
        <v>26.237826999999999</v>
      </c>
      <c r="L69" s="42">
        <v>26.023959999999999</v>
      </c>
      <c r="M69" s="42">
        <v>25.840979000000001</v>
      </c>
      <c r="N69" s="42">
        <v>25.695568000000002</v>
      </c>
      <c r="O69" s="42">
        <v>25.569983000000001</v>
      </c>
      <c r="P69" s="42">
        <v>25.443532999999999</v>
      </c>
      <c r="Q69" s="42">
        <v>25.332424</v>
      </c>
      <c r="R69" s="42">
        <v>25.247136999999999</v>
      </c>
      <c r="S69" s="42">
        <v>25.155746000000001</v>
      </c>
      <c r="T69" s="42">
        <v>25.085433999999999</v>
      </c>
      <c r="U69" s="42">
        <v>25.043037000000002</v>
      </c>
      <c r="V69" s="42">
        <v>25.012644000000002</v>
      </c>
      <c r="W69" s="42">
        <v>25.003133999999999</v>
      </c>
      <c r="X69" s="42">
        <v>25.035034</v>
      </c>
      <c r="Y69" s="42">
        <v>25.088839</v>
      </c>
      <c r="Z69" s="42">
        <v>25.151678</v>
      </c>
      <c r="AA69" s="42">
        <v>25.242073000000001</v>
      </c>
      <c r="AB69" s="42">
        <v>25.34272</v>
      </c>
      <c r="AC69" s="42">
        <v>25.460405000000002</v>
      </c>
      <c r="AD69" s="42">
        <v>25.581624999999999</v>
      </c>
      <c r="AE69" s="42">
        <v>25.719280000000001</v>
      </c>
      <c r="AF69" s="42">
        <v>25.864788000000001</v>
      </c>
      <c r="AG69" s="42">
        <v>26.018021000000001</v>
      </c>
      <c r="AH69" s="42">
        <v>26.172450999999999</v>
      </c>
      <c r="AI69" s="43">
        <v>-2.3040000000000001E-3</v>
      </c>
      <c r="AJ69" s="12"/>
      <c r="AK69" s="11"/>
    </row>
    <row r="71" spans="1:37" ht="15" customHeight="1" x14ac:dyDescent="0.45">
      <c r="A71" s="32"/>
      <c r="B71" s="38" t="s">
        <v>48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</row>
    <row r="72" spans="1:37" ht="15" customHeight="1" x14ac:dyDescent="0.45">
      <c r="A72" s="35" t="s">
        <v>47</v>
      </c>
      <c r="B72" s="39" t="s">
        <v>46</v>
      </c>
      <c r="C72" s="40">
        <v>8.2991419999999998</v>
      </c>
      <c r="D72" s="40">
        <v>8.2819420000000008</v>
      </c>
      <c r="E72" s="40">
        <v>8.2109380000000005</v>
      </c>
      <c r="F72" s="40">
        <v>8.0873980000000003</v>
      </c>
      <c r="G72" s="40">
        <v>7.9192359999999997</v>
      </c>
      <c r="H72" s="40">
        <v>7.7392120000000002</v>
      </c>
      <c r="I72" s="40">
        <v>7.5558329999999998</v>
      </c>
      <c r="J72" s="40">
        <v>7.4164269999999997</v>
      </c>
      <c r="K72" s="40">
        <v>7.2970920000000001</v>
      </c>
      <c r="L72" s="40">
        <v>7.1889779999999996</v>
      </c>
      <c r="M72" s="40">
        <v>7.0908629999999997</v>
      </c>
      <c r="N72" s="40">
        <v>7.0091840000000003</v>
      </c>
      <c r="O72" s="40">
        <v>6.9366490000000001</v>
      </c>
      <c r="P72" s="40">
        <v>6.8621369999999997</v>
      </c>
      <c r="Q72" s="40">
        <v>6.7923669999999996</v>
      </c>
      <c r="R72" s="40">
        <v>6.7237439999999999</v>
      </c>
      <c r="S72" s="40">
        <v>6.6560259999999998</v>
      </c>
      <c r="T72" s="40">
        <v>6.6050690000000003</v>
      </c>
      <c r="U72" s="40">
        <v>6.5604100000000001</v>
      </c>
      <c r="V72" s="40">
        <v>6.5220029999999998</v>
      </c>
      <c r="W72" s="40">
        <v>6.4909910000000002</v>
      </c>
      <c r="X72" s="40">
        <v>6.4711429999999996</v>
      </c>
      <c r="Y72" s="40">
        <v>6.456639</v>
      </c>
      <c r="Z72" s="40">
        <v>6.4493289999999996</v>
      </c>
      <c r="AA72" s="40">
        <v>6.4489919999999996</v>
      </c>
      <c r="AB72" s="40">
        <v>6.4524660000000003</v>
      </c>
      <c r="AC72" s="40">
        <v>6.4581819999999999</v>
      </c>
      <c r="AD72" s="40">
        <v>6.4704660000000001</v>
      </c>
      <c r="AE72" s="40">
        <v>6.4857750000000003</v>
      </c>
      <c r="AF72" s="40">
        <v>6.5051740000000002</v>
      </c>
      <c r="AG72" s="40">
        <v>6.5293020000000004</v>
      </c>
      <c r="AH72" s="40">
        <v>6.5572499999999998</v>
      </c>
      <c r="AI72" s="41">
        <v>-7.5709999999999996E-3</v>
      </c>
      <c r="AJ72" s="14"/>
      <c r="AK72" s="13"/>
    </row>
    <row r="73" spans="1:37" ht="15" customHeight="1" x14ac:dyDescent="0.45">
      <c r="A73" s="35" t="s">
        <v>45</v>
      </c>
      <c r="B73" s="39" t="s">
        <v>44</v>
      </c>
      <c r="C73" s="40">
        <v>0.46361200000000002</v>
      </c>
      <c r="D73" s="40">
        <v>0.46267200000000003</v>
      </c>
      <c r="E73" s="40">
        <v>0.46139000000000002</v>
      </c>
      <c r="F73" s="40">
        <v>0.46126699999999998</v>
      </c>
      <c r="G73" s="40">
        <v>0.45951199999999998</v>
      </c>
      <c r="H73" s="40">
        <v>0.45813100000000001</v>
      </c>
      <c r="I73" s="40">
        <v>0.45822099999999999</v>
      </c>
      <c r="J73" s="40">
        <v>0.45851500000000001</v>
      </c>
      <c r="K73" s="40">
        <v>0.45882000000000001</v>
      </c>
      <c r="L73" s="40">
        <v>0.46008700000000002</v>
      </c>
      <c r="M73" s="40">
        <v>0.461509</v>
      </c>
      <c r="N73" s="40">
        <v>0.46373399999999998</v>
      </c>
      <c r="O73" s="40">
        <v>0.46627299999999999</v>
      </c>
      <c r="P73" s="40">
        <v>0.46872999999999998</v>
      </c>
      <c r="Q73" s="40">
        <v>0.47171600000000002</v>
      </c>
      <c r="R73" s="40">
        <v>0.47564800000000002</v>
      </c>
      <c r="S73" s="40">
        <v>0.47938599999999998</v>
      </c>
      <c r="T73" s="40">
        <v>0.48333300000000001</v>
      </c>
      <c r="U73" s="40">
        <v>0.487649</v>
      </c>
      <c r="V73" s="40">
        <v>0.491919</v>
      </c>
      <c r="W73" s="40">
        <v>0.49615900000000002</v>
      </c>
      <c r="X73" s="40">
        <v>0.50124100000000005</v>
      </c>
      <c r="Y73" s="40">
        <v>0.50682199999999999</v>
      </c>
      <c r="Z73" s="40">
        <v>0.51214999999999999</v>
      </c>
      <c r="AA73" s="40">
        <v>0.51827800000000002</v>
      </c>
      <c r="AB73" s="40">
        <v>0.52476</v>
      </c>
      <c r="AC73" s="40">
        <v>0.531223</v>
      </c>
      <c r="AD73" s="40">
        <v>0.53824300000000003</v>
      </c>
      <c r="AE73" s="40">
        <v>0.54404600000000003</v>
      </c>
      <c r="AF73" s="40">
        <v>0.54965799999999998</v>
      </c>
      <c r="AG73" s="40">
        <v>0.55554099999999995</v>
      </c>
      <c r="AH73" s="40">
        <v>0.56084900000000004</v>
      </c>
      <c r="AI73" s="41">
        <v>6.1609999999999998E-3</v>
      </c>
      <c r="AJ73" s="14"/>
      <c r="AK73" s="13"/>
    </row>
    <row r="74" spans="1:37" ht="15" customHeight="1" x14ac:dyDescent="0.45">
      <c r="A74" s="35" t="s">
        <v>43</v>
      </c>
      <c r="B74" s="39" t="s">
        <v>42</v>
      </c>
      <c r="C74" s="40">
        <v>0.115227</v>
      </c>
      <c r="D74" s="40">
        <v>0.11590300000000001</v>
      </c>
      <c r="E74" s="40">
        <v>0.116586</v>
      </c>
      <c r="F74" s="40">
        <v>0.11726</v>
      </c>
      <c r="G74" s="40">
        <v>0.117895</v>
      </c>
      <c r="H74" s="40">
        <v>0.118547</v>
      </c>
      <c r="I74" s="40">
        <v>0.11924700000000001</v>
      </c>
      <c r="J74" s="40">
        <v>0.119933</v>
      </c>
      <c r="K74" s="40">
        <v>0.120616</v>
      </c>
      <c r="L74" s="40">
        <v>0.12132</v>
      </c>
      <c r="M74" s="40">
        <v>0.12202300000000001</v>
      </c>
      <c r="N74" s="40">
        <v>0.122684</v>
      </c>
      <c r="O74" s="40">
        <v>0.123303</v>
      </c>
      <c r="P74" s="40">
        <v>0.123917</v>
      </c>
      <c r="Q74" s="40">
        <v>0.124463</v>
      </c>
      <c r="R74" s="40">
        <v>0.124988</v>
      </c>
      <c r="S74" s="40">
        <v>0.12548100000000001</v>
      </c>
      <c r="T74" s="40">
        <v>0.12595400000000001</v>
      </c>
      <c r="U74" s="40">
        <v>0.12637100000000001</v>
      </c>
      <c r="V74" s="40">
        <v>0.126802</v>
      </c>
      <c r="W74" s="40">
        <v>0.127166</v>
      </c>
      <c r="X74" s="40">
        <v>0.12753200000000001</v>
      </c>
      <c r="Y74" s="40">
        <v>0.12783800000000001</v>
      </c>
      <c r="Z74" s="40">
        <v>0.128112</v>
      </c>
      <c r="AA74" s="40">
        <v>0.128328</v>
      </c>
      <c r="AB74" s="40">
        <v>0.128583</v>
      </c>
      <c r="AC74" s="40">
        <v>0.12879499999999999</v>
      </c>
      <c r="AD74" s="40">
        <v>0.12900500000000001</v>
      </c>
      <c r="AE74" s="40">
        <v>0.129192</v>
      </c>
      <c r="AF74" s="40">
        <v>0.12942200000000001</v>
      </c>
      <c r="AG74" s="40">
        <v>0.12971099999999999</v>
      </c>
      <c r="AH74" s="40">
        <v>0.13006899999999999</v>
      </c>
      <c r="AI74" s="41">
        <v>3.9160000000000002E-3</v>
      </c>
      <c r="AJ74" s="14"/>
      <c r="AK74" s="13"/>
    </row>
    <row r="75" spans="1:37" ht="15" customHeight="1" x14ac:dyDescent="0.45">
      <c r="A75" s="35" t="s">
        <v>41</v>
      </c>
      <c r="B75" s="39" t="s">
        <v>40</v>
      </c>
      <c r="C75" s="40">
        <v>2.8273220000000001</v>
      </c>
      <c r="D75" s="40">
        <v>2.8229229999999998</v>
      </c>
      <c r="E75" s="40">
        <v>2.8171400000000002</v>
      </c>
      <c r="F75" s="40">
        <v>2.8292489999999999</v>
      </c>
      <c r="G75" s="40">
        <v>2.832484</v>
      </c>
      <c r="H75" s="40">
        <v>2.832055</v>
      </c>
      <c r="I75" s="40">
        <v>2.823461</v>
      </c>
      <c r="J75" s="40">
        <v>2.8127040000000001</v>
      </c>
      <c r="K75" s="40">
        <v>2.794527</v>
      </c>
      <c r="L75" s="40">
        <v>2.7805270000000002</v>
      </c>
      <c r="M75" s="40">
        <v>2.764786</v>
      </c>
      <c r="N75" s="40">
        <v>2.7504080000000002</v>
      </c>
      <c r="O75" s="40">
        <v>2.737708</v>
      </c>
      <c r="P75" s="40">
        <v>2.7261389999999999</v>
      </c>
      <c r="Q75" s="40">
        <v>2.7173150000000001</v>
      </c>
      <c r="R75" s="40">
        <v>2.7167560000000002</v>
      </c>
      <c r="S75" s="40">
        <v>2.717117</v>
      </c>
      <c r="T75" s="40">
        <v>2.7164709999999999</v>
      </c>
      <c r="U75" s="40">
        <v>2.7173620000000001</v>
      </c>
      <c r="V75" s="40">
        <v>2.7216900000000002</v>
      </c>
      <c r="W75" s="40">
        <v>2.7264490000000001</v>
      </c>
      <c r="X75" s="40">
        <v>2.7397490000000002</v>
      </c>
      <c r="Y75" s="40">
        <v>2.7551329999999998</v>
      </c>
      <c r="Z75" s="40">
        <v>2.7711109999999999</v>
      </c>
      <c r="AA75" s="40">
        <v>2.7901199999999999</v>
      </c>
      <c r="AB75" s="40">
        <v>2.8128329999999999</v>
      </c>
      <c r="AC75" s="40">
        <v>2.836268</v>
      </c>
      <c r="AD75" s="40">
        <v>2.8592680000000001</v>
      </c>
      <c r="AE75" s="40">
        <v>2.8831259999999999</v>
      </c>
      <c r="AF75" s="40">
        <v>2.9062739999999998</v>
      </c>
      <c r="AG75" s="40">
        <v>2.9312230000000001</v>
      </c>
      <c r="AH75" s="40">
        <v>2.953379</v>
      </c>
      <c r="AI75" s="41">
        <v>1.408E-3</v>
      </c>
      <c r="AJ75" s="14"/>
      <c r="AK75" s="13"/>
    </row>
    <row r="76" spans="1:37" ht="15" customHeight="1" x14ac:dyDescent="0.45">
      <c r="A76" s="35" t="s">
        <v>39</v>
      </c>
      <c r="B76" s="39" t="s">
        <v>38</v>
      </c>
      <c r="C76" s="40">
        <v>2.3255000000000001E-2</v>
      </c>
      <c r="D76" s="40">
        <v>2.3602000000000001E-2</v>
      </c>
      <c r="E76" s="40">
        <v>2.3928000000000001E-2</v>
      </c>
      <c r="F76" s="40">
        <v>2.4208E-2</v>
      </c>
      <c r="G76" s="40">
        <v>2.4472000000000001E-2</v>
      </c>
      <c r="H76" s="40">
        <v>2.4781999999999998E-2</v>
      </c>
      <c r="I76" s="40">
        <v>2.5071E-2</v>
      </c>
      <c r="J76" s="40">
        <v>2.5357000000000001E-2</v>
      </c>
      <c r="K76" s="40">
        <v>2.5644E-2</v>
      </c>
      <c r="L76" s="40">
        <v>2.5942E-2</v>
      </c>
      <c r="M76" s="40">
        <v>2.6238999999999998E-2</v>
      </c>
      <c r="N76" s="40">
        <v>2.648E-2</v>
      </c>
      <c r="O76" s="40">
        <v>2.6773000000000002E-2</v>
      </c>
      <c r="P76" s="40">
        <v>2.7068999999999999E-2</v>
      </c>
      <c r="Q76" s="40">
        <v>2.7345999999999999E-2</v>
      </c>
      <c r="R76" s="40">
        <v>2.7621E-2</v>
      </c>
      <c r="S76" s="40">
        <v>2.7895E-2</v>
      </c>
      <c r="T76" s="40">
        <v>2.8164000000000002E-2</v>
      </c>
      <c r="U76" s="40">
        <v>2.8441000000000001E-2</v>
      </c>
      <c r="V76" s="40">
        <v>2.8708000000000001E-2</v>
      </c>
      <c r="W76" s="40">
        <v>2.8968000000000001E-2</v>
      </c>
      <c r="X76" s="40">
        <v>2.9250999999999999E-2</v>
      </c>
      <c r="Y76" s="40">
        <v>2.9520999999999999E-2</v>
      </c>
      <c r="Z76" s="40">
        <v>2.9776E-2</v>
      </c>
      <c r="AA76" s="40">
        <v>3.0037999999999999E-2</v>
      </c>
      <c r="AB76" s="40">
        <v>3.0306E-2</v>
      </c>
      <c r="AC76" s="40">
        <v>3.0563E-2</v>
      </c>
      <c r="AD76" s="40">
        <v>3.0834E-2</v>
      </c>
      <c r="AE76" s="40">
        <v>3.108E-2</v>
      </c>
      <c r="AF76" s="40">
        <v>3.1327000000000001E-2</v>
      </c>
      <c r="AG76" s="40">
        <v>3.1572999999999997E-2</v>
      </c>
      <c r="AH76" s="40">
        <v>3.1812E-2</v>
      </c>
      <c r="AI76" s="41">
        <v>1.0159E-2</v>
      </c>
      <c r="AJ76" s="14"/>
      <c r="AK76" s="13"/>
    </row>
    <row r="77" spans="1:37" ht="15" customHeight="1" x14ac:dyDescent="0.45">
      <c r="A77" s="35" t="s">
        <v>37</v>
      </c>
      <c r="B77" s="39" t="s">
        <v>36</v>
      </c>
      <c r="C77" s="40">
        <v>0.24743000000000001</v>
      </c>
      <c r="D77" s="40">
        <v>0.23363800000000001</v>
      </c>
      <c r="E77" s="40">
        <v>0.223999</v>
      </c>
      <c r="F77" s="40">
        <v>0.22336500000000001</v>
      </c>
      <c r="G77" s="40">
        <v>0.222744</v>
      </c>
      <c r="H77" s="40">
        <v>0.22225900000000001</v>
      </c>
      <c r="I77" s="40">
        <v>0.21842</v>
      </c>
      <c r="J77" s="40">
        <v>0.22173599999999999</v>
      </c>
      <c r="K77" s="40">
        <v>0.22075</v>
      </c>
      <c r="L77" s="40">
        <v>0.21978600000000001</v>
      </c>
      <c r="M77" s="40">
        <v>0.22034100000000001</v>
      </c>
      <c r="N77" s="40">
        <v>0.21920600000000001</v>
      </c>
      <c r="O77" s="40">
        <v>0.219301</v>
      </c>
      <c r="P77" s="40">
        <v>0.218863</v>
      </c>
      <c r="Q77" s="40">
        <v>0.21900700000000001</v>
      </c>
      <c r="R77" s="40">
        <v>0.21878500000000001</v>
      </c>
      <c r="S77" s="40">
        <v>0.21753900000000001</v>
      </c>
      <c r="T77" s="40">
        <v>0.216971</v>
      </c>
      <c r="U77" s="40">
        <v>0.21457699999999999</v>
      </c>
      <c r="V77" s="40">
        <v>0.213446</v>
      </c>
      <c r="W77" s="40">
        <v>0.21171999999999999</v>
      </c>
      <c r="X77" s="40">
        <v>0.211809</v>
      </c>
      <c r="Y77" s="40">
        <v>0.211816</v>
      </c>
      <c r="Z77" s="40">
        <v>0.21176500000000001</v>
      </c>
      <c r="AA77" s="40">
        <v>0.21171200000000001</v>
      </c>
      <c r="AB77" s="40">
        <v>0.21215899999999999</v>
      </c>
      <c r="AC77" s="40">
        <v>0.21201500000000001</v>
      </c>
      <c r="AD77" s="40">
        <v>0.21259400000000001</v>
      </c>
      <c r="AE77" s="40">
        <v>0.21270900000000001</v>
      </c>
      <c r="AF77" s="40">
        <v>0.21295600000000001</v>
      </c>
      <c r="AG77" s="40">
        <v>0.21335699999999999</v>
      </c>
      <c r="AH77" s="40">
        <v>0.21348400000000001</v>
      </c>
      <c r="AI77" s="41">
        <v>-4.7489999999999997E-3</v>
      </c>
      <c r="AJ77" s="14"/>
      <c r="AK77" s="13"/>
    </row>
    <row r="78" spans="1:37" ht="15" customHeight="1" x14ac:dyDescent="0.45">
      <c r="A78" s="35" t="s">
        <v>35</v>
      </c>
      <c r="B78" s="39" t="s">
        <v>34</v>
      </c>
      <c r="C78" s="40">
        <v>4.2333000000000003E-2</v>
      </c>
      <c r="D78" s="40">
        <v>4.1398999999999998E-2</v>
      </c>
      <c r="E78" s="40">
        <v>4.0043000000000002E-2</v>
      </c>
      <c r="F78" s="40">
        <v>3.8746000000000003E-2</v>
      </c>
      <c r="G78" s="40">
        <v>3.7581000000000003E-2</v>
      </c>
      <c r="H78" s="40">
        <v>3.6387999999999997E-2</v>
      </c>
      <c r="I78" s="40">
        <v>3.5247000000000001E-2</v>
      </c>
      <c r="J78" s="40">
        <v>3.4207000000000001E-2</v>
      </c>
      <c r="K78" s="40">
        <v>3.3057000000000003E-2</v>
      </c>
      <c r="L78" s="40">
        <v>3.2000000000000001E-2</v>
      </c>
      <c r="M78" s="40">
        <v>3.0911000000000001E-2</v>
      </c>
      <c r="N78" s="40">
        <v>2.9857999999999999E-2</v>
      </c>
      <c r="O78" s="40">
        <v>2.9273E-2</v>
      </c>
      <c r="P78" s="40">
        <v>2.8707E-2</v>
      </c>
      <c r="Q78" s="40">
        <v>2.8117E-2</v>
      </c>
      <c r="R78" s="40">
        <v>2.7608000000000001E-2</v>
      </c>
      <c r="S78" s="40">
        <v>2.7043000000000001E-2</v>
      </c>
      <c r="T78" s="40">
        <v>2.6468999999999999E-2</v>
      </c>
      <c r="U78" s="40">
        <v>2.5876E-2</v>
      </c>
      <c r="V78" s="40">
        <v>2.5304E-2</v>
      </c>
      <c r="W78" s="40">
        <v>2.4766E-2</v>
      </c>
      <c r="X78" s="40">
        <v>2.4275999999999999E-2</v>
      </c>
      <c r="Y78" s="40">
        <v>2.4032999999999999E-2</v>
      </c>
      <c r="Z78" s="40">
        <v>2.3786999999999999E-2</v>
      </c>
      <c r="AA78" s="40">
        <v>2.3536999999999999E-2</v>
      </c>
      <c r="AB78" s="40">
        <v>2.3297999999999999E-2</v>
      </c>
      <c r="AC78" s="40">
        <v>2.3050000000000001E-2</v>
      </c>
      <c r="AD78" s="40">
        <v>2.2799E-2</v>
      </c>
      <c r="AE78" s="40">
        <v>2.2554999999999999E-2</v>
      </c>
      <c r="AF78" s="40">
        <v>2.2297999999999998E-2</v>
      </c>
      <c r="AG78" s="40">
        <v>2.2067E-2</v>
      </c>
      <c r="AH78" s="40">
        <v>2.1779E-2</v>
      </c>
      <c r="AI78" s="41">
        <v>-2.1212000000000002E-2</v>
      </c>
      <c r="AJ78" s="14"/>
      <c r="AK78" s="13"/>
    </row>
    <row r="79" spans="1:37" ht="15" customHeight="1" x14ac:dyDescent="0.45">
      <c r="A79" s="35" t="s">
        <v>33</v>
      </c>
      <c r="B79" s="39" t="s">
        <v>32</v>
      </c>
      <c r="C79" s="40">
        <v>0.41904400000000003</v>
      </c>
      <c r="D79" s="40">
        <v>0.45935199999999998</v>
      </c>
      <c r="E79" s="40">
        <v>0.44078000000000001</v>
      </c>
      <c r="F79" s="40">
        <v>0.38151600000000002</v>
      </c>
      <c r="G79" s="40">
        <v>0.39600200000000002</v>
      </c>
      <c r="H79" s="40">
        <v>0.39775700000000003</v>
      </c>
      <c r="I79" s="40">
        <v>0.39888400000000002</v>
      </c>
      <c r="J79" s="40">
        <v>0.39588000000000001</v>
      </c>
      <c r="K79" s="40">
        <v>0.39486500000000002</v>
      </c>
      <c r="L79" s="40">
        <v>0.390129</v>
      </c>
      <c r="M79" s="40">
        <v>0.39010499999999998</v>
      </c>
      <c r="N79" s="40">
        <v>0.39577699999999999</v>
      </c>
      <c r="O79" s="40">
        <v>0.395567</v>
      </c>
      <c r="P79" s="40">
        <v>0.39558199999999999</v>
      </c>
      <c r="Q79" s="40">
        <v>0.39526800000000001</v>
      </c>
      <c r="R79" s="40">
        <v>0.39526099999999997</v>
      </c>
      <c r="S79" s="40">
        <v>0.394731</v>
      </c>
      <c r="T79" s="40">
        <v>0.39000299999999999</v>
      </c>
      <c r="U79" s="40">
        <v>0.38975900000000002</v>
      </c>
      <c r="V79" s="40">
        <v>0.38851599999999997</v>
      </c>
      <c r="W79" s="40">
        <v>0.38795299999999999</v>
      </c>
      <c r="X79" s="40">
        <v>0.38688099999999997</v>
      </c>
      <c r="Y79" s="40">
        <v>0.38828699999999999</v>
      </c>
      <c r="Z79" s="40">
        <v>0.38582</v>
      </c>
      <c r="AA79" s="40">
        <v>0.385548</v>
      </c>
      <c r="AB79" s="40">
        <v>0.38384699999999999</v>
      </c>
      <c r="AC79" s="40">
        <v>0.38571100000000003</v>
      </c>
      <c r="AD79" s="40">
        <v>0.38319500000000001</v>
      </c>
      <c r="AE79" s="40">
        <v>0.38289600000000001</v>
      </c>
      <c r="AF79" s="40">
        <v>0.38270399999999999</v>
      </c>
      <c r="AG79" s="40">
        <v>0.38231900000000002</v>
      </c>
      <c r="AH79" s="40">
        <v>0.38184499999999999</v>
      </c>
      <c r="AI79" s="41">
        <v>-2.9940000000000001E-3</v>
      </c>
      <c r="AJ79" s="14"/>
      <c r="AK79" s="13"/>
    </row>
    <row r="80" spans="1:37" ht="15" customHeight="1" x14ac:dyDescent="0.45">
      <c r="A80" s="35" t="s">
        <v>31</v>
      </c>
      <c r="B80" s="39" t="s">
        <v>30</v>
      </c>
      <c r="C80" s="40">
        <v>0.13308</v>
      </c>
      <c r="D80" s="40">
        <v>0.133411</v>
      </c>
      <c r="E80" s="40">
        <v>0.13364500000000001</v>
      </c>
      <c r="F80" s="40">
        <v>0.13373699999999999</v>
      </c>
      <c r="G80" s="40">
        <v>0.133773</v>
      </c>
      <c r="H80" s="40">
        <v>0.133853</v>
      </c>
      <c r="I80" s="40">
        <v>0.133994</v>
      </c>
      <c r="J80" s="40">
        <v>0.13408700000000001</v>
      </c>
      <c r="K80" s="40">
        <v>0.13419500000000001</v>
      </c>
      <c r="L80" s="40">
        <v>0.134273</v>
      </c>
      <c r="M80" s="40">
        <v>0.13436300000000001</v>
      </c>
      <c r="N80" s="40">
        <v>0.13441400000000001</v>
      </c>
      <c r="O80" s="40">
        <v>0.13443099999999999</v>
      </c>
      <c r="P80" s="40">
        <v>0.134438</v>
      </c>
      <c r="Q80" s="40">
        <v>0.13439200000000001</v>
      </c>
      <c r="R80" s="40">
        <v>0.13431799999999999</v>
      </c>
      <c r="S80" s="40">
        <v>0.13420099999999999</v>
      </c>
      <c r="T80" s="40">
        <v>0.134048</v>
      </c>
      <c r="U80" s="40">
        <v>0.13387299999999999</v>
      </c>
      <c r="V80" s="40">
        <v>0.13366800000000001</v>
      </c>
      <c r="W80" s="40">
        <v>0.13344400000000001</v>
      </c>
      <c r="X80" s="40">
        <v>0.13323099999999999</v>
      </c>
      <c r="Y80" s="40">
        <v>0.132969</v>
      </c>
      <c r="Z80" s="40">
        <v>0.13267799999999999</v>
      </c>
      <c r="AA80" s="40">
        <v>0.13239500000000001</v>
      </c>
      <c r="AB80" s="40">
        <v>0.13208700000000001</v>
      </c>
      <c r="AC80" s="40">
        <v>0.13176399999999999</v>
      </c>
      <c r="AD80" s="40">
        <v>0.13147</v>
      </c>
      <c r="AE80" s="40">
        <v>0.13114200000000001</v>
      </c>
      <c r="AF80" s="40">
        <v>0.130803</v>
      </c>
      <c r="AG80" s="40">
        <v>0.13045599999999999</v>
      </c>
      <c r="AH80" s="40">
        <v>0.13009100000000001</v>
      </c>
      <c r="AI80" s="41">
        <v>-7.3300000000000004E-4</v>
      </c>
      <c r="AJ80" s="14"/>
      <c r="AK80" s="13"/>
    </row>
    <row r="81" spans="1:37" ht="15" customHeight="1" x14ac:dyDescent="0.45">
      <c r="A81" s="35" t="s">
        <v>29</v>
      </c>
      <c r="B81" s="39" t="s">
        <v>28</v>
      </c>
      <c r="C81" s="40">
        <v>1.2774190000000001</v>
      </c>
      <c r="D81" s="40">
        <v>1.2908360000000001</v>
      </c>
      <c r="E81" s="40">
        <v>1.302262</v>
      </c>
      <c r="F81" s="40">
        <v>1.3107420000000001</v>
      </c>
      <c r="G81" s="40">
        <v>1.3174889999999999</v>
      </c>
      <c r="H81" s="40">
        <v>1.328724</v>
      </c>
      <c r="I81" s="40">
        <v>1.342076</v>
      </c>
      <c r="J81" s="40">
        <v>1.3550199999999999</v>
      </c>
      <c r="K81" s="40">
        <v>1.368241</v>
      </c>
      <c r="L81" s="40">
        <v>1.3819410000000001</v>
      </c>
      <c r="M81" s="40">
        <v>1.396469</v>
      </c>
      <c r="N81" s="40">
        <v>1.411211</v>
      </c>
      <c r="O81" s="40">
        <v>1.4254960000000001</v>
      </c>
      <c r="P81" s="40">
        <v>1.4404349999999999</v>
      </c>
      <c r="Q81" s="40">
        <v>1.4548540000000001</v>
      </c>
      <c r="R81" s="40">
        <v>1.469112</v>
      </c>
      <c r="S81" s="40">
        <v>1.4825870000000001</v>
      </c>
      <c r="T81" s="40">
        <v>1.495886</v>
      </c>
      <c r="U81" s="40">
        <v>1.509568</v>
      </c>
      <c r="V81" s="40">
        <v>1.522899</v>
      </c>
      <c r="W81" s="40">
        <v>1.5365899999999999</v>
      </c>
      <c r="X81" s="40">
        <v>1.551347</v>
      </c>
      <c r="Y81" s="40">
        <v>1.566468</v>
      </c>
      <c r="Z81" s="40">
        <v>1.5816859999999999</v>
      </c>
      <c r="AA81" s="40">
        <v>1.5979840000000001</v>
      </c>
      <c r="AB81" s="40">
        <v>1.6150009999999999</v>
      </c>
      <c r="AC81" s="40">
        <v>1.632976</v>
      </c>
      <c r="AD81" s="40">
        <v>1.651513</v>
      </c>
      <c r="AE81" s="40">
        <v>1.6708810000000001</v>
      </c>
      <c r="AF81" s="40">
        <v>1.690542</v>
      </c>
      <c r="AG81" s="40">
        <v>1.7104429999999999</v>
      </c>
      <c r="AH81" s="40">
        <v>1.730658</v>
      </c>
      <c r="AI81" s="41">
        <v>9.8440000000000003E-3</v>
      </c>
      <c r="AJ81" s="14"/>
      <c r="AK81" s="13"/>
    </row>
    <row r="82" spans="1:37" ht="15" customHeight="1" x14ac:dyDescent="0.45">
      <c r="A82" s="35" t="s">
        <v>27</v>
      </c>
      <c r="B82" s="39" t="s">
        <v>26</v>
      </c>
      <c r="C82" s="40">
        <v>0.245757</v>
      </c>
      <c r="D82" s="40">
        <v>0.25195600000000001</v>
      </c>
      <c r="E82" s="40">
        <v>0.247276</v>
      </c>
      <c r="F82" s="40">
        <v>0.24185200000000001</v>
      </c>
      <c r="G82" s="40">
        <v>0.23461799999999999</v>
      </c>
      <c r="H82" s="40">
        <v>0.2298</v>
      </c>
      <c r="I82" s="40">
        <v>0.228904</v>
      </c>
      <c r="J82" s="40">
        <v>0.22800500000000001</v>
      </c>
      <c r="K82" s="40">
        <v>0.22772700000000001</v>
      </c>
      <c r="L82" s="40">
        <v>0.22895299999999999</v>
      </c>
      <c r="M82" s="40">
        <v>0.22844900000000001</v>
      </c>
      <c r="N82" s="40">
        <v>0.22811799999999999</v>
      </c>
      <c r="O82" s="40">
        <v>0.228159</v>
      </c>
      <c r="P82" s="40">
        <v>0.228218</v>
      </c>
      <c r="Q82" s="40">
        <v>0.22828499999999999</v>
      </c>
      <c r="R82" s="40">
        <v>0.22836699999999999</v>
      </c>
      <c r="S82" s="40">
        <v>0.22845599999999999</v>
      </c>
      <c r="T82" s="40">
        <v>0.22856000000000001</v>
      </c>
      <c r="U82" s="40">
        <v>0.22866300000000001</v>
      </c>
      <c r="V82" s="40">
        <v>0.228797</v>
      </c>
      <c r="W82" s="40">
        <v>0.22892299999999999</v>
      </c>
      <c r="X82" s="40">
        <v>0.229074</v>
      </c>
      <c r="Y82" s="40">
        <v>0.22922100000000001</v>
      </c>
      <c r="Z82" s="40">
        <v>0.22937299999999999</v>
      </c>
      <c r="AA82" s="40">
        <v>0.229517</v>
      </c>
      <c r="AB82" s="40">
        <v>0.22969700000000001</v>
      </c>
      <c r="AC82" s="40">
        <v>0.22986899999999999</v>
      </c>
      <c r="AD82" s="40">
        <v>0.230043</v>
      </c>
      <c r="AE82" s="40">
        <v>0.23020299999999999</v>
      </c>
      <c r="AF82" s="40">
        <v>0.23037299999999999</v>
      </c>
      <c r="AG82" s="40">
        <v>0.23055300000000001</v>
      </c>
      <c r="AH82" s="40">
        <v>0.230742</v>
      </c>
      <c r="AI82" s="41">
        <v>-2.032E-3</v>
      </c>
      <c r="AJ82" s="14"/>
      <c r="AK82" s="13"/>
    </row>
    <row r="83" spans="1:37" ht="15" customHeight="1" x14ac:dyDescent="0.45">
      <c r="A83" s="35" t="s">
        <v>25</v>
      </c>
      <c r="B83" s="39" t="s">
        <v>24</v>
      </c>
      <c r="C83" s="40">
        <v>6.2101000000000003E-2</v>
      </c>
      <c r="D83" s="40">
        <v>6.1845999999999998E-2</v>
      </c>
      <c r="E83" s="40">
        <v>6.1595999999999998E-2</v>
      </c>
      <c r="F83" s="40">
        <v>6.1330999999999997E-2</v>
      </c>
      <c r="G83" s="40">
        <v>6.1105E-2</v>
      </c>
      <c r="H83" s="40">
        <v>6.0894999999999998E-2</v>
      </c>
      <c r="I83" s="40">
        <v>6.0683000000000001E-2</v>
      </c>
      <c r="J83" s="40">
        <v>6.0477999999999997E-2</v>
      </c>
      <c r="K83" s="40">
        <v>6.0290999999999997E-2</v>
      </c>
      <c r="L83" s="40">
        <v>6.0123999999999997E-2</v>
      </c>
      <c r="M83" s="40">
        <v>5.9977999999999997E-2</v>
      </c>
      <c r="N83" s="40">
        <v>5.9838000000000002E-2</v>
      </c>
      <c r="O83" s="40">
        <v>5.9700999999999997E-2</v>
      </c>
      <c r="P83" s="40">
        <v>5.9575000000000003E-2</v>
      </c>
      <c r="Q83" s="40">
        <v>5.9465999999999998E-2</v>
      </c>
      <c r="R83" s="40">
        <v>5.9394000000000002E-2</v>
      </c>
      <c r="S83" s="40">
        <v>5.9336E-2</v>
      </c>
      <c r="T83" s="40">
        <v>5.9298999999999998E-2</v>
      </c>
      <c r="U83" s="40">
        <v>5.9278999999999998E-2</v>
      </c>
      <c r="V83" s="40">
        <v>5.9270000000000003E-2</v>
      </c>
      <c r="W83" s="40">
        <v>5.9268000000000001E-2</v>
      </c>
      <c r="X83" s="40">
        <v>5.9270999999999997E-2</v>
      </c>
      <c r="Y83" s="40">
        <v>5.9279999999999999E-2</v>
      </c>
      <c r="Z83" s="40">
        <v>5.9320999999999999E-2</v>
      </c>
      <c r="AA83" s="40">
        <v>5.9362999999999999E-2</v>
      </c>
      <c r="AB83" s="40">
        <v>5.9415999999999997E-2</v>
      </c>
      <c r="AC83" s="40">
        <v>5.9479999999999998E-2</v>
      </c>
      <c r="AD83" s="40">
        <v>5.9547999999999997E-2</v>
      </c>
      <c r="AE83" s="40">
        <v>5.9614E-2</v>
      </c>
      <c r="AF83" s="40">
        <v>5.9681999999999999E-2</v>
      </c>
      <c r="AG83" s="40">
        <v>5.9744999999999999E-2</v>
      </c>
      <c r="AH83" s="40">
        <v>5.9809000000000001E-2</v>
      </c>
      <c r="AI83" s="41">
        <v>-1.212E-3</v>
      </c>
      <c r="AJ83" s="14"/>
      <c r="AK83" s="13"/>
    </row>
    <row r="84" spans="1:37" ht="15" customHeight="1" x14ac:dyDescent="0.45">
      <c r="A84" s="35" t="s">
        <v>23</v>
      </c>
      <c r="B84" s="39" t="s">
        <v>175</v>
      </c>
      <c r="C84" s="40">
        <v>0.31739699999999998</v>
      </c>
      <c r="D84" s="40">
        <v>0.30730499999999999</v>
      </c>
      <c r="E84" s="40">
        <v>0.319801</v>
      </c>
      <c r="F84" s="40">
        <v>0.32308100000000001</v>
      </c>
      <c r="G84" s="40">
        <v>0.32362299999999999</v>
      </c>
      <c r="H84" s="40">
        <v>0.32707799999999998</v>
      </c>
      <c r="I84" s="40">
        <v>0.33044899999999999</v>
      </c>
      <c r="J84" s="40">
        <v>0.33254699999999998</v>
      </c>
      <c r="K84" s="40">
        <v>0.32944899999999999</v>
      </c>
      <c r="L84" s="40">
        <v>0.32941900000000002</v>
      </c>
      <c r="M84" s="40">
        <v>0.33025300000000002</v>
      </c>
      <c r="N84" s="40">
        <v>0.32740000000000002</v>
      </c>
      <c r="O84" s="40">
        <v>0.32823400000000003</v>
      </c>
      <c r="P84" s="40">
        <v>0.32963300000000001</v>
      </c>
      <c r="Q84" s="40">
        <v>0.33115699999999998</v>
      </c>
      <c r="R84" s="40">
        <v>0.334949</v>
      </c>
      <c r="S84" s="40">
        <v>0.33656999999999998</v>
      </c>
      <c r="T84" s="40">
        <v>0.339866</v>
      </c>
      <c r="U84" s="40">
        <v>0.34360800000000002</v>
      </c>
      <c r="V84" s="40">
        <v>0.34562999999999999</v>
      </c>
      <c r="W84" s="40">
        <v>0.3488</v>
      </c>
      <c r="X84" s="40">
        <v>0.35157100000000002</v>
      </c>
      <c r="Y84" s="40">
        <v>0.35331499999999999</v>
      </c>
      <c r="Z84" s="40">
        <v>0.35749900000000001</v>
      </c>
      <c r="AA84" s="40">
        <v>0.36037200000000003</v>
      </c>
      <c r="AB84" s="40">
        <v>0.36322399999999999</v>
      </c>
      <c r="AC84" s="40">
        <v>0.36576799999999998</v>
      </c>
      <c r="AD84" s="40">
        <v>0.368836</v>
      </c>
      <c r="AE84" s="40">
        <v>0.37225399999999997</v>
      </c>
      <c r="AF84" s="40">
        <v>0.37755100000000003</v>
      </c>
      <c r="AG84" s="40">
        <v>0.38128800000000002</v>
      </c>
      <c r="AH84" s="40">
        <v>0.38559599999999999</v>
      </c>
      <c r="AI84" s="41">
        <v>6.2979999999999998E-3</v>
      </c>
      <c r="AJ84" s="14"/>
      <c r="AK84" s="13"/>
    </row>
    <row r="85" spans="1:37" ht="15" customHeight="1" x14ac:dyDescent="0.45">
      <c r="A85" s="35" t="s">
        <v>22</v>
      </c>
      <c r="B85" s="38" t="s">
        <v>21</v>
      </c>
      <c r="C85" s="42">
        <v>14.473121000000001</v>
      </c>
      <c r="D85" s="42">
        <v>14.486787</v>
      </c>
      <c r="E85" s="42">
        <v>14.399386</v>
      </c>
      <c r="F85" s="42">
        <v>14.233752000000001</v>
      </c>
      <c r="G85" s="42">
        <v>14.080533000000001</v>
      </c>
      <c r="H85" s="42">
        <v>13.909483</v>
      </c>
      <c r="I85" s="42">
        <v>13.730491000000001</v>
      </c>
      <c r="J85" s="42">
        <v>13.594894</v>
      </c>
      <c r="K85" s="42">
        <v>13.465275999999999</v>
      </c>
      <c r="L85" s="42">
        <v>13.353478000000001</v>
      </c>
      <c r="M85" s="42">
        <v>13.256289000000001</v>
      </c>
      <c r="N85" s="42">
        <v>13.178312999999999</v>
      </c>
      <c r="O85" s="42">
        <v>13.110868</v>
      </c>
      <c r="P85" s="42">
        <v>13.043443999999999</v>
      </c>
      <c r="Q85" s="42">
        <v>12.983756</v>
      </c>
      <c r="R85" s="42">
        <v>12.936553999999999</v>
      </c>
      <c r="S85" s="42">
        <v>12.886369999999999</v>
      </c>
      <c r="T85" s="42">
        <v>12.850092999999999</v>
      </c>
      <c r="U85" s="42">
        <v>12.825436</v>
      </c>
      <c r="V85" s="42">
        <v>12.808650999999999</v>
      </c>
      <c r="W85" s="42">
        <v>12.801197999999999</v>
      </c>
      <c r="X85" s="42">
        <v>12.816376</v>
      </c>
      <c r="Y85" s="42">
        <v>12.841343</v>
      </c>
      <c r="Z85" s="42">
        <v>12.872407000000001</v>
      </c>
      <c r="AA85" s="42">
        <v>12.916181999999999</v>
      </c>
      <c r="AB85" s="42">
        <v>12.967676000000001</v>
      </c>
      <c r="AC85" s="42">
        <v>13.025660999999999</v>
      </c>
      <c r="AD85" s="42">
        <v>13.087812</v>
      </c>
      <c r="AE85" s="42">
        <v>13.155471</v>
      </c>
      <c r="AF85" s="42">
        <v>13.228764999999999</v>
      </c>
      <c r="AG85" s="42">
        <v>13.307579</v>
      </c>
      <c r="AH85" s="42">
        <v>13.387364</v>
      </c>
      <c r="AI85" s="43">
        <v>-2.5119999999999999E-3</v>
      </c>
      <c r="AJ85" s="12"/>
      <c r="AK85" s="11"/>
    </row>
    <row r="86" spans="1:37" ht="15" customHeight="1" thickBot="1" x14ac:dyDescent="0.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</row>
    <row r="87" spans="1:37" ht="15" customHeight="1" x14ac:dyDescent="0.45">
      <c r="A87" s="32"/>
      <c r="B87" s="28" t="s">
        <v>20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7"/>
      <c r="AK87" s="27"/>
    </row>
    <row r="88" spans="1:37" ht="15" customHeight="1" x14ac:dyDescent="0.45">
      <c r="A88" s="32"/>
      <c r="B88" s="46" t="s">
        <v>19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</row>
    <row r="89" spans="1:37" ht="15" customHeight="1" x14ac:dyDescent="0.45">
      <c r="A89" s="32"/>
      <c r="B89" s="46" t="s">
        <v>18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</row>
    <row r="90" spans="1:37" ht="15" customHeight="1" x14ac:dyDescent="0.45">
      <c r="A90" s="32"/>
      <c r="B90" s="46" t="s">
        <v>183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</row>
    <row r="91" spans="1:37" ht="15" customHeight="1" x14ac:dyDescent="0.45">
      <c r="A91" s="32"/>
      <c r="B91" s="46" t="s">
        <v>17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</row>
    <row r="92" spans="1:37" ht="15" customHeight="1" x14ac:dyDescent="0.45">
      <c r="A92" s="32"/>
      <c r="B92" s="46" t="s">
        <v>16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</row>
    <row r="93" spans="1:37" ht="15" customHeight="1" x14ac:dyDescent="0.45">
      <c r="A93" s="32"/>
      <c r="B93" s="46" t="s">
        <v>15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</row>
    <row r="94" spans="1:37" ht="15" customHeight="1" x14ac:dyDescent="0.45">
      <c r="A94" s="32"/>
      <c r="B94" s="46" t="s">
        <v>14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</row>
    <row r="95" spans="1:37" ht="15" customHeight="1" x14ac:dyDescent="0.45">
      <c r="A95" s="32"/>
      <c r="B95" s="46" t="s">
        <v>184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</row>
    <row r="96" spans="1:37" ht="15" customHeight="1" x14ac:dyDescent="0.45">
      <c r="A96" s="32"/>
      <c r="B96" s="46" t="s">
        <v>185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</row>
    <row r="97" spans="2:2" ht="15" customHeight="1" x14ac:dyDescent="0.45">
      <c r="B97" s="46" t="s">
        <v>186</v>
      </c>
    </row>
    <row r="98" spans="2:2" ht="15" customHeight="1" x14ac:dyDescent="0.45">
      <c r="B98" s="26"/>
    </row>
    <row r="99" spans="2:2" ht="15" customHeight="1" x14ac:dyDescent="0.45">
      <c r="B99" s="26"/>
    </row>
    <row r="100" spans="2:2" ht="15" customHeight="1" x14ac:dyDescent="0.45">
      <c r="B100" s="26"/>
    </row>
    <row r="101" spans="2:2" ht="15" customHeight="1" x14ac:dyDescent="0.45">
      <c r="B101" s="26"/>
    </row>
    <row r="102" spans="2:2" ht="15" customHeight="1" x14ac:dyDescent="0.45">
      <c r="B102" s="26"/>
    </row>
    <row r="104" spans="2:2" ht="15" customHeight="1" x14ac:dyDescent="0.45">
      <c r="B104" s="26"/>
    </row>
    <row r="105" spans="2:2" ht="15" customHeight="1" x14ac:dyDescent="0.45">
      <c r="B105" s="26"/>
    </row>
    <row r="106" spans="2:2" ht="15" customHeight="1" x14ac:dyDescent="0.45">
      <c r="B106" s="26"/>
    </row>
    <row r="107" spans="2:2" ht="15" customHeight="1" x14ac:dyDescent="0.45">
      <c r="B107" s="26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"/>
  <sheetViews>
    <sheetView topLeftCell="A16" zoomScale="80" zoomScaleNormal="80" workbookViewId="0">
      <selection activeCell="AF34" sqref="AF34"/>
    </sheetView>
  </sheetViews>
  <sheetFormatPr defaultRowHeight="14.25" x14ac:dyDescent="0.45"/>
  <cols>
    <col min="1" max="1" width="20.59765625" customWidth="1"/>
  </cols>
  <sheetData>
    <row r="1" spans="1:37" x14ac:dyDescent="0.45">
      <c r="A1" t="s">
        <v>146</v>
      </c>
    </row>
    <row r="2" spans="1:37" x14ac:dyDescent="0.45">
      <c r="A2" t="s">
        <v>147</v>
      </c>
    </row>
    <row r="4" spans="1:37" x14ac:dyDescent="0.45">
      <c r="A4" t="s">
        <v>148</v>
      </c>
    </row>
    <row r="6" spans="1:37" x14ac:dyDescent="0.45">
      <c r="A6" s="8" t="s">
        <v>149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</row>
    <row r="7" spans="1:37" s="1" customFormat="1" x14ac:dyDescent="0.45">
      <c r="B7" s="1">
        <f>'AEO Table 7'!C1</f>
        <v>2019</v>
      </c>
      <c r="C7" s="1">
        <f>'AEO Table 7'!D1</f>
        <v>2020</v>
      </c>
      <c r="D7" s="1">
        <f>'AEO Table 7'!E1</f>
        <v>2021</v>
      </c>
      <c r="E7" s="1">
        <f>'AEO Table 7'!F1</f>
        <v>2022</v>
      </c>
      <c r="F7" s="1">
        <f>'AEO Table 7'!G1</f>
        <v>2023</v>
      </c>
      <c r="G7" s="1">
        <f>'AEO Table 7'!H1</f>
        <v>2024</v>
      </c>
      <c r="H7" s="1">
        <f>'AEO Table 7'!I1</f>
        <v>2025</v>
      </c>
      <c r="I7" s="1">
        <f>'AEO Table 7'!J1</f>
        <v>2026</v>
      </c>
      <c r="J7" s="1">
        <f>'AEO Table 7'!K1</f>
        <v>2027</v>
      </c>
      <c r="K7" s="1">
        <f>'AEO Table 7'!L1</f>
        <v>2028</v>
      </c>
      <c r="L7" s="1">
        <f>'AEO Table 7'!M1</f>
        <v>2029</v>
      </c>
      <c r="M7" s="1">
        <f>'AEO Table 7'!N1</f>
        <v>2030</v>
      </c>
      <c r="N7" s="1">
        <f>'AEO Table 7'!O1</f>
        <v>2031</v>
      </c>
      <c r="O7" s="1">
        <f>'AEO Table 7'!P1</f>
        <v>2032</v>
      </c>
      <c r="P7" s="1">
        <f>'AEO Table 7'!Q1</f>
        <v>2033</v>
      </c>
      <c r="Q7" s="1">
        <f>'AEO Table 7'!R1</f>
        <v>2034</v>
      </c>
      <c r="R7" s="1">
        <f>'AEO Table 7'!S1</f>
        <v>2035</v>
      </c>
      <c r="S7" s="1">
        <f>'AEO Table 7'!T1</f>
        <v>2036</v>
      </c>
      <c r="T7" s="1">
        <f>'AEO Table 7'!U1</f>
        <v>2037</v>
      </c>
      <c r="U7" s="1">
        <f>'AEO Table 7'!V1</f>
        <v>2038</v>
      </c>
      <c r="V7" s="1">
        <f>'AEO Table 7'!W1</f>
        <v>2039</v>
      </c>
      <c r="W7" s="1">
        <f>'AEO Table 7'!X1</f>
        <v>2040</v>
      </c>
      <c r="X7" s="1">
        <f>'AEO Table 7'!Y1</f>
        <v>2041</v>
      </c>
      <c r="Y7" s="1">
        <f>'AEO Table 7'!Z1</f>
        <v>2042</v>
      </c>
      <c r="Z7" s="1">
        <f>'AEO Table 7'!AA1</f>
        <v>2043</v>
      </c>
      <c r="AA7" s="1">
        <f>'AEO Table 7'!AB1</f>
        <v>2044</v>
      </c>
      <c r="AB7" s="1">
        <f>'AEO Table 7'!AC1</f>
        <v>2045</v>
      </c>
      <c r="AC7" s="1">
        <f>'AEO Table 7'!AD1</f>
        <v>2046</v>
      </c>
      <c r="AD7" s="1">
        <f>'AEO Table 7'!AE1</f>
        <v>2047</v>
      </c>
      <c r="AE7" s="1">
        <f>'AEO Table 7'!AF1</f>
        <v>2048</v>
      </c>
      <c r="AF7" s="1">
        <f>'AEO Table 7'!AG1</f>
        <v>2049</v>
      </c>
      <c r="AG7" s="1">
        <f>'AEO Table 7'!AH1</f>
        <v>2050</v>
      </c>
    </row>
    <row r="8" spans="1:37" x14ac:dyDescent="0.45">
      <c r="A8" t="s">
        <v>152</v>
      </c>
      <c r="B8" s="20">
        <f>INDEX('AEO Table 7'!$56:$56,MATCH(B7,'AEO Table 7'!$1:$1,0))</f>
        <v>15.31245</v>
      </c>
      <c r="C8" s="20">
        <f>INDEX('AEO Table 7'!$56:$56,MATCH(C7,'AEO Table 7'!$1:$1,0))</f>
        <v>15.278943</v>
      </c>
      <c r="D8" s="20">
        <f>INDEX('AEO Table 7'!$56:$56,MATCH(D7,'AEO Table 7'!$1:$1,0))</f>
        <v>15.147741999999999</v>
      </c>
      <c r="E8" s="20">
        <f>INDEX('AEO Table 7'!$56:$56,MATCH(E7,'AEO Table 7'!$1:$1,0))</f>
        <v>14.918960999999999</v>
      </c>
      <c r="F8" s="20">
        <f>INDEX('AEO Table 7'!$56:$56,MATCH(F7,'AEO Table 7'!$1:$1,0))</f>
        <v>14.610011</v>
      </c>
      <c r="G8" s="20">
        <f>INDEX('AEO Table 7'!$56:$56,MATCH(G7,'AEO Table 7'!$1:$1,0))</f>
        <v>14.278558</v>
      </c>
      <c r="H8" s="20">
        <f>INDEX('AEO Table 7'!$56:$56,MATCH(H7,'AEO Table 7'!$1:$1,0))</f>
        <v>13.938121000000001</v>
      </c>
      <c r="I8" s="20">
        <f>INDEX('AEO Table 7'!$56:$56,MATCH(I7,'AEO Table 7'!$1:$1,0))</f>
        <v>13.679017</v>
      </c>
      <c r="J8" s="20">
        <f>INDEX('AEO Table 7'!$56:$56,MATCH(J7,'AEO Table 7'!$1:$1,0))</f>
        <v>13.457352</v>
      </c>
      <c r="K8" s="20">
        <f>INDEX('AEO Table 7'!$56:$56,MATCH(K7,'AEO Table 7'!$1:$1,0))</f>
        <v>13.257142999999999</v>
      </c>
      <c r="L8" s="20">
        <f>INDEX('AEO Table 7'!$56:$56,MATCH(L7,'AEO Table 7'!$1:$1,0))</f>
        <v>13.075183000000001</v>
      </c>
      <c r="M8" s="20">
        <f>INDEX('AEO Table 7'!$56:$56,MATCH(M7,'AEO Table 7'!$1:$1,0))</f>
        <v>12.921878</v>
      </c>
      <c r="N8" s="20">
        <f>INDEX('AEO Table 7'!$56:$56,MATCH(N7,'AEO Table 7'!$1:$1,0))</f>
        <v>12.787868</v>
      </c>
      <c r="O8" s="20">
        <f>INDEX('AEO Table 7'!$56:$56,MATCH(O7,'AEO Table 7'!$1:$1,0))</f>
        <v>12.649743000000001</v>
      </c>
      <c r="P8" s="20">
        <f>INDEX('AEO Table 7'!$56:$56,MATCH(P7,'AEO Table 7'!$1:$1,0))</f>
        <v>12.520633999999999</v>
      </c>
      <c r="Q8" s="20">
        <f>INDEX('AEO Table 7'!$56:$56,MATCH(Q7,'AEO Table 7'!$1:$1,0))</f>
        <v>12.394041</v>
      </c>
      <c r="R8" s="20">
        <f>INDEX('AEO Table 7'!$56:$56,MATCH(R7,'AEO Table 7'!$1:$1,0))</f>
        <v>12.269427</v>
      </c>
      <c r="S8" s="20">
        <f>INDEX('AEO Table 7'!$56:$56,MATCH(S7,'AEO Table 7'!$1:$1,0))</f>
        <v>12.175611</v>
      </c>
      <c r="T8" s="20">
        <f>INDEX('AEO Table 7'!$56:$56,MATCH(T7,'AEO Table 7'!$1:$1,0))</f>
        <v>12.093673000000001</v>
      </c>
      <c r="U8" s="20">
        <f>INDEX('AEO Table 7'!$56:$56,MATCH(U7,'AEO Table 7'!$1:$1,0))</f>
        <v>12.023745</v>
      </c>
      <c r="V8" s="20">
        <f>INDEX('AEO Table 7'!$56:$56,MATCH(V7,'AEO Table 7'!$1:$1,0))</f>
        <v>11.967755</v>
      </c>
      <c r="W8" s="20">
        <f>INDEX('AEO Table 7'!$56:$56,MATCH(W7,'AEO Table 7'!$1:$1,0))</f>
        <v>11.93224</v>
      </c>
      <c r="X8" s="20">
        <f>INDEX('AEO Table 7'!$56:$56,MATCH(X7,'AEO Table 7'!$1:$1,0))</f>
        <v>11.906195</v>
      </c>
      <c r="Y8" s="20">
        <f>INDEX('AEO Table 7'!$56:$56,MATCH(Y7,'AEO Table 7'!$1:$1,0))</f>
        <v>11.893991</v>
      </c>
      <c r="Z8" s="20">
        <f>INDEX('AEO Table 7'!$56:$56,MATCH(Z7,'AEO Table 7'!$1:$1,0))</f>
        <v>11.894183999999999</v>
      </c>
      <c r="AA8" s="20">
        <f>INDEX('AEO Table 7'!$56:$56,MATCH(AA7,'AEO Table 7'!$1:$1,0))</f>
        <v>11.901778999999999</v>
      </c>
      <c r="AB8" s="20">
        <f>INDEX('AEO Table 7'!$56:$56,MATCH(AB7,'AEO Table 7'!$1:$1,0))</f>
        <v>11.913237000000001</v>
      </c>
      <c r="AC8" s="20">
        <f>INDEX('AEO Table 7'!$56:$56,MATCH(AC7,'AEO Table 7'!$1:$1,0))</f>
        <v>11.936534999999999</v>
      </c>
      <c r="AD8" s="20">
        <f>INDEX('AEO Table 7'!$56:$56,MATCH(AD7,'AEO Table 7'!$1:$1,0))</f>
        <v>11.966680999999999</v>
      </c>
      <c r="AE8" s="20">
        <f>INDEX('AEO Table 7'!$56:$56,MATCH(AE7,'AEO Table 7'!$1:$1,0))</f>
        <v>12.003005999999999</v>
      </c>
      <c r="AF8" s="20">
        <f>INDEX('AEO Table 7'!$56:$56,MATCH(AF7,'AEO Table 7'!$1:$1,0))</f>
        <v>12.047084999999999</v>
      </c>
      <c r="AG8" s="20">
        <f>INDEX('AEO Table 7'!$56:$56,MATCH(AG7,'AEO Table 7'!$1:$1,0))</f>
        <v>12.098877999999999</v>
      </c>
      <c r="AH8" s="20"/>
      <c r="AI8" s="20"/>
      <c r="AJ8" s="20"/>
    </row>
    <row r="9" spans="1:37" x14ac:dyDescent="0.45">
      <c r="A9" t="s">
        <v>153</v>
      </c>
      <c r="B9" s="20">
        <f>SUM(INDEX('AEO Table 7'!$57:$59,0,MATCH(B7,'AEO Table 7'!$1:$1,0)))</f>
        <v>7.0105640000000005</v>
      </c>
      <c r="C9" s="20">
        <f>SUM(INDEX('AEO Table 7'!$57:$59,0,MATCH(C7,'AEO Table 7'!$1:$1,0)))</f>
        <v>7.0015130000000001</v>
      </c>
      <c r="D9" s="20">
        <f>SUM(INDEX('AEO Table 7'!$57:$59,0,MATCH(D7,'AEO Table 7'!$1:$1,0)))</f>
        <v>6.987495</v>
      </c>
      <c r="E9" s="20">
        <f>SUM(INDEX('AEO Table 7'!$57:$59,0,MATCH(E7,'AEO Table 7'!$1:$1,0)))</f>
        <v>7.0125329999999995</v>
      </c>
      <c r="F9" s="20">
        <f>SUM(INDEX('AEO Table 7'!$57:$59,0,MATCH(F7,'AEO Table 7'!$1:$1,0)))</f>
        <v>7.0170110000000001</v>
      </c>
      <c r="G9" s="20">
        <f>SUM(INDEX('AEO Table 7'!$57:$59,0,MATCH(G7,'AEO Table 7'!$1:$1,0)))</f>
        <v>7.0142119999999997</v>
      </c>
      <c r="H9" s="20">
        <f>SUM(INDEX('AEO Table 7'!$57:$59,0,MATCH(H7,'AEO Table 7'!$1:$1,0)))</f>
        <v>6.9968680000000001</v>
      </c>
      <c r="I9" s="20">
        <f>SUM(INDEX('AEO Table 7'!$57:$59,0,MATCH(I7,'AEO Table 7'!$1:$1,0)))</f>
        <v>6.9756179999999999</v>
      </c>
      <c r="J9" s="20">
        <f>SUM(INDEX('AEO Table 7'!$57:$59,0,MATCH(J7,'AEO Table 7'!$1:$1,0)))</f>
        <v>6.9387160000000003</v>
      </c>
      <c r="K9" s="20">
        <f>SUM(INDEX('AEO Table 7'!$57:$59,0,MATCH(K7,'AEO Table 7'!$1:$1,0)))</f>
        <v>6.9116410000000004</v>
      </c>
      <c r="L9" s="20">
        <f>SUM(INDEX('AEO Table 7'!$57:$59,0,MATCH(L7,'AEO Table 7'!$1:$1,0)))</f>
        <v>6.8808290000000003</v>
      </c>
      <c r="M9" s="20">
        <f>SUM(INDEX('AEO Table 7'!$57:$59,0,MATCH(M7,'AEO Table 7'!$1:$1,0)))</f>
        <v>6.8536529999999996</v>
      </c>
      <c r="N9" s="20">
        <f>SUM(INDEX('AEO Table 7'!$57:$59,0,MATCH(N7,'AEO Table 7'!$1:$1,0)))</f>
        <v>6.8320080000000001</v>
      </c>
      <c r="O9" s="20">
        <f>SUM(INDEX('AEO Table 7'!$57:$59,0,MATCH(O7,'AEO Table 7'!$1:$1,0)))</f>
        <v>6.8115999999999994</v>
      </c>
      <c r="P9" s="20">
        <f>SUM(INDEX('AEO Table 7'!$57:$59,0,MATCH(P7,'AEO Table 7'!$1:$1,0)))</f>
        <v>6.7980859999999996</v>
      </c>
      <c r="Q9" s="20">
        <f>SUM(INDEX('AEO Table 7'!$57:$59,0,MATCH(Q7,'AEO Table 7'!$1:$1,0)))</f>
        <v>6.8031680000000003</v>
      </c>
      <c r="R9" s="20">
        <f>SUM(INDEX('AEO Table 7'!$57:$59,0,MATCH(R7,'AEO Table 7'!$1:$1,0)))</f>
        <v>6.8100860000000001</v>
      </c>
      <c r="S9" s="20">
        <f>SUM(INDEX('AEO Table 7'!$57:$59,0,MATCH(S7,'AEO Table 7'!$1:$1,0)))</f>
        <v>6.8145410000000002</v>
      </c>
      <c r="T9" s="20">
        <f>SUM(INDEX('AEO Table 7'!$57:$59,0,MATCH(T7,'AEO Table 7'!$1:$1,0)))</f>
        <v>6.8243310000000008</v>
      </c>
      <c r="U9" s="20">
        <f>SUM(INDEX('AEO Table 7'!$57:$59,0,MATCH(U7,'AEO Table 7'!$1:$1,0)))</f>
        <v>6.838959</v>
      </c>
      <c r="V9" s="20">
        <f>SUM(INDEX('AEO Table 7'!$57:$59,0,MATCH(V7,'AEO Table 7'!$1:$1,0)))</f>
        <v>6.8563350000000005</v>
      </c>
      <c r="W9" s="20">
        <f>SUM(INDEX('AEO Table 7'!$57:$59,0,MATCH(W7,'AEO Table 7'!$1:$1,0)))</f>
        <v>6.8910049999999998</v>
      </c>
      <c r="X9" s="20">
        <f>SUM(INDEX('AEO Table 7'!$57:$59,0,MATCH(X7,'AEO Table 7'!$1:$1,0)))</f>
        <v>6.9321030000000006</v>
      </c>
      <c r="Y9" s="20">
        <f>SUM(INDEX('AEO Table 7'!$57:$59,0,MATCH(Y7,'AEO Table 7'!$1:$1,0)))</f>
        <v>6.9740289999999998</v>
      </c>
      <c r="Z9" s="20">
        <f>SUM(INDEX('AEO Table 7'!$57:$59,0,MATCH(Z7,'AEO Table 7'!$1:$1,0)))</f>
        <v>7.0252339999999993</v>
      </c>
      <c r="AA9" s="20">
        <f>SUM(INDEX('AEO Table 7'!$57:$59,0,MATCH(AA7,'AEO Table 7'!$1:$1,0)))</f>
        <v>7.0813030000000001</v>
      </c>
      <c r="AB9" s="20">
        <f>SUM(INDEX('AEO Table 7'!$57:$59,0,MATCH(AB7,'AEO Table 7'!$1:$1,0)))</f>
        <v>7.1402580000000002</v>
      </c>
      <c r="AC9" s="20">
        <f>SUM(INDEX('AEO Table 7'!$57:$59,0,MATCH(AC7,'AEO Table 7'!$1:$1,0)))</f>
        <v>7.1993019999999994</v>
      </c>
      <c r="AD9" s="20">
        <f>SUM(INDEX('AEO Table 7'!$57:$59,0,MATCH(AD7,'AEO Table 7'!$1:$1,0)))</f>
        <v>7.2600999999999996</v>
      </c>
      <c r="AE9" s="20">
        <f>SUM(INDEX('AEO Table 7'!$57:$59,0,MATCH(AE7,'AEO Table 7'!$1:$1,0)))</f>
        <v>7.3175629999999998</v>
      </c>
      <c r="AF9" s="20">
        <f>SUM(INDEX('AEO Table 7'!$57:$59,0,MATCH(AF7,'AEO Table 7'!$1:$1,0)))</f>
        <v>7.3780680000000007</v>
      </c>
      <c r="AG9" s="20">
        <f>SUM(INDEX('AEO Table 7'!$57:$59,0,MATCH(AG7,'AEO Table 7'!$1:$1,0)))</f>
        <v>7.4312619999999994</v>
      </c>
      <c r="AH9" s="20"/>
      <c r="AI9" s="20"/>
      <c r="AJ9" s="20"/>
    </row>
    <row r="11" spans="1:37" x14ac:dyDescent="0.45">
      <c r="A11" t="s">
        <v>154</v>
      </c>
    </row>
    <row r="13" spans="1:37" x14ac:dyDescent="0.45">
      <c r="A13" s="8" t="s">
        <v>155</v>
      </c>
      <c r="B13" s="21"/>
      <c r="C13" s="21"/>
    </row>
    <row r="14" spans="1:37" x14ac:dyDescent="0.45">
      <c r="A14" t="s">
        <v>152</v>
      </c>
      <c r="B14">
        <v>114000</v>
      </c>
      <c r="C14" t="s">
        <v>150</v>
      </c>
    </row>
    <row r="15" spans="1:37" x14ac:dyDescent="0.45">
      <c r="A15" t="s">
        <v>153</v>
      </c>
      <c r="B15">
        <v>129500</v>
      </c>
      <c r="C15" t="s">
        <v>150</v>
      </c>
    </row>
    <row r="18" spans="1:37" x14ac:dyDescent="0.45">
      <c r="A18" s="8" t="s">
        <v>151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s="1" customFormat="1" x14ac:dyDescent="0.45">
      <c r="B19" s="1">
        <f>B7</f>
        <v>2019</v>
      </c>
      <c r="C19" s="1">
        <f t="shared" ref="C19:AI19" si="0">C7</f>
        <v>2020</v>
      </c>
      <c r="D19" s="1">
        <f t="shared" si="0"/>
        <v>2021</v>
      </c>
      <c r="E19" s="1">
        <f t="shared" si="0"/>
        <v>2022</v>
      </c>
      <c r="F19" s="1">
        <f t="shared" si="0"/>
        <v>2023</v>
      </c>
      <c r="G19" s="1">
        <f t="shared" si="0"/>
        <v>2024</v>
      </c>
      <c r="H19" s="1">
        <f t="shared" si="0"/>
        <v>2025</v>
      </c>
      <c r="I19" s="1">
        <f t="shared" si="0"/>
        <v>2026</v>
      </c>
      <c r="J19" s="1">
        <f t="shared" si="0"/>
        <v>2027</v>
      </c>
      <c r="K19" s="1">
        <f t="shared" si="0"/>
        <v>2028</v>
      </c>
      <c r="L19" s="1">
        <f t="shared" si="0"/>
        <v>2029</v>
      </c>
      <c r="M19" s="1">
        <f t="shared" si="0"/>
        <v>2030</v>
      </c>
      <c r="N19" s="1">
        <f t="shared" si="0"/>
        <v>2031</v>
      </c>
      <c r="O19" s="1">
        <f t="shared" si="0"/>
        <v>2032</v>
      </c>
      <c r="P19" s="1">
        <f t="shared" si="0"/>
        <v>2033</v>
      </c>
      <c r="Q19" s="1">
        <f t="shared" si="0"/>
        <v>2034</v>
      </c>
      <c r="R19" s="1">
        <f t="shared" si="0"/>
        <v>2035</v>
      </c>
      <c r="S19" s="1">
        <f t="shared" si="0"/>
        <v>2036</v>
      </c>
      <c r="T19" s="1">
        <f t="shared" si="0"/>
        <v>2037</v>
      </c>
      <c r="U19" s="1">
        <f t="shared" si="0"/>
        <v>2038</v>
      </c>
      <c r="V19" s="1">
        <f t="shared" si="0"/>
        <v>2039</v>
      </c>
      <c r="W19" s="1">
        <f t="shared" si="0"/>
        <v>2040</v>
      </c>
      <c r="X19" s="1">
        <f t="shared" si="0"/>
        <v>2041</v>
      </c>
      <c r="Y19" s="1">
        <f t="shared" si="0"/>
        <v>2042</v>
      </c>
      <c r="Z19" s="1">
        <f t="shared" si="0"/>
        <v>2043</v>
      </c>
      <c r="AA19" s="1">
        <f t="shared" si="0"/>
        <v>2044</v>
      </c>
      <c r="AB19" s="1">
        <f t="shared" si="0"/>
        <v>2045</v>
      </c>
      <c r="AC19" s="1">
        <f t="shared" si="0"/>
        <v>2046</v>
      </c>
      <c r="AD19" s="1">
        <f t="shared" si="0"/>
        <v>2047</v>
      </c>
      <c r="AE19" s="1">
        <f t="shared" si="0"/>
        <v>2048</v>
      </c>
      <c r="AF19" s="1">
        <f t="shared" si="0"/>
        <v>2049</v>
      </c>
      <c r="AG19" s="1">
        <f t="shared" si="0"/>
        <v>2050</v>
      </c>
    </row>
    <row r="20" spans="1:37" x14ac:dyDescent="0.45">
      <c r="A20" t="s">
        <v>152</v>
      </c>
      <c r="B20" s="20">
        <f t="shared" ref="B20:AI20" si="1">B8/$B14*10^6</f>
        <v>134.31973684210527</v>
      </c>
      <c r="C20" s="20">
        <f t="shared" si="1"/>
        <v>134.02581578947368</v>
      </c>
      <c r="D20" s="20">
        <f t="shared" si="1"/>
        <v>132.87492982456141</v>
      </c>
      <c r="E20" s="20">
        <f t="shared" si="1"/>
        <v>130.86807894736842</v>
      </c>
      <c r="F20" s="20">
        <f t="shared" si="1"/>
        <v>128.15799122807016</v>
      </c>
      <c r="G20" s="20">
        <f t="shared" si="1"/>
        <v>125.25050877192984</v>
      </c>
      <c r="H20" s="20">
        <f t="shared" si="1"/>
        <v>122.26421929824562</v>
      </c>
      <c r="I20" s="20">
        <f t="shared" si="1"/>
        <v>119.99137719298245</v>
      </c>
      <c r="J20" s="20">
        <f t="shared" si="1"/>
        <v>118.04694736842106</v>
      </c>
      <c r="K20" s="20">
        <f t="shared" si="1"/>
        <v>116.29072807017543</v>
      </c>
      <c r="L20" s="20">
        <f t="shared" si="1"/>
        <v>114.69458771929824</v>
      </c>
      <c r="M20" s="20">
        <f t="shared" si="1"/>
        <v>113.34980701754385</v>
      </c>
      <c r="N20" s="20">
        <f t="shared" si="1"/>
        <v>112.17428070175437</v>
      </c>
      <c r="O20" s="20">
        <f t="shared" si="1"/>
        <v>110.96265789473685</v>
      </c>
      <c r="P20" s="20">
        <f t="shared" si="1"/>
        <v>109.83012280701753</v>
      </c>
      <c r="Q20" s="20">
        <f t="shared" si="1"/>
        <v>108.71965789473684</v>
      </c>
      <c r="R20" s="20">
        <f t="shared" si="1"/>
        <v>107.62655263157896</v>
      </c>
      <c r="S20" s="20">
        <f t="shared" si="1"/>
        <v>106.80360526315791</v>
      </c>
      <c r="T20" s="20">
        <f t="shared" si="1"/>
        <v>106.08485087719299</v>
      </c>
      <c r="U20" s="20">
        <f t="shared" si="1"/>
        <v>105.47144736842105</v>
      </c>
      <c r="V20" s="20">
        <f t="shared" si="1"/>
        <v>104.98030701754386</v>
      </c>
      <c r="W20" s="20">
        <f t="shared" si="1"/>
        <v>104.66877192982457</v>
      </c>
      <c r="X20" s="20">
        <f t="shared" si="1"/>
        <v>104.44030701754386</v>
      </c>
      <c r="Y20" s="20">
        <f t="shared" si="1"/>
        <v>104.33325438596491</v>
      </c>
      <c r="Z20" s="20">
        <f t="shared" si="1"/>
        <v>104.33494736842106</v>
      </c>
      <c r="AA20" s="20">
        <f t="shared" si="1"/>
        <v>104.40157017543859</v>
      </c>
      <c r="AB20" s="20">
        <f t="shared" si="1"/>
        <v>104.50207894736843</v>
      </c>
      <c r="AC20" s="20">
        <f t="shared" si="1"/>
        <v>104.70644736842105</v>
      </c>
      <c r="AD20" s="20">
        <f t="shared" si="1"/>
        <v>104.97088596491228</v>
      </c>
      <c r="AE20" s="20">
        <f t="shared" si="1"/>
        <v>105.28952631578947</v>
      </c>
      <c r="AF20" s="20">
        <f t="shared" si="1"/>
        <v>105.6761842105263</v>
      </c>
      <c r="AG20" s="20">
        <f t="shared" si="1"/>
        <v>106.13050877192983</v>
      </c>
      <c r="AH20" s="20"/>
      <c r="AI20" s="20"/>
      <c r="AJ20" s="20"/>
    </row>
    <row r="21" spans="1:37" x14ac:dyDescent="0.45">
      <c r="A21" t="s">
        <v>153</v>
      </c>
      <c r="B21" s="20">
        <f t="shared" ref="B21:AI21" si="2">B9/$B15*10^6</f>
        <v>54.135629343629347</v>
      </c>
      <c r="C21" s="20">
        <f t="shared" si="2"/>
        <v>54.065737451737448</v>
      </c>
      <c r="D21" s="20">
        <f t="shared" si="2"/>
        <v>53.957490347490349</v>
      </c>
      <c r="E21" s="20">
        <f t="shared" si="2"/>
        <v>54.150833976833972</v>
      </c>
      <c r="F21" s="20">
        <f t="shared" si="2"/>
        <v>54.185413127413128</v>
      </c>
      <c r="G21" s="20">
        <f t="shared" si="2"/>
        <v>54.163799227799224</v>
      </c>
      <c r="H21" s="20">
        <f t="shared" si="2"/>
        <v>54.029868725868731</v>
      </c>
      <c r="I21" s="20">
        <f t="shared" si="2"/>
        <v>53.86577606177606</v>
      </c>
      <c r="J21" s="20">
        <f t="shared" si="2"/>
        <v>53.580818532818533</v>
      </c>
      <c r="K21" s="20">
        <f t="shared" si="2"/>
        <v>53.371745173745182</v>
      </c>
      <c r="L21" s="20">
        <f t="shared" si="2"/>
        <v>53.133814671814676</v>
      </c>
      <c r="M21" s="20">
        <f t="shared" si="2"/>
        <v>52.923961389961391</v>
      </c>
      <c r="N21" s="20">
        <f t="shared" si="2"/>
        <v>52.756818532818535</v>
      </c>
      <c r="O21" s="20">
        <f t="shared" si="2"/>
        <v>52.599227799227791</v>
      </c>
      <c r="P21" s="20">
        <f t="shared" si="2"/>
        <v>52.494872586872589</v>
      </c>
      <c r="Q21" s="20">
        <f t="shared" si="2"/>
        <v>52.53411583011583</v>
      </c>
      <c r="R21" s="20">
        <f t="shared" si="2"/>
        <v>52.587536679536676</v>
      </c>
      <c r="S21" s="20">
        <f t="shared" si="2"/>
        <v>52.62193822393823</v>
      </c>
      <c r="T21" s="20">
        <f t="shared" si="2"/>
        <v>52.69753667953669</v>
      </c>
      <c r="U21" s="20">
        <f t="shared" si="2"/>
        <v>52.810494208494205</v>
      </c>
      <c r="V21" s="20">
        <f t="shared" si="2"/>
        <v>52.944671814671821</v>
      </c>
      <c r="W21" s="20">
        <f t="shared" si="2"/>
        <v>53.212393822393821</v>
      </c>
      <c r="X21" s="20">
        <f t="shared" si="2"/>
        <v>53.5297528957529</v>
      </c>
      <c r="Y21" s="20">
        <f t="shared" si="2"/>
        <v>53.853505791505796</v>
      </c>
      <c r="Z21" s="20">
        <f t="shared" si="2"/>
        <v>54.248911196911187</v>
      </c>
      <c r="AA21" s="20">
        <f t="shared" si="2"/>
        <v>54.681876447876448</v>
      </c>
      <c r="AB21" s="20">
        <f t="shared" si="2"/>
        <v>55.137127413127416</v>
      </c>
      <c r="AC21" s="20">
        <f t="shared" si="2"/>
        <v>55.593065637065635</v>
      </c>
      <c r="AD21" s="20">
        <f t="shared" si="2"/>
        <v>56.062548262548262</v>
      </c>
      <c r="AE21" s="20">
        <f t="shared" si="2"/>
        <v>56.506277992277994</v>
      </c>
      <c r="AF21" s="20">
        <f t="shared" si="2"/>
        <v>56.973498069498078</v>
      </c>
      <c r="AG21" s="20">
        <f t="shared" si="2"/>
        <v>57.384262548262541</v>
      </c>
      <c r="AH21" s="20"/>
      <c r="AI21" s="20"/>
      <c r="AJ21" s="20"/>
    </row>
    <row r="23" spans="1:37" x14ac:dyDescent="0.45">
      <c r="A23" t="s">
        <v>156</v>
      </c>
    </row>
    <row r="24" spans="1:37" x14ac:dyDescent="0.45">
      <c r="A24" t="s">
        <v>158</v>
      </c>
    </row>
    <row r="25" spans="1:37" x14ac:dyDescent="0.45">
      <c r="A25" t="s">
        <v>162</v>
      </c>
    </row>
    <row r="26" spans="1:37" x14ac:dyDescent="0.45">
      <c r="A26" t="s">
        <v>163</v>
      </c>
    </row>
    <row r="28" spans="1:37" x14ac:dyDescent="0.45">
      <c r="A28" s="8" t="s">
        <v>157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s="1" customFormat="1" x14ac:dyDescent="0.45">
      <c r="B29" s="1">
        <f>B7</f>
        <v>2019</v>
      </c>
      <c r="C29" s="1">
        <f t="shared" ref="C29:AI29" si="3">C7</f>
        <v>2020</v>
      </c>
      <c r="D29" s="1">
        <f t="shared" si="3"/>
        <v>2021</v>
      </c>
      <c r="E29" s="1">
        <f t="shared" si="3"/>
        <v>2022</v>
      </c>
      <c r="F29" s="1">
        <f t="shared" si="3"/>
        <v>2023</v>
      </c>
      <c r="G29" s="1">
        <f t="shared" si="3"/>
        <v>2024</v>
      </c>
      <c r="H29" s="1">
        <f t="shared" si="3"/>
        <v>2025</v>
      </c>
      <c r="I29" s="1">
        <f t="shared" si="3"/>
        <v>2026</v>
      </c>
      <c r="J29" s="1">
        <f t="shared" si="3"/>
        <v>2027</v>
      </c>
      <c r="K29" s="1">
        <f t="shared" si="3"/>
        <v>2028</v>
      </c>
      <c r="L29" s="1">
        <f t="shared" si="3"/>
        <v>2029</v>
      </c>
      <c r="M29" s="1">
        <f t="shared" si="3"/>
        <v>2030</v>
      </c>
      <c r="N29" s="1">
        <f t="shared" si="3"/>
        <v>2031</v>
      </c>
      <c r="O29" s="1">
        <f t="shared" si="3"/>
        <v>2032</v>
      </c>
      <c r="P29" s="1">
        <f t="shared" si="3"/>
        <v>2033</v>
      </c>
      <c r="Q29" s="1">
        <f t="shared" si="3"/>
        <v>2034</v>
      </c>
      <c r="R29" s="1">
        <f t="shared" si="3"/>
        <v>2035</v>
      </c>
      <c r="S29" s="1">
        <f t="shared" si="3"/>
        <v>2036</v>
      </c>
      <c r="T29" s="1">
        <f t="shared" si="3"/>
        <v>2037</v>
      </c>
      <c r="U29" s="1">
        <f t="shared" si="3"/>
        <v>2038</v>
      </c>
      <c r="V29" s="1">
        <f t="shared" si="3"/>
        <v>2039</v>
      </c>
      <c r="W29" s="1">
        <f t="shared" si="3"/>
        <v>2040</v>
      </c>
      <c r="X29" s="1">
        <f t="shared" si="3"/>
        <v>2041</v>
      </c>
      <c r="Y29" s="1">
        <f t="shared" si="3"/>
        <v>2042</v>
      </c>
      <c r="Z29" s="1">
        <f t="shared" si="3"/>
        <v>2043</v>
      </c>
      <c r="AA29" s="1">
        <f t="shared" si="3"/>
        <v>2044</v>
      </c>
      <c r="AB29" s="1">
        <f t="shared" si="3"/>
        <v>2045</v>
      </c>
      <c r="AC29" s="1">
        <f t="shared" si="3"/>
        <v>2046</v>
      </c>
      <c r="AD29" s="1">
        <f t="shared" si="3"/>
        <v>2047</v>
      </c>
      <c r="AE29" s="1">
        <f t="shared" si="3"/>
        <v>2048</v>
      </c>
      <c r="AF29" s="1">
        <f t="shared" si="3"/>
        <v>2049</v>
      </c>
      <c r="AG29" s="1">
        <f t="shared" si="3"/>
        <v>2050</v>
      </c>
    </row>
    <row r="30" spans="1:37" x14ac:dyDescent="0.45">
      <c r="A30" t="s">
        <v>159</v>
      </c>
      <c r="B30">
        <f>INDEX('EPA RFS'!$E$3:$E$17,MATCH(Calcs!B$29,'EPA RFS'!$A$3:$A$17,0))</f>
        <v>28</v>
      </c>
      <c r="C30">
        <f>INDEX('EPA RFS'!$E$3:$E$17,MATCH(Calcs!C$29,'EPA RFS'!$A$3:$A$17,0))</f>
        <v>30</v>
      </c>
      <c r="D30">
        <f>INDEX('EPA RFS'!$E$3:$E$17,MATCH(Calcs!D$29,'EPA RFS'!$A$3:$A$17,0))</f>
        <v>33</v>
      </c>
      <c r="E30">
        <f>INDEX('EPA RFS'!$E$3:$E$17,MATCH(Calcs!E$29,'EPA RFS'!$A$3:$A$17,0))</f>
        <v>36</v>
      </c>
      <c r="F30">
        <f>$E$30</f>
        <v>36</v>
      </c>
      <c r="G30">
        <f t="shared" ref="G30:AG30" si="4">$E$30</f>
        <v>36</v>
      </c>
      <c r="H30">
        <f t="shared" si="4"/>
        <v>36</v>
      </c>
      <c r="I30">
        <f t="shared" si="4"/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  <c r="AG30">
        <f t="shared" si="4"/>
        <v>36</v>
      </c>
    </row>
    <row r="31" spans="1:37" x14ac:dyDescent="0.45">
      <c r="A31" t="s">
        <v>160</v>
      </c>
      <c r="B31" s="22">
        <f t="shared" ref="B31:AI31" si="5">B30/SUM(B20:B21)</f>
        <v>0.14857629457154453</v>
      </c>
      <c r="C31" s="22">
        <f t="shared" si="5"/>
        <v>0.15949679548622578</v>
      </c>
      <c r="D31" s="22">
        <f t="shared" si="5"/>
        <v>0.17662887399098451</v>
      </c>
      <c r="E31" s="22">
        <f t="shared" si="5"/>
        <v>0.19457470282915507</v>
      </c>
      <c r="F31" s="22">
        <f>F30/SUM(F20:F21)</f>
        <v>0.19742968015348142</v>
      </c>
      <c r="G31" s="22">
        <f t="shared" ref="G31:AG31" si="6">G30/SUM(G20:G21)</f>
        <v>0.20065289330243585</v>
      </c>
      <c r="H31" s="22">
        <f t="shared" si="6"/>
        <v>0.2042042385169249</v>
      </c>
      <c r="I31" s="22">
        <f t="shared" si="6"/>
        <v>0.20706654472392075</v>
      </c>
      <c r="J31" s="22">
        <f t="shared" si="6"/>
        <v>0.2097562699774092</v>
      </c>
      <c r="K31" s="22">
        <f t="shared" si="6"/>
        <v>0.21218599087756704</v>
      </c>
      <c r="L31" s="22">
        <f t="shared" si="6"/>
        <v>0.21450481257698203</v>
      </c>
      <c r="M31" s="22">
        <f t="shared" si="6"/>
        <v>0.21651039935397912</v>
      </c>
      <c r="N31" s="22">
        <f t="shared" si="6"/>
        <v>0.21827296469296598</v>
      </c>
      <c r="O31" s="22">
        <f t="shared" si="6"/>
        <v>0.2201001770507735</v>
      </c>
      <c r="P31" s="22">
        <f t="shared" si="6"/>
        <v>0.22177730492241268</v>
      </c>
      <c r="Q31" s="22">
        <f t="shared" si="6"/>
        <v>0.22325058923226693</v>
      </c>
      <c r="R31" s="22">
        <f t="shared" si="6"/>
        <v>0.22469933920788029</v>
      </c>
      <c r="S31" s="22">
        <f t="shared" si="6"/>
        <v>0.22581074031536125</v>
      </c>
      <c r="T31" s="22">
        <f t="shared" si="6"/>
        <v>0.22672539791063379</v>
      </c>
      <c r="U31" s="22">
        <f t="shared" si="6"/>
        <v>0.2274422441457494</v>
      </c>
      <c r="V31" s="22">
        <f t="shared" si="6"/>
        <v>0.22795633892879921</v>
      </c>
      <c r="W31" s="22">
        <f t="shared" si="6"/>
        <v>0.22801959833827842</v>
      </c>
      <c r="X31" s="22">
        <f t="shared" si="6"/>
        <v>0.22789128534710257</v>
      </c>
      <c r="Y31" s="22">
        <f t="shared" si="6"/>
        <v>0.22757909675633647</v>
      </c>
      <c r="Z31" s="22">
        <f t="shared" si="6"/>
        <v>0.22700923237511578</v>
      </c>
      <c r="AA31" s="22">
        <f t="shared" si="6"/>
        <v>0.22629632915385864</v>
      </c>
      <c r="AB31" s="22">
        <f t="shared" si="6"/>
        <v>0.2255085127315474</v>
      </c>
      <c r="AC31" s="22">
        <f t="shared" si="6"/>
        <v>0.22457959681242326</v>
      </c>
      <c r="AD31" s="22">
        <f t="shared" si="6"/>
        <v>0.22355605947737425</v>
      </c>
      <c r="AE31" s="22">
        <f t="shared" si="6"/>
        <v>0.22250267955931766</v>
      </c>
      <c r="AF31" s="22">
        <f t="shared" si="6"/>
        <v>0.22133458544370793</v>
      </c>
      <c r="AG31" s="22">
        <f t="shared" si="6"/>
        <v>0.22016359567604626</v>
      </c>
      <c r="AH31" s="22"/>
      <c r="AI31" s="22"/>
      <c r="AJ31" s="22"/>
    </row>
    <row r="32" spans="1:37" x14ac:dyDescent="0.45">
      <c r="A32" t="s">
        <v>161</v>
      </c>
      <c r="B32" s="22">
        <f>B31*'EPA RFS'!$B$26</f>
        <v>2.9715258914308908E-2</v>
      </c>
      <c r="C32" s="22">
        <f>C31*'EPA RFS'!$B$26</f>
        <v>3.1899359097245159E-2</v>
      </c>
      <c r="D32" s="22">
        <f>D31*'EPA RFS'!$B$26</f>
        <v>3.5325774798196902E-2</v>
      </c>
      <c r="E32" s="22">
        <f>E31*'EPA RFS'!$B$26</f>
        <v>3.8914940565831016E-2</v>
      </c>
      <c r="F32" s="22">
        <f>F31*'EPA RFS'!$B$26</f>
        <v>3.9485936030696285E-2</v>
      </c>
      <c r="G32" s="22">
        <f>G31*'EPA RFS'!$B$26</f>
        <v>4.0130578660487172E-2</v>
      </c>
      <c r="H32" s="22">
        <f>H31*'EPA RFS'!$B$26</f>
        <v>4.0840847703384982E-2</v>
      </c>
      <c r="I32" s="22">
        <f>I31*'EPA RFS'!$B$26</f>
        <v>4.141330894478415E-2</v>
      </c>
      <c r="J32" s="22">
        <f>J31*'EPA RFS'!$B$26</f>
        <v>4.1951253995481844E-2</v>
      </c>
      <c r="K32" s="22">
        <f>K31*'EPA RFS'!$B$26</f>
        <v>4.2437198175513412E-2</v>
      </c>
      <c r="L32" s="22">
        <f>L31*'EPA RFS'!$B$26</f>
        <v>4.2900962515396407E-2</v>
      </c>
      <c r="M32" s="22">
        <f>M31*'EPA RFS'!$B$26</f>
        <v>4.3302079870795825E-2</v>
      </c>
      <c r="N32" s="22">
        <f>N31*'EPA RFS'!$B$26</f>
        <v>4.3654592938593195E-2</v>
      </c>
      <c r="O32" s="22">
        <f>O31*'EPA RFS'!$B$26</f>
        <v>4.4020035410154701E-2</v>
      </c>
      <c r="P32" s="22">
        <f>P31*'EPA RFS'!$B$26</f>
        <v>4.4355460984482536E-2</v>
      </c>
      <c r="Q32" s="22">
        <f>Q31*'EPA RFS'!$B$26</f>
        <v>4.465011784645339E-2</v>
      </c>
      <c r="R32" s="22">
        <f>R31*'EPA RFS'!$B$26</f>
        <v>4.493986784157606E-2</v>
      </c>
      <c r="S32" s="22">
        <f>S31*'EPA RFS'!$B$26</f>
        <v>4.5162148063072255E-2</v>
      </c>
      <c r="T32" s="22">
        <f>T31*'EPA RFS'!$B$26</f>
        <v>4.534507958212676E-2</v>
      </c>
      <c r="U32" s="22">
        <f>U31*'EPA RFS'!$B$26</f>
        <v>4.5488448829149881E-2</v>
      </c>
      <c r="V32" s="22">
        <f>V31*'EPA RFS'!$B$26</f>
        <v>4.5591267785759844E-2</v>
      </c>
      <c r="W32" s="22">
        <f>W31*'EPA RFS'!$B$26</f>
        <v>4.5603919667655687E-2</v>
      </c>
      <c r="X32" s="22">
        <f>X31*'EPA RFS'!$B$26</f>
        <v>4.5578257069420515E-2</v>
      </c>
      <c r="Y32" s="22">
        <f>Y31*'EPA RFS'!$B$26</f>
        <v>4.5515819351267299E-2</v>
      </c>
      <c r="Z32" s="22">
        <f>Z31*'EPA RFS'!$B$26</f>
        <v>4.5401846475023155E-2</v>
      </c>
      <c r="AA32" s="22">
        <f>AA31*'EPA RFS'!$B$26</f>
        <v>4.5259265830771729E-2</v>
      </c>
      <c r="AB32" s="22">
        <f>AB31*'EPA RFS'!$B$26</f>
        <v>4.5101702546309484E-2</v>
      </c>
      <c r="AC32" s="22">
        <f>AC31*'EPA RFS'!$B$26</f>
        <v>4.4915919362484652E-2</v>
      </c>
      <c r="AD32" s="22">
        <f>AD31*'EPA RFS'!$B$26</f>
        <v>4.4711211895474855E-2</v>
      </c>
      <c r="AE32" s="22">
        <f>AE31*'EPA RFS'!$B$26</f>
        <v>4.4500535911863537E-2</v>
      </c>
      <c r="AF32" s="22">
        <f>AF31*'EPA RFS'!$B$26</f>
        <v>4.4266917088741586E-2</v>
      </c>
      <c r="AG32" s="22">
        <f>AG31*'EPA RFS'!$B$26</f>
        <v>4.4032719135209258E-2</v>
      </c>
      <c r="AH32" s="22"/>
      <c r="AI32" s="22"/>
      <c r="AJ32" s="22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tabSelected="1" workbookViewId="0">
      <selection activeCell="AI5" sqref="AI5"/>
    </sheetView>
  </sheetViews>
  <sheetFormatPr defaultRowHeight="14.25" x14ac:dyDescent="0.45"/>
  <cols>
    <col min="1" max="1" width="15.86328125" customWidth="1"/>
  </cols>
  <sheetData>
    <row r="1" spans="1:36" x14ac:dyDescent="0.45">
      <c r="B1">
        <f>'AEO Table 7'!C1</f>
        <v>2019</v>
      </c>
      <c r="C1">
        <f>'AEO Table 7'!D1</f>
        <v>2020</v>
      </c>
      <c r="D1">
        <f>'AEO Table 7'!E1</f>
        <v>2021</v>
      </c>
      <c r="E1">
        <f>'AEO Table 7'!F1</f>
        <v>2022</v>
      </c>
      <c r="F1">
        <f>'AEO Table 7'!G1</f>
        <v>2023</v>
      </c>
      <c r="G1">
        <f>'AEO Table 7'!H1</f>
        <v>2024</v>
      </c>
      <c r="H1">
        <f>'AEO Table 7'!I1</f>
        <v>2025</v>
      </c>
      <c r="I1">
        <f>'AEO Table 7'!J1</f>
        <v>2026</v>
      </c>
      <c r="J1">
        <f>'AEO Table 7'!K1</f>
        <v>2027</v>
      </c>
      <c r="K1">
        <f>'AEO Table 7'!L1</f>
        <v>2028</v>
      </c>
      <c r="L1">
        <f>'AEO Table 7'!M1</f>
        <v>2029</v>
      </c>
      <c r="M1">
        <f>'AEO Table 7'!N1</f>
        <v>2030</v>
      </c>
      <c r="N1">
        <f>'AEO Table 7'!O1</f>
        <v>2031</v>
      </c>
      <c r="O1">
        <f>'AEO Table 7'!P1</f>
        <v>2032</v>
      </c>
      <c r="P1">
        <f>'AEO Table 7'!Q1</f>
        <v>2033</v>
      </c>
      <c r="Q1">
        <f>'AEO Table 7'!R1</f>
        <v>2034</v>
      </c>
      <c r="R1">
        <f>'AEO Table 7'!S1</f>
        <v>2035</v>
      </c>
      <c r="S1">
        <f>'AEO Table 7'!T1</f>
        <v>2036</v>
      </c>
      <c r="T1">
        <f>'AEO Table 7'!U1</f>
        <v>2037</v>
      </c>
      <c r="U1">
        <f>'AEO Table 7'!V1</f>
        <v>2038</v>
      </c>
      <c r="V1">
        <f>'AEO Table 7'!W1</f>
        <v>2039</v>
      </c>
      <c r="W1">
        <f>'AEO Table 7'!X1</f>
        <v>2040</v>
      </c>
      <c r="X1">
        <f>'AEO Table 7'!Y1</f>
        <v>2041</v>
      </c>
      <c r="Y1">
        <f>'AEO Table 7'!Z1</f>
        <v>2042</v>
      </c>
      <c r="Z1">
        <f>'AEO Table 7'!AA1</f>
        <v>2043</v>
      </c>
      <c r="AA1">
        <f>'AEO Table 7'!AB1</f>
        <v>2044</v>
      </c>
      <c r="AB1">
        <f>'AEO Table 7'!AC1</f>
        <v>2045</v>
      </c>
      <c r="AC1">
        <f>'AEO Table 7'!AD1</f>
        <v>2046</v>
      </c>
      <c r="AD1">
        <f>'AEO Table 7'!AE1</f>
        <v>2047</v>
      </c>
      <c r="AE1">
        <f>'AEO Table 7'!AF1</f>
        <v>2048</v>
      </c>
      <c r="AF1">
        <f>'AEO Table 7'!AG1</f>
        <v>2049</v>
      </c>
      <c r="AG1">
        <f>'AEO Table 7'!AH1</f>
        <v>2050</v>
      </c>
    </row>
    <row r="2" spans="1:36" ht="28.5" x14ac:dyDescent="0.45">
      <c r="A2" s="4" t="s">
        <v>176</v>
      </c>
      <c r="B2" s="23">
        <f>Calcs!B32</f>
        <v>2.9715258914308908E-2</v>
      </c>
      <c r="C2" s="23">
        <f>Calcs!C32</f>
        <v>3.1899359097245159E-2</v>
      </c>
      <c r="D2" s="23">
        <f>Calcs!D32</f>
        <v>3.5325774798196902E-2</v>
      </c>
      <c r="E2" s="23">
        <f>Calcs!E32</f>
        <v>3.8914940565831016E-2</v>
      </c>
      <c r="F2" s="23">
        <f>Calcs!F32</f>
        <v>3.9485936030696285E-2</v>
      </c>
      <c r="G2" s="23">
        <f>Calcs!G32</f>
        <v>4.0130578660487172E-2</v>
      </c>
      <c r="H2" s="23">
        <f>Calcs!H32</f>
        <v>4.0840847703384982E-2</v>
      </c>
      <c r="I2" s="23">
        <f>Calcs!I32</f>
        <v>4.141330894478415E-2</v>
      </c>
      <c r="J2" s="23">
        <f>Calcs!J32</f>
        <v>4.1951253995481844E-2</v>
      </c>
      <c r="K2" s="23">
        <f>Calcs!K32</f>
        <v>4.2437198175513412E-2</v>
      </c>
      <c r="L2" s="23">
        <f>Calcs!L32</f>
        <v>4.2900962515396407E-2</v>
      </c>
      <c r="M2" s="23">
        <f>Calcs!M32</f>
        <v>4.3302079870795825E-2</v>
      </c>
      <c r="N2" s="23">
        <f>Calcs!N32</f>
        <v>4.3654592938593195E-2</v>
      </c>
      <c r="O2" s="23">
        <f>Calcs!O32</f>
        <v>4.4020035410154701E-2</v>
      </c>
      <c r="P2" s="23">
        <f>Calcs!P32</f>
        <v>4.4355460984482536E-2</v>
      </c>
      <c r="Q2" s="23">
        <f>Calcs!Q32</f>
        <v>4.465011784645339E-2</v>
      </c>
      <c r="R2" s="23">
        <f>Calcs!R32</f>
        <v>4.493986784157606E-2</v>
      </c>
      <c r="S2" s="23">
        <f>Calcs!S32</f>
        <v>4.5162148063072255E-2</v>
      </c>
      <c r="T2" s="23">
        <f>Calcs!T32</f>
        <v>4.534507958212676E-2</v>
      </c>
      <c r="U2" s="23">
        <f>Calcs!U32</f>
        <v>4.5488448829149881E-2</v>
      </c>
      <c r="V2" s="23">
        <f>Calcs!V32</f>
        <v>4.5591267785759844E-2</v>
      </c>
      <c r="W2" s="23">
        <f>Calcs!W32</f>
        <v>4.5603919667655687E-2</v>
      </c>
      <c r="X2" s="23">
        <f>Calcs!X32</f>
        <v>4.5578257069420515E-2</v>
      </c>
      <c r="Y2" s="23">
        <f>Calcs!Y32</f>
        <v>4.5515819351267299E-2</v>
      </c>
      <c r="Z2" s="23">
        <f>Calcs!Z32</f>
        <v>4.5401846475023155E-2</v>
      </c>
      <c r="AA2" s="23">
        <f>Calcs!AA32</f>
        <v>4.5259265830771729E-2</v>
      </c>
      <c r="AB2" s="23">
        <f>Calcs!AB32</f>
        <v>4.5101702546309484E-2</v>
      </c>
      <c r="AC2" s="23">
        <f>Calcs!AC32</f>
        <v>4.4915919362484652E-2</v>
      </c>
      <c r="AD2" s="23">
        <f>Calcs!AD32</f>
        <v>4.4711211895474855E-2</v>
      </c>
      <c r="AE2" s="23">
        <f>Calcs!AE32</f>
        <v>4.4500535911863537E-2</v>
      </c>
      <c r="AF2" s="23">
        <f>Calcs!AF32</f>
        <v>4.4266917088741586E-2</v>
      </c>
      <c r="AG2" s="23">
        <f>Calcs!AG32</f>
        <v>4.4032719135209258E-2</v>
      </c>
      <c r="AH2" s="23"/>
      <c r="AI2" s="23"/>
      <c r="AJ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2017-06-17T02:28:17Z</dcterms:created>
  <dcterms:modified xsi:type="dcterms:W3CDTF">2020-07-01T23:40:07Z</dcterms:modified>
</cp:coreProperties>
</file>