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trans\BCDTRtSY\"/>
    </mc:Choice>
  </mc:AlternateContent>
  <xr:revisionPtr revIDLastSave="0" documentId="8_{4F3B9BF8-3DEA-4CAC-85D3-15951A588C15}"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G11" i="61" s="1"/>
  <c r="E7" i="6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7" i="61" l="1"/>
  <c r="D3" i="63"/>
  <c r="D3" i="62"/>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J3" i="62" l="1"/>
  <c r="J3" i="23" s="1"/>
  <c r="R3" i="62"/>
  <c r="R3" i="23" s="1"/>
  <c r="Z3" i="62"/>
  <c r="Z3" i="23" s="1"/>
  <c r="E3" i="62"/>
  <c r="E3" i="23" s="1"/>
  <c r="D3" i="23"/>
  <c r="K3" i="62"/>
  <c r="K3" i="23" s="1"/>
  <c r="S3" i="62"/>
  <c r="S3" i="23" s="1"/>
  <c r="AA3" i="62"/>
  <c r="AA3" i="23" s="1"/>
  <c r="L3" i="62"/>
  <c r="L3" i="23" s="1"/>
  <c r="T3" i="62"/>
  <c r="T3" i="23" s="1"/>
  <c r="AB3" i="62"/>
  <c r="AB3" i="23" s="1"/>
  <c r="I3" i="62"/>
  <c r="I3" i="23" s="1"/>
  <c r="M3" i="62"/>
  <c r="M3" i="23" s="1"/>
  <c r="U3" i="62"/>
  <c r="U3" i="23" s="1"/>
  <c r="AC3" i="62"/>
  <c r="AC3" i="23" s="1"/>
  <c r="Q3" i="62"/>
  <c r="Q3" i="23" s="1"/>
  <c r="F3" i="62"/>
  <c r="F3" i="23" s="1"/>
  <c r="N3" i="62"/>
  <c r="N3" i="23" s="1"/>
  <c r="V3" i="62"/>
  <c r="V3" i="23" s="1"/>
  <c r="AD3" i="62"/>
  <c r="AD3" i="23" s="1"/>
  <c r="G3" i="62"/>
  <c r="G3" i="23" s="1"/>
  <c r="O3" i="62"/>
  <c r="O3" i="23" s="1"/>
  <c r="W3" i="62"/>
  <c r="W3" i="23" s="1"/>
  <c r="AE3" i="62"/>
  <c r="AE3" i="23" s="1"/>
  <c r="Y3" i="62"/>
  <c r="Y3" i="23" s="1"/>
  <c r="H3" i="62"/>
  <c r="H3" i="23" s="1"/>
  <c r="P3" i="62"/>
  <c r="P3" i="23" s="1"/>
  <c r="X3" i="62"/>
  <c r="X3" i="23" s="1"/>
  <c r="AF3" i="62"/>
  <c r="AF3" i="23" s="1"/>
  <c r="D3" i="24"/>
  <c r="J3" i="63"/>
  <c r="J3" i="24" s="1"/>
  <c r="R3" i="63"/>
  <c r="R3" i="24" s="1"/>
  <c r="Z3" i="63"/>
  <c r="Z3" i="24" s="1"/>
  <c r="K3" i="63"/>
  <c r="K3" i="24" s="1"/>
  <c r="S3" i="63"/>
  <c r="S3" i="24" s="1"/>
  <c r="AA3" i="63"/>
  <c r="AA3" i="24" s="1"/>
  <c r="AB3" i="63"/>
  <c r="AB3" i="24" s="1"/>
  <c r="M3" i="63"/>
  <c r="M3" i="24" s="1"/>
  <c r="L3" i="63"/>
  <c r="L3" i="24" s="1"/>
  <c r="T3" i="63"/>
  <c r="T3" i="24" s="1"/>
  <c r="U3" i="63"/>
  <c r="U3" i="24" s="1"/>
  <c r="W3" i="63"/>
  <c r="W3" i="24" s="1"/>
  <c r="E3" i="63"/>
  <c r="E3" i="24" s="1"/>
  <c r="AC3" i="63"/>
  <c r="AC3" i="24" s="1"/>
  <c r="Q3" i="63"/>
  <c r="Q3" i="24" s="1"/>
  <c r="Y3" i="63"/>
  <c r="Y3" i="24" s="1"/>
  <c r="F3" i="63"/>
  <c r="F3" i="24" s="1"/>
  <c r="N3" i="63"/>
  <c r="N3" i="24" s="1"/>
  <c r="V3" i="63"/>
  <c r="V3" i="24" s="1"/>
  <c r="AD3" i="63"/>
  <c r="AD3" i="24" s="1"/>
  <c r="O3" i="63"/>
  <c r="O3" i="24" s="1"/>
  <c r="I3" i="63"/>
  <c r="I3" i="24" s="1"/>
  <c r="G3" i="63"/>
  <c r="G3" i="24" s="1"/>
  <c r="AE3" i="63"/>
  <c r="AE3" i="24" s="1"/>
  <c r="H3" i="63"/>
  <c r="H3" i="24" s="1"/>
  <c r="P3" i="63"/>
  <c r="P3" i="24" s="1"/>
  <c r="X3" i="63"/>
  <c r="X3" i="24" s="1"/>
  <c r="AF3" i="63"/>
  <c r="AF3" i="24" s="1"/>
  <c r="D2" i="63"/>
  <c r="D2" i="62"/>
  <c r="D4" i="62"/>
  <c r="D4"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AA4" i="63"/>
  <c r="AA4" i="24" s="1"/>
  <c r="D4" i="24"/>
  <c r="Y4" i="63"/>
  <c r="Y4" i="24" s="1"/>
  <c r="S4" i="63"/>
  <c r="S4" i="24" s="1"/>
  <c r="Q4" i="63"/>
  <c r="Q4" i="24" s="1"/>
  <c r="E4" i="63"/>
  <c r="E4" i="24" s="1"/>
  <c r="K4" i="63"/>
  <c r="K4" i="24" s="1"/>
  <c r="I4" i="63"/>
  <c r="I4" i="24" s="1"/>
  <c r="R4" i="63"/>
  <c r="R4" i="24" s="1"/>
  <c r="F4" i="63"/>
  <c r="F4" i="24" s="1"/>
  <c r="H4" i="63"/>
  <c r="H4" i="24" s="1"/>
  <c r="Z4" i="63"/>
  <c r="Z4" i="24" s="1"/>
  <c r="N4" i="63"/>
  <c r="N4" i="24" s="1"/>
  <c r="P4" i="63"/>
  <c r="P4" i="24" s="1"/>
  <c r="AC4" i="63"/>
  <c r="AC4" i="24" s="1"/>
  <c r="L4" i="63"/>
  <c r="L4" i="24" s="1"/>
  <c r="V4" i="63"/>
  <c r="V4" i="24" s="1"/>
  <c r="X4" i="63"/>
  <c r="X4" i="24" s="1"/>
  <c r="G4" i="63"/>
  <c r="G4" i="24" s="1"/>
  <c r="T4" i="63"/>
  <c r="T4" i="24" s="1"/>
  <c r="AD4" i="63"/>
  <c r="AD4" i="24" s="1"/>
  <c r="AE4" i="63"/>
  <c r="AE4" i="24" s="1"/>
  <c r="AB4" i="63"/>
  <c r="AB4" i="24" s="1"/>
  <c r="M4" i="63"/>
  <c r="M4" i="24" s="1"/>
  <c r="O4" i="63"/>
  <c r="O4" i="24" s="1"/>
  <c r="U4" i="63"/>
  <c r="U4" i="24" s="1"/>
  <c r="W4" i="63"/>
  <c r="W4" i="24" s="1"/>
  <c r="J4" i="63"/>
  <c r="J4" i="24" s="1"/>
  <c r="F4" i="62"/>
  <c r="F4" i="23" s="1"/>
  <c r="N4" i="62"/>
  <c r="N4" i="23" s="1"/>
  <c r="V4" i="62"/>
  <c r="V4" i="23" s="1"/>
  <c r="AD4" i="62"/>
  <c r="AD4" i="23" s="1"/>
  <c r="G4" i="62"/>
  <c r="G4" i="23" s="1"/>
  <c r="O4" i="62"/>
  <c r="O4" i="23" s="1"/>
  <c r="W4" i="62"/>
  <c r="W4" i="23" s="1"/>
  <c r="AE4" i="62"/>
  <c r="AE4" i="23" s="1"/>
  <c r="U4" i="62"/>
  <c r="U4" i="23" s="1"/>
  <c r="H4" i="62"/>
  <c r="H4" i="23" s="1"/>
  <c r="P4" i="62"/>
  <c r="P4" i="23" s="1"/>
  <c r="X4" i="62"/>
  <c r="X4" i="23" s="1"/>
  <c r="AF4" i="62"/>
  <c r="AF4" i="23" s="1"/>
  <c r="D4" i="23"/>
  <c r="I4" i="62"/>
  <c r="I4" i="23" s="1"/>
  <c r="Q4" i="62"/>
  <c r="Q4" i="23" s="1"/>
  <c r="Y4" i="62"/>
  <c r="Y4" i="23" s="1"/>
  <c r="E4" i="62"/>
  <c r="E4" i="23" s="1"/>
  <c r="AC4" i="62"/>
  <c r="AC4" i="23" s="1"/>
  <c r="J4" i="62"/>
  <c r="J4" i="23" s="1"/>
  <c r="R4" i="62"/>
  <c r="R4" i="23" s="1"/>
  <c r="Z4" i="62"/>
  <c r="Z4" i="23" s="1"/>
  <c r="K4" i="62"/>
  <c r="K4" i="23" s="1"/>
  <c r="S4" i="62"/>
  <c r="S4" i="23" s="1"/>
  <c r="AA4" i="62"/>
  <c r="AA4" i="23" s="1"/>
  <c r="L4" i="62"/>
  <c r="L4" i="23" s="1"/>
  <c r="T4" i="62"/>
  <c r="T4" i="23" s="1"/>
  <c r="AB4" i="62"/>
  <c r="AB4" i="23" s="1"/>
  <c r="M4" i="62"/>
  <c r="M4" i="23" s="1"/>
  <c r="F2" i="62"/>
  <c r="F2" i="23" s="1"/>
  <c r="N2" i="62"/>
  <c r="N2" i="23" s="1"/>
  <c r="V2" i="62"/>
  <c r="V2" i="23" s="1"/>
  <c r="AD2" i="62"/>
  <c r="AD2" i="23" s="1"/>
  <c r="G2" i="62"/>
  <c r="G2" i="23" s="1"/>
  <c r="O2" i="62"/>
  <c r="O2" i="23" s="1"/>
  <c r="W2" i="62"/>
  <c r="W2" i="23" s="1"/>
  <c r="AE2" i="62"/>
  <c r="AE2" i="23" s="1"/>
  <c r="H2" i="62"/>
  <c r="H2" i="23" s="1"/>
  <c r="P2" i="62"/>
  <c r="P2" i="23" s="1"/>
  <c r="X2" i="62"/>
  <c r="X2" i="23" s="1"/>
  <c r="AF2" i="62"/>
  <c r="AF2" i="23" s="1"/>
  <c r="M2" i="62"/>
  <c r="M2" i="23" s="1"/>
  <c r="AC2" i="62"/>
  <c r="AC2" i="23" s="1"/>
  <c r="D2" i="23"/>
  <c r="I2" i="62"/>
  <c r="I2" i="23" s="1"/>
  <c r="Q2" i="62"/>
  <c r="Q2" i="23" s="1"/>
  <c r="Y2" i="62"/>
  <c r="Y2" i="23" s="1"/>
  <c r="E2" i="62"/>
  <c r="E2" i="23" s="1"/>
  <c r="U2" i="62"/>
  <c r="U2" i="23" s="1"/>
  <c r="J2" i="62"/>
  <c r="J2" i="23" s="1"/>
  <c r="R2" i="62"/>
  <c r="R2" i="23" s="1"/>
  <c r="Z2" i="62"/>
  <c r="Z2" i="23" s="1"/>
  <c r="K2" i="62"/>
  <c r="K2" i="23" s="1"/>
  <c r="S2" i="62"/>
  <c r="S2" i="23" s="1"/>
  <c r="AA2" i="62"/>
  <c r="AA2" i="23" s="1"/>
  <c r="L2" i="62"/>
  <c r="L2" i="23" s="1"/>
  <c r="T2" i="62"/>
  <c r="T2" i="23" s="1"/>
  <c r="AB2" i="62"/>
  <c r="AB2" i="23" s="1"/>
  <c r="G2" i="63"/>
  <c r="G2" i="24" s="1"/>
  <c r="O2" i="63"/>
  <c r="O2" i="24" s="1"/>
  <c r="W2" i="63"/>
  <c r="W2" i="24" s="1"/>
  <c r="AE2" i="63"/>
  <c r="AE2" i="24" s="1"/>
  <c r="N2" i="63"/>
  <c r="N2" i="24" s="1"/>
  <c r="H2" i="63"/>
  <c r="H2" i="24" s="1"/>
  <c r="P2" i="63"/>
  <c r="P2" i="24" s="1"/>
  <c r="X2" i="63"/>
  <c r="X2" i="24" s="1"/>
  <c r="AF2" i="63"/>
  <c r="AF2" i="24" s="1"/>
  <c r="D2" i="24"/>
  <c r="I2" i="63"/>
  <c r="I2" i="24" s="1"/>
  <c r="Q2" i="63"/>
  <c r="Q2" i="24" s="1"/>
  <c r="Y2" i="63"/>
  <c r="Y2" i="24" s="1"/>
  <c r="E2" i="63"/>
  <c r="E2" i="24" s="1"/>
  <c r="AD2" i="63"/>
  <c r="AD2" i="24" s="1"/>
  <c r="J2" i="63"/>
  <c r="J2" i="24" s="1"/>
  <c r="R2" i="63"/>
  <c r="R2" i="24" s="1"/>
  <c r="Z2" i="63"/>
  <c r="Z2" i="24" s="1"/>
  <c r="V2" i="63"/>
  <c r="V2" i="24" s="1"/>
  <c r="K2" i="63"/>
  <c r="K2" i="24" s="1"/>
  <c r="S2" i="63"/>
  <c r="S2" i="24" s="1"/>
  <c r="AA2" i="63"/>
  <c r="AA2" i="24" s="1"/>
  <c r="T2" i="63"/>
  <c r="T2" i="24" s="1"/>
  <c r="AB2" i="63"/>
  <c r="AB2" i="24" s="1"/>
  <c r="L2" i="63"/>
  <c r="L2" i="24" s="1"/>
  <c r="F2" i="63"/>
  <c r="F2" i="24" s="1"/>
  <c r="M2" i="63"/>
  <c r="M2" i="24" s="1"/>
  <c r="U2" i="63"/>
  <c r="U2" i="24" s="1"/>
  <c r="AC2" i="63"/>
  <c r="AC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<sst xmlns="http://schemas.openxmlformats.org/spreadsheetml/2006/main" count="53128" uniqueCount="4272">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</sst>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4215</v>
      </c>
      <c r="C1" s="104">
        <v>45660</v>
      </c>
      <c r="E1" s="106" t="s">
        <v>3851</v>
      </c>
      <c r="F1" s="106" t="s">
        <v>3851</v>
      </c>
    </row>
    <row r="2" spans="1:6">
      <c r="B2" t="str">
        <f>LOOKUP(B1,E2:F51,F2:F51)</f>
        <v>CA</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CA</v>
      </c>
    </row>
    <row r="2" spans="1:8">
      <c r="E2">
        <v>2021</v>
      </c>
      <c r="F2">
        <v>2022</v>
      </c>
      <c r="G2" t="s">
        <v>4265</v>
      </c>
      <c r="H2" t="s">
        <v>4266</v>
      </c>
    </row>
    <row r="3" spans="1:8">
      <c r="A3" t="s">
        <v>4105</v>
      </c>
      <c r="C3" t="s">
        <v>4195</v>
      </c>
      <c r="D3" t="s">
        <v>4196</v>
      </c>
      <c r="E3" s="107">
        <f>SUMIFS('SEDS 2022'!F:F,'SEDS 2022'!$C:$C,$A3,'SEDS 2022'!$B:$B,$A$1)</f>
        <v>2799644</v>
      </c>
      <c r="F3" s="107">
        <f>SUMIFS('SEDS 2022'!G:G,'SEDS 2022'!$C:$C,$A3,'SEDS 2022'!$B:$B,$A$1)</f>
        <v>2913259</v>
      </c>
      <c r="G3" s="82">
        <f>F3/E3</f>
        <v>1.0405819454187746</v>
      </c>
    </row>
    <row r="4" spans="1:8">
      <c r="A4" t="s">
        <v>3864</v>
      </c>
      <c r="C4" t="s">
        <v>4197</v>
      </c>
      <c r="D4" t="s">
        <v>4198</v>
      </c>
      <c r="E4" s="107">
        <f>SUMIFS('SEDS 2022'!F:F,'SEDS 2022'!$C:$C,$A4,'SEDS 2022'!$B:$B,$A$1)</f>
        <v>37012</v>
      </c>
      <c r="F4" s="107">
        <f>SUMIFS('SEDS 2022'!G:G,'SEDS 2022'!$C:$C,$A4,'SEDS 2022'!$B:$B,$A$1)</f>
        <v>35933</v>
      </c>
      <c r="G4" s="82">
        <f t="shared" ref="G4:G12" si="0">F4/E4</f>
        <v>0.97084729276991244</v>
      </c>
    </row>
    <row r="5" spans="1:8">
      <c r="A5" t="s">
        <v>3909</v>
      </c>
      <c r="C5" t="s">
        <v>4199</v>
      </c>
      <c r="D5" t="s">
        <v>4200</v>
      </c>
      <c r="E5" s="107">
        <f>SUMIFS('SEDS 2022'!F:F,'SEDS 2022'!$C:$C,$A5,'SEDS 2022'!$B:$B,$A$1)</f>
        <v>112489</v>
      </c>
      <c r="F5" s="107">
        <f>SUMIFS('SEDS 2022'!G:G,'SEDS 2022'!$C:$C,$A5,'SEDS 2022'!$B:$B,$A$1)</f>
        <v>111539</v>
      </c>
      <c r="G5" s="82">
        <f t="shared" si="0"/>
        <v>0.99155472979580228</v>
      </c>
    </row>
    <row r="6" spans="1:8">
      <c r="A6" t="s">
        <v>3916</v>
      </c>
      <c r="C6" t="s">
        <v>4201</v>
      </c>
      <c r="D6" t="s">
        <v>4202</v>
      </c>
      <c r="E6" s="107">
        <f>SUMIFS('SEDS 2022'!F:F,'SEDS 2022'!$C:$C,$A6,'SEDS 2022'!$B:$B,$A$1)</f>
        <v>2118</v>
      </c>
      <c r="F6" s="107">
        <f>SUMIFS('SEDS 2022'!G:G,'SEDS 2022'!$C:$C,$A6,'SEDS 2022'!$B:$B,$A$1)</f>
        <v>2338</v>
      </c>
      <c r="G6" s="82">
        <f t="shared" si="0"/>
        <v>1.1038715769593956</v>
      </c>
    </row>
    <row r="7" spans="1:8">
      <c r="A7" t="s">
        <v>4070</v>
      </c>
      <c r="C7" t="s">
        <v>4203</v>
      </c>
      <c r="D7" t="s">
        <v>4204</v>
      </c>
      <c r="E7" s="107">
        <f>SUMIFS('SEDS 2022'!F:F,'SEDS 2022'!$C:$C,$A7,'SEDS 2022'!$B:$B,$A$1)</f>
        <v>177597</v>
      </c>
      <c r="F7" s="107">
        <f>SUMIFS('SEDS 2022'!G:G,'SEDS 2022'!$C:$C,$A7,'SEDS 2022'!$B:$B,$A$1)</f>
        <v>181987</v>
      </c>
      <c r="G7" s="82">
        <f t="shared" si="0"/>
        <v>1.0247188860172187</v>
      </c>
    </row>
    <row r="8" spans="1:8">
      <c r="A8" t="s">
        <v>3973</v>
      </c>
      <c r="B8" t="s">
        <v>3859</v>
      </c>
      <c r="C8" t="s">
        <v>4205</v>
      </c>
      <c r="D8" t="s">
        <v>4206</v>
      </c>
      <c r="E8" s="107">
        <f>SUMIFS('SEDS 2022'!F:F,'SEDS 2022'!$C:$C,$A8,'SEDS 2022'!$B:$B,$A$1)</f>
        <v>400082</v>
      </c>
      <c r="F8" s="107">
        <f>SUMIFS('SEDS 2022'!G:G,'SEDS 2022'!$C:$C,$A8,'SEDS 2022'!$B:$B,$A$1)</f>
        <v>469969</v>
      </c>
      <c r="G8" s="82">
        <f t="shared" si="0"/>
        <v>1.174681690253498</v>
      </c>
      <c r="H8" t="s">
        <v>122</v>
      </c>
    </row>
    <row r="9" spans="1:8">
      <c r="A9" t="s">
        <v>4055</v>
      </c>
      <c r="C9" t="s">
        <v>4207</v>
      </c>
      <c r="D9" t="s">
        <v>4208</v>
      </c>
      <c r="E9" s="107">
        <f>SUMIFS('SEDS 2022'!F:F,'SEDS 2022'!$C:$C,$A9,'SEDS 2022'!$B:$B,$A$1)</f>
        <v>503</v>
      </c>
      <c r="F9" s="107">
        <f>SUMIFS('SEDS 2022'!G:G,'SEDS 2022'!$C:$C,$A9,'SEDS 2022'!$B:$B,$A$1)</f>
        <v>704</v>
      </c>
      <c r="G9" s="82">
        <f t="shared" si="0"/>
        <v>1.3996023856858848</v>
      </c>
    </row>
    <row r="10" spans="1:8">
      <c r="A10" t="s">
        <v>4004</v>
      </c>
      <c r="C10" t="s">
        <v>4209</v>
      </c>
      <c r="D10" t="s">
        <v>4210</v>
      </c>
      <c r="E10" s="107">
        <f>SUMIFS('SEDS 2022'!F:F,'SEDS 2022'!$C:$C,$A10,'SEDS 2022'!$B:$B,$A$1)</f>
        <v>48511</v>
      </c>
      <c r="F10" s="107">
        <f>SUMIFS('SEDS 2022'!G:G,'SEDS 2022'!$C:$C,$A10,'SEDS 2022'!$B:$B,$A$1)</f>
        <v>50948</v>
      </c>
      <c r="G10" s="82">
        <f t="shared" si="0"/>
        <v>1.0502360289418895</v>
      </c>
    </row>
    <row r="11" spans="1:8">
      <c r="A11" t="s">
        <v>3892</v>
      </c>
      <c r="C11" t="s">
        <v>4211</v>
      </c>
      <c r="D11" t="s">
        <v>4212</v>
      </c>
      <c r="E11" s="107">
        <f>SUMIFS('SEDS 2022'!F:F,'SEDS 2022'!$C:$C,$A11,'SEDS 2022'!$B:$B,$A$1)</f>
        <v>471111</v>
      </c>
      <c r="F11" s="107">
        <f>SUMIFS('SEDS 2022'!G:G,'SEDS 2022'!$C:$C,$A11,'SEDS 2022'!$B:$B,$A$1)</f>
        <v>468001</v>
      </c>
      <c r="G11" s="82">
        <f t="shared" si="0"/>
        <v>0.99339858334872244</v>
      </c>
      <c r="H11" t="s">
        <v>124</v>
      </c>
    </row>
    <row r="12" spans="1:8">
      <c r="A12" t="s">
        <v>3993</v>
      </c>
      <c r="C12" t="s">
        <v>4213</v>
      </c>
      <c r="D12" t="s">
        <v>4214</v>
      </c>
      <c r="E12" s="107">
        <f>SUMIFS('SEDS 2022'!F:F,'SEDS 2022'!$C:$C,$A12,'SEDS 2022'!$B:$B,$A$1)</f>
        <v>1529548</v>
      </c>
      <c r="F12" s="107">
        <f>SUMIFS('SEDS 2022'!G:G,'SEDS 2022'!$C:$C,$A12,'SEDS 2022'!$B:$B,$A$1)</f>
        <v>1511186</v>
      </c>
      <c r="G12" s="82">
        <f t="shared" si="0"/>
        <v>0.98799514627850837</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0.98799514627850837</v>
      </c>
      <c r="E2">
        <f>$D$2*INDEX('AEO 2023 Table 7'!18:18,MATCH(E$1,'AEO 2023 Table 7'!1:1,0))/INDEX('AEO 2023 Table 7'!18:18,MATCH($D$1,'AEO 2023 Table 7'!1:1,0))</f>
        <v>1.0081702309021681</v>
      </c>
      <c r="F2">
        <f>$D$2*INDEX('AEO 2023 Table 7'!18:18,MATCH(F$1,'AEO 2023 Table 7'!1:1,0))/INDEX('AEO 2023 Table 7'!18:18,MATCH($D$1,'AEO 2023 Table 7'!1:1,0))</f>
        <v>1.0155186794958362</v>
      </c>
      <c r="G2">
        <f>$D$2*INDEX('AEO 2023 Table 7'!18:18,MATCH(G$1,'AEO 2023 Table 7'!1:1,0))/INDEX('AEO 2023 Table 7'!18:18,MATCH($D$1,'AEO 2023 Table 7'!1:1,0))</f>
        <v>1.0192900815008339</v>
      </c>
      <c r="H2">
        <f>$D$2*INDEX('AEO 2023 Table 7'!18:18,MATCH(H$1,'AEO 2023 Table 7'!1:1,0))/INDEX('AEO 2023 Table 7'!18:18,MATCH($D$1,'AEO 2023 Table 7'!1:1,0))</f>
        <v>1.0265447881154381</v>
      </c>
      <c r="I2">
        <f>$D$2*INDEX('AEO 2023 Table 7'!18:18,MATCH(I$1,'AEO 2023 Table 7'!1:1,0))/INDEX('AEO 2023 Table 7'!18:18,MATCH($D$1,'AEO 2023 Table 7'!1:1,0))</f>
        <v>1.0361687523210985</v>
      </c>
      <c r="J2">
        <f>$D$2*INDEX('AEO 2023 Table 7'!18:18,MATCH(J$1,'AEO 2023 Table 7'!1:1,0))/INDEX('AEO 2023 Table 7'!18:18,MATCH($D$1,'AEO 2023 Table 7'!1:1,0))</f>
        <v>1.0450725564339802</v>
      </c>
      <c r="K2">
        <f>$D$2*INDEX('AEO 2023 Table 7'!18:18,MATCH(K$1,'AEO 2023 Table 7'!1:1,0))/INDEX('AEO 2023 Table 7'!18:18,MATCH($D$1,'AEO 2023 Table 7'!1:1,0))</f>
        <v>1.0520273731537266</v>
      </c>
      <c r="L2">
        <f>$D$2*INDEX('AEO 2023 Table 7'!18:18,MATCH(L$1,'AEO 2023 Table 7'!1:1,0))/INDEX('AEO 2023 Table 7'!18:18,MATCH($D$1,'AEO 2023 Table 7'!1:1,0))</f>
        <v>1.0573335163033371</v>
      </c>
      <c r="M2">
        <f>$D$2*INDEX('AEO 2023 Table 7'!18:18,MATCH(M$1,'AEO 2023 Table 7'!1:1,0))/INDEX('AEO 2023 Table 7'!18:18,MATCH($D$1,'AEO 2023 Table 7'!1:1,0))</f>
        <v>1.0618269447273843</v>
      </c>
      <c r="N2">
        <f>$D$2*INDEX('AEO 2023 Table 7'!18:18,MATCH(N$1,'AEO 2023 Table 7'!1:1,0))/INDEX('AEO 2023 Table 7'!18:18,MATCH($D$1,'AEO 2023 Table 7'!1:1,0))</f>
        <v>1.0656064910174541</v>
      </c>
      <c r="O2">
        <f>$D$2*INDEX('AEO 2023 Table 7'!18:18,MATCH(O$1,'AEO 2023 Table 7'!1:1,0))/INDEX('AEO 2023 Table 7'!18:18,MATCH($D$1,'AEO 2023 Table 7'!1:1,0))</f>
        <v>1.0710646575785758</v>
      </c>
      <c r="P2">
        <f>$D$2*INDEX('AEO 2023 Table 7'!18:18,MATCH(P$1,'AEO 2023 Table 7'!1:1,0))/INDEX('AEO 2023 Table 7'!18:18,MATCH($D$1,'AEO 2023 Table 7'!1:1,0))</f>
        <v>1.0780347443984795</v>
      </c>
      <c r="Q2">
        <f>$D$2*INDEX('AEO 2023 Table 7'!18:18,MATCH(Q$1,'AEO 2023 Table 7'!1:1,0))/INDEX('AEO 2023 Table 7'!18:18,MATCH($D$1,'AEO 2023 Table 7'!1:1,0))</f>
        <v>1.0844003854392512</v>
      </c>
      <c r="R2">
        <f>$D$2*INDEX('AEO 2023 Table 7'!18:18,MATCH(R$1,'AEO 2023 Table 7'!1:1,0))/INDEX('AEO 2023 Table 7'!18:18,MATCH($D$1,'AEO 2023 Table 7'!1:1,0))</f>
        <v>1.0895720658794021</v>
      </c>
      <c r="S2">
        <f>$D$2*INDEX('AEO 2023 Table 7'!18:18,MATCH(S$1,'AEO 2023 Table 7'!1:1,0))/INDEX('AEO 2023 Table 7'!18:18,MATCH($D$1,'AEO 2023 Table 7'!1:1,0))</f>
        <v>1.0955824200416433</v>
      </c>
      <c r="T2">
        <f>$D$2*INDEX('AEO 2023 Table 7'!18:18,MATCH(T$1,'AEO 2023 Table 7'!1:1,0))/INDEX('AEO 2023 Table 7'!18:18,MATCH($D$1,'AEO 2023 Table 7'!1:1,0))</f>
        <v>1.1023645134946851</v>
      </c>
      <c r="U2">
        <f>$D$2*INDEX('AEO 2023 Table 7'!18:18,MATCH(U$1,'AEO 2023 Table 7'!1:1,0))/INDEX('AEO 2023 Table 7'!18:18,MATCH($D$1,'AEO 2023 Table 7'!1:1,0))</f>
        <v>1.1091977622176068</v>
      </c>
      <c r="V2">
        <f>$D$2*INDEX('AEO 2023 Table 7'!18:18,MATCH(V$1,'AEO 2023 Table 7'!1:1,0))/INDEX('AEO 2023 Table 7'!18:18,MATCH($D$1,'AEO 2023 Table 7'!1:1,0))</f>
        <v>1.1170030444639454</v>
      </c>
      <c r="W2">
        <f>$D$2*INDEX('AEO 2023 Table 7'!18:18,MATCH(W$1,'AEO 2023 Table 7'!1:1,0))/INDEX('AEO 2023 Table 7'!18:18,MATCH($D$1,'AEO 2023 Table 7'!1:1,0))</f>
        <v>1.1250012404234473</v>
      </c>
      <c r="X2">
        <f>$D$2*INDEX('AEO 2023 Table 7'!18:18,MATCH(X$1,'AEO 2023 Table 7'!1:1,0))/INDEX('AEO 2023 Table 7'!18:18,MATCH($D$1,'AEO 2023 Table 7'!1:1,0))</f>
        <v>1.1333422528244688</v>
      </c>
      <c r="Y2">
        <f>$D$2*INDEX('AEO 2023 Table 7'!18:18,MATCH(Y$1,'AEO 2023 Table 7'!1:1,0))/INDEX('AEO 2023 Table 7'!18:18,MATCH($D$1,'AEO 2023 Table 7'!1:1,0))</f>
        <v>1.1414430136806153</v>
      </c>
      <c r="Z2">
        <f>$D$2*INDEX('AEO 2023 Table 7'!18:18,MATCH(Z$1,'AEO 2023 Table 7'!1:1,0))/INDEX('AEO 2023 Table 7'!18:18,MATCH($D$1,'AEO 2023 Table 7'!1:1,0))</f>
        <v>1.1498317874940074</v>
      </c>
      <c r="AA2">
        <f>$D$2*INDEX('AEO 2023 Table 7'!18:18,MATCH(AA$1,'AEO 2023 Table 7'!1:1,0))/INDEX('AEO 2023 Table 7'!18:18,MATCH($D$1,'AEO 2023 Table 7'!1:1,0))</f>
        <v>1.1587496743607673</v>
      </c>
      <c r="AB2">
        <f>$D$2*INDEX('AEO 2023 Table 7'!18:18,MATCH(AB$1,'AEO 2023 Table 7'!1:1,0))/INDEX('AEO 2023 Table 7'!18:18,MATCH($D$1,'AEO 2023 Table 7'!1:1,0))</f>
        <v>1.16911127457563</v>
      </c>
      <c r="AC2">
        <f>$D$2*INDEX('AEO 2023 Table 7'!18:18,MATCH(AC$1,'AEO 2023 Table 7'!1:1,0))/INDEX('AEO 2023 Table 7'!18:18,MATCH($D$1,'AEO 2023 Table 7'!1:1,0))</f>
        <v>1.1802351125312034</v>
      </c>
      <c r="AD2">
        <f>$D$2*INDEX('AEO 2023 Table 7'!18:18,MATCH(AD$1,'AEO 2023 Table 7'!1:1,0))/INDEX('AEO 2023 Table 7'!18:18,MATCH($D$1,'AEO 2023 Table 7'!1:1,0))</f>
        <v>1.1917116076208993</v>
      </c>
      <c r="AE2">
        <f>$D$2*INDEX('AEO 2023 Table 7'!18:18,MATCH(AE$1,'AEO 2023 Table 7'!1:1,0))/INDEX('AEO 2023 Table 7'!18:18,MATCH($D$1,'AEO 2023 Table 7'!1:1,0))</f>
        <v>1.2033391079996023</v>
      </c>
      <c r="AF2">
        <f>$D$2*INDEX('AEO 2023 Table 7'!18:18,MATCH(AF$1,'AEO 2023 Table 7'!1:1,0))/INDEX('AEO 2023 Table 7'!18:18,MATCH($D$1,'AEO 2023 Table 7'!1:1,0))</f>
        <v>1.2160284820044702</v>
      </c>
    </row>
    <row r="3" spans="1:32">
      <c r="A3" t="s">
        <v>124</v>
      </c>
      <c r="B3">
        <f>INDEX('AEO 2021 Table 7'!22:22,MATCH(B$1,'AEO 2021 Table 7'!1:1,0))/INDEX('AEO 2021 Table 7'!22:22,MATCH(B$1,'AEO 2021 Table 7'!1:1,0))</f>
        <v>1</v>
      </c>
      <c r="C3">
        <v>1</v>
      </c>
      <c r="D3" s="108">
        <f>'seds growth'!G11</f>
        <v>0.99339858334872244</v>
      </c>
      <c r="E3">
        <f>$D$3*INDEX('AEO 2023 Table 7'!22:22,MATCH(E$1,'AEO 2023 Table 7'!1:1,0))/INDEX('AEO 2023 Table 7'!22:22,MATCH($D$1,'AEO 2023 Table 7'!1:1,0))</f>
        <v>1.0579912920255361</v>
      </c>
      <c r="F3">
        <f>$D$3*INDEX('AEO 2023 Table 7'!22:22,MATCH(F$1,'AEO 2023 Table 7'!1:1,0))/INDEX('AEO 2023 Table 7'!22:22,MATCH($D$1,'AEO 2023 Table 7'!1:1,0))</f>
        <v>1.0947096246045613</v>
      </c>
      <c r="G3">
        <f>$D$3*INDEX('AEO 2023 Table 7'!22:22,MATCH(G$1,'AEO 2023 Table 7'!1:1,0))/INDEX('AEO 2023 Table 7'!22:22,MATCH($D$1,'AEO 2023 Table 7'!1:1,0))</f>
        <v>1.1174852833923135</v>
      </c>
      <c r="H3">
        <f>$D$3*INDEX('AEO 2023 Table 7'!22:22,MATCH(H$1,'AEO 2023 Table 7'!1:1,0))/INDEX('AEO 2023 Table 7'!22:22,MATCH($D$1,'AEO 2023 Table 7'!1:1,0))</f>
        <v>1.1341023103752306</v>
      </c>
      <c r="I3">
        <f>$D$3*INDEX('AEO 2023 Table 7'!22:22,MATCH(I$1,'AEO 2023 Table 7'!1:1,0))/INDEX('AEO 2023 Table 7'!22:22,MATCH($D$1,'AEO 2023 Table 7'!1:1,0))</f>
        <v>1.1465692854990563</v>
      </c>
      <c r="J3">
        <f>$D$3*INDEX('AEO 2023 Table 7'!22:22,MATCH(J$1,'AEO 2023 Table 7'!1:1,0))/INDEX('AEO 2023 Table 7'!22:22,MATCH($D$1,'AEO 2023 Table 7'!1:1,0))</f>
        <v>1.1560899810497112</v>
      </c>
      <c r="K3">
        <f>$D$3*INDEX('AEO 2023 Table 7'!22:22,MATCH(K$1,'AEO 2023 Table 7'!1:1,0))/INDEX('AEO 2023 Table 7'!22:22,MATCH($D$1,'AEO 2023 Table 7'!1:1,0))</f>
        <v>1.1632060079388746</v>
      </c>
      <c r="L3">
        <f>$D$3*INDEX('AEO 2023 Table 7'!22:22,MATCH(L$1,'AEO 2023 Table 7'!1:1,0))/INDEX('AEO 2023 Table 7'!22:22,MATCH($D$1,'AEO 2023 Table 7'!1:1,0))</f>
        <v>1.1684437087116659</v>
      </c>
      <c r="M3">
        <f>$D$3*INDEX('AEO 2023 Table 7'!22:22,MATCH(M$1,'AEO 2023 Table 7'!1:1,0))/INDEX('AEO 2023 Table 7'!22:22,MATCH($D$1,'AEO 2023 Table 7'!1:1,0))</f>
        <v>1.1720433181233592</v>
      </c>
      <c r="N3">
        <f>$D$3*INDEX('AEO 2023 Table 7'!22:22,MATCH(N$1,'AEO 2023 Table 7'!1:1,0))/INDEX('AEO 2023 Table 7'!22:22,MATCH($D$1,'AEO 2023 Table 7'!1:1,0))</f>
        <v>1.1749387257862933</v>
      </c>
      <c r="O3">
        <f>$D$3*INDEX('AEO 2023 Table 7'!22:22,MATCH(O$1,'AEO 2023 Table 7'!1:1,0))/INDEX('AEO 2023 Table 7'!22:22,MATCH($D$1,'AEO 2023 Table 7'!1:1,0))</f>
        <v>1.1775134751065031</v>
      </c>
      <c r="P3">
        <f>$D$3*INDEX('AEO 2023 Table 7'!22:22,MATCH(P$1,'AEO 2023 Table 7'!1:1,0))/INDEX('AEO 2023 Table 7'!22:22,MATCH($D$1,'AEO 2023 Table 7'!1:1,0))</f>
        <v>1.1800276717946308</v>
      </c>
      <c r="Q3">
        <f>$D$3*INDEX('AEO 2023 Table 7'!22:22,MATCH(Q$1,'AEO 2023 Table 7'!1:1,0))/INDEX('AEO 2023 Table 7'!22:22,MATCH($D$1,'AEO 2023 Table 7'!1:1,0))</f>
        <v>1.1820492216431506</v>
      </c>
      <c r="R3">
        <f>$D$3*INDEX('AEO 2023 Table 7'!22:22,MATCH(R$1,'AEO 2023 Table 7'!1:1,0))/INDEX('AEO 2023 Table 7'!22:22,MATCH($D$1,'AEO 2023 Table 7'!1:1,0))</f>
        <v>1.1837846750243077</v>
      </c>
      <c r="S3">
        <f>$D$3*INDEX('AEO 2023 Table 7'!22:22,MATCH(S$1,'AEO 2023 Table 7'!1:1,0))/INDEX('AEO 2023 Table 7'!22:22,MATCH($D$1,'AEO 2023 Table 7'!1:1,0))</f>
        <v>1.1852947430849277</v>
      </c>
      <c r="T3">
        <f>$D$3*INDEX('AEO 2023 Table 7'!22:22,MATCH(T$1,'AEO 2023 Table 7'!1:1,0))/INDEX('AEO 2023 Table 7'!22:22,MATCH($D$1,'AEO 2023 Table 7'!1:1,0))</f>
        <v>1.185994800805388</v>
      </c>
      <c r="U3">
        <f>$D$3*INDEX('AEO 2023 Table 7'!22:22,MATCH(U$1,'AEO 2023 Table 7'!1:1,0))/INDEX('AEO 2023 Table 7'!22:22,MATCH($D$1,'AEO 2023 Table 7'!1:1,0))</f>
        <v>1.1862799518455298</v>
      </c>
      <c r="V3">
        <f>$D$3*INDEX('AEO 2023 Table 7'!22:22,MATCH(V$1,'AEO 2023 Table 7'!1:1,0))/INDEX('AEO 2023 Table 7'!22:22,MATCH($D$1,'AEO 2023 Table 7'!1:1,0))</f>
        <v>1.1862766683258394</v>
      </c>
      <c r="W3">
        <f>$D$3*INDEX('AEO 2023 Table 7'!22:22,MATCH(W$1,'AEO 2023 Table 7'!1:1,0))/INDEX('AEO 2023 Table 7'!22:22,MATCH($D$1,'AEO 2023 Table 7'!1:1,0))</f>
        <v>1.1859800249667816</v>
      </c>
      <c r="X3">
        <f>$D$3*INDEX('AEO 2023 Table 7'!22:22,MATCH(X$1,'AEO 2023 Table 7'!1:1,0))/INDEX('AEO 2023 Table 7'!22:22,MATCH($D$1,'AEO 2023 Table 7'!1:1,0))</f>
        <v>1.1855309187305159</v>
      </c>
      <c r="Y3">
        <f>$D$3*INDEX('AEO 2023 Table 7'!22:22,MATCH(Y$1,'AEO 2023 Table 7'!1:1,0))/INDEX('AEO 2023 Table 7'!22:22,MATCH($D$1,'AEO 2023 Table 7'!1:1,0))</f>
        <v>1.1846624164499417</v>
      </c>
      <c r="Z3">
        <f>$D$3*INDEX('AEO 2023 Table 7'!22:22,MATCH(Z$1,'AEO 2023 Table 7'!1:1,0))/INDEX('AEO 2023 Table 7'!22:22,MATCH($D$1,'AEO 2023 Table 7'!1:1,0))</f>
        <v>1.1838171535630375</v>
      </c>
      <c r="AA3">
        <f>$D$3*INDEX('AEO 2023 Table 7'!22:22,MATCH(AA$1,'AEO 2023 Table 7'!1:1,0))/INDEX('AEO 2023 Table 7'!22:22,MATCH($D$1,'AEO 2023 Table 7'!1:1,0))</f>
        <v>1.1828087959886187</v>
      </c>
      <c r="AB3">
        <f>$D$3*INDEX('AEO 2023 Table 7'!22:22,MATCH(AB$1,'AEO 2023 Table 7'!1:1,0))/INDEX('AEO 2023 Table 7'!22:22,MATCH($D$1,'AEO 2023 Table 7'!1:1,0))</f>
        <v>1.1821344006729104</v>
      </c>
      <c r="AC3">
        <f>$D$3*INDEX('AEO 2023 Table 7'!22:22,MATCH(AC$1,'AEO 2023 Table 7'!1:1,0))/INDEX('AEO 2023 Table 7'!22:22,MATCH($D$1,'AEO 2023 Table 7'!1:1,0))</f>
        <v>1.180969515450357</v>
      </c>
      <c r="AD3">
        <f>$D$3*INDEX('AEO 2023 Table 7'!22:22,MATCH(AD$1,'AEO 2023 Table 7'!1:1,0))/INDEX('AEO 2023 Table 7'!22:22,MATCH($D$1,'AEO 2023 Table 7'!1:1,0))</f>
        <v>1.1799027621766178</v>
      </c>
      <c r="AE3">
        <f>$D$3*INDEX('AEO 2023 Table 7'!22:22,MATCH(AE$1,'AEO 2023 Table 7'!1:1,0))/INDEX('AEO 2023 Table 7'!22:22,MATCH($D$1,'AEO 2023 Table 7'!1:1,0))</f>
        <v>1.1786270468420339</v>
      </c>
      <c r="AF3">
        <f>$D$3*INDEX('AEO 2023 Table 7'!22:22,MATCH(AF$1,'AEO 2023 Table 7'!1:1,0))/INDEX('AEO 2023 Table 7'!22:22,MATCH($D$1,'AEO 2023 Table 7'!1:1,0))</f>
        <v>1.1775150319477357</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1.174681690253498</v>
      </c>
      <c r="E4">
        <f>$D$4*'AEO 2023 Table 7'!G65/'AEO 2023 Table 7'!$F$65*'calibration multiplier'!$E$3</f>
        <v>1.2607498875436649</v>
      </c>
      <c r="F4">
        <f>$D$4*'AEO 2023 Table 7'!H65/'AEO 2023 Table 7'!$F$65*'calibration multiplier'!$E$3</f>
        <v>1.2787862377110897</v>
      </c>
      <c r="G4">
        <f>$D$4*'AEO 2023 Table 7'!I65/'AEO 2023 Table 7'!$F$65*'calibration multiplier'!$E$3</f>
        <v>1.2812623329077701</v>
      </c>
      <c r="H4">
        <f>$D$4*'AEO 2023 Table 7'!J65/'AEO 2023 Table 7'!$F$65*'calibration multiplier'!$E$3</f>
        <v>1.297518308600669</v>
      </c>
      <c r="I4">
        <f>$D$4*'AEO 2023 Table 7'!K65/'AEO 2023 Table 7'!$F$65*'calibration multiplier'!$E$3</f>
        <v>1.3135823324316722</v>
      </c>
      <c r="J4">
        <f>$D$4*'AEO 2023 Table 7'!L65/'AEO 2023 Table 7'!$F$65*'calibration multiplier'!$E$3</f>
        <v>1.3262918088770572</v>
      </c>
      <c r="K4">
        <f>$D$4*'AEO 2023 Table 7'!M65/'AEO 2023 Table 7'!$F$65*'calibration multiplier'!$E$3</f>
        <v>1.335745228520985</v>
      </c>
      <c r="L4">
        <f>$D$4*'AEO 2023 Table 7'!N65/'AEO 2023 Table 7'!$F$65*'calibration multiplier'!$E$3</f>
        <v>1.3423797219135802</v>
      </c>
      <c r="M4">
        <f>$D$4*'AEO 2023 Table 7'!O65/'AEO 2023 Table 7'!$F$65*'calibration multiplier'!$E$3</f>
        <v>1.349020501939207</v>
      </c>
      <c r="N4">
        <f>$D$4*'AEO 2023 Table 7'!P65/'AEO 2023 Table 7'!$F$65*'calibration multiplier'!$E$3</f>
        <v>1.3595627664241936</v>
      </c>
      <c r="O4">
        <f>$D$4*'AEO 2023 Table 7'!Q65/'AEO 2023 Table 7'!$F$65*'calibration multiplier'!$E$3</f>
        <v>1.3706737616440983</v>
      </c>
      <c r="P4">
        <f>$D$4*'AEO 2023 Table 7'!R65/'AEO 2023 Table 7'!$F$65*'calibration multiplier'!$E$3</f>
        <v>1.3807135145954323</v>
      </c>
      <c r="Q4">
        <f>$D$4*'AEO 2023 Table 7'!S65/'AEO 2023 Table 7'!$F$65*'calibration multiplier'!$E$3</f>
        <v>1.3926669186415603</v>
      </c>
      <c r="R4">
        <f>$D$4*'AEO 2023 Table 7'!T65/'AEO 2023 Table 7'!$F$65*'calibration multiplier'!$E$3</f>
        <v>1.4081324550079628</v>
      </c>
      <c r="S4">
        <f>$D$4*'AEO 2023 Table 7'!U65/'AEO 2023 Table 7'!$F$65*'calibration multiplier'!$E$3</f>
        <v>1.4266025828545623</v>
      </c>
      <c r="T4">
        <f>$D$4*'AEO 2023 Table 7'!V65/'AEO 2023 Table 7'!$F$65*'calibration multiplier'!$E$3</f>
        <v>1.4459976839745323</v>
      </c>
      <c r="U4">
        <f>$D$4*'AEO 2023 Table 7'!W65/'AEO 2023 Table 7'!$F$65*'calibration multiplier'!$E$3</f>
        <v>1.4662473480779203</v>
      </c>
      <c r="V4">
        <f>$D$4*'AEO 2023 Table 7'!X65/'AEO 2023 Table 7'!$F$65*'calibration multiplier'!$E$3</f>
        <v>1.4897828257124481</v>
      </c>
      <c r="W4">
        <f>$D$4*'AEO 2023 Table 7'!Y65/'AEO 2023 Table 7'!$F$65*'calibration multiplier'!$E$3</f>
        <v>1.5123136993885393</v>
      </c>
      <c r="X4">
        <f>$D$4*'AEO 2023 Table 7'!Z65/'AEO 2023 Table 7'!$F$65*'calibration multiplier'!$E$3</f>
        <v>1.535236858965797</v>
      </c>
      <c r="Y4">
        <f>$D$4*'AEO 2023 Table 7'!AA65/'AEO 2023 Table 7'!$F$65*'calibration multiplier'!$E$3</f>
        <v>1.5585087171218697</v>
      </c>
      <c r="Z4">
        <f>$D$4*'AEO 2023 Table 7'!AB65/'AEO 2023 Table 7'!$F$65*'calibration multiplier'!$E$3</f>
        <v>1.5817210618185777</v>
      </c>
      <c r="AA4">
        <f>$D$4*'AEO 2023 Table 7'!AC65/'AEO 2023 Table 7'!$F$65*'calibration multiplier'!$E$3</f>
        <v>1.604314801824984</v>
      </c>
      <c r="AB4">
        <f>$D$4*'AEO 2023 Table 7'!AD65/'AEO 2023 Table 7'!$F$65*'calibration multiplier'!$E$3</f>
        <v>1.626324304068328</v>
      </c>
      <c r="AC4">
        <f>$D$4*'AEO 2023 Table 7'!AE65/'AEO 2023 Table 7'!$F$65*'calibration multiplier'!$E$3</f>
        <v>1.6499218098154333</v>
      </c>
      <c r="AD4">
        <f>$D$4*'AEO 2023 Table 7'!AF65/'AEO 2023 Table 7'!$F$65*'calibration multiplier'!$E$3</f>
        <v>1.6737548547467862</v>
      </c>
      <c r="AE4">
        <f>$D$4*'AEO 2023 Table 7'!AG65/'AEO 2023 Table 7'!$F$65*'calibration multiplier'!$E$3</f>
        <v>1.6972446495146183</v>
      </c>
      <c r="AF4">
        <f>$D$4*'AEO 2023 Table 7'!AH65/'AEO 2023 Table 7'!$F$65*'calibration multiplier'!$E$3</f>
        <v>1.7234418875746906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0.98799514627850837</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0.98588442050275626</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0.98422521814158892</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0.99030147583581596</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1.000542559317382</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1.0091692504257666</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1.0168358982661314</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1.0239326650156795</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1.0315253361847365</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1.0404129989305586</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1.0529549892903396</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1.064897569531065</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1.0760389468534133</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1.0882169263432286</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1.0992743854159324</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1.1125195914659705</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1.1257889954926046</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1.1382639145589084</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1.1523464872159266</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1.1670261834706315</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1.1820200785815176</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1.1966556104052717</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1.2106118454681303</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1.2243860001280926</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1.2395931081504907</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1.2553590853101564</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1.2704737245758613</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1.2866029587614713</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1.3052358838670328</v>
      </c>
    </row>
    <row r="3" spans="1:32">
      <c r="A3" t="s">
        <v>124</v>
      </c>
      <c r="B3">
        <v>1</v>
      </c>
      <c r="C3">
        <v>1</v>
      </c>
      <c r="D3" s="108">
        <f>'seds growth'!G11</f>
        <v>0.99339858334872244</v>
      </c>
      <c r="E3">
        <f>$D$3*INDEX('AEO 2023 Table 49'!50:50,MATCH(E1,'AEO 2023 Table 49'!13:13,0))/INDEX('AEO 2023 Table 49'!50:50,MATCH($D$1,'AEO 2023 Table 49'!13:13,0))</f>
        <v>0.97785200068983558</v>
      </c>
      <c r="F3">
        <f>$D$3*INDEX('AEO 2023 Table 49'!50:50,MATCH(F1,'AEO 2023 Table 49'!13:13,0))/INDEX('AEO 2023 Table 49'!50:50,MATCH($D$1,'AEO 2023 Table 49'!13:13,0))</f>
        <v>0.96563582316599617</v>
      </c>
      <c r="G3">
        <f>$D$3*INDEX('AEO 2023 Table 49'!50:50,MATCH(G1,'AEO 2023 Table 49'!13:13,0))/INDEX('AEO 2023 Table 49'!50:50,MATCH($D$1,'AEO 2023 Table 49'!13:13,0))</f>
        <v>0.96467006763499119</v>
      </c>
      <c r="H3">
        <f>$D$3*INDEX('AEO 2023 Table 49'!50:50,MATCH(H1,'AEO 2023 Table 49'!13:13,0))/INDEX('AEO 2023 Table 49'!50:50,MATCH($D$1,'AEO 2023 Table 49'!13:13,0))</f>
        <v>0.97071239626016081</v>
      </c>
      <c r="I3">
        <f>$D$3*INDEX('AEO 2023 Table 49'!50:50,MATCH(I1,'AEO 2023 Table 49'!13:13,0))/INDEX('AEO 2023 Table 49'!50:50,MATCH($D$1,'AEO 2023 Table 49'!13:13,0))</f>
        <v>0.97501116065672966</v>
      </c>
      <c r="J3">
        <f>$D$3*INDEX('AEO 2023 Table 49'!50:50,MATCH(J1,'AEO 2023 Table 49'!13:13,0))/INDEX('AEO 2023 Table 49'!50:50,MATCH($D$1,'AEO 2023 Table 49'!13:13,0))</f>
        <v>0.97813148724897714</v>
      </c>
      <c r="K3">
        <f>$D$3*INDEX('AEO 2023 Table 49'!50:50,MATCH(K1,'AEO 2023 Table 49'!13:13,0))/INDEX('AEO 2023 Table 49'!50:50,MATCH($D$1,'AEO 2023 Table 49'!13:13,0))</f>
        <v>0.97875678641686714</v>
      </c>
      <c r="L3">
        <f>$D$3*INDEX('AEO 2023 Table 49'!50:50,MATCH(L1,'AEO 2023 Table 49'!13:13,0))/INDEX('AEO 2023 Table 49'!50:50,MATCH($D$1,'AEO 2023 Table 49'!13:13,0))</f>
        <v>0.97898243420540898</v>
      </c>
      <c r="M3">
        <f>$D$3*INDEX('AEO 2023 Table 49'!50:50,MATCH(M1,'AEO 2023 Table 49'!13:13,0))/INDEX('AEO 2023 Table 49'!50:50,MATCH($D$1,'AEO 2023 Table 49'!13:13,0))</f>
        <v>0.97923986344746017</v>
      </c>
      <c r="N3">
        <f>$D$3*INDEX('AEO 2023 Table 49'!50:50,MATCH(N1,'AEO 2023 Table 49'!13:13,0))/INDEX('AEO 2023 Table 49'!50:50,MATCH($D$1,'AEO 2023 Table 49'!13:13,0))</f>
        <v>0.98144956983082454</v>
      </c>
      <c r="O3">
        <f>$D$3*INDEX('AEO 2023 Table 49'!50:50,MATCH(O1,'AEO 2023 Table 49'!13:13,0))/INDEX('AEO 2023 Table 49'!50:50,MATCH($D$1,'AEO 2023 Table 49'!13:13,0))</f>
        <v>0.9814327890533322</v>
      </c>
      <c r="P3">
        <f>$D$3*INDEX('AEO 2023 Table 49'!50:50,MATCH(P1,'AEO 2023 Table 49'!13:13,0))/INDEX('AEO 2023 Table 49'!50:50,MATCH($D$1,'AEO 2023 Table 49'!13:13,0))</f>
        <v>0.97876189291692106</v>
      </c>
      <c r="Q3">
        <f>$D$3*INDEX('AEO 2023 Table 49'!50:50,MATCH(Q1,'AEO 2023 Table 49'!13:13,0))/INDEX('AEO 2023 Table 49'!50:50,MATCH($D$1,'AEO 2023 Table 49'!13:13,0))</f>
        <v>0.97653191463167777</v>
      </c>
      <c r="R3">
        <f>$D$3*INDEX('AEO 2023 Table 49'!50:50,MATCH(R1,'AEO 2023 Table 49'!13:13,0))/INDEX('AEO 2023 Table 49'!50:50,MATCH($D$1,'AEO 2023 Table 49'!13:13,0))</f>
        <v>0.97261634497484539</v>
      </c>
      <c r="S3">
        <f>$D$3*INDEX('AEO 2023 Table 49'!50:50,MATCH(S1,'AEO 2023 Table 49'!13:13,0))/INDEX('AEO 2023 Table 49'!50:50,MATCH($D$1,'AEO 2023 Table 49'!13:13,0))</f>
        <v>0.97185263893192497</v>
      </c>
      <c r="T3">
        <f>$D$3*INDEX('AEO 2023 Table 49'!50:50,MATCH(T1,'AEO 2023 Table 49'!13:13,0))/INDEX('AEO 2023 Table 49'!50:50,MATCH($D$1,'AEO 2023 Table 49'!13:13,0))</f>
        <v>0.97179061169453795</v>
      </c>
      <c r="U3">
        <f>$D$3*INDEX('AEO 2023 Table 49'!50:50,MATCH(U1,'AEO 2023 Table 49'!13:13,0))/INDEX('AEO 2023 Table 49'!50:50,MATCH($D$1,'AEO 2023 Table 49'!13:13,0))</f>
        <v>0.97065093759249854</v>
      </c>
      <c r="V3">
        <f>$D$3*INDEX('AEO 2023 Table 49'!50:50,MATCH(V1,'AEO 2023 Table 49'!13:13,0))/INDEX('AEO 2023 Table 49'!50:50,MATCH($D$1,'AEO 2023 Table 49'!13:13,0))</f>
        <v>0.97055469521062943</v>
      </c>
      <c r="W3">
        <f>$D$3*INDEX('AEO 2023 Table 49'!50:50,MATCH(W1,'AEO 2023 Table 49'!13:13,0))/INDEX('AEO 2023 Table 49'!50:50,MATCH($D$1,'AEO 2023 Table 49'!13:13,0))</f>
        <v>0.96975985598996128</v>
      </c>
      <c r="X3">
        <f>$D$3*INDEX('AEO 2023 Table 49'!50:50,MATCH(X1,'AEO 2023 Table 49'!13:13,0))/INDEX('AEO 2023 Table 49'!50:50,MATCH($D$1,'AEO 2023 Table 49'!13:13,0))</f>
        <v>0.96959258490234757</v>
      </c>
      <c r="Y3">
        <f>$D$3*INDEX('AEO 2023 Table 49'!50:50,MATCH(Y1,'AEO 2023 Table 49'!13:13,0))/INDEX('AEO 2023 Table 49'!50:50,MATCH($D$1,'AEO 2023 Table 49'!13:13,0))</f>
        <v>0.96883520751870345</v>
      </c>
      <c r="Z3">
        <f>$D$3*INDEX('AEO 2023 Table 49'!50:50,MATCH(Z1,'AEO 2023 Table 49'!13:13,0))/INDEX('AEO 2023 Table 49'!50:50,MATCH($D$1,'AEO 2023 Table 49'!13:13,0))</f>
        <v>0.96744636703370124</v>
      </c>
      <c r="AA3">
        <f>$D$3*INDEX('AEO 2023 Table 49'!50:50,MATCH(AA1,'AEO 2023 Table 49'!13:13,0))/INDEX('AEO 2023 Table 49'!50:50,MATCH($D$1,'AEO 2023 Table 49'!13:13,0))</f>
        <v>0.96535496034929613</v>
      </c>
      <c r="AB3">
        <f>$D$3*INDEX('AEO 2023 Table 49'!50:50,MATCH(AB1,'AEO 2023 Table 49'!13:13,0))/INDEX('AEO 2023 Table 49'!50:50,MATCH($D$1,'AEO 2023 Table 49'!13:13,0))</f>
        <v>0.9632044436684295</v>
      </c>
      <c r="AC3">
        <f>$D$3*INDEX('AEO 2023 Table 49'!50:50,MATCH(AC1,'AEO 2023 Table 49'!13:13,0))/INDEX('AEO 2023 Table 49'!50:50,MATCH($D$1,'AEO 2023 Table 49'!13:13,0))</f>
        <v>0.96042805924994756</v>
      </c>
      <c r="AD3">
        <f>$D$3*INDEX('AEO 2023 Table 49'!50:50,MATCH(AD1,'AEO 2023 Table 49'!13:13,0))/INDEX('AEO 2023 Table 49'!50:50,MATCH($D$1,'AEO 2023 Table 49'!13:13,0))</f>
        <v>0.95727595120419096</v>
      </c>
      <c r="AE3">
        <f>$D$3*INDEX('AEO 2023 Table 49'!50:50,MATCH(AE1,'AEO 2023 Table 49'!13:13,0))/INDEX('AEO 2023 Table 49'!50:50,MATCH($D$1,'AEO 2023 Table 49'!13:13,0))</f>
        <v>0.9559385157988155</v>
      </c>
      <c r="AF3">
        <f>$D$3*INDEX('AEO 2023 Table 49'!50:50,MATCH(AF1,'AEO 2023 Table 49'!13:13,0))/INDEX('AEO 2023 Table 49'!50:50,MATCH($D$1,'AEO 2023 Table 49'!13:13,0))</f>
        <v>0.95578072972951222</v>
      </c>
    </row>
    <row r="4" spans="1:32">
      <c r="A4" t="s">
        <v>122</v>
      </c>
      <c r="B4">
        <v>1</v>
      </c>
      <c r="C4">
        <v>1</v>
      </c>
      <c r="D4" s="108">
        <f>'seds growth'!G8</f>
        <v>1.174681690253498</v>
      </c>
      <c r="E4">
        <f>$D$4*'AEO 2023 Table 7'!G65/'AEO 2023 Table 7'!$F$65</f>
        <v>1.2607498875436649</v>
      </c>
      <c r="F4">
        <f>$D$4*'AEO 2023 Table 7'!H65/'AEO 2023 Table 7'!$F$65</f>
        <v>1.2787862377110897</v>
      </c>
      <c r="G4">
        <f>$D$4*'AEO 2023 Table 7'!I65/'AEO 2023 Table 7'!$F$65</f>
        <v>1.2812623329077701</v>
      </c>
      <c r="H4">
        <f>$D$4*'AEO 2023 Table 7'!J65/'AEO 2023 Table 7'!$F$65</f>
        <v>1.297518308600669</v>
      </c>
      <c r="I4">
        <f>$D$4*'AEO 2023 Table 7'!K65/'AEO 2023 Table 7'!$F$65</f>
        <v>1.3135823324316722</v>
      </c>
      <c r="J4">
        <f>$D$4*'AEO 2023 Table 7'!L65/'AEO 2023 Table 7'!$F$65</f>
        <v>1.3262918088770572</v>
      </c>
      <c r="K4">
        <f>$D$4*'AEO 2023 Table 7'!M65/'AEO 2023 Table 7'!$F$65</f>
        <v>1.335745228520985</v>
      </c>
      <c r="L4">
        <f>$D$4*'AEO 2023 Table 7'!N65/'AEO 2023 Table 7'!$F$65</f>
        <v>1.3423797219135802</v>
      </c>
      <c r="M4">
        <f>$D$4*'AEO 2023 Table 7'!O65/'AEO 2023 Table 7'!$F$65</f>
        <v>1.349020501939207</v>
      </c>
      <c r="N4">
        <f>$D$4*'AEO 2023 Table 7'!P65/'AEO 2023 Table 7'!$F$65</f>
        <v>1.3595627664241936</v>
      </c>
      <c r="O4">
        <f>$D$4*'AEO 2023 Table 7'!Q65/'AEO 2023 Table 7'!$F$65</f>
        <v>1.3706737616440983</v>
      </c>
      <c r="P4">
        <f>$D$4*'AEO 2023 Table 7'!R65/'AEO 2023 Table 7'!$F$65</f>
        <v>1.3807135145954323</v>
      </c>
      <c r="Q4">
        <f>$D$4*'AEO 2023 Table 7'!S65/'AEO 2023 Table 7'!$F$65</f>
        <v>1.3926669186415603</v>
      </c>
      <c r="R4">
        <f>$D$4*'AEO 2023 Table 7'!T65/'AEO 2023 Table 7'!$F$65</f>
        <v>1.4081324550079628</v>
      </c>
      <c r="S4">
        <f>$D$4*'AEO 2023 Table 7'!U65/'AEO 2023 Table 7'!$F$65</f>
        <v>1.4266025828545623</v>
      </c>
      <c r="T4">
        <f>$D$4*'AEO 2023 Table 7'!V65/'AEO 2023 Table 7'!$F$65</f>
        <v>1.4459976839745323</v>
      </c>
      <c r="U4">
        <f>$D$4*'AEO 2023 Table 7'!W65/'AEO 2023 Table 7'!$F$65</f>
        <v>1.4662473480779203</v>
      </c>
      <c r="V4">
        <f>$D$4*'AEO 2023 Table 7'!X65/'AEO 2023 Table 7'!$F$65</f>
        <v>1.4897828257124481</v>
      </c>
      <c r="W4">
        <f>$D$4*'AEO 2023 Table 7'!Y65/'AEO 2023 Table 7'!$F$65</f>
        <v>1.5123136993885393</v>
      </c>
      <c r="X4">
        <f>$D$4*'AEO 2023 Table 7'!Z65/'AEO 2023 Table 7'!$F$65</f>
        <v>1.535236858965797</v>
      </c>
      <c r="Y4">
        <f>$D$4*'AEO 2023 Table 7'!AA65/'AEO 2023 Table 7'!$F$65</f>
        <v>1.5585087171218697</v>
      </c>
      <c r="Z4">
        <f>$D$4*'AEO 2023 Table 7'!AB65/'AEO 2023 Table 7'!$F$65</f>
        <v>1.5817210618185777</v>
      </c>
      <c r="AA4">
        <f>$D$4*'AEO 2023 Table 7'!AC65/'AEO 2023 Table 7'!$F$65</f>
        <v>1.604314801824984</v>
      </c>
      <c r="AB4">
        <f>$D$4*'AEO 2023 Table 7'!AD65/'AEO 2023 Table 7'!$F$65</f>
        <v>1.626324304068328</v>
      </c>
      <c r="AC4">
        <f>$D$4*'AEO 2023 Table 7'!AE65/'AEO 2023 Table 7'!$F$65</f>
        <v>1.6499218098154333</v>
      </c>
      <c r="AD4">
        <f>$D$4*'AEO 2023 Table 7'!AF65/'AEO 2023 Table 7'!$F$65</f>
        <v>1.6737548547467862</v>
      </c>
      <c r="AE4">
        <f>$D$4*'AEO 2023 Table 7'!AG65/'AEO 2023 Table 7'!$F$65</f>
        <v>1.6972446495146183</v>
      </c>
      <c r="AF4">
        <f>$D$4*'AEO 2023 Table 7'!AH65/'AEO 2023 Table 7'!$F$65</f>
        <v>1.7234418875746906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0.98799514627850837</v>
      </c>
      <c r="E2" s="108">
        <f>'growth rates from 2022 psgr'!E2</f>
        <v>1.0081702309021681</v>
      </c>
      <c r="F2" s="108">
        <f>'growth rates from 2022 psgr'!F2</f>
        <v>1.0155186794958362</v>
      </c>
      <c r="G2" s="108">
        <f>'growth rates from 2022 psgr'!G2</f>
        <v>1.0192900815008339</v>
      </c>
      <c r="H2" s="108">
        <f>'growth rates from 2022 psgr'!H2</f>
        <v>1.0265447881154381</v>
      </c>
      <c r="I2" s="108">
        <f>'growth rates from 2022 psgr'!I2</f>
        <v>1.0361687523210985</v>
      </c>
      <c r="J2" s="108">
        <f>'growth rates from 2022 psgr'!J2</f>
        <v>1.0450725564339802</v>
      </c>
      <c r="K2" s="108">
        <f>'growth rates from 2022 psgr'!K2</f>
        <v>1.0520273731537266</v>
      </c>
      <c r="L2" s="108">
        <f>'growth rates from 2022 psgr'!L2</f>
        <v>1.0573335163033371</v>
      </c>
      <c r="M2" s="108">
        <f>'growth rates from 2022 psgr'!M2</f>
        <v>1.0618269447273843</v>
      </c>
      <c r="N2" s="108">
        <f>'growth rates from 2022 psgr'!N2</f>
        <v>1.0656064910174541</v>
      </c>
      <c r="O2" s="108">
        <f>'growth rates from 2022 psgr'!O2</f>
        <v>1.0710646575785758</v>
      </c>
      <c r="P2" s="108">
        <f>'growth rates from 2022 psgr'!P2</f>
        <v>1.0780347443984795</v>
      </c>
      <c r="Q2" s="108">
        <f>'growth rates from 2022 psgr'!Q2</f>
        <v>1.0844003854392512</v>
      </c>
      <c r="R2" s="108">
        <f>'growth rates from 2022 psgr'!R2</f>
        <v>1.0895720658794021</v>
      </c>
      <c r="S2" s="108">
        <f>'growth rates from 2022 psgr'!S2</f>
        <v>1.0955824200416433</v>
      </c>
      <c r="T2" s="108">
        <f>'growth rates from 2022 psgr'!T2</f>
        <v>1.1023645134946851</v>
      </c>
      <c r="U2" s="108">
        <f>'growth rates from 2022 psgr'!U2</f>
        <v>1.1091977622176068</v>
      </c>
      <c r="V2" s="108">
        <f>'growth rates from 2022 psgr'!V2</f>
        <v>1.1170030444639454</v>
      </c>
      <c r="W2" s="108">
        <f>'growth rates from 2022 psgr'!W2</f>
        <v>1.1250012404234473</v>
      </c>
      <c r="X2" s="108">
        <f>'growth rates from 2022 psgr'!X2</f>
        <v>1.1333422528244688</v>
      </c>
      <c r="Y2" s="108">
        <f>'growth rates from 2022 psgr'!Y2</f>
        <v>1.1414430136806153</v>
      </c>
      <c r="Z2" s="108">
        <f>'growth rates from 2022 psgr'!Z2</f>
        <v>1.1498317874940074</v>
      </c>
      <c r="AA2" s="108">
        <f>'growth rates from 2022 psgr'!AA2</f>
        <v>1.1587496743607673</v>
      </c>
      <c r="AB2" s="108">
        <f>'growth rates from 2022 psgr'!AB2</f>
        <v>1.16911127457563</v>
      </c>
      <c r="AC2" s="108">
        <f>'growth rates from 2022 psgr'!AC2</f>
        <v>1.1802351125312034</v>
      </c>
      <c r="AD2" s="108">
        <f>'growth rates from 2022 psgr'!AD2</f>
        <v>1.1917116076208993</v>
      </c>
      <c r="AE2" s="108">
        <f>'growth rates from 2022 psgr'!AE2</f>
        <v>1.2033391079996023</v>
      </c>
      <c r="AF2" s="108">
        <f>'growth rates from 2022 psgr'!AF2</f>
        <v>1.2160284820044702</v>
      </c>
    </row>
    <row r="3" spans="1:32">
      <c r="A3" t="s">
        <v>124</v>
      </c>
      <c r="B3">
        <f>INDEX('AEO 2021 Table 7'!22:22,MATCH(B$1,'AEO 2021 Table 7'!1:1,0))/INDEX('AEO 2021 Table 7'!22:22,MATCH(B$1,'AEO 2021 Table 7'!1:1,0))</f>
        <v>1</v>
      </c>
      <c r="C3">
        <v>1</v>
      </c>
      <c r="D3" s="108">
        <f>'growth rates from 2022 psgr'!D3</f>
        <v>0.99339858334872244</v>
      </c>
      <c r="E3" s="108">
        <f>'growth rates from 2022 psgr'!E3</f>
        <v>1.0579912920255361</v>
      </c>
      <c r="F3" s="108">
        <f>'growth rates from 2022 psgr'!F3</f>
        <v>1.0947096246045613</v>
      </c>
      <c r="G3" s="108">
        <f>'growth rates from 2022 psgr'!G3</f>
        <v>1.1174852833923135</v>
      </c>
      <c r="H3" s="108">
        <f>'growth rates from 2022 psgr'!H3</f>
        <v>1.1341023103752306</v>
      </c>
      <c r="I3" s="108">
        <f>'growth rates from 2022 psgr'!I3</f>
        <v>1.1465692854990563</v>
      </c>
      <c r="J3" s="108">
        <f>'growth rates from 2022 psgr'!J3</f>
        <v>1.1560899810497112</v>
      </c>
      <c r="K3" s="108">
        <f>'growth rates from 2022 psgr'!K3</f>
        <v>1.1632060079388746</v>
      </c>
      <c r="L3" s="108">
        <f>'growth rates from 2022 psgr'!L3</f>
        <v>1.1684437087116659</v>
      </c>
      <c r="M3" s="108">
        <f>'growth rates from 2022 psgr'!M3</f>
        <v>1.1720433181233592</v>
      </c>
      <c r="N3" s="108">
        <f>'growth rates from 2022 psgr'!N3</f>
        <v>1.1749387257862933</v>
      </c>
      <c r="O3" s="108">
        <f>'growth rates from 2022 psgr'!O3</f>
        <v>1.1775134751065031</v>
      </c>
      <c r="P3" s="108">
        <f>'growth rates from 2022 psgr'!P3</f>
        <v>1.1800276717946308</v>
      </c>
      <c r="Q3" s="108">
        <f>'growth rates from 2022 psgr'!Q3</f>
        <v>1.1820492216431506</v>
      </c>
      <c r="R3" s="108">
        <f>'growth rates from 2022 psgr'!R3</f>
        <v>1.1837846750243077</v>
      </c>
      <c r="S3" s="108">
        <f>'growth rates from 2022 psgr'!S3</f>
        <v>1.1852947430849277</v>
      </c>
      <c r="T3" s="108">
        <f>'growth rates from 2022 psgr'!T3</f>
        <v>1.185994800805388</v>
      </c>
      <c r="U3" s="108">
        <f>'growth rates from 2022 psgr'!U3</f>
        <v>1.1862799518455298</v>
      </c>
      <c r="V3" s="108">
        <f>'growth rates from 2022 psgr'!V3</f>
        <v>1.1862766683258394</v>
      </c>
      <c r="W3" s="108">
        <f>'growth rates from 2022 psgr'!W3</f>
        <v>1.1859800249667816</v>
      </c>
      <c r="X3" s="108">
        <f>'growth rates from 2022 psgr'!X3</f>
        <v>1.1855309187305159</v>
      </c>
      <c r="Y3" s="108">
        <f>'growth rates from 2022 psgr'!Y3</f>
        <v>1.1846624164499417</v>
      </c>
      <c r="Z3" s="108">
        <f>'growth rates from 2022 psgr'!Z3</f>
        <v>1.1838171535630375</v>
      </c>
      <c r="AA3" s="108">
        <f>'growth rates from 2022 psgr'!AA3</f>
        <v>1.1828087959886187</v>
      </c>
      <c r="AB3" s="108">
        <f>'growth rates from 2022 psgr'!AB3</f>
        <v>1.1821344006729104</v>
      </c>
      <c r="AC3" s="108">
        <f>'growth rates from 2022 psgr'!AC3</f>
        <v>1.180969515450357</v>
      </c>
      <c r="AD3" s="108">
        <f>'growth rates from 2022 psgr'!AD3</f>
        <v>1.1799027621766178</v>
      </c>
      <c r="AE3" s="108">
        <f>'growth rates from 2022 psgr'!AE3</f>
        <v>1.1786270468420339</v>
      </c>
      <c r="AF3" s="108">
        <f>'growth rates from 2022 psgr'!AF3</f>
        <v>1.1775150319477357</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1.174681690253498</v>
      </c>
      <c r="E4" s="108">
        <f>'growth rates from 2022 psgr'!E4</f>
        <v>1.2607498875436649</v>
      </c>
      <c r="F4" s="108">
        <f>'growth rates from 2022 psgr'!F4</f>
        <v>1.2787862377110897</v>
      </c>
      <c r="G4" s="108">
        <f>'growth rates from 2022 psgr'!G4</f>
        <v>1.2812623329077701</v>
      </c>
      <c r="H4" s="108">
        <f>'growth rates from 2022 psgr'!H4</f>
        <v>1.297518308600669</v>
      </c>
      <c r="I4" s="108">
        <f>'growth rates from 2022 psgr'!I4</f>
        <v>1.3135823324316722</v>
      </c>
      <c r="J4" s="108">
        <f>'growth rates from 2022 psgr'!J4</f>
        <v>1.3262918088770572</v>
      </c>
      <c r="K4" s="108">
        <f>'growth rates from 2022 psgr'!K4</f>
        <v>1.335745228520985</v>
      </c>
      <c r="L4" s="108">
        <f>'growth rates from 2022 psgr'!L4</f>
        <v>1.3423797219135802</v>
      </c>
      <c r="M4" s="108">
        <f>'growth rates from 2022 psgr'!M4</f>
        <v>1.349020501939207</v>
      </c>
      <c r="N4" s="108">
        <f>'growth rates from 2022 psgr'!N4</f>
        <v>1.3595627664241936</v>
      </c>
      <c r="O4" s="108">
        <f>'growth rates from 2022 psgr'!O4</f>
        <v>1.3706737616440983</v>
      </c>
      <c r="P4" s="108">
        <f>'growth rates from 2022 psgr'!P4</f>
        <v>1.3807135145954323</v>
      </c>
      <c r="Q4" s="108">
        <f>'growth rates from 2022 psgr'!Q4</f>
        <v>1.3926669186415603</v>
      </c>
      <c r="R4" s="108">
        <f>'growth rates from 2022 psgr'!R4</f>
        <v>1.4081324550079628</v>
      </c>
      <c r="S4" s="108">
        <f>'growth rates from 2022 psgr'!S4</f>
        <v>1.4266025828545623</v>
      </c>
      <c r="T4" s="108">
        <f>'growth rates from 2022 psgr'!T4</f>
        <v>1.4459976839745323</v>
      </c>
      <c r="U4" s="108">
        <f>'growth rates from 2022 psgr'!U4</f>
        <v>1.4662473480779203</v>
      </c>
      <c r="V4" s="108">
        <f>'growth rates from 2022 psgr'!V4</f>
        <v>1.4897828257124481</v>
      </c>
      <c r="W4" s="108">
        <f>'growth rates from 2022 psgr'!W4</f>
        <v>1.5123136993885393</v>
      </c>
      <c r="X4" s="108">
        <f>'growth rates from 2022 psgr'!X4</f>
        <v>1.535236858965797</v>
      </c>
      <c r="Y4" s="108">
        <f>'growth rates from 2022 psgr'!Y4</f>
        <v>1.5585087171218697</v>
      </c>
      <c r="Z4" s="108">
        <f>'growth rates from 2022 psgr'!Z4</f>
        <v>1.5817210618185777</v>
      </c>
      <c r="AA4" s="108">
        <f>'growth rates from 2022 psgr'!AA4</f>
        <v>1.604314801824984</v>
      </c>
      <c r="AB4" s="108">
        <f>'growth rates from 2022 psgr'!AB4</f>
        <v>1.626324304068328</v>
      </c>
      <c r="AC4" s="108">
        <f>'growth rates from 2022 psgr'!AC4</f>
        <v>1.6499218098154333</v>
      </c>
      <c r="AD4" s="108">
        <f>'growth rates from 2022 psgr'!AD4</f>
        <v>1.6737548547467862</v>
      </c>
      <c r="AE4" s="108">
        <f>'growth rates from 2022 psgr'!AE4</f>
        <v>1.6972446495146183</v>
      </c>
      <c r="AF4" s="108">
        <f>'growth rates from 2022 psgr'!AF4</f>
        <v>1.7234418875746906</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0.98799514627850837</v>
      </c>
      <c r="E2" s="108">
        <f>'growth rates from 2022 frgt'!E2</f>
        <v>0.98588442050275626</v>
      </c>
      <c r="F2" s="108">
        <f>'growth rates from 2022 frgt'!F2</f>
        <v>0.98422521814158892</v>
      </c>
      <c r="G2" s="108">
        <f>'growth rates from 2022 frgt'!G2</f>
        <v>0.99030147583581596</v>
      </c>
      <c r="H2" s="108">
        <f>'growth rates from 2022 frgt'!H2</f>
        <v>1.000542559317382</v>
      </c>
      <c r="I2" s="108">
        <f>'growth rates from 2022 frgt'!I2</f>
        <v>1.0091692504257666</v>
      </c>
      <c r="J2" s="108">
        <f>'growth rates from 2022 frgt'!J2</f>
        <v>1.0168358982661314</v>
      </c>
      <c r="K2" s="108">
        <f>'growth rates from 2022 frgt'!K2</f>
        <v>1.0239326650156795</v>
      </c>
      <c r="L2" s="108">
        <f>'growth rates from 2022 frgt'!L2</f>
        <v>1.0315253361847365</v>
      </c>
      <c r="M2" s="108">
        <f>'growth rates from 2022 frgt'!M2</f>
        <v>1.0404129989305586</v>
      </c>
      <c r="N2" s="108">
        <f>'growth rates from 2022 frgt'!N2</f>
        <v>1.0529549892903396</v>
      </c>
      <c r="O2" s="108">
        <f>'growth rates from 2022 frgt'!O2</f>
        <v>1.064897569531065</v>
      </c>
      <c r="P2" s="108">
        <f>'growth rates from 2022 frgt'!P2</f>
        <v>1.0760389468534133</v>
      </c>
      <c r="Q2" s="108">
        <f>'growth rates from 2022 frgt'!Q2</f>
        <v>1.0882169263432286</v>
      </c>
      <c r="R2" s="108">
        <f>'growth rates from 2022 frgt'!R2</f>
        <v>1.0992743854159324</v>
      </c>
      <c r="S2" s="108">
        <f>'growth rates from 2022 frgt'!S2</f>
        <v>1.1125195914659705</v>
      </c>
      <c r="T2" s="108">
        <f>'growth rates from 2022 frgt'!T2</f>
        <v>1.1257889954926046</v>
      </c>
      <c r="U2" s="108">
        <f>'growth rates from 2022 frgt'!U2</f>
        <v>1.1382639145589084</v>
      </c>
      <c r="V2" s="108">
        <f>'growth rates from 2022 frgt'!V2</f>
        <v>1.1523464872159266</v>
      </c>
      <c r="W2" s="108">
        <f>'growth rates from 2022 frgt'!W2</f>
        <v>1.1670261834706315</v>
      </c>
      <c r="X2" s="108">
        <f>'growth rates from 2022 frgt'!X2</f>
        <v>1.1820200785815176</v>
      </c>
      <c r="Y2" s="108">
        <f>'growth rates from 2022 frgt'!Y2</f>
        <v>1.1966556104052717</v>
      </c>
      <c r="Z2" s="108">
        <f>'growth rates from 2022 frgt'!Z2</f>
        <v>1.2106118454681303</v>
      </c>
      <c r="AA2" s="108">
        <f>'growth rates from 2022 frgt'!AA2</f>
        <v>1.2243860001280926</v>
      </c>
      <c r="AB2" s="108">
        <f>'growth rates from 2022 frgt'!AB2</f>
        <v>1.2395931081504907</v>
      </c>
      <c r="AC2" s="108">
        <f>'growth rates from 2022 frgt'!AC2</f>
        <v>1.2553590853101564</v>
      </c>
      <c r="AD2" s="108">
        <f>'growth rates from 2022 frgt'!AD2</f>
        <v>1.2704737245758613</v>
      </c>
      <c r="AE2" s="108">
        <f>'growth rates from 2022 frgt'!AE2</f>
        <v>1.2866029587614713</v>
      </c>
      <c r="AF2" s="108">
        <f>'growth rates from 2022 frgt'!AF2</f>
        <v>1.3052358838670328</v>
      </c>
    </row>
    <row r="3" spans="1:32">
      <c r="A3" t="s">
        <v>124</v>
      </c>
      <c r="B3">
        <v>1</v>
      </c>
      <c r="C3">
        <v>1</v>
      </c>
      <c r="D3" s="108">
        <f>'growth rates from 2022 frgt'!D3</f>
        <v>0.99339858334872244</v>
      </c>
      <c r="E3" s="108">
        <f>'growth rates from 2022 frgt'!E3</f>
        <v>0.97785200068983558</v>
      </c>
      <c r="F3" s="108">
        <f>'growth rates from 2022 frgt'!F3</f>
        <v>0.96563582316599617</v>
      </c>
      <c r="G3" s="108">
        <f>'growth rates from 2022 frgt'!G3</f>
        <v>0.96467006763499119</v>
      </c>
      <c r="H3" s="108">
        <f>'growth rates from 2022 frgt'!H3</f>
        <v>0.97071239626016081</v>
      </c>
      <c r="I3" s="108">
        <f>'growth rates from 2022 frgt'!I3</f>
        <v>0.97501116065672966</v>
      </c>
      <c r="J3" s="108">
        <f>'growth rates from 2022 frgt'!J3</f>
        <v>0.97813148724897714</v>
      </c>
      <c r="K3" s="108">
        <f>'growth rates from 2022 frgt'!K3</f>
        <v>0.97875678641686714</v>
      </c>
      <c r="L3" s="108">
        <f>'growth rates from 2022 frgt'!L3</f>
        <v>0.97898243420540898</v>
      </c>
      <c r="M3" s="108">
        <f>'growth rates from 2022 frgt'!M3</f>
        <v>0.97923986344746017</v>
      </c>
      <c r="N3" s="108">
        <f>'growth rates from 2022 frgt'!N3</f>
        <v>0.98144956983082454</v>
      </c>
      <c r="O3" s="108">
        <f>'growth rates from 2022 frgt'!O3</f>
        <v>0.9814327890533322</v>
      </c>
      <c r="P3" s="108">
        <f>'growth rates from 2022 frgt'!P3</f>
        <v>0.97876189291692106</v>
      </c>
      <c r="Q3" s="108">
        <f>'growth rates from 2022 frgt'!Q3</f>
        <v>0.97653191463167777</v>
      </c>
      <c r="R3" s="108">
        <f>'growth rates from 2022 frgt'!R3</f>
        <v>0.97261634497484539</v>
      </c>
      <c r="S3" s="108">
        <f>'growth rates from 2022 frgt'!S3</f>
        <v>0.97185263893192497</v>
      </c>
      <c r="T3" s="108">
        <f>'growth rates from 2022 frgt'!T3</f>
        <v>0.97179061169453795</v>
      </c>
      <c r="U3" s="108">
        <f>'growth rates from 2022 frgt'!U3</f>
        <v>0.97065093759249854</v>
      </c>
      <c r="V3" s="108">
        <f>'growth rates from 2022 frgt'!V3</f>
        <v>0.97055469521062943</v>
      </c>
      <c r="W3" s="108">
        <f>'growth rates from 2022 frgt'!W3</f>
        <v>0.96975985598996128</v>
      </c>
      <c r="X3" s="108">
        <f>'growth rates from 2022 frgt'!X3</f>
        <v>0.96959258490234757</v>
      </c>
      <c r="Y3" s="108">
        <f>'growth rates from 2022 frgt'!Y3</f>
        <v>0.96883520751870345</v>
      </c>
      <c r="Z3" s="108">
        <f>'growth rates from 2022 frgt'!Z3</f>
        <v>0.96744636703370124</v>
      </c>
      <c r="AA3" s="108">
        <f>'growth rates from 2022 frgt'!AA3</f>
        <v>0.96535496034929613</v>
      </c>
      <c r="AB3" s="108">
        <f>'growth rates from 2022 frgt'!AB3</f>
        <v>0.9632044436684295</v>
      </c>
      <c r="AC3" s="108">
        <f>'growth rates from 2022 frgt'!AC3</f>
        <v>0.96042805924994756</v>
      </c>
      <c r="AD3" s="108">
        <f>'growth rates from 2022 frgt'!AD3</f>
        <v>0.95727595120419096</v>
      </c>
      <c r="AE3" s="108">
        <f>'growth rates from 2022 frgt'!AE3</f>
        <v>0.9559385157988155</v>
      </c>
      <c r="AF3" s="108">
        <f>'growth rates from 2022 frgt'!AF3</f>
        <v>0.95578072972951222</v>
      </c>
    </row>
    <row r="4" spans="1:32">
      <c r="A4" t="s">
        <v>122</v>
      </c>
      <c r="B4">
        <v>1</v>
      </c>
      <c r="C4">
        <v>1</v>
      </c>
      <c r="D4" s="108">
        <f>'growth rates from 2022 frgt'!D4</f>
        <v>1.174681690253498</v>
      </c>
      <c r="E4" s="108">
        <f>'growth rates from 2022 frgt'!E4</f>
        <v>1.2607498875436649</v>
      </c>
      <c r="F4" s="108">
        <f>'growth rates from 2022 frgt'!F4</f>
        <v>1.2787862377110897</v>
      </c>
      <c r="G4" s="108">
        <f>'growth rates from 2022 frgt'!G4</f>
        <v>1.2812623329077701</v>
      </c>
      <c r="H4" s="108">
        <f>'growth rates from 2022 frgt'!H4</f>
        <v>1.297518308600669</v>
      </c>
      <c r="I4" s="108">
        <f>'growth rates from 2022 frgt'!I4</f>
        <v>1.3135823324316722</v>
      </c>
      <c r="J4" s="108">
        <f>'growth rates from 2022 frgt'!J4</f>
        <v>1.3262918088770572</v>
      </c>
      <c r="K4" s="108">
        <f>'growth rates from 2022 frgt'!K4</f>
        <v>1.335745228520985</v>
      </c>
      <c r="L4" s="108">
        <f>'growth rates from 2022 frgt'!L4</f>
        <v>1.3423797219135802</v>
      </c>
      <c r="M4" s="108">
        <f>'growth rates from 2022 frgt'!M4</f>
        <v>1.349020501939207</v>
      </c>
      <c r="N4" s="108">
        <f>'growth rates from 2022 frgt'!N4</f>
        <v>1.3595627664241936</v>
      </c>
      <c r="O4" s="108">
        <f>'growth rates from 2022 frgt'!O4</f>
        <v>1.3706737616440983</v>
      </c>
      <c r="P4" s="108">
        <f>'growth rates from 2022 frgt'!P4</f>
        <v>1.3807135145954323</v>
      </c>
      <c r="Q4" s="108">
        <f>'growth rates from 2022 frgt'!Q4</f>
        <v>1.3926669186415603</v>
      </c>
      <c r="R4" s="108">
        <f>'growth rates from 2022 frgt'!R4</f>
        <v>1.4081324550079628</v>
      </c>
      <c r="S4" s="108">
        <f>'growth rates from 2022 frgt'!S4</f>
        <v>1.4266025828545623</v>
      </c>
      <c r="T4" s="108">
        <f>'growth rates from 2022 frgt'!T4</f>
        <v>1.4459976839745323</v>
      </c>
      <c r="U4" s="108">
        <f>'growth rates from 2022 frgt'!U4</f>
        <v>1.4662473480779203</v>
      </c>
      <c r="V4" s="108">
        <f>'growth rates from 2022 frgt'!V4</f>
        <v>1.4897828257124481</v>
      </c>
      <c r="W4" s="108">
        <f>'growth rates from 2022 frgt'!W4</f>
        <v>1.5123136993885393</v>
      </c>
      <c r="X4" s="108">
        <f>'growth rates from 2022 frgt'!X4</f>
        <v>1.535236858965797</v>
      </c>
      <c r="Y4" s="108">
        <f>'growth rates from 2022 frgt'!Y4</f>
        <v>1.5585087171218697</v>
      </c>
      <c r="Z4" s="108">
        <f>'growth rates from 2022 frgt'!Z4</f>
        <v>1.5817210618185777</v>
      </c>
      <c r="AA4" s="108">
        <f>'growth rates from 2022 frgt'!AA4</f>
        <v>1.604314801824984</v>
      </c>
      <c r="AB4" s="108">
        <f>'growth rates from 2022 frgt'!AB4</f>
        <v>1.626324304068328</v>
      </c>
      <c r="AC4" s="108">
        <f>'growth rates from 2022 frgt'!AC4</f>
        <v>1.6499218098154333</v>
      </c>
      <c r="AD4" s="108">
        <f>'growth rates from 2022 frgt'!AD4</f>
        <v>1.6737548547467862</v>
      </c>
      <c r="AE4" s="108">
        <f>'growth rates from 2022 frgt'!AE4</f>
        <v>1.6972446495146183</v>
      </c>
      <c r="AF4" s="108">
        <f>'growth rates from 2022 frgt'!AF4</f>
        <v>1.7234418875746906</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2025-01-03T23:19:14Z</dcterms:modified>
</cp:coreProperties>
</file>