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3291A946-401E-4DA8-8BD1-2C5BCBE0AB56}"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6" i="26"/>
  <c r="J76" i="26"/>
  <c r="R75" i="26"/>
  <c r="AH74" i="26"/>
  <c r="R74" i="26"/>
  <c r="R73" i="26"/>
  <c r="AH72" i="26"/>
  <c r="J72" i="26"/>
  <c r="Z71" i="26"/>
  <c r="R71" i="26"/>
  <c r="J70" i="26"/>
  <c r="Z69" i="26"/>
  <c r="AH68" i="26"/>
  <c r="R68" i="26"/>
  <c r="J68" i="26"/>
  <c r="AH66" i="26"/>
  <c r="Y87" i="26"/>
  <c r="I87" i="26"/>
  <c r="AG86" i="26"/>
  <c r="Y86" i="26"/>
  <c r="AG85" i="26"/>
  <c r="Y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N10" i="26" l="1"/>
  <c r="W44" i="26"/>
  <c r="Q85" i="26"/>
  <c r="Q87" i="26"/>
  <c r="R69" i="26"/>
  <c r="R72" i="26"/>
  <c r="Z75" i="26"/>
  <c r="AH78" i="26"/>
  <c r="R82" i="26"/>
  <c r="J87" i="26"/>
  <c r="H44" i="26"/>
  <c r="Q21" i="26"/>
  <c r="AG13" i="26"/>
  <c r="Y6" i="26"/>
  <c r="G43" i="26"/>
  <c r="P18" i="26"/>
  <c r="P9" i="26"/>
  <c r="AF50" i="26"/>
  <c r="O20" i="26"/>
  <c r="W7" i="26"/>
  <c r="AE27" i="26"/>
  <c r="V9" i="26"/>
  <c r="X37" i="26"/>
  <c r="U12" i="26"/>
  <c r="I86" i="26"/>
  <c r="R67" i="26"/>
  <c r="R70" i="26"/>
  <c r="Z73" i="26"/>
  <c r="AH76" i="26"/>
  <c r="J80" i="26"/>
  <c r="J84" i="26"/>
  <c r="K64" i="26"/>
  <c r="H35" i="26"/>
  <c r="Q18" i="26"/>
  <c r="Q11" i="26"/>
  <c r="G28" i="26"/>
  <c r="X14" i="26"/>
  <c r="X5" i="26"/>
  <c r="AF38" i="26"/>
  <c r="W16" i="26"/>
  <c r="U82" i="26"/>
  <c r="V18" i="26"/>
  <c r="N5" i="26"/>
  <c r="D8" i="26"/>
  <c r="J21" i="24"/>
  <c r="K21" i="24" s="1"/>
  <c r="Q86" i="26"/>
  <c r="Z67" i="26"/>
  <c r="AH70" i="26"/>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A1" i="26" s="1"/>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K1" i="26" s="1"/>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C1" i="26" l="1"/>
  <c r="G6" i="24" s="1"/>
  <c r="J1" i="26"/>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D2" i="20" l="1"/>
  <c r="D3" i="20"/>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E3" i="20" l="1"/>
  <c r="E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<sst xmlns="http://schemas.openxmlformats.org/spreadsheetml/2006/main" count="28264" uniqueCount="2481">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</sst>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1913</v>
      </c>
      <c r="C1" s="260">
        <v>45369</v>
      </c>
      <c r="G1" s="147" t="s">
        <v>1914</v>
      </c>
      <c r="H1" s="147" t="s">
        <v>1915</v>
      </c>
    </row>
    <row r="2" spans="1:8" x14ac:dyDescent="0.25">
      <c r="B2" t="str">
        <f>B1</f>
        <v>California</v>
      </c>
      <c r="C2" t="str">
        <f>INDEX(G:G,MATCH(B1,H:H,0))</f>
        <v>CA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California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PV:**California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Wind:**California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California will retire 0 MW of coal by 2050. California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California will retire 3950 MW of natural gas by 2050. California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California will retire 2000 MW of nuclear by 2050. California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California will retire 100 MW of natural gas by 2050. California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California will retire 0 MW of lignite by 2050. California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California will retire 3950 MW of natural gas by 2050. California currently has 18863 MW of natural gas non-peaker capacity.//**Nuclear:** The EIA projects that California will retire 2000 MW of nuclear by 2050. California currently has 2240 MW of nuclear capacity.//**Natural gas peaker:** The EIA projects that California will retire 100 MW of natural gas by 2050. California currently has 15301 MW of natural gas peaker capacity.//**Lignite:** The EIA projects that California will retire 0 MW of lignite by 2050. California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40% below 1990 levels by 2030</v>
      </c>
      <c r="C2" s="1">
        <f>IF(INDEX('State Targets'!I:I,MATCH(About!$B$2,'State Targets'!$B:$B,0))=0,"",INDEX('State Targets'!I:I,MATCH(About!$B$2,'State Targets'!$B:$B,0)))</f>
        <v>2030</v>
      </c>
      <c r="D2" s="1">
        <f>INDEX('State Targets'!J:J,MATCH(About!$B$2,'State Targets'!$B:$B,0))</f>
        <v>209.4</v>
      </c>
      <c r="E2" s="1">
        <f>INDEX('State Targets'!K:K,MATCH(About!$B$2,'State Targets'!$B:$B,0))</f>
        <v>209.4</v>
      </c>
      <c r="F2" s="1" t="str">
        <f>IF(INDEX('State Targets'!L:L,MATCH(About!$B$2,'State Targets'!$B:$B,0))=0,"",INDEX('State Targets'!L:L,MATCH(About!$B$2,'State Targets'!$B:$B,0)))</f>
        <v xml:space="preserve">California set a statutory target to reduce GHG emissions 40% below 1990 levels by 2030. </v>
      </c>
    </row>
    <row r="3" spans="1:6" x14ac:dyDescent="0.25">
      <c r="A3" s="1"/>
      <c r="B3" s="1" t="str">
        <f>IF(INDEX('State Targets'!H:H,MATCH(About!$B$2,'State Targets'!$B:$B,0))=0,"",INDEX('State Targets'!H:H,MATCH(About!$B$2,'State Targets'!$B:$B,0)))</f>
        <v>40% below 1990 levels by 2030</v>
      </c>
      <c r="C3" s="1">
        <f>IF(INDEX('State Targets'!I:I,MATCH(About!$B$2,'State Targets'!$B:$B,0))=0,"",INDEX('State Targets'!I:I,MATCH(About!$B$2,'State Targets'!$B:$B,0)))</f>
        <v>2030</v>
      </c>
      <c r="D3" s="1">
        <f>INDEX('State Targets'!J:J,MATCH(About!$B$2,'State Targets'!$B:$B,0))</f>
        <v>209.4</v>
      </c>
      <c r="E3" s="1">
        <f>INDEX('State Targets'!K:K,MATCH(About!$B$2,'State Targets'!$B:$B,0))</f>
        <v>209.4</v>
      </c>
      <c r="F3" s="1" t="str">
        <f>IF(INDEX('State Targets'!L:L,MATCH(About!$B$2,'State Targets'!$B:$B,0))=0,"",INDEX('State Targets'!L:L,MATCH(About!$B$2,'State Targets'!$B:$B,0)))</f>
        <v xml:space="preserve">California set a statutory target to reduce GHG emissions 40% below 1990 levels by 2030.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349</v>
      </c>
      <c r="H6" s="1" t="s">
        <v>2131</v>
      </c>
      <c r="I6" s="213">
        <v>2030</v>
      </c>
      <c r="J6" s="213">
        <f>IF($E6="","",(1-$E6)*$G6)</f>
        <v>209.4</v>
      </c>
      <c r="K6" s="213">
        <f>J6</f>
        <v>209.4</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CA</v>
      </c>
      <c r="C1" s="223">
        <f>SUM(C4:C87)</f>
        <v>349.43495915464558</v>
      </c>
      <c r="D1" s="223">
        <f t="shared" ref="D1:AH1" si="0">SUM(D4:D87)</f>
        <v>337.96193143913928</v>
      </c>
      <c r="E1" s="223">
        <f t="shared" si="0"/>
        <v>351.58949766845433</v>
      </c>
      <c r="F1" s="223">
        <f t="shared" si="0"/>
        <v>339.9536018388834</v>
      </c>
      <c r="G1" s="223">
        <f t="shared" si="0"/>
        <v>355.295519899184</v>
      </c>
      <c r="H1" s="223">
        <f t="shared" si="0"/>
        <v>344.8250940388055</v>
      </c>
      <c r="I1" s="223">
        <f t="shared" si="0"/>
        <v>347.49885169053204</v>
      </c>
      <c r="J1" s="223">
        <f t="shared" si="0"/>
        <v>353.05925890072928</v>
      </c>
      <c r="K1" s="223">
        <f t="shared" si="0"/>
        <v>366.08668247378353</v>
      </c>
      <c r="L1" s="223">
        <f t="shared" si="0"/>
        <v>370.18263797549002</v>
      </c>
      <c r="M1" s="223">
        <f t="shared" si="0"/>
        <v>385.18330200443114</v>
      </c>
      <c r="N1" s="223">
        <f t="shared" si="0"/>
        <v>389.24330850438128</v>
      </c>
      <c r="O1" s="223">
        <f t="shared" si="0"/>
        <v>386.59683751572874</v>
      </c>
      <c r="P1" s="223">
        <f t="shared" si="0"/>
        <v>381.08736706183623</v>
      </c>
      <c r="Q1" s="223">
        <f t="shared" si="0"/>
        <v>397.87536834192815</v>
      </c>
      <c r="R1" s="223">
        <f t="shared" si="0"/>
        <v>392.2209288898942</v>
      </c>
      <c r="S1" s="223">
        <f t="shared" si="0"/>
        <v>397.85115263156962</v>
      </c>
      <c r="T1" s="223">
        <f t="shared" si="0"/>
        <v>402.41459274128329</v>
      </c>
      <c r="U1" s="223">
        <f t="shared" si="0"/>
        <v>383.11732645483391</v>
      </c>
      <c r="V1" s="223">
        <f t="shared" si="0"/>
        <v>361.41943674874597</v>
      </c>
      <c r="W1" s="223">
        <f t="shared" si="0"/>
        <v>355.47996393152476</v>
      </c>
      <c r="X1" s="223">
        <f t="shared" si="0"/>
        <v>344.23269534003185</v>
      </c>
      <c r="Y1" s="223">
        <f t="shared" si="0"/>
        <v>350.12520830177652</v>
      </c>
      <c r="Z1" s="223">
        <f t="shared" si="0"/>
        <v>354.28078785549167</v>
      </c>
      <c r="AA1" s="223">
        <f t="shared" si="0"/>
        <v>348.96404786983794</v>
      </c>
      <c r="AB1" s="223">
        <f t="shared" si="0"/>
        <v>353.39323942987897</v>
      </c>
      <c r="AC1" s="223">
        <f t="shared" si="0"/>
        <v>354.07720617209247</v>
      </c>
      <c r="AD1" s="223">
        <f t="shared" si="0"/>
        <v>356.87162069113111</v>
      </c>
      <c r="AE1" s="223">
        <f t="shared" si="0"/>
        <v>356.4668254366685</v>
      </c>
      <c r="AF1" s="223">
        <f t="shared" si="0"/>
        <v>359.83494785582371</v>
      </c>
      <c r="AG1" s="223">
        <f t="shared" si="0"/>
        <v>311.74859954990268</v>
      </c>
      <c r="AH1" s="223">
        <f t="shared" si="0"/>
        <v>331.81222621945886</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227" t="s">
        <v>479</v>
      </c>
      <c r="B5" s="199" t="s">
        <v>2259</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227" t="s">
        <v>479</v>
      </c>
      <c r="B6" s="199" t="s">
        <v>2263</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227" t="s">
        <v>479</v>
      </c>
      <c r="B7" s="199" t="s">
        <v>2265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227" t="s">
        <v>479</v>
      </c>
      <c r="B8" s="199" t="s">
        <v>2267</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227" t="s">
        <v>479</v>
      </c>
      <c r="B9" s="199" t="s">
        <v>2277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227" t="s">
        <v>479</v>
      </c>
      <c r="B10" s="199" t="s">
        <v>2286</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227" t="s">
        <v>479</v>
      </c>
      <c r="B11" s="199" t="s">
        <v>2281</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227" t="s">
        <v>479</v>
      </c>
      <c r="B12" s="199" t="s">
        <v>2292</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227" t="s">
        <v>479</v>
      </c>
      <c r="B13" s="199" t="s">
        <v>2296</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227" t="s">
        <v>479</v>
      </c>
      <c r="B14" s="199" t="s">
        <v>2314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227" t="s">
        <v>479</v>
      </c>
      <c r="B17" s="199" t="s">
        <v>2294</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227" t="s">
        <v>479</v>
      </c>
      <c r="B18" s="199" t="s">
        <v>2310</v>
      </c>
      <c r="C18" s="228">
        <f>SUMIFS('EPA Export Aggregation'!F:F,'EPA Export Aggregation'!$A:$A,$B18,'EPA Export Aggregation'!$D:$D,$A$1)*IF($A18="CH4",About!$D$58,IF($A18="N2O",About!$D$59,1))</f>
        <v>4.4405581011399999E-2</v>
      </c>
      <c r="D18" s="228">
        <f>SUMIFS('EPA Export Aggregation'!G:G,'EPA Export Aggregation'!$A:$A,$B18,'EPA Export Aggregation'!$D:$D,$A$1)*IF($A18="CH4",About!$D$58,IF($A18="N2O",About!$D$59,1))</f>
        <v>3.8414435242300003E-2</v>
      </c>
      <c r="E18" s="228">
        <f>SUMIFS('EPA Export Aggregation'!H:H,'EPA Export Aggregation'!$A:$A,$B18,'EPA Export Aggregation'!$D:$D,$A$1)*IF($A18="CH4",About!$D$58,IF($A18="N2O",About!$D$59,1))</f>
        <v>4.1859047619E-2</v>
      </c>
      <c r="F18" s="228">
        <f>SUMIFS('EPA Export Aggregation'!I:I,'EPA Export Aggregation'!$A:$A,$B18,'EPA Export Aggregation'!$D:$D,$A$1)*IF($A18="CH4",About!$D$58,IF($A18="N2O",About!$D$59,1))</f>
        <v>4.6018882570600002E-2</v>
      </c>
      <c r="G18" s="228">
        <f>SUMIFS('EPA Export Aggregation'!J:J,'EPA Export Aggregation'!$A:$A,$B18,'EPA Export Aggregation'!$D:$D,$A$1)*IF($A18="CH4",About!$D$58,IF($A18="N2O",About!$D$59,1))</f>
        <v>4.9589313114900002E-2</v>
      </c>
      <c r="H18" s="228">
        <f>SUMIFS('EPA Export Aggregation'!K:K,'EPA Export Aggregation'!$A:$A,$B18,'EPA Export Aggregation'!$D:$D,$A$1)*IF($A18="CH4",About!$D$58,IF($A18="N2O",About!$D$59,1))</f>
        <v>4.9589313114900002E-2</v>
      </c>
      <c r="I18" s="228">
        <f>SUMIFS('EPA Export Aggregation'!L:L,'EPA Export Aggregation'!$A:$A,$B18,'EPA Export Aggregation'!$D:$D,$A$1)*IF($A18="CH4",About!$D$58,IF($A18="N2O",About!$D$59,1))</f>
        <v>3.9118097777499999E-2</v>
      </c>
      <c r="J18" s="228">
        <f>SUMIFS('EPA Export Aggregation'!M:M,'EPA Export Aggregation'!$A:$A,$B18,'EPA Export Aggregation'!$D:$D,$A$1)*IF($A18="CH4",About!$D$58,IF($A18="N2O",About!$D$59,1))</f>
        <v>4.3348377833899998E-2</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227" t="s">
        <v>479</v>
      </c>
      <c r="B27" s="199"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227" t="s">
        <v>479</v>
      </c>
      <c r="B30" s="199" t="s">
        <v>2327</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228">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228">
        <f>SUMIFS('EPA Export Aggregation'!U:U,'EPA Export Aggregation'!$A:$A,$B33,'EPA Export Aggregation'!$D:$D,$A$1)*IF($A33="CH4",About!$D$58,IF($A33="N2O",About!$D$59,1))</f>
        <v>0.1040643235984</v>
      </c>
      <c r="S33" s="228">
        <f>SUMIFS('EPA Export Aggregation'!V:V,'EPA Export Aggregation'!$A:$A,$B33,'EPA Export Aggregation'!$D:$D,$A$1)*IF($A33="CH4",About!$D$58,IF($A33="N2O",About!$D$59,1))</f>
        <v>0.15085544944410001</v>
      </c>
      <c r="T33" s="228">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228">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228">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228">
        <f>SUMIFS('EPA Export Aggregation'!AD:AD,'EPA Export Aggregation'!$A:$A,$B33,'EPA Export Aggregation'!$D:$D,$A$1)*IF($A33="CH4",About!$D$58,IF($A33="N2O",About!$D$59,1))</f>
        <v>0.1122399328553</v>
      </c>
      <c r="AB33" s="228">
        <f>SUMIFS('EPA Export Aggregation'!AE:AE,'EPA Export Aggregation'!$A:$A,$B33,'EPA Export Aggregation'!$D:$D,$A$1)*IF($A33="CH4",About!$D$58,IF($A33="N2O",About!$D$59,1))</f>
        <v>3.2634236105000001E-3</v>
      </c>
      <c r="AC33" s="228">
        <f>SUMIFS('EPA Export Aggregation'!AF:AF,'EPA Export Aggregation'!$A:$A,$B33,'EPA Export Aggregation'!$D:$D,$A$1)*IF($A33="CH4",About!$D$58,IF($A33="N2O",About!$D$59,1))</f>
        <v>5.5367059165600002E-2</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5.0769228857399998E-2</v>
      </c>
      <c r="AH33" s="228">
        <f>SUMIFS('EPA Export Aggregation'!AK:AK,'EPA Export Aggregation'!$A:$A,$B33,'EPA Export Aggregation'!$D:$D,$A$1)*IF($A33="CH4",About!$D$58,IF($A33="N2O",About!$D$59,1))</f>
        <v>5.3060237546500001E-2</v>
      </c>
    </row>
    <row r="34" spans="1:34" x14ac:dyDescent="0.25">
      <c r="A34" s="227" t="s">
        <v>479</v>
      </c>
      <c r="B34" s="199" t="s">
        <v>2298</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9.5480642725000002E-3</v>
      </c>
      <c r="D76" s="228">
        <f>SUMIFS('EPA Export Aggregation'!G:G,'EPA Export Aggregation'!$A:$A,$B76,'EPA Export Aggregation'!$D:$D,$A$1)*IF($A76="CH4",About!$D$58,IF($A76="N2O",About!$D$59,1))</f>
        <v>9.5480642725000002E-3</v>
      </c>
      <c r="E76" s="228">
        <f>SUMIFS('EPA Export Aggregation'!H:H,'EPA Export Aggregation'!$A:$A,$B76,'EPA Export Aggregation'!$D:$D,$A$1)*IF($A76="CH4",About!$D$58,IF($A76="N2O",About!$D$59,1))</f>
        <v>9.5480642725000002E-3</v>
      </c>
      <c r="F76" s="228">
        <f>SUMIFS('EPA Export Aggregation'!I:I,'EPA Export Aggregation'!$A:$A,$B76,'EPA Export Aggregation'!$D:$D,$A$1)*IF($A76="CH4",About!$D$58,IF($A76="N2O",About!$D$59,1))</f>
        <v>1.1935080140599999E-2</v>
      </c>
      <c r="G76" s="228">
        <f>SUMIFS('EPA Export Aggregation'!J:J,'EPA Export Aggregation'!$A:$A,$B76,'EPA Export Aggregation'!$D:$D,$A$1)*IF($A76="CH4",About!$D$58,IF($A76="N2O",About!$D$59,1))</f>
        <v>1.31285885424E-2</v>
      </c>
      <c r="H76" s="228">
        <f>SUMIFS('EPA Export Aggregation'!K:K,'EPA Export Aggregation'!$A:$A,$B76,'EPA Export Aggregation'!$D:$D,$A$1)*IF($A76="CH4",About!$D$58,IF($A76="N2O",About!$D$59,1))</f>
        <v>1.64981823004E-2</v>
      </c>
      <c r="I76" s="228">
        <f>SUMIFS('EPA Export Aggregation'!L:L,'EPA Export Aggregation'!$A:$A,$B76,'EPA Export Aggregation'!$D:$D,$A$1)*IF($A76="CH4",About!$D$58,IF($A76="N2O",About!$D$59,1))</f>
        <v>1.8320619056699999E-2</v>
      </c>
      <c r="J76" s="228">
        <f>SUMIFS('EPA Export Aggregation'!M:M,'EPA Export Aggregation'!$A:$A,$B76,'EPA Export Aggregation'!$D:$D,$A$1)*IF($A76="CH4",About!$D$58,IF($A76="N2O",About!$D$59,1))</f>
        <v>1.93612306091E-2</v>
      </c>
      <c r="K76" s="228">
        <f>SUMIFS('EPA Export Aggregation'!N:N,'EPA Export Aggregation'!$A:$A,$B76,'EPA Export Aggregation'!$D:$D,$A$1)*IF($A76="CH4",About!$D$58,IF($A76="N2O",About!$D$59,1))</f>
        <v>2.3746897653000001E-2</v>
      </c>
      <c r="L76" s="228">
        <f>SUMIFS('EPA Export Aggregation'!O:O,'EPA Export Aggregation'!$A:$A,$B76,'EPA Export Aggregation'!$D:$D,$A$1)*IF($A76="CH4",About!$D$58,IF($A76="N2O",About!$D$59,1))</f>
        <v>2.41039117597E-2</v>
      </c>
      <c r="M76" s="228">
        <f>SUMIFS('EPA Export Aggregation'!P:P,'EPA Export Aggregation'!$A:$A,$B76,'EPA Export Aggregation'!$D:$D,$A$1)*IF($A76="CH4",About!$D$58,IF($A76="N2O",About!$D$59,1))</f>
        <v>1.4690736857700001E-2</v>
      </c>
      <c r="N76" s="228">
        <f>SUMIFS('EPA Export Aggregation'!Q:Q,'EPA Export Aggregation'!$A:$A,$B76,'EPA Export Aggregation'!$D:$D,$A$1)*IF($A76="CH4",About!$D$58,IF($A76="N2O",About!$D$59,1))</f>
        <v>9.7688075302999992E-3</v>
      </c>
      <c r="O76" s="228">
        <f>SUMIFS('EPA Export Aggregation'!R:R,'EPA Export Aggregation'!$A:$A,$B76,'EPA Export Aggregation'!$D:$D,$A$1)*IF($A76="CH4",About!$D$58,IF($A76="N2O",About!$D$59,1))</f>
        <v>9.3399774007000003E-3</v>
      </c>
      <c r="P76" s="228">
        <f>SUMIFS('EPA Export Aggregation'!S:S,'EPA Export Aggregation'!$A:$A,$B76,'EPA Export Aggregation'!$D:$D,$A$1)*IF($A76="CH4",About!$D$58,IF($A76="N2O",About!$D$59,1))</f>
        <v>9.8073945302000008E-3</v>
      </c>
      <c r="Q76" s="228">
        <f>SUMIFS('EPA Export Aggregation'!T:T,'EPA Export Aggregation'!$A:$A,$B76,'EPA Export Aggregation'!$D:$D,$A$1)*IF($A76="CH4",About!$D$58,IF($A76="N2O",About!$D$59,1))</f>
        <v>9.7650287450999993E-3</v>
      </c>
      <c r="R76" s="228">
        <f>SUMIFS('EPA Export Aggregation'!U:U,'EPA Export Aggregation'!$A:$A,$B76,'EPA Export Aggregation'!$D:$D,$A$1)*IF($A76="CH4",About!$D$58,IF($A76="N2O",About!$D$59,1))</f>
        <v>9.3764400581000003E-3</v>
      </c>
      <c r="S76" s="228">
        <f>SUMIFS('EPA Export Aggregation'!V:V,'EPA Export Aggregation'!$A:$A,$B76,'EPA Export Aggregation'!$D:$D,$A$1)*IF($A76="CH4",About!$D$58,IF($A76="N2O",About!$D$59,1))</f>
        <v>1.11516992398E-2</v>
      </c>
      <c r="T76" s="228">
        <f>SUMIFS('EPA Export Aggregation'!W:W,'EPA Export Aggregation'!$A:$A,$B76,'EPA Export Aggregation'!$D:$D,$A$1)*IF($A76="CH4",About!$D$58,IF($A76="N2O",About!$D$59,1))</f>
        <v>1.0853528684799999E-2</v>
      </c>
      <c r="U76" s="228">
        <f>SUMIFS('EPA Export Aggregation'!X:X,'EPA Export Aggregation'!$A:$A,$B76,'EPA Export Aggregation'!$D:$D,$A$1)*IF($A76="CH4",About!$D$58,IF($A76="N2O",About!$D$59,1))</f>
        <v>1.0219979112499999E-2</v>
      </c>
      <c r="V76" s="228">
        <f>SUMIFS('EPA Export Aggregation'!Y:Y,'EPA Export Aggregation'!$A:$A,$B76,'EPA Export Aggregation'!$D:$D,$A$1)*IF($A76="CH4",About!$D$58,IF($A76="N2O",About!$D$59,1))</f>
        <v>7.0700846311000003E-3</v>
      </c>
      <c r="W76" s="228">
        <f>SUMIFS('EPA Export Aggregation'!Z:Z,'EPA Export Aggregation'!$A:$A,$B76,'EPA Export Aggregation'!$D:$D,$A$1)*IF($A76="CH4",About!$D$58,IF($A76="N2O",About!$D$59,1))</f>
        <v>6.2451035178E-3</v>
      </c>
      <c r="X76" s="228">
        <f>SUMIFS('EPA Export Aggregation'!AA:AA,'EPA Export Aggregation'!$A:$A,$B76,'EPA Export Aggregation'!$D:$D,$A$1)*IF($A76="CH4",About!$D$58,IF($A76="N2O",About!$D$59,1))</f>
        <v>8.0483102073799995E-2</v>
      </c>
      <c r="Y76" s="228">
        <f>SUMIFS('EPA Export Aggregation'!AB:AB,'EPA Export Aggregation'!$A:$A,$B76,'EPA Export Aggregation'!$D:$D,$A$1)*IF($A76="CH4",About!$D$58,IF($A76="N2O",About!$D$59,1))</f>
        <v>8.7556342353500002E-2</v>
      </c>
      <c r="Z76" s="228">
        <f>SUMIFS('EPA Export Aggregation'!AC:AC,'EPA Export Aggregation'!$A:$A,$B76,'EPA Export Aggregation'!$D:$D,$A$1)*IF($A76="CH4",About!$D$58,IF($A76="N2O",About!$D$59,1))</f>
        <v>2.5262675871E-2</v>
      </c>
      <c r="AA76" s="228">
        <f>SUMIFS('EPA Export Aggregation'!AD:AD,'EPA Export Aggregation'!$A:$A,$B76,'EPA Export Aggregation'!$D:$D,$A$1)*IF($A76="CH4",About!$D$58,IF($A76="N2O",About!$D$59,1))</f>
        <v>1.8052316247800002E-2</v>
      </c>
      <c r="AB76" s="228">
        <f>SUMIFS('EPA Export Aggregation'!AE:AE,'EPA Export Aggregation'!$A:$A,$B76,'EPA Export Aggregation'!$D:$D,$A$1)*IF($A76="CH4",About!$D$58,IF($A76="N2O",About!$D$59,1))</f>
        <v>1.64611190287E-2</v>
      </c>
      <c r="AC76" s="228">
        <f>SUMIFS('EPA Export Aggregation'!AF:AF,'EPA Export Aggregation'!$A:$A,$B76,'EPA Export Aggregation'!$D:$D,$A$1)*IF($A76="CH4",About!$D$58,IF($A76="N2O",About!$D$59,1))</f>
        <v>1.51481103701E-2</v>
      </c>
      <c r="AD76" s="228">
        <f>SUMIFS('EPA Export Aggregation'!AG:AG,'EPA Export Aggregation'!$A:$A,$B76,'EPA Export Aggregation'!$D:$D,$A$1)*IF($A76="CH4",About!$D$58,IF($A76="N2O",About!$D$59,1))</f>
        <v>1.32685158372E-2</v>
      </c>
      <c r="AE76" s="228">
        <f>SUMIFS('EPA Export Aggregation'!AH:AH,'EPA Export Aggregation'!$A:$A,$B76,'EPA Export Aggregation'!$D:$D,$A$1)*IF($A76="CH4",About!$D$58,IF($A76="N2O",About!$D$59,1))</f>
        <v>1.3341334586499999E-2</v>
      </c>
      <c r="AF76" s="228">
        <f>SUMIFS('EPA Export Aggregation'!AI:AI,'EPA Export Aggregation'!$A:$A,$B76,'EPA Export Aggregation'!$D:$D,$A$1)*IF($A76="CH4",About!$D$58,IF($A76="N2O",About!$D$59,1))</f>
        <v>7.9030185197999994E-3</v>
      </c>
      <c r="AG76" s="228">
        <f>SUMIFS('EPA Export Aggregation'!AJ:AJ,'EPA Export Aggregation'!$A:$A,$B76,'EPA Export Aggregation'!$D:$D,$A$1)*IF($A76="CH4",About!$D$58,IF($A76="N2O",About!$D$59,1))</f>
        <v>7.9623342446999996E-3</v>
      </c>
      <c r="AH76" s="228">
        <f>SUMIFS('EPA Export Aggregation'!AK:AK,'EPA Export Aggregation'!$A:$A,$B76,'EPA Export Aggregation'!$D:$D,$A$1)*IF($A76="CH4",About!$D$58,IF($A76="N2O",About!$D$59,1))</f>
        <v>8.3078528208000001E-3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0.13384612005131249</v>
      </c>
      <c r="D80" s="228">
        <f>SUMIFS('EPA Export Aggregation'!G:G,'EPA Export Aggregation'!$A:$A,$B80,'EPA Export Aggregation'!$D:$D,$A$1)*IF($A80="CH4",About!$D$58,IF($A80="N2O",About!$D$59,1))</f>
        <v>0.13384612005131249</v>
      </c>
      <c r="E80" s="228">
        <f>SUMIFS('EPA Export Aggregation'!H:H,'EPA Export Aggregation'!$A:$A,$B80,'EPA Export Aggregation'!$D:$D,$A$1)*IF($A80="CH4",About!$D$58,IF($A80="N2O",About!$D$59,1))</f>
        <v>0.13384612005131249</v>
      </c>
      <c r="F80" s="228">
        <f>SUMIFS('EPA Export Aggregation'!I:I,'EPA Export Aggregation'!$A:$A,$B80,'EPA Export Aggregation'!$D:$D,$A$1)*IF($A80="CH4",About!$D$58,IF($A80="N2O",About!$D$59,1))</f>
        <v>0.1673076507271907</v>
      </c>
      <c r="G80" s="228">
        <f>SUMIFS('EPA Export Aggregation'!J:J,'EPA Export Aggregation'!$A:$A,$B80,'EPA Export Aggregation'!$D:$D,$A$1)*IF($A80="CH4",About!$D$58,IF($A80="N2O",About!$D$59,1))</f>
        <v>0.1840384164019295</v>
      </c>
      <c r="H80" s="228">
        <f>SUMIFS('EPA Export Aggregation'!K:K,'EPA Export Aggregation'!$A:$A,$B80,'EPA Export Aggregation'!$D:$D,$A$1)*IF($A80="CH4",About!$D$58,IF($A80="N2O",About!$D$59,1))</f>
        <v>0.23127386567151861</v>
      </c>
      <c r="I80" s="228">
        <f>SUMIFS('EPA Export Aggregation'!L:L,'EPA Export Aggregation'!$A:$A,$B80,'EPA Export Aggregation'!$D:$D,$A$1)*IF($A80="CH4",About!$D$58,IF($A80="N2O",About!$D$59,1))</f>
        <v>0.25682103826749758</v>
      </c>
      <c r="J80" s="228">
        <f>SUMIFS('EPA Export Aggregation'!M:M,'EPA Export Aggregation'!$A:$A,$B80,'EPA Export Aggregation'!$D:$D,$A$1)*IF($A80="CH4",About!$D$58,IF($A80="N2O",About!$D$59,1))</f>
        <v>0.2714084881310766</v>
      </c>
      <c r="K80" s="228">
        <f>SUMIFS('EPA Export Aggregation'!N:N,'EPA Export Aggregation'!$A:$A,$B80,'EPA Export Aggregation'!$D:$D,$A$1)*IF($A80="CH4",About!$D$58,IF($A80="N2O",About!$D$59,1))</f>
        <v>0.33304658973348589</v>
      </c>
      <c r="L80" s="228">
        <f>SUMIFS('EPA Export Aggregation'!O:O,'EPA Export Aggregation'!$A:$A,$B80,'EPA Export Aggregation'!$D:$D,$A$1)*IF($A80="CH4",About!$D$58,IF($A80="N2O",About!$D$59,1))</f>
        <v>0.33821047383711972</v>
      </c>
      <c r="M80" s="228">
        <f>SUMIFS('EPA Export Aggregation'!P:P,'EPA Export Aggregation'!$A:$A,$B80,'EPA Export Aggregation'!$D:$D,$A$1)*IF($A80="CH4",About!$D$58,IF($A80="N2O",About!$D$59,1))</f>
        <v>0.28879646642537049</v>
      </c>
      <c r="N80" s="228">
        <f>SUMIFS('EPA Export Aggregation'!Q:Q,'EPA Export Aggregation'!$A:$A,$B80,'EPA Export Aggregation'!$D:$D,$A$1)*IF($A80="CH4",About!$D$58,IF($A80="N2O",About!$D$59,1))</f>
        <v>0.20347144959101249</v>
      </c>
      <c r="O80" s="228">
        <f>SUMIFS('EPA Export Aggregation'!R:R,'EPA Export Aggregation'!$A:$A,$B80,'EPA Export Aggregation'!$D:$D,$A$1)*IF($A80="CH4",About!$D$58,IF($A80="N2O",About!$D$59,1))</f>
        <v>0.19933909633971059</v>
      </c>
      <c r="P80" s="228">
        <f>SUMIFS('EPA Export Aggregation'!S:S,'EPA Export Aggregation'!$A:$A,$B80,'EPA Export Aggregation'!$D:$D,$A$1)*IF($A80="CH4",About!$D$58,IF($A80="N2O",About!$D$59,1))</f>
        <v>0.18390367737803751</v>
      </c>
      <c r="Q80" s="228">
        <f>SUMIFS('EPA Export Aggregation'!T:T,'EPA Export Aggregation'!$A:$A,$B80,'EPA Export Aggregation'!$D:$D,$A$1)*IF($A80="CH4",About!$D$58,IF($A80="N2O",About!$D$59,1))</f>
        <v>0.17098406787609169</v>
      </c>
      <c r="R80" s="228">
        <f>SUMIFS('EPA Export Aggregation'!U:U,'EPA Export Aggregation'!$A:$A,$B80,'EPA Export Aggregation'!$D:$D,$A$1)*IF($A80="CH4",About!$D$58,IF($A80="N2O",About!$D$59,1))</f>
        <v>0.1577232386112265</v>
      </c>
      <c r="S80" s="228">
        <f>SUMIFS('EPA Export Aggregation'!V:V,'EPA Export Aggregation'!$A:$A,$B80,'EPA Export Aggregation'!$D:$D,$A$1)*IF($A80="CH4",About!$D$58,IF($A80="N2O",About!$D$59,1))</f>
        <v>0.16835391618786821</v>
      </c>
      <c r="T80" s="228">
        <f>SUMIFS('EPA Export Aggregation'!W:W,'EPA Export Aggregation'!$A:$A,$B80,'EPA Export Aggregation'!$D:$D,$A$1)*IF($A80="CH4",About!$D$58,IF($A80="N2O",About!$D$59,1))</f>
        <v>0.16097735398587701</v>
      </c>
      <c r="U80" s="228">
        <f>SUMIFS('EPA Export Aggregation'!X:X,'EPA Export Aggregation'!$A:$A,$B80,'EPA Export Aggregation'!$D:$D,$A$1)*IF($A80="CH4",About!$D$58,IF($A80="N2O",About!$D$59,1))</f>
        <v>0.14491718696792641</v>
      </c>
      <c r="V80" s="228">
        <f>SUMIFS('EPA Export Aggregation'!Y:Y,'EPA Export Aggregation'!$A:$A,$B80,'EPA Export Aggregation'!$D:$D,$A$1)*IF($A80="CH4",About!$D$58,IF($A80="N2O",About!$D$59,1))</f>
        <v>8.9966960542895602E-2</v>
      </c>
      <c r="W80" s="228">
        <f>SUMIFS('EPA Export Aggregation'!Z:Z,'EPA Export Aggregation'!$A:$A,$B80,'EPA Export Aggregation'!$D:$D,$A$1)*IF($A80="CH4",About!$D$58,IF($A80="N2O",About!$D$59,1))</f>
        <v>8.0001789988583705E-2</v>
      </c>
      <c r="X80" s="228">
        <f>SUMIFS('EPA Export Aggregation'!AA:AA,'EPA Export Aggregation'!$A:$A,$B80,'EPA Export Aggregation'!$D:$D,$A$1)*IF($A80="CH4",About!$D$58,IF($A80="N2O",About!$D$59,1))</f>
        <v>0.29331321039288177</v>
      </c>
      <c r="Y80" s="228">
        <f>SUMIFS('EPA Export Aggregation'!AB:AB,'EPA Export Aggregation'!$A:$A,$B80,'EPA Export Aggregation'!$D:$D,$A$1)*IF($A80="CH4",About!$D$58,IF($A80="N2O",About!$D$59,1))</f>
        <v>0.23928228911482849</v>
      </c>
      <c r="Z80" s="228">
        <f>SUMIFS('EPA Export Aggregation'!AC:AC,'EPA Export Aggregation'!$A:$A,$B80,'EPA Export Aggregation'!$D:$D,$A$1)*IF($A80="CH4",About!$D$58,IF($A80="N2O",About!$D$59,1))</f>
        <v>0.2095444963104327</v>
      </c>
      <c r="AA80" s="228">
        <f>SUMIFS('EPA Export Aggregation'!AD:AD,'EPA Export Aggregation'!$A:$A,$B80,'EPA Export Aggregation'!$D:$D,$A$1)*IF($A80="CH4",About!$D$58,IF($A80="N2O",About!$D$59,1))</f>
        <v>0.21546395952739339</v>
      </c>
      <c r="AB80" s="228">
        <f>SUMIFS('EPA Export Aggregation'!AE:AE,'EPA Export Aggregation'!$A:$A,$B80,'EPA Export Aggregation'!$D:$D,$A$1)*IF($A80="CH4",About!$D$58,IF($A80="N2O",About!$D$59,1))</f>
        <v>0.2094478976626753</v>
      </c>
      <c r="AC80" s="228">
        <f>SUMIFS('EPA Export Aggregation'!AF:AF,'EPA Export Aggregation'!$A:$A,$B80,'EPA Export Aggregation'!$D:$D,$A$1)*IF($A80="CH4",About!$D$58,IF($A80="N2O",About!$D$59,1))</f>
        <v>0.1491903962600907</v>
      </c>
      <c r="AD80" s="228">
        <f>SUMIFS('EPA Export Aggregation'!AG:AG,'EPA Export Aggregation'!$A:$A,$B80,'EPA Export Aggregation'!$D:$D,$A$1)*IF($A80="CH4",About!$D$58,IF($A80="N2O",About!$D$59,1))</f>
        <v>0.1014208330404589</v>
      </c>
      <c r="AE80" s="228">
        <f>SUMIFS('EPA Export Aggregation'!AH:AH,'EPA Export Aggregation'!$A:$A,$B80,'EPA Export Aggregation'!$D:$D,$A$1)*IF($A80="CH4",About!$D$58,IF($A80="N2O",About!$D$59,1))</f>
        <v>9.1908194264926593E-2</v>
      </c>
      <c r="AF80" s="228">
        <f>SUMIFS('EPA Export Aggregation'!AI:AI,'EPA Export Aggregation'!$A:$A,$B80,'EPA Export Aggregation'!$D:$D,$A$1)*IF($A80="CH4",About!$D$58,IF($A80="N2O",About!$D$59,1))</f>
        <v>5.4009572097783801E-2</v>
      </c>
      <c r="AG80" s="228">
        <f>SUMIFS('EPA Export Aggregation'!AJ:AJ,'EPA Export Aggregation'!$A:$A,$B80,'EPA Export Aggregation'!$D:$D,$A$1)*IF($A80="CH4",About!$D$58,IF($A80="N2O",About!$D$59,1))</f>
        <v>5.1052132420198799E-2</v>
      </c>
      <c r="AH80" s="228">
        <f>SUMIFS('EPA Export Aggregation'!AK:AK,'EPA Export Aggregation'!$A:$A,$B80,'EPA Export Aggregation'!$D:$D,$A$1)*IF($A80="CH4",About!$D$58,IF($A80="N2O",About!$D$59,1))</f>
        <v>5.8117378194092101E-2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2.6905074800000001E-2</v>
      </c>
      <c r="D84" s="228">
        <f>SUMIFS('EPA Export Aggregation'!G:G,'EPA Export Aggregation'!$A:$A,$B84,'EPA Export Aggregation'!$D:$D,$A$1)*IF($A84="CH4",About!$D$58,IF($A84="N2O",About!$D$59,1))</f>
        <v>2.6905074800000001E-2</v>
      </c>
      <c r="E84" s="228">
        <f>SUMIFS('EPA Export Aggregation'!H:H,'EPA Export Aggregation'!$A:$A,$B84,'EPA Export Aggregation'!$D:$D,$A$1)*IF($A84="CH4",About!$D$58,IF($A84="N2O",About!$D$59,1))</f>
        <v>2.6905074800000001E-2</v>
      </c>
      <c r="F84" s="228">
        <f>SUMIFS('EPA Export Aggregation'!I:I,'EPA Export Aggregation'!$A:$A,$B84,'EPA Export Aggregation'!$D:$D,$A$1)*IF($A84="CH4",About!$D$58,IF($A84="N2O",About!$D$59,1))</f>
        <v>3.3631343500000001E-2</v>
      </c>
      <c r="G84" s="228">
        <f>SUMIFS('EPA Export Aggregation'!J:J,'EPA Export Aggregation'!$A:$A,$B84,'EPA Export Aggregation'!$D:$D,$A$1)*IF($A84="CH4",About!$D$58,IF($A84="N2O",About!$D$59,1))</f>
        <v>3.6994477849999999E-2</v>
      </c>
      <c r="H84" s="228">
        <f>SUMIFS('EPA Export Aggregation'!K:K,'EPA Export Aggregation'!$A:$A,$B84,'EPA Export Aggregation'!$D:$D,$A$1)*IF($A84="CH4",About!$D$58,IF($A84="N2O",About!$D$59,1))</f>
        <v>4.6489509499999998E-2</v>
      </c>
      <c r="I84" s="228">
        <f>SUMIFS('EPA Export Aggregation'!L:L,'EPA Export Aggregation'!$A:$A,$B84,'EPA Export Aggregation'!$D:$D,$A$1)*IF($A84="CH4",About!$D$58,IF($A84="N2O",About!$D$59,1))</f>
        <v>5.1624872850000003E-2</v>
      </c>
      <c r="J84" s="228">
        <f>SUMIFS('EPA Export Aggregation'!M:M,'EPA Export Aggregation'!$A:$A,$B84,'EPA Export Aggregation'!$D:$D,$A$1)*IF($A84="CH4",About!$D$58,IF($A84="N2O",About!$D$59,1))</f>
        <v>5.4557169949999998E-2</v>
      </c>
      <c r="K84" s="228">
        <f>SUMIFS('EPA Export Aggregation'!N:N,'EPA Export Aggregation'!$A:$A,$B84,'EPA Export Aggregation'!$D:$D,$A$1)*IF($A84="CH4",About!$D$58,IF($A84="N2O",About!$D$59,1))</f>
        <v>6.6896693300000004E-2</v>
      </c>
      <c r="L84" s="228">
        <f>SUMIFS('EPA Export Aggregation'!O:O,'EPA Export Aggregation'!$A:$A,$B84,'EPA Export Aggregation'!$D:$D,$A$1)*IF($A84="CH4",About!$D$58,IF($A84="N2O",About!$D$59,1))</f>
        <v>6.7884052850000001E-2</v>
      </c>
      <c r="M84" s="228">
        <f>SUMIFS('EPA Export Aggregation'!P:P,'EPA Export Aggregation'!$A:$A,$B84,'EPA Export Aggregation'!$D:$D,$A$1)*IF($A84="CH4",About!$D$58,IF($A84="N2O",About!$D$59,1))</f>
        <v>5.4867360550000001E-2</v>
      </c>
      <c r="N84" s="228">
        <f>SUMIFS('EPA Export Aggregation'!Q:Q,'EPA Export Aggregation'!$A:$A,$B84,'EPA Export Aggregation'!$D:$D,$A$1)*IF($A84="CH4",About!$D$58,IF($A84="N2O",About!$D$59,1))</f>
        <v>3.7305138449999997E-2</v>
      </c>
      <c r="O84" s="228">
        <f>SUMIFS('EPA Export Aggregation'!R:R,'EPA Export Aggregation'!$A:$A,$B84,'EPA Export Aggregation'!$D:$D,$A$1)*IF($A84="CH4",About!$D$58,IF($A84="N2O",About!$D$59,1))</f>
        <v>3.3112569250000001E-2</v>
      </c>
      <c r="P84" s="228">
        <f>SUMIFS('EPA Export Aggregation'!S:S,'EPA Export Aggregation'!$A:$A,$B84,'EPA Export Aggregation'!$D:$D,$A$1)*IF($A84="CH4",About!$D$58,IF($A84="N2O",About!$D$59,1))</f>
        <v>3.9891047899999997E-2</v>
      </c>
      <c r="Q84" s="228">
        <f>SUMIFS('EPA Export Aggregation'!T:T,'EPA Export Aggregation'!$A:$A,$B84,'EPA Export Aggregation'!$D:$D,$A$1)*IF($A84="CH4",About!$D$58,IF($A84="N2O",About!$D$59,1))</f>
        <v>3.829281055E-2</v>
      </c>
      <c r="R84" s="228">
        <f>SUMIFS('EPA Export Aggregation'!U:U,'EPA Export Aggregation'!$A:$A,$B84,'EPA Export Aggregation'!$D:$D,$A$1)*IF($A84="CH4",About!$D$58,IF($A84="N2O",About!$D$59,1))</f>
        <v>4.1640202250000001E-2</v>
      </c>
      <c r="S84" s="228">
        <f>SUMIFS('EPA Export Aggregation'!V:V,'EPA Export Aggregation'!$A:$A,$B84,'EPA Export Aggregation'!$D:$D,$A$1)*IF($A84="CH4",About!$D$58,IF($A84="N2O",About!$D$59,1))</f>
        <v>4.0436997549999999E-2</v>
      </c>
      <c r="T84" s="228">
        <f>SUMIFS('EPA Export Aggregation'!W:W,'EPA Export Aggregation'!$A:$A,$B84,'EPA Export Aggregation'!$D:$D,$A$1)*IF($A84="CH4",About!$D$58,IF($A84="N2O",About!$D$59,1))</f>
        <v>3.2534471600000003E-2</v>
      </c>
      <c r="U84" s="228">
        <f>SUMIFS('EPA Export Aggregation'!X:X,'EPA Export Aggregation'!$A:$A,$B84,'EPA Export Aggregation'!$D:$D,$A$1)*IF($A84="CH4",About!$D$58,IF($A84="N2O",About!$D$59,1))</f>
        <v>2.9875709800000001E-2</v>
      </c>
      <c r="V84" s="228">
        <f>SUMIFS('EPA Export Aggregation'!Y:Y,'EPA Export Aggregation'!$A:$A,$B84,'EPA Export Aggregation'!$D:$D,$A$1)*IF($A84="CH4",About!$D$58,IF($A84="N2O",About!$D$59,1))</f>
        <v>2.0541972750000002E-2</v>
      </c>
      <c r="W84" s="228">
        <f>SUMIFS('EPA Export Aggregation'!Z:Z,'EPA Export Aggregation'!$A:$A,$B84,'EPA Export Aggregation'!$D:$D,$A$1)*IF($A84="CH4",About!$D$58,IF($A84="N2O",About!$D$59,1))</f>
        <v>1.7750866000000001E-2</v>
      </c>
      <c r="X84" s="228">
        <f>SUMIFS('EPA Export Aggregation'!AA:AA,'EPA Export Aggregation'!$A:$A,$B84,'EPA Export Aggregation'!$D:$D,$A$1)*IF($A84="CH4",About!$D$58,IF($A84="N2O",About!$D$59,1))</f>
        <v>6.9247877700000002E-2</v>
      </c>
      <c r="Y84" s="228">
        <f>SUMIFS('EPA Export Aggregation'!AB:AB,'EPA Export Aggregation'!$A:$A,$B84,'EPA Export Aggregation'!$D:$D,$A$1)*IF($A84="CH4",About!$D$58,IF($A84="N2O",About!$D$59,1))</f>
        <v>4.1924474699999999E-2</v>
      </c>
      <c r="Z84" s="228">
        <f>SUMIFS('EPA Export Aggregation'!AC:AC,'EPA Export Aggregation'!$A:$A,$B84,'EPA Export Aggregation'!$D:$D,$A$1)*IF($A84="CH4",About!$D$58,IF($A84="N2O",About!$D$59,1))</f>
        <v>4.2464871299999998E-2</v>
      </c>
      <c r="AA84" s="228">
        <f>SUMIFS('EPA Export Aggregation'!AD:AD,'EPA Export Aggregation'!$A:$A,$B84,'EPA Export Aggregation'!$D:$D,$A$1)*IF($A84="CH4",About!$D$58,IF($A84="N2O",About!$D$59,1))</f>
        <v>3.3106243049999998E-2</v>
      </c>
      <c r="AB84" s="228">
        <f>SUMIFS('EPA Export Aggregation'!AE:AE,'EPA Export Aggregation'!$A:$A,$B84,'EPA Export Aggregation'!$D:$D,$A$1)*IF($A84="CH4",About!$D$58,IF($A84="N2O",About!$D$59,1))</f>
        <v>3.1209428800000001E-2</v>
      </c>
      <c r="AC84" s="228">
        <f>SUMIFS('EPA Export Aggregation'!AF:AF,'EPA Export Aggregation'!$A:$A,$B84,'EPA Export Aggregation'!$D:$D,$A$1)*IF($A84="CH4",About!$D$58,IF($A84="N2O",About!$D$59,1))</f>
        <v>3.0373491499999999E-2</v>
      </c>
      <c r="AD84" s="228">
        <f>SUMIFS('EPA Export Aggregation'!AG:AG,'EPA Export Aggregation'!$A:$A,$B84,'EPA Export Aggregation'!$D:$D,$A$1)*IF($A84="CH4",About!$D$58,IF($A84="N2O",About!$D$59,1))</f>
        <v>2.9518615549999998E-2</v>
      </c>
      <c r="AE84" s="228">
        <f>SUMIFS('EPA Export Aggregation'!AH:AH,'EPA Export Aggregation'!$A:$A,$B84,'EPA Export Aggregation'!$D:$D,$A$1)*IF($A84="CH4",About!$D$58,IF($A84="N2O",About!$D$59,1))</f>
        <v>3.0688222300000002E-2</v>
      </c>
      <c r="AF84" s="228">
        <f>SUMIFS('EPA Export Aggregation'!AI:AI,'EPA Export Aggregation'!$A:$A,$B84,'EPA Export Aggregation'!$D:$D,$A$1)*IF($A84="CH4",About!$D$58,IF($A84="N2O",About!$D$59,1))</f>
        <v>1.8489609649999999E-2</v>
      </c>
      <c r="AG84" s="228">
        <f>SUMIFS('EPA Export Aggregation'!AJ:AJ,'EPA Export Aggregation'!$A:$A,$B84,'EPA Export Aggregation'!$D:$D,$A$1)*IF($A84="CH4",About!$D$58,IF($A84="N2O",About!$D$59,1))</f>
        <v>2.15470325E-2</v>
      </c>
      <c r="AH84" s="228">
        <f>SUMIFS('EPA Export Aggregation'!AK:AK,'EPA Export Aggregation'!$A:$A,$B84,'EPA Export Aggregation'!$D:$D,$A$1)*IF($A84="CH4",About!$D$58,IF($A84="N2O",About!$D$59,1))</f>
        <v>2.6001058000000001E-2</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2.3629664099999999E-3</v>
      </c>
      <c r="D87" s="228">
        <f>SUMIFS('EPA Export Aggregation'!$F:$F,'EPA Export Aggregation'!$A:$A,$B87,'EPA Export Aggregation'!$D:$D,$A$1)*IF($A87="CH4",About!$D$58,IF($A87="N2O",About!$D$59,1))</f>
        <v>2.3629664099999999E-3</v>
      </c>
      <c r="E87" s="228">
        <f>SUMIFS('EPA Export Aggregation'!$F:$F,'EPA Export Aggregation'!$A:$A,$B87,'EPA Export Aggregation'!$D:$D,$A$1)*IF($A87="CH4",About!$D$58,IF($A87="N2O",About!$D$59,1))</f>
        <v>2.3629664099999999E-3</v>
      </c>
      <c r="F87" s="228">
        <f>SUMIFS('EPA Export Aggregation'!$F:$F,'EPA Export Aggregation'!$A:$A,$B87,'EPA Export Aggregation'!$D:$D,$A$1)*IF($A87="CH4",About!$D$58,IF($A87="N2O",About!$D$59,1))</f>
        <v>2.3629664099999999E-3</v>
      </c>
      <c r="G87" s="228">
        <f>SUMIFS('EPA Export Aggregation'!$F:$F,'EPA Export Aggregation'!$A:$A,$B87,'EPA Export Aggregation'!$D:$D,$A$1)*IF($A87="CH4",About!$D$58,IF($A87="N2O",About!$D$59,1))</f>
        <v>2.3629664099999999E-3</v>
      </c>
      <c r="H87" s="228">
        <f>SUMIFS('EPA Export Aggregation'!$F:$F,'EPA Export Aggregation'!$A:$A,$B87,'EPA Export Aggregation'!$D:$D,$A$1)*IF($A87="CH4",About!$D$58,IF($A87="N2O",About!$D$59,1))</f>
        <v>2.3629664099999999E-3</v>
      </c>
      <c r="I87" s="228">
        <f>SUMIFS('EPA Export Aggregation'!$F:$F,'EPA Export Aggregation'!$A:$A,$B87,'EPA Export Aggregation'!$D:$D,$A$1)*IF($A87="CH4",About!$D$58,IF($A87="N2O",About!$D$59,1))</f>
        <v>2.3629664099999999E-3</v>
      </c>
      <c r="J87" s="228">
        <f>SUMIFS('EPA Export Aggregation'!$F:$F,'EPA Export Aggregation'!$A:$A,$B87,'EPA Export Aggregation'!$D:$D,$A$1)*IF($A87="CH4",About!$D$58,IF($A87="N2O",About!$D$59,1))</f>
        <v>2.3629664099999999E-3</v>
      </c>
      <c r="K87" s="228">
        <f>SUMIFS('EPA Export Aggregation'!$F:$F,'EPA Export Aggregation'!$A:$A,$B87,'EPA Export Aggregation'!$D:$D,$A$1)*IF($A87="CH4",About!$D$58,IF($A87="N2O",About!$D$59,1))</f>
        <v>2.3629664099999999E-3</v>
      </c>
      <c r="L87" s="228">
        <f>SUMIFS('EPA Export Aggregation'!$F:$F,'EPA Export Aggregation'!$A:$A,$B87,'EPA Export Aggregation'!$D:$D,$A$1)*IF($A87="CH4",About!$D$58,IF($A87="N2O",About!$D$59,1))</f>
        <v>2.3629664099999999E-3</v>
      </c>
      <c r="M87" s="228">
        <f>SUMIFS('EPA Export Aggregation'!$F:$F,'EPA Export Aggregation'!$A:$A,$B87,'EPA Export Aggregation'!$D:$D,$A$1)*IF($A87="CH4",About!$D$58,IF($A87="N2O",About!$D$59,1))</f>
        <v>2.3629664099999999E-3</v>
      </c>
      <c r="N87" s="228">
        <f>SUMIFS('EPA Export Aggregation'!$F:$F,'EPA Export Aggregation'!$A:$A,$B87,'EPA Export Aggregation'!$D:$D,$A$1)*IF($A87="CH4",About!$D$58,IF($A87="N2O",About!$D$59,1))</f>
        <v>2.3629664099999999E-3</v>
      </c>
      <c r="O87" s="228">
        <f>SUMIFS('EPA Export Aggregation'!$F:$F,'EPA Export Aggregation'!$A:$A,$B87,'EPA Export Aggregation'!$D:$D,$A$1)*IF($A87="CH4",About!$D$58,IF($A87="N2O",About!$D$59,1))</f>
        <v>2.3629664099999999E-3</v>
      </c>
      <c r="P87" s="228">
        <f>SUMIFS('EPA Export Aggregation'!$F:$F,'EPA Export Aggregation'!$A:$A,$B87,'EPA Export Aggregation'!$D:$D,$A$1)*IF($A87="CH4",About!$D$58,IF($A87="N2O",About!$D$59,1))</f>
        <v>2.3629664099999999E-3</v>
      </c>
      <c r="Q87" s="228">
        <f>SUMIFS('EPA Export Aggregation'!$F:$F,'EPA Export Aggregation'!$A:$A,$B87,'EPA Export Aggregation'!$D:$D,$A$1)*IF($A87="CH4",About!$D$58,IF($A87="N2O",About!$D$59,1))</f>
        <v>2.3629664099999999E-3</v>
      </c>
      <c r="R87" s="228">
        <f>SUMIFS('EPA Export Aggregation'!$F:$F,'EPA Export Aggregation'!$A:$A,$B87,'EPA Export Aggregation'!$D:$D,$A$1)*IF($A87="CH4",About!$D$58,IF($A87="N2O",About!$D$59,1))</f>
        <v>2.3629664099999999E-3</v>
      </c>
      <c r="S87" s="228">
        <f>SUMIFS('EPA Export Aggregation'!$F:$F,'EPA Export Aggregation'!$A:$A,$B87,'EPA Export Aggregation'!$D:$D,$A$1)*IF($A87="CH4",About!$D$58,IF($A87="N2O",About!$D$59,1))</f>
        <v>2.3629664099999999E-3</v>
      </c>
      <c r="T87" s="228">
        <f>SUMIFS('EPA Export Aggregation'!$F:$F,'EPA Export Aggregation'!$A:$A,$B87,'EPA Export Aggregation'!$D:$D,$A$1)*IF($A87="CH4",About!$D$58,IF($A87="N2O",About!$D$59,1))</f>
        <v>2.3629664099999999E-3</v>
      </c>
      <c r="U87" s="228">
        <f>SUMIFS('EPA Export Aggregation'!$F:$F,'EPA Export Aggregation'!$A:$A,$B87,'EPA Export Aggregation'!$D:$D,$A$1)*IF($A87="CH4",About!$D$58,IF($A87="N2O",About!$D$59,1))</f>
        <v>2.3629664099999999E-3</v>
      </c>
      <c r="V87" s="228">
        <f>SUMIFS('EPA Export Aggregation'!$F:$F,'EPA Export Aggregation'!$A:$A,$B87,'EPA Export Aggregation'!$D:$D,$A$1)*IF($A87="CH4",About!$D$58,IF($A87="N2O",About!$D$59,1))</f>
        <v>2.3629664099999999E-3</v>
      </c>
      <c r="W87" s="228">
        <f>SUMIFS('EPA Export Aggregation'!$F:$F,'EPA Export Aggregation'!$A:$A,$B87,'EPA Export Aggregation'!$D:$D,$A$1)*IF($A87="CH4",About!$D$58,IF($A87="N2O",About!$D$59,1))</f>
        <v>2.3629664099999999E-3</v>
      </c>
      <c r="X87" s="228">
        <f>SUMIFS('EPA Export Aggregation'!$F:$F,'EPA Export Aggregation'!$A:$A,$B87,'EPA Export Aggregation'!$D:$D,$A$1)*IF($A87="CH4",About!$D$58,IF($A87="N2O",About!$D$59,1))</f>
        <v>2.3629664099999999E-3</v>
      </c>
      <c r="Y87" s="228">
        <f>SUMIFS('EPA Export Aggregation'!$F:$F,'EPA Export Aggregation'!$A:$A,$B87,'EPA Export Aggregation'!$D:$D,$A$1)*IF($A87="CH4",About!$D$58,IF($A87="N2O",About!$D$59,1))</f>
        <v>2.3629664099999999E-3</v>
      </c>
      <c r="Z87" s="228">
        <f>SUMIFS('EPA Export Aggregation'!$F:$F,'EPA Export Aggregation'!$A:$A,$B87,'EPA Export Aggregation'!$D:$D,$A$1)*IF($A87="CH4",About!$D$58,IF($A87="N2O",About!$D$59,1))</f>
        <v>2.3629664099999999E-3</v>
      </c>
      <c r="AA87" s="228">
        <f>SUMIFS('EPA Export Aggregation'!$F:$F,'EPA Export Aggregation'!$A:$A,$B87,'EPA Export Aggregation'!$D:$D,$A$1)*IF($A87="CH4",About!$D$58,IF($A87="N2O",About!$D$59,1))</f>
        <v>2.3629664099999999E-3</v>
      </c>
      <c r="AB87" s="228">
        <f>SUMIFS('EPA Export Aggregation'!$F:$F,'EPA Export Aggregation'!$A:$A,$B87,'EPA Export Aggregation'!$D:$D,$A$1)*IF($A87="CH4",About!$D$58,IF($A87="N2O",About!$D$59,1))</f>
        <v>2.3629664099999999E-3</v>
      </c>
      <c r="AC87" s="228">
        <f>SUMIFS('EPA Export Aggregation'!$F:$F,'EPA Export Aggregation'!$A:$A,$B87,'EPA Export Aggregation'!$D:$D,$A$1)*IF($A87="CH4",About!$D$58,IF($A87="N2O",About!$D$59,1))</f>
        <v>2.3629664099999999E-3</v>
      </c>
      <c r="AD87" s="228">
        <f>SUMIFS('EPA Export Aggregation'!$F:$F,'EPA Export Aggregation'!$A:$A,$B87,'EPA Export Aggregation'!$D:$D,$A$1)*IF($A87="CH4",About!$D$58,IF($A87="N2O",About!$D$59,1))</f>
        <v>2.3629664099999999E-3</v>
      </c>
      <c r="AE87" s="228">
        <f>SUMIFS('EPA Export Aggregation'!$F:$F,'EPA Export Aggregation'!$A:$A,$B87,'EPA Export Aggregation'!$D:$D,$A$1)*IF($A87="CH4",About!$D$58,IF($A87="N2O",About!$D$59,1))</f>
        <v>2.3629664099999999E-3</v>
      </c>
      <c r="AF87" s="228">
        <f>SUMIFS('EPA Export Aggregation'!$F:$F,'EPA Export Aggregation'!$A:$A,$B87,'EPA Export Aggregation'!$D:$D,$A$1)*IF($A87="CH4",About!$D$58,IF($A87="N2O",About!$D$59,1))</f>
        <v>2.3629664099999999E-3</v>
      </c>
      <c r="AG87" s="228">
        <f>SUMIFS('EPA Export Aggregation'!$F:$F,'EPA Export Aggregation'!$A:$A,$B87,'EPA Export Aggregation'!$D:$D,$A$1)*IF($A87="CH4",About!$D$58,IF($A87="N2O",About!$D$59,1))</f>
        <v>2.3629664099999999E-3</v>
      </c>
      <c r="AH87" s="228">
        <f>SUMIFS('EPA Export Aggregation'!$F:$F,'EPA Export Aggregation'!$A:$A,$B87,'EPA Export Aggregation'!$D:$D,$A$1)*IF($A87="CH4",About!$D$58,IF($A87="N2O",About!$D$59,1))</f>
        <v>2.3629664099999999E-3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2024-03-18T21:11:57Z</dcterms:modified>
</cp:coreProperties>
</file>