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alEPS outreach 2022\Updated model Sept 2022\variables\"/>
    </mc:Choice>
  </mc:AlternateContent>
  <xr:revisionPtr revIDLastSave="0" documentId="8_{D31D89BF-9843-4EFD-A79E-A8D0D0952F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9" r:id="rId1"/>
    <sheet name="NTS 1-20" sheetId="11" r:id="rId2"/>
    <sheet name="Data" sheetId="2" r:id="rId3"/>
    <sheet name="CARB" sheetId="12" r:id="rId4"/>
    <sheet name="AVL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0" l="1"/>
  <c r="C7" i="10"/>
  <c r="C2" i="10" l="1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E3" i="2" l="1"/>
  <c r="B2" i="10" s="1"/>
</calcChain>
</file>

<file path=xl/sharedStrings.xml><?xml version="1.0" encoding="utf-8"?>
<sst xmlns="http://schemas.openxmlformats.org/spreadsheetml/2006/main" count="132" uniqueCount="103">
  <si>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</si>
  <si>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</si>
  <si>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</si>
  <si>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</si>
  <si>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</si>
  <si>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</si>
  <si>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</si>
  <si>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</si>
  <si>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</si>
  <si>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</si>
  <si>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</si>
  <si>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</si>
  <si>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</si>
  <si>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</si>
  <si>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</si>
  <si>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</si>
  <si>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</si>
  <si>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</si>
  <si>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</si>
  <si>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</si>
  <si>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</si>
  <si>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</si>
  <si>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</si>
  <si>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</si>
  <si>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</si>
  <si>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</si>
  <si>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</si>
  <si>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</si>
  <si>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</si>
  <si>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</si>
  <si>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</si>
  <si>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</si>
  <si>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</si>
  <si>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</si>
  <si>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</si>
  <si>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</si>
  <si>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</si>
  <si>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</si>
  <si>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</si>
  <si>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</si>
  <si>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</si>
  <si>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</si>
  <si>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</si>
  <si>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</si>
  <si>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</si>
  <si>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</si>
  <si>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</si>
  <si>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</si>
  <si>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</si>
  <si>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</si>
  <si>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</si>
  <si>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</si>
  <si>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</si>
  <si>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</si>
  <si>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</si>
  <si>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</si>
  <si>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</si>
  <si>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</si>
  <si>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</si>
  <si>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</si>
  <si>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</si>
  <si>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</si>
  <si>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</si>
  <si>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</si>
  <si>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</si>
  <si>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</si>
  <si>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</si>
  <si>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</si>
  <si>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</si>
  <si>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</si>
  <si>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</si>
  <si>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</si>
  <si>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</si>
  <si>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</si>
  <si>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</si>
  <si>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</si>
  <si>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</si>
  <si>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</si>
  <si>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</si>
  <si>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</si>
  <si>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</si>
  <si>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</si>
  <si>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</si>
  <si>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</si>
  <si>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</si>
  <si>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</si>
  <si>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</si>
  <si>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</si>
  <si>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</si>
  <si>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</si>
  <si>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</si>
  <si>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</si>
  <si>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</si>
  <si>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</si>
  <si>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</si>
  <si>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Vehicle Lifetime (years)</t>
  </si>
  <si>
    <t>https://ww2.arb.ca.gov/sites/default/files/2018-12/181204workgrouppresentation.pdf</t>
  </si>
  <si>
    <t>CARB states 15 - 25 years, e.g. below.</t>
  </si>
  <si>
    <t>Take the midpoint.</t>
  </si>
  <si>
    <t>https://ww2.arb.ca.gov/sites/default/files/barcu/regact/2022/acf22/appg.pdf</t>
  </si>
  <si>
    <t>California Air Resources Board</t>
  </si>
  <si>
    <t>Advanced Clean Trucks Cost</t>
  </si>
  <si>
    <t>Slide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</si>
</sst>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42863</xdr:rowOff>
    </xdr:from>
    <xdr:to>
      <xdr:col>12</xdr:col>
      <xdr:colOff>95308</xdr:colOff>
      <xdr:row>28</xdr:row>
      <xdr:rowOff>47653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719C9-1915-4CFD-BD00-CDB395E2C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68513"/>
          <a:ext cx="7410508" cy="3871940"/>
        </a:xfrm>
        <a:prstGeom prst="rect">
          <a:avLst/>
        </a:prstGeom>
      </xdr:spPr>
    </xdr:pic>
    <xdr:clientData/>
  </xdr:twoCellAnchor>
  <xdr:twoCellAnchor editAs="oneCell">
    <xdr:from>
      <xdr:col>12</xdr:col>
      <xdr:colOff>444500</xdr:colOff>
      <xdr:row>6</xdr:row>
      <xdr:rowOff>82550</xdr:rowOff>
    </xdr:from>
    <xdr:to>
      <xdr:col>23</xdr:col>
      <xdr:colOff>197751</xdr:colOff>
      <xdr:row>25</xdr:row>
      <xdr:rowOff>60810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1524C-A151-2BE6-D9FA-48E763848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9700" y="1187450"/>
          <a:ext cx="6458851" cy="347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2.arb.ca.gov/sites/default/files/2018-12/181204workgrouppresentation.pdf" TargetMode="External"/><Relationship Id="rId4" Type="http://schemas.openxmlformats.org/officeDocument/2006/relationships/hyperlink" Target="https://www.thoughtco.com/buses-and-other-transit-lifetime-279884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2.arb.ca.gov/sites/default/files/2018-12/181204workgrouppres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abSelected="1" topLeftCell="A45" workbookViewId="0">
      <selection activeCell="A54" sqref="A54"/>
    </sheetView>
  </sheetViews>
  <sheetFormatPr defaultRowHeight="14.5" x14ac:dyDescent="0.35"/>
  <cols>
    <col min="2" max="2" width="132.26953125" customWidth="1"/>
  </cols>
  <sheetData>
    <row r="1" spans="1:2" x14ac:dyDescent="0.35">
      <c r="A1" s="1" t="s">
        <v>49</v>
      </c>
    </row>
    <row r="3" spans="1:2" x14ac:dyDescent="0.35">
      <c r="A3" s="1" t="s">
        <v>50</v>
      </c>
      <c r="B3" s="39" t="s">
        <v>52</v>
      </c>
    </row>
    <row r="4" spans="1:2" x14ac:dyDescent="0.35">
      <c r="B4" s="9" t="s">
        <v>4</v>
      </c>
    </row>
    <row r="5" spans="1:2" x14ac:dyDescent="0.35">
      <c r="B5" s="10">
        <v>2006</v>
      </c>
    </row>
    <row r="6" spans="1:2" x14ac:dyDescent="0.35">
      <c r="B6" s="9" t="s">
        <v>2</v>
      </c>
    </row>
    <row r="7" spans="1:2" x14ac:dyDescent="0.35">
      <c r="B7" s="4" t="s">
        <v>3</v>
      </c>
    </row>
    <row r="8" spans="1:2" x14ac:dyDescent="0.35">
      <c r="B8" s="9" t="s">
        <v>5</v>
      </c>
    </row>
    <row r="10" spans="1:2" x14ac:dyDescent="0.35">
      <c r="B10" s="6" t="s">
        <v>53</v>
      </c>
    </row>
    <row r="11" spans="1:2" x14ac:dyDescent="0.35">
      <c r="B11" s="9" t="s">
        <v>7</v>
      </c>
    </row>
    <row r="12" spans="1:2" x14ac:dyDescent="0.35">
      <c r="B12" s="10">
        <v>2016</v>
      </c>
    </row>
    <row r="13" spans="1:2" x14ac:dyDescent="0.35">
      <c r="B13" s="9" t="s">
        <v>59</v>
      </c>
    </row>
    <row r="14" spans="1:2" x14ac:dyDescent="0.35">
      <c r="B14" s="4" t="s">
        <v>8</v>
      </c>
    </row>
    <row r="15" spans="1:2" x14ac:dyDescent="0.35">
      <c r="B15" s="9" t="s">
        <v>79</v>
      </c>
    </row>
    <row r="17" spans="2:2" x14ac:dyDescent="0.35">
      <c r="B17" s="6" t="s">
        <v>90</v>
      </c>
    </row>
    <row r="18" spans="2:2" x14ac:dyDescent="0.35">
      <c r="B18" s="9" t="s">
        <v>100</v>
      </c>
    </row>
    <row r="19" spans="2:2" x14ac:dyDescent="0.35">
      <c r="B19" s="10">
        <v>2018</v>
      </c>
    </row>
    <row r="20" spans="2:2" x14ac:dyDescent="0.35">
      <c r="B20" s="9" t="s">
        <v>101</v>
      </c>
    </row>
    <row r="21" spans="2:2" x14ac:dyDescent="0.35">
      <c r="B21" s="4" t="s">
        <v>96</v>
      </c>
    </row>
    <row r="22" spans="2:2" x14ac:dyDescent="0.35">
      <c r="B22" s="9" t="s">
        <v>102</v>
      </c>
    </row>
    <row r="23" spans="2:2" s="9" customFormat="1" x14ac:dyDescent="0.35"/>
    <row r="24" spans="2:2" s="9" customFormat="1" x14ac:dyDescent="0.35">
      <c r="B24" s="6" t="s">
        <v>91</v>
      </c>
    </row>
    <row r="25" spans="2:2" s="9" customFormat="1" x14ac:dyDescent="0.35">
      <c r="B25" s="9" t="s">
        <v>82</v>
      </c>
    </row>
    <row r="26" spans="2:2" s="9" customFormat="1" x14ac:dyDescent="0.35">
      <c r="B26" s="10">
        <v>2019</v>
      </c>
    </row>
    <row r="27" spans="2:2" s="9" customFormat="1" x14ac:dyDescent="0.35">
      <c r="B27" s="9" t="s">
        <v>83</v>
      </c>
    </row>
    <row r="28" spans="2:2" s="9" customFormat="1" x14ac:dyDescent="0.35">
      <c r="B28" s="4" t="s">
        <v>84</v>
      </c>
    </row>
    <row r="30" spans="2:2" x14ac:dyDescent="0.35">
      <c r="B30" s="6" t="s">
        <v>55</v>
      </c>
    </row>
    <row r="31" spans="2:2" x14ac:dyDescent="0.35">
      <c r="B31" s="9" t="s">
        <v>29</v>
      </c>
    </row>
    <row r="32" spans="2:2" x14ac:dyDescent="0.35">
      <c r="B32" s="10">
        <v>2013</v>
      </c>
    </row>
    <row r="33" spans="2:2" x14ac:dyDescent="0.35">
      <c r="B33" s="9" t="s">
        <v>30</v>
      </c>
    </row>
    <row r="34" spans="2:2" x14ac:dyDescent="0.35">
      <c r="B34" s="4" t="s">
        <v>28</v>
      </c>
    </row>
    <row r="35" spans="2:2" x14ac:dyDescent="0.35">
      <c r="B35" s="9" t="s">
        <v>31</v>
      </c>
    </row>
    <row r="37" spans="2:2" x14ac:dyDescent="0.35">
      <c r="B37" s="6" t="s">
        <v>56</v>
      </c>
    </row>
    <row r="38" spans="2:2" x14ac:dyDescent="0.35">
      <c r="B38" s="13" t="s">
        <v>15</v>
      </c>
    </row>
    <row r="39" spans="2:2" x14ac:dyDescent="0.35">
      <c r="B39" s="13" t="s">
        <v>16</v>
      </c>
    </row>
    <row r="40" spans="2:2" x14ac:dyDescent="0.35">
      <c r="B40" s="13" t="s">
        <v>17</v>
      </c>
    </row>
    <row r="41" spans="2:2" x14ac:dyDescent="0.35">
      <c r="B41" s="25" t="s">
        <v>18</v>
      </c>
    </row>
    <row r="42" spans="2:2" x14ac:dyDescent="0.35">
      <c r="B42" s="13" t="s">
        <v>19</v>
      </c>
    </row>
    <row r="44" spans="2:2" x14ac:dyDescent="0.35">
      <c r="B44" s="6" t="s">
        <v>57</v>
      </c>
    </row>
    <row r="45" spans="2:2" x14ac:dyDescent="0.35">
      <c r="B45" s="13" t="s">
        <v>7</v>
      </c>
    </row>
    <row r="46" spans="2:2" x14ac:dyDescent="0.35">
      <c r="B46" s="20">
        <v>2009</v>
      </c>
    </row>
    <row r="47" spans="2:2" x14ac:dyDescent="0.35">
      <c r="B47" s="13" t="s">
        <v>39</v>
      </c>
    </row>
    <row r="48" spans="2:2" x14ac:dyDescent="0.35">
      <c r="B48" s="25" t="s">
        <v>40</v>
      </c>
    </row>
    <row r="49" spans="1:2" x14ac:dyDescent="0.35">
      <c r="B49" s="13" t="s">
        <v>41</v>
      </c>
    </row>
    <row r="51" spans="1:2" x14ac:dyDescent="0.35">
      <c r="A51" s="1" t="s">
        <v>80</v>
      </c>
    </row>
    <row r="52" spans="1:2" x14ac:dyDescent="0.35">
      <c r="A52" t="s">
        <v>81</v>
      </c>
    </row>
    <row r="54" spans="1:2" x14ac:dyDescent="0.35">
      <c r="A54" t="s">
        <v>92</v>
      </c>
    </row>
    <row r="55" spans="1:2" x14ac:dyDescent="0.35">
      <c r="A55" t="s">
        <v>93</v>
      </c>
    </row>
    <row r="57" spans="1:2" x14ac:dyDescent="0.35">
      <c r="A57" t="s">
        <v>94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  <hyperlink ref="B21" r:id="rId5" xr:uid="{6E116428-2E91-4C31-B303-F961C6760DF3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defaultColWidth="9.08984375" defaultRowHeight="14.5" x14ac:dyDescent="0.35"/>
  <cols>
    <col min="1" max="1" width="19.36328125" style="13" customWidth="1"/>
    <col min="2" max="27" width="7.7265625" style="13" customWidth="1"/>
    <col min="28" max="28" width="7.08984375" style="77" customWidth="1"/>
    <col min="29" max="55" width="9.08984375" style="77"/>
    <col min="56" max="16384" width="9.08984375" style="13"/>
  </cols>
  <sheetData>
    <row r="1" spans="1:54" s="13" customFormat="1" ht="16.5" customHeight="1" thickBot="1" x14ac:dyDescent="0.4">
      <c r="A1" s="89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 x14ac:dyDescent="0.35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 x14ac:dyDescent="0.35">
      <c r="A3" s="55" t="s">
        <v>61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62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 x14ac:dyDescent="0.35">
      <c r="A4" s="59" t="s">
        <v>63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62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 x14ac:dyDescent="0.35">
      <c r="A5" s="59" t="s">
        <v>64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62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 x14ac:dyDescent="0.35">
      <c r="A6" s="59" t="s">
        <v>65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62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 x14ac:dyDescent="0.35">
      <c r="A7" s="59" t="s">
        <v>66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62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 x14ac:dyDescent="0.35">
      <c r="A8" s="59" t="s">
        <v>67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62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 x14ac:dyDescent="0.35">
      <c r="A9" s="64" t="s">
        <v>68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 x14ac:dyDescent="0.35">
      <c r="A10" s="59" t="s">
        <v>63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 x14ac:dyDescent="0.35">
      <c r="A11" s="59" t="s">
        <v>64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 x14ac:dyDescent="0.35">
      <c r="A12" s="59" t="s">
        <v>65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 x14ac:dyDescent="0.35">
      <c r="A13" s="59" t="s">
        <v>66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 x14ac:dyDescent="0.35">
      <c r="A14" s="59" t="s">
        <v>67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 x14ac:dyDescent="0.35">
      <c r="A15" s="55" t="s">
        <v>69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 x14ac:dyDescent="0.35">
      <c r="A16" s="59" t="s">
        <v>63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 x14ac:dyDescent="0.35">
      <c r="A17" s="59" t="s">
        <v>64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 x14ac:dyDescent="0.35">
      <c r="A18" s="59" t="s">
        <v>65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 x14ac:dyDescent="0.35">
      <c r="A19" s="59" t="s">
        <v>66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 x14ac:dyDescent="0.4">
      <c r="A20" s="73" t="s">
        <v>67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 x14ac:dyDescent="0.35">
      <c r="A21" s="91" t="s">
        <v>70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 x14ac:dyDescent="0.3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 x14ac:dyDescent="0.35">
      <c r="A23" s="92" t="s">
        <v>71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 x14ac:dyDescent="0.35">
      <c r="A24" s="88" t="s">
        <v>72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 x14ac:dyDescent="0.35">
      <c r="A25" s="88" t="s">
        <v>73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 x14ac:dyDescent="0.35">
      <c r="A26" s="93" t="s">
        <v>74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 x14ac:dyDescent="0.3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 x14ac:dyDescent="0.35">
      <c r="A28" s="94" t="s">
        <v>75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 x14ac:dyDescent="0.35">
      <c r="A29" s="95" t="s">
        <v>76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 x14ac:dyDescent="0.35"/>
    <row r="31" spans="1:54" s="77" customFormat="1" x14ac:dyDescent="0.35"/>
    <row r="32" spans="1:54" s="77" customFormat="1" x14ac:dyDescent="0.35"/>
    <row r="33" s="77" customFormat="1" x14ac:dyDescent="0.35"/>
    <row r="34" s="77" customFormat="1" x14ac:dyDescent="0.35"/>
    <row r="35" s="77" customFormat="1" x14ac:dyDescent="0.35"/>
    <row r="36" s="77" customFormat="1" x14ac:dyDescent="0.35"/>
    <row r="37" s="77" customFormat="1" x14ac:dyDescent="0.35"/>
    <row r="38" s="77" customFormat="1" x14ac:dyDescent="0.35"/>
    <row r="39" s="77" customFormat="1" x14ac:dyDescent="0.35"/>
    <row r="40" s="77" customFormat="1" x14ac:dyDescent="0.35"/>
    <row r="41" s="77" customFormat="1" x14ac:dyDescent="0.35"/>
    <row r="42" s="77" customFormat="1" x14ac:dyDescent="0.35"/>
    <row r="43" s="77" customFormat="1" x14ac:dyDescent="0.35"/>
    <row r="44" s="77" customFormat="1" x14ac:dyDescent="0.35"/>
    <row r="45" s="77" customFormat="1" x14ac:dyDescent="0.35"/>
    <row r="46" s="77" customFormat="1" x14ac:dyDescent="0.35"/>
    <row r="47" s="77" customFormat="1" x14ac:dyDescent="0.35"/>
    <row r="48" s="77" customFormat="1" x14ac:dyDescent="0.35"/>
    <row r="49" s="77" customFormat="1" x14ac:dyDescent="0.35"/>
    <row r="50" s="77" customFormat="1" x14ac:dyDescent="0.35"/>
    <row r="51" s="77" customFormat="1" x14ac:dyDescent="0.35"/>
    <row r="52" s="77" customFormat="1" x14ac:dyDescent="0.35"/>
    <row r="53" s="77" customFormat="1" x14ac:dyDescent="0.35"/>
    <row r="54" s="77" customFormat="1" x14ac:dyDescent="0.35"/>
    <row r="55" s="77" customFormat="1" x14ac:dyDescent="0.35"/>
    <row r="56" s="77" customFormat="1" x14ac:dyDescent="0.35"/>
    <row r="57" s="77" customFormat="1" x14ac:dyDescent="0.35"/>
    <row r="58" s="77" customFormat="1" x14ac:dyDescent="0.35"/>
    <row r="59" s="77" customFormat="1" x14ac:dyDescent="0.35"/>
    <row r="60" s="77" customFormat="1" x14ac:dyDescent="0.35"/>
    <row r="61" s="77" customFormat="1" x14ac:dyDescent="0.3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>
      <selection activeCell="A6" sqref="A6"/>
    </sheetView>
  </sheetViews>
  <sheetFormatPr defaultColWidth="9.08984375" defaultRowHeight="14.5" x14ac:dyDescent="0.35"/>
  <cols>
    <col min="1" max="1" width="30.089843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08984375" style="3" customWidth="1"/>
    <col min="6" max="16384" width="9.08984375" style="3"/>
  </cols>
  <sheetData>
    <row r="1" spans="1:5" s="9" customFormat="1" ht="15" thickBot="1" x14ac:dyDescent="0.4">
      <c r="A1" s="6" t="s">
        <v>51</v>
      </c>
      <c r="B1" s="40"/>
      <c r="C1" s="40"/>
      <c r="D1" s="40"/>
      <c r="E1" s="40"/>
    </row>
    <row r="2" spans="1:5" s="2" customFormat="1" ht="58" x14ac:dyDescent="0.35">
      <c r="A2" s="2" t="s">
        <v>0</v>
      </c>
      <c r="B2" s="7" t="s">
        <v>1</v>
      </c>
      <c r="C2" s="2" t="s">
        <v>78</v>
      </c>
      <c r="D2" s="2" t="s">
        <v>77</v>
      </c>
      <c r="E2" s="7" t="s">
        <v>6</v>
      </c>
    </row>
    <row r="3" spans="1:5" ht="15" thickBot="1" x14ac:dyDescent="0.4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" thickBot="1" x14ac:dyDescent="0.4">
      <c r="A5" s="12" t="s">
        <v>54</v>
      </c>
    </row>
    <row r="6" spans="1:5" ht="29" x14ac:dyDescent="0.35">
      <c r="A6" s="7" t="s">
        <v>58</v>
      </c>
      <c r="B6" s="79" t="s">
        <v>86</v>
      </c>
      <c r="C6" s="7" t="s">
        <v>85</v>
      </c>
      <c r="D6" s="79" t="s">
        <v>87</v>
      </c>
      <c r="E6" s="84"/>
    </row>
    <row r="7" spans="1:5" ht="15" thickBot="1" x14ac:dyDescent="0.4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 x14ac:dyDescent="0.35">
      <c r="A8" s="81"/>
      <c r="B8" s="81"/>
      <c r="C8" s="82"/>
      <c r="D8" s="82"/>
    </row>
    <row r="10" spans="1:5" x14ac:dyDescent="0.35">
      <c r="A10" s="12" t="s">
        <v>55</v>
      </c>
      <c r="B10" s="42"/>
      <c r="C10" s="42"/>
      <c r="D10" s="42"/>
      <c r="E10" s="42"/>
    </row>
    <row r="11" spans="1:5" s="10" customFormat="1" x14ac:dyDescent="0.35">
      <c r="A11" s="18" t="s">
        <v>32</v>
      </c>
      <c r="B11" s="17"/>
      <c r="C11" s="18"/>
    </row>
    <row r="12" spans="1:5" s="10" customFormat="1" x14ac:dyDescent="0.35">
      <c r="A12" s="10" t="s">
        <v>33</v>
      </c>
      <c r="B12" s="19" t="s">
        <v>34</v>
      </c>
    </row>
    <row r="13" spans="1:5" s="10" customFormat="1" x14ac:dyDescent="0.35">
      <c r="A13" s="10" t="s">
        <v>35</v>
      </c>
      <c r="B13" s="19" t="s">
        <v>36</v>
      </c>
    </row>
    <row r="14" spans="1:5" s="10" customFormat="1" ht="15" thickBot="1" x14ac:dyDescent="0.4">
      <c r="A14" s="10" t="s">
        <v>37</v>
      </c>
      <c r="B14" s="19" t="s">
        <v>38</v>
      </c>
    </row>
    <row r="15" spans="1:5" s="10" customFormat="1" x14ac:dyDescent="0.35">
      <c r="A15" s="23" t="s">
        <v>25</v>
      </c>
      <c r="C15" s="22"/>
    </row>
    <row r="16" spans="1:5" s="10" customFormat="1" ht="15" thickBot="1" x14ac:dyDescent="0.4">
      <c r="A16" s="24">
        <v>24</v>
      </c>
      <c r="C16" s="21"/>
    </row>
    <row r="18" spans="1:5" x14ac:dyDescent="0.35">
      <c r="A18" s="12" t="s">
        <v>20</v>
      </c>
      <c r="B18" s="42"/>
      <c r="C18" s="42"/>
      <c r="D18" s="42"/>
      <c r="E18" s="42"/>
    </row>
    <row r="19" spans="1:5" x14ac:dyDescent="0.35">
      <c r="A19" s="41" t="s">
        <v>9</v>
      </c>
      <c r="B19" s="41" t="s">
        <v>10</v>
      </c>
      <c r="C19" s="41" t="s">
        <v>11</v>
      </c>
    </row>
    <row r="20" spans="1:5" x14ac:dyDescent="0.35">
      <c r="A20" s="9" t="s">
        <v>21</v>
      </c>
      <c r="B20" s="9" t="s">
        <v>22</v>
      </c>
      <c r="C20" s="10">
        <v>33</v>
      </c>
    </row>
    <row r="21" spans="1:5" ht="15" thickBot="1" x14ac:dyDescent="0.4">
      <c r="A21" s="9" t="s">
        <v>23</v>
      </c>
      <c r="B21" s="9" t="s">
        <v>24</v>
      </c>
      <c r="C21" s="10">
        <v>35</v>
      </c>
    </row>
    <row r="22" spans="1:5" ht="15" thickBot="1" x14ac:dyDescent="0.4">
      <c r="A22" s="9"/>
      <c r="B22" s="14" t="s">
        <v>25</v>
      </c>
      <c r="C22" s="15">
        <v>34</v>
      </c>
    </row>
    <row r="23" spans="1:5" x14ac:dyDescent="0.35">
      <c r="A23" s="9" t="s">
        <v>26</v>
      </c>
    </row>
    <row r="24" spans="1:5" x14ac:dyDescent="0.35">
      <c r="A24" s="9" t="s">
        <v>27</v>
      </c>
    </row>
    <row r="26" spans="1:5" x14ac:dyDescent="0.35">
      <c r="A26" s="12" t="s">
        <v>12</v>
      </c>
      <c r="B26" s="42"/>
      <c r="C26" s="42"/>
      <c r="D26" s="42"/>
      <c r="E26" s="42"/>
    </row>
    <row r="27" spans="1:5" ht="15" thickBot="1" x14ac:dyDescent="0.4">
      <c r="A27" s="41" t="s">
        <v>9</v>
      </c>
      <c r="B27" s="41" t="s">
        <v>10</v>
      </c>
      <c r="C27" s="41" t="s">
        <v>11</v>
      </c>
    </row>
    <row r="28" spans="1:5" ht="15" thickBot="1" x14ac:dyDescent="0.4">
      <c r="A28" s="9" t="s">
        <v>13</v>
      </c>
      <c r="B28" s="16" t="s">
        <v>14</v>
      </c>
      <c r="C28" s="15">
        <v>33</v>
      </c>
    </row>
    <row r="30" spans="1:5" ht="15" thickBot="1" x14ac:dyDescent="0.4">
      <c r="A30" s="12" t="s">
        <v>57</v>
      </c>
      <c r="B30" s="42"/>
      <c r="C30" s="42"/>
      <c r="D30" s="42"/>
      <c r="E30" s="42"/>
    </row>
    <row r="31" spans="1:5" ht="29" x14ac:dyDescent="0.35">
      <c r="A31" s="27" t="s">
        <v>42</v>
      </c>
      <c r="B31" s="32" t="s">
        <v>43</v>
      </c>
      <c r="C31" s="36" t="s">
        <v>44</v>
      </c>
      <c r="D31" s="37" t="s">
        <v>48</v>
      </c>
      <c r="E31" s="37" t="s">
        <v>45</v>
      </c>
    </row>
    <row r="32" spans="1:5" x14ac:dyDescent="0.35">
      <c r="A32" s="26">
        <v>1997</v>
      </c>
      <c r="B32" s="30">
        <v>3826373</v>
      </c>
      <c r="C32" s="33">
        <v>260000</v>
      </c>
      <c r="D32" s="10"/>
      <c r="E32" s="10"/>
    </row>
    <row r="33" spans="1:5" x14ac:dyDescent="0.3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 x14ac:dyDescent="0.3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 x14ac:dyDescent="0.3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 x14ac:dyDescent="0.3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 x14ac:dyDescent="0.3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 x14ac:dyDescent="0.3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 x14ac:dyDescent="0.3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 x14ac:dyDescent="0.3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 x14ac:dyDescent="0.3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5" thickBot="1" x14ac:dyDescent="0.4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 x14ac:dyDescent="0.35">
      <c r="A43" s="9"/>
      <c r="B43" s="9"/>
      <c r="C43" s="9"/>
      <c r="D43" s="9"/>
      <c r="E43" s="9"/>
    </row>
    <row r="44" spans="1:5" x14ac:dyDescent="0.35">
      <c r="A44" s="1" t="s">
        <v>46</v>
      </c>
      <c r="B44" s="9"/>
      <c r="C44" s="9"/>
      <c r="D44" s="9"/>
    </row>
    <row r="45" spans="1:5" x14ac:dyDescent="0.35">
      <c r="A45" s="34">
        <f>AVERAGE(E33:E42)</f>
        <v>5.8060812902328285E-2</v>
      </c>
      <c r="B45" s="9"/>
      <c r="C45" s="9"/>
      <c r="D45" s="9"/>
    </row>
    <row r="46" spans="1:5" ht="15" thickBot="1" x14ac:dyDescent="0.4">
      <c r="A46" s="9"/>
      <c r="B46" s="9"/>
      <c r="C46" s="9"/>
      <c r="D46" s="9"/>
    </row>
    <row r="47" spans="1:5" ht="29" x14ac:dyDescent="0.35">
      <c r="A47" s="44" t="s">
        <v>47</v>
      </c>
      <c r="B47" s="9"/>
      <c r="C47" s="9"/>
      <c r="D47" s="9"/>
    </row>
    <row r="48" spans="1:5" ht="15" thickBot="1" x14ac:dyDescent="0.4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A2AD-3771-4D0A-B6DC-1FAD62FED203}">
  <dimension ref="A1:L6"/>
  <sheetViews>
    <sheetView workbookViewId="0">
      <selection activeCell="A6" sqref="A6"/>
    </sheetView>
  </sheetViews>
  <sheetFormatPr defaultRowHeight="14.5" x14ac:dyDescent="0.35"/>
  <cols>
    <col min="1" max="16384" width="8.7265625" style="9"/>
  </cols>
  <sheetData>
    <row r="1" spans="1:12" x14ac:dyDescent="0.35">
      <c r="A1" s="9" t="s">
        <v>97</v>
      </c>
    </row>
    <row r="3" spans="1:12" x14ac:dyDescent="0.35">
      <c r="A3" s="9" t="s">
        <v>98</v>
      </c>
      <c r="D3" s="9">
        <v>20</v>
      </c>
    </row>
    <row r="5" spans="1:12" x14ac:dyDescent="0.35">
      <c r="A5" s="4" t="s">
        <v>96</v>
      </c>
    </row>
    <row r="6" spans="1:12" x14ac:dyDescent="0.35">
      <c r="L6" s="9" t="s">
        <v>99</v>
      </c>
    </row>
  </sheetData>
  <hyperlinks>
    <hyperlink ref="A5" r:id="rId1" xr:uid="{64BCBB0B-FC3B-4EEC-86B1-0E47BF69C645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C3" sqref="C3"/>
    </sheetView>
  </sheetViews>
  <sheetFormatPr defaultRowHeight="14.5" x14ac:dyDescent="0.35"/>
  <cols>
    <col min="1" max="1" width="14.6328125" customWidth="1"/>
    <col min="2" max="2" width="19" customWidth="1"/>
    <col min="3" max="3" width="15.6328125" customWidth="1"/>
  </cols>
  <sheetData>
    <row r="1" spans="1:3" ht="29" x14ac:dyDescent="0.35">
      <c r="A1" s="87" t="s">
        <v>95</v>
      </c>
      <c r="B1" s="11" t="s">
        <v>88</v>
      </c>
      <c r="C1" s="11" t="s">
        <v>89</v>
      </c>
    </row>
    <row r="2" spans="1:3" x14ac:dyDescent="0.35">
      <c r="A2" t="s">
        <v>51</v>
      </c>
      <c r="B2" s="78">
        <f>ROUND(Data!E3,0)</f>
        <v>13</v>
      </c>
      <c r="C2">
        <f>Data!B3</f>
        <v>14</v>
      </c>
    </row>
    <row r="3" spans="1:3" x14ac:dyDescent="0.35">
      <c r="A3" t="s">
        <v>54</v>
      </c>
      <c r="B3" s="45">
        <f>Data!C7</f>
        <v>23</v>
      </c>
      <c r="C3" s="9">
        <f>CARB!D3</f>
        <v>20</v>
      </c>
    </row>
    <row r="4" spans="1:3" x14ac:dyDescent="0.35">
      <c r="A4" t="s">
        <v>55</v>
      </c>
      <c r="B4" s="45">
        <f>ROUND(Data!A16,0)</f>
        <v>24</v>
      </c>
      <c r="C4" s="45">
        <f>B4</f>
        <v>24</v>
      </c>
    </row>
    <row r="5" spans="1:3" x14ac:dyDescent="0.35">
      <c r="A5" t="s">
        <v>20</v>
      </c>
      <c r="B5" s="78">
        <f>ROUND(Data!C22,0)</f>
        <v>34</v>
      </c>
      <c r="C5">
        <f>B5</f>
        <v>34</v>
      </c>
    </row>
    <row r="6" spans="1:3" x14ac:dyDescent="0.35">
      <c r="A6" t="s">
        <v>12</v>
      </c>
      <c r="B6" s="78">
        <f>ROUND(Data!C28,0)</f>
        <v>33</v>
      </c>
      <c r="C6">
        <f>B6</f>
        <v>33</v>
      </c>
    </row>
    <row r="7" spans="1:3" x14ac:dyDescent="0.35">
      <c r="A7" t="s">
        <v>57</v>
      </c>
      <c r="B7" s="78">
        <f>ROUND(Data!A48,0)</f>
        <v>17</v>
      </c>
      <c r="C7">
        <f>CARB!D3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NTS 1-20</vt:lpstr>
      <vt:lpstr>Data</vt:lpstr>
      <vt:lpstr>CARB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2014-03-17T23:54:25Z</dcterms:created>
  <dcterms:modified xsi:type="dcterms:W3CDTF">2022-09-23T12:31:26Z</dcterms:modified>
</cp:coreProperties>
</file>