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CA\elec\BPSpUGBCD\"/>
    </mc:Choice>
  </mc:AlternateContent>
  <xr:revisionPtr revIDLastSave="0" documentId="8_{5CEF33A0-661E-4BE9-BEFF-606BC9287B44}" xr6:coauthVersionLast="47" xr6:coauthVersionMax="47" xr10:uidLastSave="{00000000-0000-0000-0000-000000000000}"/>
  <bookViews>
    <workbookView xWindow="915" yWindow="885" windowWidth="19965" windowHeight="7170" xr2:uid="{00000000-000D-0000-FFFF-FFFF00000000}"/>
  </bookViews>
  <sheets>
    <sheet name="About" sheetId="1" r:id="rId1"/>
    <sheet name="Inflation Reduction Act" sheetId="7" r:id="rId2"/>
    <sheet name="BPSpUGBC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2" i="2" l="1"/>
  <c r="R2" i="2"/>
  <c r="S2" i="2"/>
  <c r="T2" i="2"/>
  <c r="U2" i="2"/>
  <c r="W88" i="7"/>
  <c r="Y2" i="2" s="1"/>
  <c r="J2" i="2"/>
  <c r="D88" i="7"/>
  <c r="C88" i="7" s="1"/>
  <c r="B88" i="7" s="1"/>
  <c r="D2" i="2" s="1"/>
  <c r="AC88" i="7"/>
  <c r="AE2" i="2" s="1"/>
  <c r="AB88" i="7"/>
  <c r="AD2" i="2" s="1"/>
  <c r="AA88" i="7"/>
  <c r="AC2" i="2" s="1"/>
  <c r="Z88" i="7"/>
  <c r="AB2" i="2" s="1"/>
  <c r="Y88" i="7"/>
  <c r="AA2" i="2" s="1"/>
  <c r="X88" i="7"/>
  <c r="Z2" i="2" s="1"/>
  <c r="V88" i="7"/>
  <c r="X2" i="2" s="1"/>
  <c r="U88" i="7"/>
  <c r="W2" i="2" s="1"/>
  <c r="T88" i="7"/>
  <c r="V2" i="2" s="1"/>
  <c r="S88" i="7"/>
  <c r="R88" i="7"/>
  <c r="Q88" i="7"/>
  <c r="P88" i="7"/>
  <c r="O88" i="7"/>
  <c r="N88" i="7"/>
  <c r="P2" i="2" s="1"/>
  <c r="M88" i="7"/>
  <c r="O2" i="2" s="1"/>
  <c r="L88" i="7"/>
  <c r="N2" i="2" s="1"/>
  <c r="K88" i="7"/>
  <c r="M2" i="2" s="1"/>
  <c r="J88" i="7"/>
  <c r="L2" i="2" s="1"/>
  <c r="I88" i="7"/>
  <c r="K2" i="2" s="1"/>
  <c r="H88" i="7"/>
  <c r="G88" i="7"/>
  <c r="I2" i="2" s="1"/>
  <c r="F88" i="7"/>
  <c r="H2" i="2" s="1"/>
  <c r="E88" i="7"/>
  <c r="G2" i="2" s="1"/>
  <c r="B53" i="7"/>
  <c r="B57" i="7" s="1"/>
  <c r="B34" i="7"/>
  <c r="B30" i="7"/>
  <c r="F2" i="2" l="1"/>
  <c r="E2" i="2"/>
  <c r="C57" i="7"/>
  <c r="D57" i="7" s="1"/>
  <c r="E57" i="7" s="1"/>
  <c r="F57" i="7" s="1"/>
  <c r="G57" i="7" s="1"/>
  <c r="B63" i="7"/>
  <c r="B64" i="7" s="1"/>
  <c r="B54" i="7"/>
  <c r="H63" i="7" s="1"/>
  <c r="AA63" i="7" l="1"/>
  <c r="AA64" i="7" s="1"/>
  <c r="S63" i="7"/>
  <c r="S64" i="7" s="1"/>
  <c r="K63" i="7"/>
  <c r="K64" i="7" s="1"/>
  <c r="C63" i="7"/>
  <c r="C64" i="7" s="1"/>
  <c r="V63" i="7"/>
  <c r="V64" i="7" s="1"/>
  <c r="M63" i="7"/>
  <c r="M64" i="7" s="1"/>
  <c r="AC63" i="7"/>
  <c r="AC64" i="7" s="1"/>
  <c r="T63" i="7"/>
  <c r="T64" i="7" s="1"/>
  <c r="J63" i="7"/>
  <c r="J64" i="7" s="1"/>
  <c r="AD63" i="7"/>
  <c r="AD64" i="7" s="1"/>
  <c r="U63" i="7"/>
  <c r="U64" i="7" s="1"/>
  <c r="L63" i="7"/>
  <c r="L64" i="7" s="1"/>
  <c r="H64" i="7"/>
  <c r="AB63" i="7"/>
  <c r="AB64" i="7" s="1"/>
  <c r="R63" i="7"/>
  <c r="R64" i="7" s="1"/>
  <c r="I63" i="7"/>
  <c r="I64" i="7" s="1"/>
  <c r="P63" i="7"/>
  <c r="P64" i="7" s="1"/>
  <c r="X63" i="7"/>
  <c r="X64" i="7" s="1"/>
  <c r="O63" i="7"/>
  <c r="O64" i="7" s="1"/>
  <c r="Y63" i="7"/>
  <c r="Y64" i="7" s="1"/>
  <c r="W63" i="7"/>
  <c r="W64" i="7" s="1"/>
  <c r="N63" i="7"/>
  <c r="N64" i="7" s="1"/>
  <c r="Z63" i="7"/>
  <c r="Z64" i="7" s="1"/>
  <c r="Q63" i="7"/>
  <c r="Q64" i="7" s="1"/>
  <c r="D63" i="7" l="1"/>
  <c r="D64" i="7" l="1"/>
  <c r="E63" i="7"/>
  <c r="E64" i="7" l="1"/>
  <c r="F63" i="7"/>
  <c r="F64" i="7" l="1"/>
  <c r="G63" i="7"/>
  <c r="G64" i="7" s="1"/>
</calcChain>
</file>

<file path=xl/sharedStrings.xml><?xml version="1.0" encoding="utf-8"?>
<sst xmlns="http://schemas.openxmlformats.org/spreadsheetml/2006/main" count="66" uniqueCount="65">
  <si>
    <t>Source:</t>
  </si>
  <si>
    <t>Notes:</t>
  </si>
  <si>
    <t>Dmnl</t>
  </si>
  <si>
    <t>Percent of Capital Cost</t>
  </si>
  <si>
    <t>incentives in the Inflation Reduction Act. Given the volume of</t>
  </si>
  <si>
    <t xml:space="preserve">This file assumes developers will opt for the battery ITC, given the </t>
  </si>
  <si>
    <t>announced battery manufacturing capacity, we assume projects</t>
  </si>
  <si>
    <t>will qualify for the domestic content bonus.</t>
  </si>
  <si>
    <t>Methodology:</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</si>
  <si>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</si>
  <si>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</si>
  <si>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</si>
  <si>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</si>
  <si>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</si>
  <si>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</si>
  <si>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</si>
  <si>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</si>
  <si>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</si>
  <si>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</si>
  <si>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</si>
  <si>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</si>
  <si>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</si>
  <si>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</si>
  <si>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</si>
  <si>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</si>
  <si>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</si>
  <si>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</si>
  <si>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</si>
  <si>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</si>
  <si>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</si>
  <si>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</si>
  <si>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</si>
  <si>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</si>
  <si>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</si>
  <si>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</si>
  <si>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</si>
  <si>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</si>
  <si>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</si>
  <si>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</si>
  <si>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</si>
  <si>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</si>
  <si>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</si>
  <si>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</si>
  <si>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</si>
  <si>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</si>
  <si>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</si>
  <si>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</si>
  <si>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</si>
  <si>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</si>
  <si>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</si>
  <si>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Domestic content bonus, base</t>
  </si>
  <si>
    <t>Domestic content bonus, bonus</t>
  </si>
  <si>
    <t>Transferability penalty</t>
  </si>
  <si>
    <t>Energy community bonus</t>
  </si>
  <si>
    <t>Fraction of capacity qualifying for energy community bonus</t>
  </si>
  <si>
    <t>ITC</t>
  </si>
  <si>
    <t>ITC Phase-out Schedule</t>
  </si>
  <si>
    <t>Selected Schedule</t>
  </si>
  <si>
    <t>Base Credit</t>
  </si>
  <si>
    <t>Bonus Credit</t>
  </si>
  <si>
    <t>ITC Settings</t>
  </si>
  <si>
    <t>Offshore Credit Value % project costs</t>
  </si>
  <si>
    <t>See Inflation Reduction Act tab</t>
  </si>
  <si>
    <t>BPSpUGBCD BAU Percent Subsidy per Unit Grid Battery Capacity Deployed</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</si>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</sst>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00"/>
    <numFmt numFmtId="165" formatCode="0.0%"/>
  </numFmts>
  <fonts count="1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scheme val="minor"/>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s>
  <fills count="5">
    <fill>
      <patternFill patternType="none"/>
    </fill>
    <fill>
      <patternFill patternType="gray125"/>
    </fill>
    <fill>
      <patternFill patternType="solid">
        <fgColor rgb="FFCFE2F3"/>
        <bgColor rgb="FFCFE2F3"/>
      </patternFill>
    </fill>
    <fill>
      <patternFill patternType="solid">
        <fgColor rgb="FFB7B7B7"/>
        <bgColor rgb="FFB7B7B7"/>
      </patternFill>
    </fill>
    <fill>
      <patternFill patternType="solid">
        <fgColor theme="0" tint="-0.149998474074526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6">
    <xf numFmtId="0" fontId="0" fillId="0" borderId="0"/>
    <xf numFmtId="0" fontId="2" fillId="0" borderId="0"/>
    <xf numFmtId="0" fontId="3" fillId="0" borderId="0"/>
    <xf numFmtId="0" fontId="5" fillId="0" borderId="0"/>
    <xf numFmtId="9" fontId="4" fillId="0" borderId="0" applyFont="0" applyFill="0" applyBorder="0" applyAlignment="0" applyProtection="0"/>
    <xf numFmtId="44" fontId="4" fillId="0" borderId="0" applyFont="0" applyFill="0" applyBorder="0" applyAlignment="0" applyProtection="0"/>
  </cellStyleXfs>
  <cellXfs count="43">
    <xf numFmtId="0" fontId="0" fillId="0" borderId="0" xfId="0"/>
    <xf numFmtId="0" fontId="1" fillId="0" borderId="0" xfId="0" applyFont="1"/>
    <xf numFmtId="164" fontId="0" fillId="0" borderId="0" xfId="0" applyNumberFormat="1"/>
    <xf numFmtId="0" fontId="0" fillId="0" borderId="0" xfId="0" applyAlignment="1">
      <alignment horizontal="right" wrapText="1"/>
    </xf>
    <xf numFmtId="0" fontId="6" fillId="2" borderId="0" xfId="3" applyFont="1" applyFill="1"/>
    <xf numFmtId="0" fontId="7" fillId="0" borderId="0" xfId="3" applyFont="1"/>
    <xf numFmtId="0" fontId="5" fillId="0" borderId="0" xfId="3"/>
    <xf numFmtId="0" fontId="7" fillId="0" borderId="0" xfId="3" applyFont="1" applyAlignment="1">
      <alignment wrapText="1"/>
    </xf>
    <xf numFmtId="0" fontId="7" fillId="2" borderId="0" xfId="3" applyFont="1" applyFill="1"/>
    <xf numFmtId="0" fontId="6" fillId="3" borderId="0" xfId="3" applyFont="1" applyFill="1"/>
    <xf numFmtId="0" fontId="7" fillId="3" borderId="0" xfId="3" applyFont="1" applyFill="1"/>
    <xf numFmtId="0" fontId="8" fillId="0" borderId="0" xfId="3" applyFont="1"/>
    <xf numFmtId="0" fontId="9" fillId="0" borderId="0" xfId="3" applyFont="1"/>
    <xf numFmtId="0" fontId="6" fillId="0" borderId="0" xfId="3" applyFont="1"/>
    <xf numFmtId="165" fontId="7" fillId="0" borderId="0" xfId="3" applyNumberFormat="1" applyFont="1"/>
    <xf numFmtId="9" fontId="7" fillId="0" borderId="0" xfId="4" applyFont="1"/>
    <xf numFmtId="0" fontId="6" fillId="0" borderId="0" xfId="3" applyFont="1" applyAlignment="1">
      <alignment wrapText="1"/>
    </xf>
    <xf numFmtId="0" fontId="10" fillId="0" borderId="0" xfId="3" applyFont="1"/>
    <xf numFmtId="0" fontId="13" fillId="0" borderId="1" xfId="3" applyFont="1" applyBorder="1"/>
    <xf numFmtId="0" fontId="14" fillId="0" borderId="2" xfId="3" applyFont="1" applyBorder="1" applyAlignment="1">
      <alignment horizontal="center"/>
    </xf>
    <xf numFmtId="0" fontId="14" fillId="0" borderId="3" xfId="3" applyFont="1" applyBorder="1"/>
    <xf numFmtId="0" fontId="14" fillId="0" borderId="4" xfId="3" applyFont="1" applyBorder="1" applyAlignment="1">
      <alignment horizontal="center"/>
    </xf>
    <xf numFmtId="0" fontId="11" fillId="0" borderId="3" xfId="3" applyFont="1" applyBorder="1"/>
    <xf numFmtId="10" fontId="11" fillId="0" borderId="4" xfId="3" applyNumberFormat="1" applyFont="1" applyBorder="1" applyAlignment="1">
      <alignment horizontal="right"/>
    </xf>
    <xf numFmtId="10" fontId="7" fillId="0" borderId="0" xfId="3" applyNumberFormat="1" applyFont="1"/>
    <xf numFmtId="0" fontId="11" fillId="0" borderId="5" xfId="3" applyFont="1" applyBorder="1"/>
    <xf numFmtId="10" fontId="11" fillId="0" borderId="6" xfId="3" applyNumberFormat="1" applyFont="1" applyBorder="1" applyAlignment="1">
      <alignment horizontal="right"/>
    </xf>
    <xf numFmtId="0" fontId="15" fillId="0" borderId="0" xfId="3" applyFont="1"/>
    <xf numFmtId="9" fontId="7" fillId="0" borderId="0" xfId="3" applyNumberFormat="1" applyFont="1"/>
    <xf numFmtId="9" fontId="7" fillId="0" borderId="0" xfId="3" applyNumberFormat="1" applyFont="1" applyAlignment="1">
      <alignment wrapText="1"/>
    </xf>
    <xf numFmtId="0" fontId="5" fillId="0" borderId="0" xfId="3" applyAlignment="1">
      <alignment wrapText="1"/>
    </xf>
    <xf numFmtId="0" fontId="7" fillId="0" borderId="0" xfId="3" applyFont="1" applyAlignment="1">
      <alignment horizontal="left" wrapText="1"/>
    </xf>
    <xf numFmtId="9" fontId="7" fillId="0" borderId="0" xfId="3" applyNumberFormat="1" applyFont="1" applyAlignment="1">
      <alignment horizontal="right" wrapText="1"/>
    </xf>
    <xf numFmtId="0" fontId="8" fillId="4" borderId="0" xfId="3" applyFont="1" applyFill="1" applyAlignment="1">
      <alignment horizontal="left" wrapText="1"/>
    </xf>
    <xf numFmtId="0" fontId="7" fillId="4" borderId="0" xfId="3" applyFont="1" applyFill="1" applyAlignment="1">
      <alignment horizontal="left" wrapText="1"/>
    </xf>
    <xf numFmtId="0" fontId="7" fillId="4" borderId="0" xfId="3" applyFont="1" applyFill="1"/>
    <xf numFmtId="0" fontId="5" fillId="4" borderId="0" xfId="3" applyFill="1"/>
    <xf numFmtId="10" fontId="7" fillId="0" borderId="0" xfId="3" applyNumberFormat="1" applyFont="1" applyAlignment="1">
      <alignment horizontal="left" wrapText="1"/>
    </xf>
    <xf numFmtId="2" fontId="7" fillId="0" borderId="0" xfId="3" applyNumberFormat="1" applyFont="1" applyAlignment="1">
      <alignment horizontal="left" wrapText="1"/>
    </xf>
    <xf numFmtId="2" fontId="7" fillId="4" borderId="0" xfId="3" applyNumberFormat="1" applyFont="1" applyFill="1" applyAlignment="1">
      <alignment horizontal="left" wrapText="1"/>
    </xf>
    <xf numFmtId="10" fontId="7" fillId="0" borderId="0" xfId="3" applyNumberFormat="1" applyFont="1" applyAlignment="1">
      <alignment horizontal="right" wrapText="1"/>
    </xf>
    <xf numFmtId="0" fontId="6" fillId="0" borderId="0" xfId="3" applyFont="1" applyAlignment="1">
      <alignment horizontal="left" wrapText="1"/>
    </xf>
    <xf numFmtId="14" fontId="0" fillId="0" borderId="0" xfId="0" applyNumberFormat="1"/>
  </cellXfs>
  <cellStyles count="6">
    <cellStyle name="Currency 2" xfId="5" xr:uid="{81BD210F-5FF0-4880-8028-0DC76957F95F}"/>
    <cellStyle name="Normal" xfId="0" builtinId="0"/>
    <cellStyle name="Normal 2" xfId="1" xr:uid="{00000000-0005-0000-0000-000002000000}"/>
    <cellStyle name="Normal 3" xfId="2" xr:uid="{A0D66D47-893E-4339-ABA2-2AA2E8FD27AB}"/>
    <cellStyle name="Normal 3 2" xfId="3" xr:uid="{6280AA9E-3B50-418D-82DE-98EB684B0878}"/>
    <cellStyle name="Percent 2" xfId="4" xr:uid="{2FFD538B-3558-46F7-AC70-5718F1F530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7</xdr:row>
      <xdr:rowOff>123825</xdr:rowOff>
    </xdr:from>
    <xdr:ext cx="3924300" cy="2562225"/>
    <xdr:pic>
      <xdr:nvPicPr>
        <xdr:cNvPr id="2" name="image2.png" title="Image">
          <a:extLst>
            <a:ext uri="{FF2B5EF4-FFF2-40B4-BE49-F238E27FC236}">
              <a16:creationId xmlns:a16="http://schemas.microsoft.com/office/drawing/2014/main" id="{A5FB1B13-A2D0-4D9F-8AA7-389C0FFC2C37}"/>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E9" sqref="E9"/>
    </sheetView>
  </sheetViews>
  <sheetFormatPr defaultRowHeight="15" x14ac:dyDescent="0.25"/>
  <sheetData>
    <row r="1" spans="1:3" x14ac:dyDescent="0.25">
      <c r="A1" s="1" t="s">
        <v>63</v>
      </c>
      <c r="B1" t="s">
        <v>64</v>
      </c>
      <c r="C1" s="42">
        <v>45532</v>
      </c>
    </row>
    <row r="3" spans="1:3" x14ac:dyDescent="0.25">
      <c r="A3" s="1" t="s">
        <v>0</v>
      </c>
      <c r="B3" t="s">
        <v>62</v>
      </c>
    </row>
    <row r="5" spans="1:3" x14ac:dyDescent="0.25">
      <c r="A5" t="s">
        <v>1</v>
      </c>
    </row>
    <row r="6" spans="1:3" x14ac:dyDescent="0.25">
      <c r="A6" t="s">
        <v>5</v>
      </c>
    </row>
    <row r="7" spans="1:3" x14ac:dyDescent="0.25">
      <c r="A7" t="s">
        <v>4</v>
      </c>
    </row>
    <row r="8" spans="1:3" x14ac:dyDescent="0.25">
      <c r="A8" t="s">
        <v>6</v>
      </c>
    </row>
    <row r="9" spans="1:3" x14ac:dyDescent="0.25">
      <c r="A9" t="s">
        <v>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9D1B2-CE7E-4A77-8E06-AF88043433CB}">
  <sheetPr>
    <tabColor rgb="FF6AA84F"/>
  </sheetPr>
  <dimension ref="A1:AJ534"/>
  <sheetViews>
    <sheetView topLeftCell="B48" workbookViewId="0">
      <selection activeCell="S79" sqref="S79"/>
    </sheetView>
  </sheetViews>
  <sheetFormatPr defaultColWidth="12.5703125" defaultRowHeight="15.75" customHeight="1" x14ac:dyDescent="0.2"/>
  <cols>
    <col min="1" max="1" width="94.42578125" style="6" customWidth="1"/>
    <col min="2" max="2" width="15.42578125" style="6" customWidth="1"/>
    <col min="3" max="4" width="11.5703125" style="6" customWidth="1"/>
    <col min="5" max="5" width="10.140625" style="6" customWidth="1"/>
    <col min="6" max="6" width="7.5703125" style="6" customWidth="1"/>
    <col min="7" max="7" width="9.5703125" style="6" customWidth="1"/>
    <col min="8" max="8" width="10.140625" style="6" customWidth="1"/>
    <col min="9" max="36" width="7.5703125" style="6" customWidth="1"/>
    <col min="37" max="16384" width="12.5703125" style="6"/>
  </cols>
  <sheetData>
    <row r="1" spans="1:36" ht="12.75" x14ac:dyDescent="0.2">
      <c r="A1" s="4" t="s">
        <v>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5"/>
      <c r="AH1" s="5"/>
      <c r="AI1" s="5"/>
      <c r="AJ1" s="5"/>
    </row>
    <row r="2" spans="1:36" ht="305.25" customHeight="1" x14ac:dyDescent="0.2">
      <c r="A2" s="7" t="s">
        <v>9</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6" ht="12.75" x14ac:dyDescent="0.2">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4" spans="1:36" ht="12.75" x14ac:dyDescent="0.2">
      <c r="A4" s="4" t="s">
        <v>10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row>
    <row r="5" spans="1:36" ht="12.75" x14ac:dyDescent="0.2">
      <c r="A5" s="9" t="s">
        <v>11</v>
      </c>
      <c r="B5" s="9"/>
      <c r="C5" s="9"/>
      <c r="D5" s="9"/>
      <c r="E5" s="9"/>
      <c r="F5" s="9"/>
      <c r="G5" s="9"/>
      <c r="H5" s="9"/>
      <c r="I5" s="9"/>
      <c r="J5" s="9"/>
      <c r="K5" s="9"/>
      <c r="L5" s="9"/>
      <c r="M5" s="9"/>
      <c r="N5" s="10"/>
      <c r="O5" s="10"/>
      <c r="P5" s="10"/>
      <c r="Q5" s="10"/>
      <c r="R5" s="10"/>
      <c r="S5" s="10"/>
      <c r="T5" s="10"/>
      <c r="U5" s="10"/>
      <c r="V5" s="10"/>
      <c r="W5" s="10"/>
      <c r="X5" s="10"/>
      <c r="Y5" s="10"/>
      <c r="Z5" s="10"/>
      <c r="AA5" s="10"/>
      <c r="AB5" s="10"/>
      <c r="AC5" s="10"/>
      <c r="AD5" s="10"/>
      <c r="AE5" s="10"/>
      <c r="AF5" s="10"/>
      <c r="AG5" s="10"/>
      <c r="AH5" s="10"/>
      <c r="AI5" s="10"/>
      <c r="AJ5" s="10"/>
    </row>
    <row r="6" spans="1:36" ht="12.75" x14ac:dyDescent="0.2">
      <c r="A6" s="11" t="s">
        <v>12</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1:36" ht="12.75" x14ac:dyDescent="0.2">
      <c r="A7" s="12" t="s">
        <v>13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ht="12.75" x14ac:dyDescent="0.2">
      <c r="A8" s="13"/>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spans="1:36" ht="12.75" x14ac:dyDescent="0.2">
      <c r="A9" s="13"/>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spans="1:36" ht="12.75" x14ac:dyDescent="0.2">
      <c r="A10" s="13"/>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row>
    <row r="11" spans="1:36" ht="12.75" x14ac:dyDescent="0.2">
      <c r="A11" s="13"/>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spans="1:36" ht="12.75" x14ac:dyDescent="0.2">
      <c r="A12" s="13"/>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spans="1:36" ht="12.75" x14ac:dyDescent="0.2">
      <c r="A13" s="13"/>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spans="1:36" ht="12.75" x14ac:dyDescent="0.2">
      <c r="A14" s="13"/>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spans="1:36" ht="12.75" x14ac:dyDescent="0.2">
      <c r="A15" s="13"/>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ht="12.75" x14ac:dyDescent="0.2">
      <c r="A16" s="13"/>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spans="1:36" ht="12.75" x14ac:dyDescent="0.2">
      <c r="A17" s="13"/>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spans="1:36" ht="12.75" x14ac:dyDescent="0.2">
      <c r="A18" s="13"/>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spans="1:36" ht="12.75" x14ac:dyDescent="0.2">
      <c r="A19" s="13"/>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spans="1:36" ht="12.75" x14ac:dyDescent="0.2">
      <c r="A20" s="13"/>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spans="1:36" ht="12.75" x14ac:dyDescent="0.2">
      <c r="A21" s="13"/>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spans="1:36" ht="12.75" x14ac:dyDescent="0.2">
      <c r="A22" s="13"/>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spans="1:36" ht="12.75" x14ac:dyDescent="0.2">
      <c r="A23" s="13"/>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spans="1:36" ht="12.75" x14ac:dyDescent="0.2">
      <c r="A24" s="13"/>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spans="1:36" ht="12.75" x14ac:dyDescent="0.2">
      <c r="A25" s="13"/>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spans="1:36" ht="12.75" x14ac:dyDescent="0.2">
      <c r="A26" s="5" t="s">
        <v>14</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spans="1:36" ht="12.75" x14ac:dyDescent="0.2">
      <c r="A27" s="5" t="s">
        <v>15</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spans="1:36" ht="12.75" x14ac:dyDescent="0.2">
      <c r="A28" s="5" t="s">
        <v>16</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spans="1:36" ht="12.75" x14ac:dyDescent="0.2">
      <c r="A29" s="6" t="s">
        <v>17</v>
      </c>
      <c r="B29" s="14">
        <v>0.127</v>
      </c>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spans="1:36" ht="12.75" x14ac:dyDescent="0.2">
      <c r="A30" s="6" t="s">
        <v>18</v>
      </c>
      <c r="B30" s="15">
        <f>B29*1.2</f>
        <v>0.15240000000000001</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spans="1:36" ht="12.75" x14ac:dyDescent="0.2">
      <c r="A31" s="13"/>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spans="1:36" ht="12.75" x14ac:dyDescent="0.2">
      <c r="A32" s="13"/>
      <c r="B32" s="13">
        <v>2022</v>
      </c>
      <c r="C32" s="13">
        <v>2023</v>
      </c>
      <c r="D32" s="13">
        <v>2024</v>
      </c>
      <c r="E32" s="13">
        <v>2025</v>
      </c>
      <c r="F32" s="13">
        <v>2026</v>
      </c>
      <c r="G32" s="13">
        <v>2027</v>
      </c>
      <c r="H32" s="13">
        <v>2028</v>
      </c>
      <c r="I32" s="13">
        <v>2029</v>
      </c>
      <c r="J32" s="13">
        <v>2030</v>
      </c>
      <c r="K32" s="13">
        <v>2031</v>
      </c>
      <c r="L32" s="13">
        <v>2032</v>
      </c>
      <c r="M32" s="13">
        <v>2033</v>
      </c>
      <c r="N32" s="13">
        <v>2034</v>
      </c>
      <c r="O32" s="13">
        <v>2035</v>
      </c>
      <c r="P32" s="13">
        <v>2036</v>
      </c>
      <c r="Q32" s="13">
        <v>2037</v>
      </c>
      <c r="R32" s="13">
        <v>2038</v>
      </c>
      <c r="S32" s="13">
        <v>2039</v>
      </c>
      <c r="T32" s="13">
        <v>2040</v>
      </c>
      <c r="U32" s="13">
        <v>2041</v>
      </c>
      <c r="V32" s="13">
        <v>2042</v>
      </c>
      <c r="W32" s="13">
        <v>2043</v>
      </c>
      <c r="X32" s="13">
        <v>2044</v>
      </c>
      <c r="Y32" s="13">
        <v>2045</v>
      </c>
      <c r="Z32" s="13">
        <v>2046</v>
      </c>
      <c r="AA32" s="13">
        <v>2047</v>
      </c>
      <c r="AB32" s="13">
        <v>2048</v>
      </c>
      <c r="AC32" s="13">
        <v>2049</v>
      </c>
      <c r="AD32" s="13">
        <v>2050</v>
      </c>
      <c r="AE32" s="5"/>
      <c r="AF32" s="5"/>
      <c r="AG32" s="5"/>
      <c r="AH32" s="5"/>
      <c r="AI32" s="5"/>
      <c r="AJ32" s="5"/>
    </row>
    <row r="33" spans="1:36" ht="12.75" x14ac:dyDescent="0.2">
      <c r="A33" s="16" t="s">
        <v>19</v>
      </c>
      <c r="B33" s="14">
        <v>0</v>
      </c>
      <c r="C33" s="14">
        <v>0.05</v>
      </c>
      <c r="D33" s="14">
        <v>0.1</v>
      </c>
      <c r="E33" s="14">
        <v>0.15</v>
      </c>
      <c r="F33" s="14">
        <v>0.15</v>
      </c>
      <c r="G33" s="14">
        <v>0.15</v>
      </c>
      <c r="H33" s="14">
        <v>0.15</v>
      </c>
      <c r="I33" s="14">
        <v>0.15</v>
      </c>
      <c r="J33" s="14">
        <v>0.15</v>
      </c>
      <c r="K33" s="14">
        <v>0.15</v>
      </c>
      <c r="L33" s="14">
        <v>0.15</v>
      </c>
      <c r="M33" s="14">
        <v>0.15</v>
      </c>
      <c r="N33" s="14">
        <v>0.15</v>
      </c>
      <c r="O33" s="14">
        <v>0.15</v>
      </c>
      <c r="P33" s="14">
        <v>0.15</v>
      </c>
      <c r="Q33" s="14">
        <v>0.15</v>
      </c>
      <c r="R33" s="14">
        <v>0.15</v>
      </c>
      <c r="S33" s="14">
        <v>0.15</v>
      </c>
      <c r="T33" s="14">
        <v>0.15</v>
      </c>
      <c r="U33" s="14">
        <v>0.15</v>
      </c>
      <c r="V33" s="14">
        <v>0.15</v>
      </c>
      <c r="W33" s="14">
        <v>0.15</v>
      </c>
      <c r="X33" s="14">
        <v>0.15</v>
      </c>
      <c r="Y33" s="14">
        <v>0.15</v>
      </c>
      <c r="Z33" s="14">
        <v>0.15</v>
      </c>
      <c r="AA33" s="14">
        <v>0.15</v>
      </c>
      <c r="AB33" s="14">
        <v>0.15</v>
      </c>
      <c r="AC33" s="14">
        <v>0.15</v>
      </c>
      <c r="AD33" s="14">
        <v>0.15</v>
      </c>
      <c r="AE33" s="14"/>
      <c r="AF33" s="14"/>
      <c r="AG33" s="5"/>
      <c r="AH33" s="5"/>
      <c r="AI33" s="5"/>
      <c r="AJ33" s="5"/>
    </row>
    <row r="34" spans="1:36" ht="12.75" x14ac:dyDescent="0.2">
      <c r="A34" s="16" t="s">
        <v>20</v>
      </c>
      <c r="B34" s="14">
        <f>B33</f>
        <v>0</v>
      </c>
      <c r="C34" s="14">
        <v>1</v>
      </c>
      <c r="D34" s="14">
        <v>1</v>
      </c>
      <c r="E34" s="14">
        <v>1</v>
      </c>
      <c r="F34" s="14">
        <v>1</v>
      </c>
      <c r="G34" s="14">
        <v>1</v>
      </c>
      <c r="H34" s="14">
        <v>1</v>
      </c>
      <c r="I34" s="14">
        <v>1</v>
      </c>
      <c r="J34" s="14">
        <v>1</v>
      </c>
      <c r="K34" s="14">
        <v>1</v>
      </c>
      <c r="L34" s="14">
        <v>1</v>
      </c>
      <c r="M34" s="14">
        <v>1</v>
      </c>
      <c r="N34" s="14">
        <v>1</v>
      </c>
      <c r="O34" s="14">
        <v>1</v>
      </c>
      <c r="P34" s="14">
        <v>1</v>
      </c>
      <c r="Q34" s="14">
        <v>1</v>
      </c>
      <c r="R34" s="14">
        <v>1</v>
      </c>
      <c r="S34" s="14">
        <v>1</v>
      </c>
      <c r="T34" s="14">
        <v>1</v>
      </c>
      <c r="U34" s="14">
        <v>1</v>
      </c>
      <c r="V34" s="14">
        <v>1</v>
      </c>
      <c r="W34" s="14">
        <v>1</v>
      </c>
      <c r="X34" s="14">
        <v>1</v>
      </c>
      <c r="Y34" s="14">
        <v>1</v>
      </c>
      <c r="Z34" s="14">
        <v>1</v>
      </c>
      <c r="AA34" s="14">
        <v>1</v>
      </c>
      <c r="AB34" s="14">
        <v>1</v>
      </c>
      <c r="AC34" s="14">
        <v>1</v>
      </c>
      <c r="AD34" s="14">
        <v>1</v>
      </c>
      <c r="AE34" s="14"/>
      <c r="AF34" s="14"/>
      <c r="AG34" s="5"/>
      <c r="AH34" s="5"/>
      <c r="AI34" s="5"/>
      <c r="AJ34" s="5"/>
    </row>
    <row r="35" spans="1:36" ht="12.75" x14ac:dyDescent="0.2">
      <c r="A35" s="13"/>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spans="1:36" ht="12.75" x14ac:dyDescent="0.2">
      <c r="A36" s="9" t="s">
        <v>21</v>
      </c>
      <c r="B36" s="9"/>
      <c r="C36" s="9"/>
      <c r="D36" s="9"/>
      <c r="E36" s="9"/>
      <c r="F36" s="9"/>
      <c r="G36" s="9"/>
      <c r="H36" s="9"/>
      <c r="I36" s="9"/>
      <c r="J36" s="9"/>
      <c r="K36" s="9"/>
      <c r="L36" s="9"/>
      <c r="M36" s="9"/>
      <c r="N36" s="10"/>
      <c r="O36" s="10"/>
      <c r="P36" s="10"/>
      <c r="Q36" s="10"/>
      <c r="R36" s="10"/>
      <c r="S36" s="10"/>
      <c r="T36" s="10"/>
      <c r="U36" s="10"/>
      <c r="V36" s="10"/>
      <c r="W36" s="10"/>
      <c r="X36" s="10"/>
      <c r="Y36" s="10"/>
      <c r="Z36" s="10"/>
      <c r="AA36" s="10"/>
      <c r="AB36" s="10"/>
      <c r="AC36" s="10"/>
      <c r="AD36" s="10"/>
      <c r="AE36" s="10"/>
      <c r="AF36" s="10"/>
      <c r="AG36" s="10"/>
      <c r="AH36" s="10"/>
      <c r="AI36" s="10"/>
      <c r="AJ36" s="10"/>
    </row>
    <row r="37" spans="1:36" ht="12.75" x14ac:dyDescent="0.2">
      <c r="A37" s="5" t="s">
        <v>22</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spans="1:36" ht="12.75" x14ac:dyDescent="0.2">
      <c r="A38" s="17" t="s">
        <v>23</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spans="1:36" ht="12.75" x14ac:dyDescent="0.2">
      <c r="A39" s="13"/>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spans="1:36" ht="12.75" x14ac:dyDescent="0.2">
      <c r="A40" s="18" t="s">
        <v>24</v>
      </c>
      <c r="B40" s="19" t="s">
        <v>25</v>
      </c>
      <c r="C40" s="5"/>
      <c r="D40" s="18" t="s">
        <v>26</v>
      </c>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spans="1:36" ht="12.75" x14ac:dyDescent="0.2">
      <c r="A41" s="20" t="s">
        <v>27</v>
      </c>
      <c r="B41" s="21" t="s">
        <v>28</v>
      </c>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spans="1:36" ht="12.75" x14ac:dyDescent="0.2">
      <c r="A42" s="22" t="s">
        <v>29</v>
      </c>
      <c r="B42" s="23">
        <v>0.41199999999999998</v>
      </c>
      <c r="C42" s="24"/>
      <c r="D42" s="24">
        <v>0.11</v>
      </c>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spans="1:36" ht="12.75" x14ac:dyDescent="0.2">
      <c r="A43" s="22" t="s">
        <v>30</v>
      </c>
      <c r="B43" s="23">
        <v>0.13200000000000001</v>
      </c>
      <c r="C43" s="24"/>
      <c r="D43" s="24">
        <v>0.37</v>
      </c>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spans="1:36" ht="12.75" x14ac:dyDescent="0.2">
      <c r="A44" s="22" t="s">
        <v>31</v>
      </c>
      <c r="B44" s="23">
        <v>0.114</v>
      </c>
      <c r="C44" s="24"/>
      <c r="D44" s="24">
        <v>0.15</v>
      </c>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spans="1:36" ht="12.75" x14ac:dyDescent="0.2">
      <c r="A45" s="22" t="s">
        <v>32</v>
      </c>
      <c r="B45" s="23">
        <v>7.0000000000000007E-2</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spans="1:36" ht="12.75" x14ac:dyDescent="0.2">
      <c r="A46" s="22" t="s">
        <v>33</v>
      </c>
      <c r="B46" s="23">
        <v>8.7999999999999995E-2</v>
      </c>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spans="1:36" ht="12.75" x14ac:dyDescent="0.2">
      <c r="A47" s="22" t="s">
        <v>34</v>
      </c>
      <c r="B47" s="23">
        <v>5.2999999999999999E-2</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spans="1:36" ht="12.75" x14ac:dyDescent="0.2">
      <c r="A48" s="22" t="s">
        <v>35</v>
      </c>
      <c r="B48" s="23">
        <v>4.3999999999999997E-2</v>
      </c>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spans="1:36" ht="12.75" x14ac:dyDescent="0.2">
      <c r="A49" s="22" t="s">
        <v>36</v>
      </c>
      <c r="B49" s="23">
        <v>1.7999999999999999E-2</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spans="1:36" ht="12.75" x14ac:dyDescent="0.2">
      <c r="A50" s="22" t="s">
        <v>37</v>
      </c>
      <c r="B50" s="23">
        <v>2.5999999999999999E-2</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spans="1:36" ht="12.75" x14ac:dyDescent="0.2">
      <c r="A51" s="25" t="s">
        <v>38</v>
      </c>
      <c r="B51" s="26">
        <v>4.3999999999999997E-2</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spans="1:36" ht="12.75" x14ac:dyDescent="0.2">
      <c r="A52" s="13"/>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spans="1:36" ht="12.75" x14ac:dyDescent="0.2">
      <c r="A53" s="5" t="s">
        <v>39</v>
      </c>
      <c r="B53" s="24">
        <f>SUMPRODUCT(B42:B44,D42:D44)/SUM(B42:B44)</f>
        <v>0.16908814589665652</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spans="1:36" ht="12.75" x14ac:dyDescent="0.2">
      <c r="A54" s="5" t="s">
        <v>40</v>
      </c>
      <c r="B54" s="24">
        <f>AVERAGE(H62,B53)</f>
        <v>0.3595440729483283</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spans="1:36" ht="12.75" x14ac:dyDescent="0.2">
      <c r="A55" s="5"/>
      <c r="B55" s="24"/>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spans="1:36" ht="12.75" x14ac:dyDescent="0.2">
      <c r="A56" s="5"/>
      <c r="B56" s="13">
        <v>2022</v>
      </c>
      <c r="C56" s="13">
        <v>2023</v>
      </c>
      <c r="D56" s="13">
        <v>2024</v>
      </c>
      <c r="E56" s="13">
        <v>2025</v>
      </c>
      <c r="F56" s="13">
        <v>2026</v>
      </c>
      <c r="G56" s="13">
        <v>2027</v>
      </c>
      <c r="H56" s="13">
        <v>2028</v>
      </c>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spans="1:36" ht="12.75" x14ac:dyDescent="0.2">
      <c r="A57" s="7" t="s">
        <v>41</v>
      </c>
      <c r="B57" s="24">
        <f>B53</f>
        <v>0.16908814589665652</v>
      </c>
      <c r="C57" s="24">
        <f>B57</f>
        <v>0.16908814589665652</v>
      </c>
      <c r="D57" s="24">
        <f t="shared" ref="D57:G57" si="0">($H$57-$B$57)/5+C57</f>
        <v>0.20717933130699087</v>
      </c>
      <c r="E57" s="24">
        <f t="shared" si="0"/>
        <v>0.24527051671732522</v>
      </c>
      <c r="F57" s="24">
        <f t="shared" si="0"/>
        <v>0.2833617021276596</v>
      </c>
      <c r="G57" s="24">
        <f t="shared" si="0"/>
        <v>0.32145288753799395</v>
      </c>
      <c r="H57" s="24">
        <v>0.3595440729483283</v>
      </c>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spans="1:36" ht="12.75"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5"/>
      <c r="AG58" s="5"/>
      <c r="AH58" s="5"/>
      <c r="AI58" s="5"/>
      <c r="AJ58" s="5"/>
    </row>
    <row r="59" spans="1:36" ht="25.5" x14ac:dyDescent="0.2">
      <c r="A59" s="7" t="s">
        <v>42</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5"/>
      <c r="AG59" s="5"/>
      <c r="AH59" s="5"/>
      <c r="AI59" s="5"/>
      <c r="AJ59" s="5"/>
    </row>
    <row r="60" spans="1:36" ht="12.75"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13"/>
      <c r="AG60" s="13"/>
      <c r="AH60" s="13"/>
      <c r="AI60" s="13"/>
      <c r="AJ60" s="13"/>
    </row>
    <row r="61" spans="1:36" s="27" customFormat="1" ht="12.75" x14ac:dyDescent="0.2">
      <c r="A61" s="16"/>
      <c r="B61" s="16">
        <v>2022</v>
      </c>
      <c r="C61" s="16">
        <v>2023</v>
      </c>
      <c r="D61" s="16">
        <v>2024</v>
      </c>
      <c r="E61" s="16">
        <v>2025</v>
      </c>
      <c r="F61" s="16">
        <v>2026</v>
      </c>
      <c r="G61" s="16">
        <v>2027</v>
      </c>
      <c r="H61" s="16">
        <v>2028</v>
      </c>
      <c r="I61" s="16">
        <v>2029</v>
      </c>
      <c r="J61" s="16">
        <v>2030</v>
      </c>
      <c r="K61" s="16">
        <v>2031</v>
      </c>
      <c r="L61" s="16">
        <v>2032</v>
      </c>
      <c r="M61" s="16">
        <v>2033</v>
      </c>
      <c r="N61" s="16">
        <v>2034</v>
      </c>
      <c r="O61" s="16">
        <v>2035</v>
      </c>
      <c r="P61" s="16">
        <v>2036</v>
      </c>
      <c r="Q61" s="16">
        <v>2037</v>
      </c>
      <c r="R61" s="16">
        <v>2038</v>
      </c>
      <c r="S61" s="16">
        <v>2039</v>
      </c>
      <c r="T61" s="16">
        <v>2040</v>
      </c>
      <c r="U61" s="16">
        <v>2041</v>
      </c>
      <c r="V61" s="16">
        <v>2042</v>
      </c>
      <c r="W61" s="16">
        <v>2043</v>
      </c>
      <c r="X61" s="16">
        <v>2044</v>
      </c>
      <c r="Y61" s="16">
        <v>2045</v>
      </c>
      <c r="Z61" s="16">
        <v>2046</v>
      </c>
      <c r="AA61" s="16">
        <v>2047</v>
      </c>
      <c r="AB61" s="16">
        <v>2048</v>
      </c>
      <c r="AC61" s="16">
        <v>2049</v>
      </c>
      <c r="AD61" s="16">
        <v>2050</v>
      </c>
      <c r="AE61" s="16"/>
      <c r="AF61" s="13"/>
      <c r="AG61" s="13"/>
      <c r="AH61" s="13"/>
      <c r="AI61" s="13"/>
      <c r="AJ61" s="13"/>
    </row>
    <row r="62" spans="1:36" ht="12.75" x14ac:dyDescent="0.2">
      <c r="A62" s="24" t="s">
        <v>43</v>
      </c>
      <c r="B62" s="28">
        <v>0.4</v>
      </c>
      <c r="C62" s="28">
        <v>0.4</v>
      </c>
      <c r="D62" s="28">
        <v>0.4</v>
      </c>
      <c r="E62" s="28">
        <v>0.4</v>
      </c>
      <c r="F62" s="28">
        <v>0.45</v>
      </c>
      <c r="G62" s="28">
        <v>0.5</v>
      </c>
      <c r="H62" s="28">
        <v>0.55000000000000004</v>
      </c>
      <c r="I62" s="28">
        <v>0.55000000000000004</v>
      </c>
      <c r="J62" s="28">
        <v>0.55000000000000004</v>
      </c>
      <c r="K62" s="28">
        <v>0.55000000000000004</v>
      </c>
      <c r="L62" s="28">
        <v>0.55000000000000004</v>
      </c>
      <c r="M62" s="28">
        <v>0.55000000000000004</v>
      </c>
      <c r="N62" s="28">
        <v>0.55000000000000004</v>
      </c>
      <c r="O62" s="28">
        <v>0.55000000000000004</v>
      </c>
      <c r="P62" s="28">
        <v>0.55000000000000004</v>
      </c>
      <c r="Q62" s="28">
        <v>0.55000000000000004</v>
      </c>
      <c r="R62" s="28">
        <v>0.55000000000000004</v>
      </c>
      <c r="S62" s="28">
        <v>0.55000000000000004</v>
      </c>
      <c r="T62" s="28">
        <v>0.55000000000000004</v>
      </c>
      <c r="U62" s="28">
        <v>0.55000000000000004</v>
      </c>
      <c r="V62" s="28">
        <v>0.55000000000000004</v>
      </c>
      <c r="W62" s="28">
        <v>0.55000000000000004</v>
      </c>
      <c r="X62" s="28">
        <v>0.55000000000000004</v>
      </c>
      <c r="Y62" s="28">
        <v>0.55000000000000004</v>
      </c>
      <c r="Z62" s="28">
        <v>0.55000000000000004</v>
      </c>
      <c r="AA62" s="28">
        <v>0.55000000000000004</v>
      </c>
      <c r="AB62" s="28">
        <v>0.55000000000000004</v>
      </c>
      <c r="AC62" s="28">
        <v>0.55000000000000004</v>
      </c>
      <c r="AD62" s="28">
        <v>0.55000000000000004</v>
      </c>
      <c r="AE62" s="24"/>
      <c r="AF62" s="24"/>
      <c r="AG62" s="24"/>
      <c r="AH62" s="24"/>
      <c r="AI62" s="24"/>
      <c r="AJ62" s="24"/>
    </row>
    <row r="63" spans="1:36" ht="12.75" x14ac:dyDescent="0.2">
      <c r="A63" s="24" t="s">
        <v>44</v>
      </c>
      <c r="B63" s="28">
        <f>B53</f>
        <v>0.16908814589665652</v>
      </c>
      <c r="C63" s="28">
        <f>($H$63-$B$63)/COUNT($C$61:$H$61)+B63</f>
        <v>0.20083080040526849</v>
      </c>
      <c r="D63" s="28">
        <f t="shared" ref="D63:G63" si="1">($H$63-$B$63)/COUNT($C$61:$H$61)+C63</f>
        <v>0.23257345491388046</v>
      </c>
      <c r="E63" s="28">
        <f t="shared" si="1"/>
        <v>0.2643161094224924</v>
      </c>
      <c r="F63" s="28">
        <f t="shared" si="1"/>
        <v>0.29605876393110436</v>
      </c>
      <c r="G63" s="28">
        <f t="shared" si="1"/>
        <v>0.32780141843971633</v>
      </c>
      <c r="H63" s="28">
        <f>B54</f>
        <v>0.3595440729483283</v>
      </c>
      <c r="I63" s="28">
        <f>$H$63</f>
        <v>0.3595440729483283</v>
      </c>
      <c r="J63" s="28">
        <f t="shared" ref="J63:AD63" si="2">$H$63</f>
        <v>0.3595440729483283</v>
      </c>
      <c r="K63" s="28">
        <f t="shared" si="2"/>
        <v>0.3595440729483283</v>
      </c>
      <c r="L63" s="28">
        <f t="shared" si="2"/>
        <v>0.3595440729483283</v>
      </c>
      <c r="M63" s="28">
        <f t="shared" si="2"/>
        <v>0.3595440729483283</v>
      </c>
      <c r="N63" s="28">
        <f t="shared" si="2"/>
        <v>0.3595440729483283</v>
      </c>
      <c r="O63" s="28">
        <f t="shared" si="2"/>
        <v>0.3595440729483283</v>
      </c>
      <c r="P63" s="28">
        <f t="shared" si="2"/>
        <v>0.3595440729483283</v>
      </c>
      <c r="Q63" s="28">
        <f t="shared" si="2"/>
        <v>0.3595440729483283</v>
      </c>
      <c r="R63" s="28">
        <f t="shared" si="2"/>
        <v>0.3595440729483283</v>
      </c>
      <c r="S63" s="28">
        <f t="shared" si="2"/>
        <v>0.3595440729483283</v>
      </c>
      <c r="T63" s="28">
        <f t="shared" si="2"/>
        <v>0.3595440729483283</v>
      </c>
      <c r="U63" s="28">
        <f t="shared" si="2"/>
        <v>0.3595440729483283</v>
      </c>
      <c r="V63" s="28">
        <f t="shared" si="2"/>
        <v>0.3595440729483283</v>
      </c>
      <c r="W63" s="28">
        <f t="shared" si="2"/>
        <v>0.3595440729483283</v>
      </c>
      <c r="X63" s="28">
        <f t="shared" si="2"/>
        <v>0.3595440729483283</v>
      </c>
      <c r="Y63" s="28">
        <f t="shared" si="2"/>
        <v>0.3595440729483283</v>
      </c>
      <c r="Z63" s="28">
        <f t="shared" si="2"/>
        <v>0.3595440729483283</v>
      </c>
      <c r="AA63" s="28">
        <f t="shared" si="2"/>
        <v>0.3595440729483283</v>
      </c>
      <c r="AB63" s="28">
        <f t="shared" si="2"/>
        <v>0.3595440729483283</v>
      </c>
      <c r="AC63" s="28">
        <f t="shared" si="2"/>
        <v>0.3595440729483283</v>
      </c>
      <c r="AD63" s="28">
        <f t="shared" si="2"/>
        <v>0.3595440729483283</v>
      </c>
      <c r="AE63" s="24"/>
      <c r="AF63" s="24"/>
      <c r="AG63" s="24"/>
      <c r="AH63" s="24"/>
      <c r="AI63" s="24"/>
      <c r="AJ63" s="24"/>
    </row>
    <row r="64" spans="1:36" ht="12.75" x14ac:dyDescent="0.2">
      <c r="A64" s="5" t="s">
        <v>45</v>
      </c>
      <c r="B64" s="28">
        <f>B63/B62</f>
        <v>0.42272036474164126</v>
      </c>
      <c r="C64" s="28">
        <f t="shared" ref="C64:AD64" si="3">C63/C62</f>
        <v>0.50207700101317121</v>
      </c>
      <c r="D64" s="28">
        <f t="shared" si="3"/>
        <v>0.5814336372847011</v>
      </c>
      <c r="E64" s="28">
        <f t="shared" si="3"/>
        <v>0.66079027355623099</v>
      </c>
      <c r="F64" s="28">
        <f t="shared" si="3"/>
        <v>0.65790836429134303</v>
      </c>
      <c r="G64" s="28">
        <f t="shared" si="3"/>
        <v>0.65560283687943266</v>
      </c>
      <c r="H64" s="28">
        <f t="shared" si="3"/>
        <v>0.65371649626968775</v>
      </c>
      <c r="I64" s="28">
        <f t="shared" si="3"/>
        <v>0.65371649626968775</v>
      </c>
      <c r="J64" s="28">
        <f t="shared" si="3"/>
        <v>0.65371649626968775</v>
      </c>
      <c r="K64" s="28">
        <f t="shared" si="3"/>
        <v>0.65371649626968775</v>
      </c>
      <c r="L64" s="28">
        <f t="shared" si="3"/>
        <v>0.65371649626968775</v>
      </c>
      <c r="M64" s="28">
        <f t="shared" si="3"/>
        <v>0.65371649626968775</v>
      </c>
      <c r="N64" s="28">
        <f t="shared" si="3"/>
        <v>0.65371649626968775</v>
      </c>
      <c r="O64" s="28">
        <f t="shared" si="3"/>
        <v>0.65371649626968775</v>
      </c>
      <c r="P64" s="28">
        <f t="shared" si="3"/>
        <v>0.65371649626968775</v>
      </c>
      <c r="Q64" s="28">
        <f t="shared" si="3"/>
        <v>0.65371649626968775</v>
      </c>
      <c r="R64" s="28">
        <f t="shared" si="3"/>
        <v>0.65371649626968775</v>
      </c>
      <c r="S64" s="28">
        <f t="shared" si="3"/>
        <v>0.65371649626968775</v>
      </c>
      <c r="T64" s="28">
        <f t="shared" si="3"/>
        <v>0.65371649626968775</v>
      </c>
      <c r="U64" s="28">
        <f t="shared" si="3"/>
        <v>0.65371649626968775</v>
      </c>
      <c r="V64" s="28">
        <f t="shared" si="3"/>
        <v>0.65371649626968775</v>
      </c>
      <c r="W64" s="28">
        <f t="shared" si="3"/>
        <v>0.65371649626968775</v>
      </c>
      <c r="X64" s="28">
        <f t="shared" si="3"/>
        <v>0.65371649626968775</v>
      </c>
      <c r="Y64" s="28">
        <f t="shared" si="3"/>
        <v>0.65371649626968775</v>
      </c>
      <c r="Z64" s="28">
        <f t="shared" si="3"/>
        <v>0.65371649626968775</v>
      </c>
      <c r="AA64" s="28">
        <f t="shared" si="3"/>
        <v>0.65371649626968775</v>
      </c>
      <c r="AB64" s="28">
        <f t="shared" si="3"/>
        <v>0.65371649626968775</v>
      </c>
      <c r="AC64" s="28">
        <f t="shared" si="3"/>
        <v>0.65371649626968775</v>
      </c>
      <c r="AD64" s="28">
        <f t="shared" si="3"/>
        <v>0.65371649626968775</v>
      </c>
      <c r="AE64" s="5"/>
      <c r="AF64" s="5"/>
      <c r="AG64" s="5"/>
      <c r="AH64" s="5"/>
      <c r="AI64" s="5"/>
      <c r="AJ64" s="5"/>
    </row>
    <row r="65" spans="1:36" ht="12.75" x14ac:dyDescent="0.2">
      <c r="A65" s="11"/>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13"/>
      <c r="AF65" s="13"/>
      <c r="AG65" s="13"/>
      <c r="AH65" s="13"/>
      <c r="AI65" s="13"/>
      <c r="AJ65" s="13"/>
    </row>
    <row r="66" spans="1:36" s="30" customFormat="1" ht="25.5" x14ac:dyDescent="0.2">
      <c r="A66" s="7" t="s">
        <v>46</v>
      </c>
      <c r="B66" s="29">
        <v>1</v>
      </c>
      <c r="C66" s="29">
        <v>1</v>
      </c>
      <c r="D66" s="29">
        <v>1</v>
      </c>
      <c r="E66" s="29">
        <v>1</v>
      </c>
      <c r="F66" s="29">
        <v>1</v>
      </c>
      <c r="G66" s="29">
        <v>1</v>
      </c>
      <c r="H66" s="29">
        <v>1</v>
      </c>
      <c r="I66" s="29">
        <v>1</v>
      </c>
      <c r="J66" s="29">
        <v>1</v>
      </c>
      <c r="K66" s="29">
        <v>1</v>
      </c>
      <c r="L66" s="29">
        <v>1</v>
      </c>
      <c r="M66" s="29">
        <v>1</v>
      </c>
      <c r="N66" s="29">
        <v>1</v>
      </c>
      <c r="O66" s="29">
        <v>1</v>
      </c>
      <c r="P66" s="29">
        <v>1</v>
      </c>
      <c r="Q66" s="29">
        <v>1</v>
      </c>
      <c r="R66" s="29">
        <v>1</v>
      </c>
      <c r="S66" s="29">
        <v>1</v>
      </c>
      <c r="T66" s="29">
        <v>1</v>
      </c>
      <c r="U66" s="29">
        <v>1</v>
      </c>
      <c r="V66" s="29">
        <v>1</v>
      </c>
      <c r="W66" s="29">
        <v>1</v>
      </c>
      <c r="X66" s="29">
        <v>1</v>
      </c>
      <c r="Y66" s="29">
        <v>1</v>
      </c>
      <c r="Z66" s="29">
        <v>1</v>
      </c>
      <c r="AA66" s="29">
        <v>1</v>
      </c>
      <c r="AB66" s="29">
        <v>1</v>
      </c>
      <c r="AC66" s="29">
        <v>1</v>
      </c>
      <c r="AD66" s="29">
        <v>1</v>
      </c>
      <c r="AE66" s="16"/>
      <c r="AF66" s="16"/>
      <c r="AG66" s="16"/>
      <c r="AH66" s="16"/>
      <c r="AI66" s="16"/>
      <c r="AJ66" s="16"/>
    </row>
    <row r="67" spans="1:36"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row>
    <row r="68" spans="1:36" ht="12.75" x14ac:dyDescent="0.2">
      <c r="A68" s="9" t="s">
        <v>1</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row>
    <row r="69" spans="1:36" ht="12.75" x14ac:dyDescent="0.2">
      <c r="A69" s="11" t="s">
        <v>47</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spans="1:36" ht="12.75" x14ac:dyDescent="0.2">
      <c r="A70" s="11" t="s">
        <v>48</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spans="1:36" ht="12.75" x14ac:dyDescent="0.2">
      <c r="A71" s="11" t="s">
        <v>49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spans="1:36" ht="12.75"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spans="1:36" s="36" customFormat="1" ht="12.75" x14ac:dyDescent="0.2">
      <c r="A73" s="33" t="s">
        <v>55</v>
      </c>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4"/>
      <c r="AE73" s="34"/>
      <c r="AF73" s="35"/>
      <c r="AG73" s="35"/>
      <c r="AH73" s="35"/>
      <c r="AI73" s="35"/>
      <c r="AJ73" s="35"/>
    </row>
    <row r="74" spans="1:36" ht="12.75" x14ac:dyDescent="0.2">
      <c r="A74" s="31" t="s">
        <v>56</v>
      </c>
      <c r="B74" s="31">
        <v>2022</v>
      </c>
      <c r="C74" s="31">
        <v>2023</v>
      </c>
      <c r="D74" s="31">
        <v>2024</v>
      </c>
      <c r="E74" s="31">
        <v>2025</v>
      </c>
      <c r="F74" s="31">
        <v>2026</v>
      </c>
      <c r="G74" s="31">
        <v>2027</v>
      </c>
      <c r="H74" s="31">
        <v>2028</v>
      </c>
      <c r="I74" s="31">
        <v>2029</v>
      </c>
      <c r="J74" s="31">
        <v>2030</v>
      </c>
      <c r="K74" s="31">
        <v>2031</v>
      </c>
      <c r="L74" s="31">
        <v>2032</v>
      </c>
      <c r="M74" s="5">
        <v>2033</v>
      </c>
      <c r="N74" s="5">
        <v>2034</v>
      </c>
      <c r="O74" s="5">
        <v>2035</v>
      </c>
      <c r="P74" s="5">
        <v>2036</v>
      </c>
      <c r="Q74" s="5">
        <v>2037</v>
      </c>
      <c r="R74" s="5">
        <v>2038</v>
      </c>
      <c r="S74" s="5">
        <v>2039</v>
      </c>
      <c r="T74" s="5">
        <v>2040</v>
      </c>
      <c r="U74" s="5">
        <v>2041</v>
      </c>
      <c r="V74" s="5">
        <v>2042</v>
      </c>
      <c r="W74" s="5">
        <v>2043</v>
      </c>
      <c r="X74" s="5">
        <v>2044</v>
      </c>
      <c r="Y74" s="5">
        <v>2045</v>
      </c>
      <c r="Z74" s="5">
        <v>2046</v>
      </c>
      <c r="AA74" s="5">
        <v>2047</v>
      </c>
      <c r="AB74" s="5">
        <v>2048</v>
      </c>
      <c r="AC74" s="5">
        <v>2049</v>
      </c>
      <c r="AD74" s="5">
        <v>2050</v>
      </c>
      <c r="AE74" s="5"/>
      <c r="AF74" s="5"/>
      <c r="AG74" s="5"/>
      <c r="AH74" s="5"/>
      <c r="AI74" s="5"/>
      <c r="AJ74" s="5"/>
    </row>
    <row r="75" spans="1:36" ht="12.75" x14ac:dyDescent="0.2">
      <c r="A75" s="31" t="s">
        <v>57</v>
      </c>
      <c r="B75" s="37">
        <v>0</v>
      </c>
      <c r="C75" s="37">
        <v>1</v>
      </c>
      <c r="D75" s="37">
        <v>1</v>
      </c>
      <c r="E75" s="37">
        <v>1</v>
      </c>
      <c r="F75" s="37">
        <v>1</v>
      </c>
      <c r="G75" s="37">
        <v>1</v>
      </c>
      <c r="H75" s="37">
        <v>1</v>
      </c>
      <c r="I75" s="37">
        <v>1</v>
      </c>
      <c r="J75" s="37">
        <v>1</v>
      </c>
      <c r="K75" s="37">
        <v>1</v>
      </c>
      <c r="L75" s="37">
        <v>1</v>
      </c>
      <c r="M75" s="37">
        <v>1</v>
      </c>
      <c r="N75" s="37">
        <v>1</v>
      </c>
      <c r="O75" s="37">
        <v>1</v>
      </c>
      <c r="P75" s="37">
        <v>1</v>
      </c>
      <c r="Q75" s="37">
        <v>1</v>
      </c>
      <c r="R75" s="37">
        <v>1</v>
      </c>
      <c r="S75" s="37">
        <v>0.75</v>
      </c>
      <c r="T75" s="37">
        <v>0.5</v>
      </c>
      <c r="U75" s="37">
        <v>0</v>
      </c>
      <c r="V75" s="37">
        <v>0</v>
      </c>
      <c r="W75" s="37">
        <v>0</v>
      </c>
      <c r="X75" s="37">
        <v>0</v>
      </c>
      <c r="Y75" s="37">
        <v>0</v>
      </c>
      <c r="Z75" s="37">
        <v>0</v>
      </c>
      <c r="AA75" s="37">
        <v>0</v>
      </c>
      <c r="AB75" s="37">
        <v>0</v>
      </c>
      <c r="AC75" s="37">
        <v>0</v>
      </c>
      <c r="AD75" s="37">
        <v>0</v>
      </c>
      <c r="AE75" s="37"/>
      <c r="AF75" s="5"/>
      <c r="AG75" s="5"/>
      <c r="AH75" s="5"/>
      <c r="AI75" s="5"/>
      <c r="AJ75" s="5"/>
    </row>
    <row r="76" spans="1:36" ht="12.75" x14ac:dyDescent="0.2">
      <c r="A76" s="13"/>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spans="1:36" ht="12.75" x14ac:dyDescent="0.2">
      <c r="A77" s="31" t="s">
        <v>58</v>
      </c>
      <c r="B77" s="40">
        <v>0.06</v>
      </c>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spans="1:36" ht="12.75" x14ac:dyDescent="0.2">
      <c r="A78" s="31" t="s">
        <v>59</v>
      </c>
      <c r="B78" s="40">
        <v>0.3</v>
      </c>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spans="1:36" ht="12.75" x14ac:dyDescent="0.2">
      <c r="A79" s="31" t="s">
        <v>50</v>
      </c>
      <c r="B79" s="40">
        <v>0.02</v>
      </c>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spans="1:36" ht="12.75" x14ac:dyDescent="0.2">
      <c r="A80" s="31" t="s">
        <v>51</v>
      </c>
      <c r="B80" s="40">
        <v>0.1</v>
      </c>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spans="1:36" ht="12.75" x14ac:dyDescent="0.2">
      <c r="A81" s="5" t="s">
        <v>52</v>
      </c>
      <c r="B81" s="24">
        <v>7.4999999999999997E-2</v>
      </c>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spans="1:36" ht="12.75" x14ac:dyDescent="0.2">
      <c r="A82" s="31" t="s">
        <v>53</v>
      </c>
      <c r="B82" s="32">
        <v>0.1</v>
      </c>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spans="1:36" ht="12.75" x14ac:dyDescent="0.2">
      <c r="A83" s="31" t="s">
        <v>54</v>
      </c>
      <c r="B83" s="32">
        <v>0.5</v>
      </c>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spans="1:36" ht="12.75" x14ac:dyDescent="0.2">
      <c r="A84" s="13"/>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spans="1:36" ht="12.75" x14ac:dyDescent="0.2">
      <c r="A85" s="41" t="s">
        <v>60</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spans="1:36" ht="12.75" x14ac:dyDescent="0.2">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5"/>
      <c r="AG86" s="5"/>
      <c r="AH86" s="5"/>
      <c r="AI86" s="5"/>
      <c r="AJ86" s="5"/>
    </row>
    <row r="87" spans="1:36" ht="12.75" x14ac:dyDescent="0.2">
      <c r="A87" s="31"/>
      <c r="B87" s="31">
        <v>2023</v>
      </c>
      <c r="C87" s="31">
        <v>2024</v>
      </c>
      <c r="D87" s="31">
        <v>2025</v>
      </c>
      <c r="E87" s="31">
        <v>2026</v>
      </c>
      <c r="F87" s="31">
        <v>2027</v>
      </c>
      <c r="G87" s="31">
        <v>2028</v>
      </c>
      <c r="H87" s="31">
        <v>2029</v>
      </c>
      <c r="I87" s="31">
        <v>2030</v>
      </c>
      <c r="J87" s="31">
        <v>2031</v>
      </c>
      <c r="K87" s="31">
        <v>2032</v>
      </c>
      <c r="L87" s="31">
        <v>2033</v>
      </c>
      <c r="M87" s="31">
        <v>2034</v>
      </c>
      <c r="N87" s="31">
        <v>2035</v>
      </c>
      <c r="O87" s="31">
        <v>2036</v>
      </c>
      <c r="P87" s="31">
        <v>2037</v>
      </c>
      <c r="Q87" s="31">
        <v>2038</v>
      </c>
      <c r="R87" s="31">
        <v>2039</v>
      </c>
      <c r="S87" s="31">
        <v>2040</v>
      </c>
      <c r="T87" s="31">
        <v>2041</v>
      </c>
      <c r="U87" s="31">
        <v>2042</v>
      </c>
      <c r="V87" s="31">
        <v>2043</v>
      </c>
      <c r="W87" s="31">
        <v>2044</v>
      </c>
      <c r="X87" s="31">
        <v>2045</v>
      </c>
      <c r="Y87" s="31">
        <v>2046</v>
      </c>
      <c r="Z87" s="31">
        <v>2047</v>
      </c>
      <c r="AA87" s="31">
        <v>2048</v>
      </c>
      <c r="AB87" s="31">
        <v>2049</v>
      </c>
      <c r="AC87" s="31">
        <v>2050</v>
      </c>
      <c r="AD87" s="31"/>
      <c r="AE87" s="31"/>
      <c r="AF87" s="5"/>
      <c r="AG87" s="5"/>
      <c r="AH87" s="5"/>
      <c r="AI87" s="5"/>
      <c r="AJ87" s="5"/>
    </row>
    <row r="88" spans="1:36" ht="12.75" x14ac:dyDescent="0.2">
      <c r="A88" s="5" t="s">
        <v>61</v>
      </c>
      <c r="B88" s="38">
        <f t="shared" ref="B88:C88" si="4">C88</f>
        <v>0.41625000000000001</v>
      </c>
      <c r="C88" s="38">
        <f t="shared" si="4"/>
        <v>0.41625000000000001</v>
      </c>
      <c r="D88" s="38">
        <f t="shared" ref="D88:AC88" si="5">(($B$78*C34+$B$77*(1-C34))+($B$80*C66+$B$79*(1-C66))+($B$82*$B$83))*(1-$B$81)*E75</f>
        <v>0.41625000000000001</v>
      </c>
      <c r="E88" s="38">
        <f t="shared" si="5"/>
        <v>0.41625000000000001</v>
      </c>
      <c r="F88" s="38">
        <f t="shared" si="5"/>
        <v>0.41625000000000001</v>
      </c>
      <c r="G88" s="38">
        <f t="shared" si="5"/>
        <v>0.41625000000000001</v>
      </c>
      <c r="H88" s="38">
        <f t="shared" si="5"/>
        <v>0.41625000000000001</v>
      </c>
      <c r="I88" s="38">
        <f t="shared" si="5"/>
        <v>0.41625000000000001</v>
      </c>
      <c r="J88" s="38">
        <f t="shared" si="5"/>
        <v>0.41625000000000001</v>
      </c>
      <c r="K88" s="38">
        <f t="shared" si="5"/>
        <v>0.41625000000000001</v>
      </c>
      <c r="L88" s="38">
        <f t="shared" si="5"/>
        <v>0.41625000000000001</v>
      </c>
      <c r="M88" s="38">
        <f t="shared" si="5"/>
        <v>0.41625000000000001</v>
      </c>
      <c r="N88" s="38">
        <f t="shared" si="5"/>
        <v>0.41625000000000001</v>
      </c>
      <c r="O88" s="38">
        <f t="shared" si="5"/>
        <v>0.41625000000000001</v>
      </c>
      <c r="P88" s="38">
        <f t="shared" si="5"/>
        <v>0.41625000000000001</v>
      </c>
      <c r="Q88" s="38">
        <f t="shared" si="5"/>
        <v>0.41625000000000001</v>
      </c>
      <c r="R88" s="38">
        <f t="shared" si="5"/>
        <v>0.31218750000000001</v>
      </c>
      <c r="S88" s="38">
        <f t="shared" si="5"/>
        <v>0.208125</v>
      </c>
      <c r="T88" s="38">
        <f t="shared" si="5"/>
        <v>0</v>
      </c>
      <c r="U88" s="38">
        <f t="shared" si="5"/>
        <v>0</v>
      </c>
      <c r="V88" s="38">
        <f t="shared" si="5"/>
        <v>0</v>
      </c>
      <c r="W88" s="31">
        <f t="shared" si="5"/>
        <v>0</v>
      </c>
      <c r="X88" s="31">
        <f t="shared" si="5"/>
        <v>0</v>
      </c>
      <c r="Y88" s="31">
        <f t="shared" si="5"/>
        <v>0</v>
      </c>
      <c r="Z88" s="31">
        <f t="shared" si="5"/>
        <v>0</v>
      </c>
      <c r="AA88" s="31">
        <f t="shared" si="5"/>
        <v>0</v>
      </c>
      <c r="AB88" s="31">
        <f t="shared" si="5"/>
        <v>0</v>
      </c>
      <c r="AC88" s="31">
        <f t="shared" si="5"/>
        <v>0</v>
      </c>
      <c r="AD88" s="31"/>
      <c r="AE88" s="31"/>
      <c r="AF88" s="5"/>
      <c r="AG88" s="5"/>
      <c r="AH88" s="5"/>
      <c r="AI88" s="5"/>
      <c r="AJ88" s="5"/>
    </row>
    <row r="89" spans="1:36"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row>
    <row r="90" spans="1:36" ht="12.75"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spans="1:36" ht="12.75"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spans="1:36" ht="12.75"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spans="1:36" ht="12.75"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spans="1:36" ht="12.75"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spans="1:36" ht="12.75"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spans="1:36" ht="12.75"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spans="1:36" ht="12.75"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spans="1:36" ht="12.75"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spans="1:36" ht="12.75"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spans="1:36" ht="12.75"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spans="1:36" ht="12.75"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spans="1:36" ht="12.75"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spans="1:36" ht="12.75"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spans="1:36" ht="12.75"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spans="1:36" ht="12.75"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spans="1:36" ht="12.75"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spans="1:36" ht="12.75"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spans="1:36" ht="12.75"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spans="1:36" ht="12.75"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spans="1:36" ht="12.75"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spans="1:36" ht="12.75"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spans="1:36" ht="12.75"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spans="1:36" ht="12.75"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spans="1:36" ht="12.75"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spans="1:36" ht="12.75"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spans="1:36" ht="12.75"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spans="1:36" ht="12.75"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spans="1:36" ht="12.75"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spans="1:36" ht="12.75"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spans="1:36" ht="12.75"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spans="1:36" ht="12.75"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spans="1:36" ht="12.75"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spans="1:36" ht="12.75"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spans="1:36" ht="12.75"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spans="1:36" ht="12.75"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spans="1:36" ht="12.75"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spans="1:36" ht="12.75"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spans="1:36" ht="12.75"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spans="1:36" ht="12.75"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spans="1:36" ht="12.75"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spans="1:36" ht="12.75"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spans="1:36" ht="12.75"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spans="1:36" ht="12.75"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spans="1:36" ht="12.75"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spans="1:36" ht="12.75"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spans="1:36" ht="12.75"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spans="1:36" ht="12.75"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spans="1:36" ht="12.75"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spans="1:36" ht="12.75"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spans="1:36" ht="12.75"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spans="1:36" ht="12.75"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spans="1:36" ht="12.75"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spans="1:36" ht="12.75"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spans="1:36" ht="12.75"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spans="1:36" ht="12.75"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spans="1:36" ht="12.75"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spans="1:36" ht="12.75"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spans="1:36" ht="12.75"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spans="1:36" ht="12.75"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spans="1:36" ht="12.75"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spans="1:36" ht="12.75"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spans="1:36" ht="12.75"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spans="1:36" ht="12.75"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spans="1:36" ht="12.75"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spans="1:36" ht="12.75"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spans="1:36" ht="12.75"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spans="1:36" ht="12.75"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spans="1:36" ht="12.75"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spans="1:36" ht="12.75"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spans="1:36" ht="12.75"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spans="1:36" ht="12.75"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spans="1:36" ht="12.75"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spans="1:36" ht="12.75"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spans="1:36" ht="12.75"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spans="1:36" ht="12.75"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spans="1:36" ht="12.75"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spans="1:36" ht="12.75"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spans="1:36" ht="12.75"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spans="1:36" ht="12.75"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spans="1:36" ht="12.75"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spans="1:36" ht="12.75"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spans="1:36" ht="12.75"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spans="1:36" ht="12.75"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spans="1:36" ht="12.75"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spans="1:36" ht="12.75"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spans="1:36" ht="12.75"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spans="1:36" ht="12.75"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spans="1:36" ht="12.75"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spans="1:36" ht="12.75"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spans="1:36" ht="12.75"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spans="1:36" ht="12.75"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spans="1:36" ht="12.75"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spans="1:36" ht="12.75"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spans="1:36"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spans="1:36"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spans="1:36"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spans="1:36"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spans="1:36"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spans="1:36"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spans="1:36"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spans="1:36"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spans="1:36"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spans="1:36"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spans="1:36"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spans="1:36"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spans="1:36"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spans="1:36"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spans="1:36"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spans="1:36"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spans="1:36"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spans="1:36"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spans="1:36"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spans="1:36"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spans="1:36"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spans="1:36"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spans="1:36"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spans="1:36"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spans="1:36"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spans="1:36"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spans="1:36"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spans="1:36"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spans="1:36"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spans="1:36"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spans="1:36"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spans="1:36"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spans="1:36"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spans="1:36"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spans="1:36"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spans="1:36"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spans="1:36"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spans="1:36"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spans="1:36"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spans="1:36"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spans="1:36"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spans="1:36"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spans="1:36"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spans="1:36"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spans="1:36"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spans="1:36"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spans="1:36"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spans="1:36"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spans="1:36"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spans="1:36"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spans="1:36"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spans="1:36"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spans="1:36"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spans="1:36"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spans="1:36"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spans="1:36"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spans="1:36"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spans="1:36"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spans="1:36"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spans="1:36"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spans="1:36"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spans="1:36"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spans="1:36"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spans="1:36"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spans="1:36"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spans="1:36"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spans="1:36"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spans="1:36"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spans="1:36"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spans="1:36"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spans="1:36"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spans="1:36"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spans="1:36"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spans="1:36"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spans="1:36"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spans="1:36"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spans="1:36"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spans="1:36"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spans="1:36"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spans="1:36"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spans="1:36"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spans="1:36"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spans="1:36"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spans="1:36"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spans="1:36"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spans="1:36"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spans="1:36"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spans="1:36"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spans="1:36"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spans="1:36"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spans="1:36"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spans="1:36"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spans="1:36"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spans="1:36"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spans="1:36"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spans="1:36"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spans="1:36"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spans="1:36"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spans="1:36"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spans="1:36"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spans="1:36"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spans="1:36"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spans="1:36"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spans="1:36"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spans="1:36"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spans="1:36"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spans="1:36"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spans="1:36"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spans="1:36"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spans="1:36"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spans="1:36"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spans="1:36"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spans="1:36"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spans="1:36"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spans="1:36"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spans="1:36"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spans="1:36"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spans="1:36"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spans="1:36"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spans="1:36"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spans="1:36"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spans="1:36"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spans="1:36"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spans="1:36"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spans="1:36"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spans="1:36"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spans="1:36"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spans="1:36"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spans="1:36"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spans="1:36"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spans="1:36"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spans="1:36"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spans="1:36"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spans="1:36"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spans="1:36"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spans="1:36"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spans="1:36"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spans="1:36"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spans="1:36"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spans="1:36"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spans="1:36"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spans="1:36"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spans="1:36"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spans="1:36"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spans="1:36"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spans="1:36"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spans="1:36"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spans="1:36"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spans="1:36"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spans="1:36"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spans="1:36"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spans="1:36"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spans="1:36"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spans="1:36"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spans="1:36"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spans="1:36"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spans="1:36"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spans="1:36"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spans="1:36"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spans="1:36"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spans="1:36"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spans="1:36"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spans="1:36"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spans="1:36"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spans="1:36"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spans="1:36"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spans="1:36"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spans="1:36"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spans="1:36"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spans="1:36"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spans="1:36"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spans="1:36"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spans="1:36"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spans="1:36"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spans="1:36"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spans="1:36"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spans="1:36"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spans="1:36"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spans="1:36"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spans="1:36"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spans="1:36"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spans="1:36"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spans="1:36"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spans="1:36"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spans="1:36"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spans="1:36"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spans="1:36"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spans="1:36"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spans="1:36"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spans="1:36"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spans="1:36"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spans="1:36"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spans="1:36"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spans="1:36"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spans="1:36"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spans="1:36"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spans="1:36"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spans="1:36"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spans="1:36"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spans="1:36"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spans="1:36"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spans="1:36"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spans="1:36"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spans="1:36"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spans="1:36"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spans="1:36"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spans="1:36"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spans="1:36"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spans="1:36"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spans="1:36"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spans="1:36"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spans="1:36"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spans="1:36"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spans="1:36"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spans="1:36"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spans="1:36"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spans="1:36"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spans="1:36"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spans="1:36"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spans="1:36"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spans="1:36"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spans="1:36"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spans="1:36"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spans="1:36"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spans="1:36"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spans="1:36"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spans="1:36"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spans="1:36"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spans="1:36"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spans="1:36"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spans="1:36"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spans="1:36"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spans="1:36"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spans="1:36"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spans="1:36"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spans="1:36"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spans="1:36"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spans="1:36"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spans="1:36"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spans="1:36"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spans="1:36"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spans="1:36"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spans="1:36"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spans="1:36"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spans="1:36"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spans="1:36"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spans="1:36"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spans="1:36"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spans="1:36"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spans="1:36"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spans="1:36"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spans="1:36"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spans="1:36"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spans="1:36"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spans="1:36"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spans="1:36"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spans="1:36"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spans="1:36"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spans="1:36"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spans="1:36"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spans="1:36"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spans="1:36"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spans="1:36"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spans="1:36"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spans="1:36"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spans="1:36"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spans="1:36"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spans="1:36"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spans="1:36"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spans="1:36"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spans="1:36"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spans="1:36"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spans="1:36"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spans="1:36"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spans="1:36"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spans="1:36"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spans="1:36"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spans="1:36"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spans="1:36"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spans="1:36"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spans="1:36"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spans="1:36"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spans="1:36"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spans="1:36"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spans="1:36"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spans="1:36"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spans="1:36"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spans="1:36"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spans="1:36"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spans="1:36"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spans="1:36"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spans="1:36"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spans="1:36"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spans="1:36"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spans="1:36"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spans="1:36"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spans="1:36"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spans="1:36"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spans="1:36"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spans="1:36"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spans="1:36"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spans="1:36"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spans="1:36"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spans="1:36"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spans="1:36"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spans="1:36"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spans="1:36"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spans="1:36"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spans="1:36"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spans="1:36"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spans="1:36"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spans="1:36"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spans="1:36"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spans="1:36"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spans="1:36"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spans="1:36"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spans="1:36"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spans="1:36"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spans="1:36"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spans="1:36"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spans="1:36"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spans="1:36"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spans="1:36"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spans="1:36"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spans="1:36"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spans="1:36"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spans="1:36"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spans="1:36"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spans="1:36"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spans="1:36"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spans="1:36"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spans="1:36"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spans="1:36"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spans="1:36"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spans="1:36"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spans="1:36"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spans="1:36"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spans="1:36"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spans="1:36"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spans="1:36"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spans="1:36"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spans="1:36"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spans="1:36"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spans="1:36"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spans="1:36"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spans="1:36"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spans="1:36"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spans="1:36"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spans="1:36"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spans="1:36"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spans="1:36"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sheetData>
  <hyperlinks>
    <hyperlink ref="A7" r:id="rId1" xr:uid="{E335443C-9EAD-4D66-A678-0020664FD919}"/>
    <hyperlink ref="A38" r:id="rId2" xr:uid="{6CAED3A3-CB48-4DA0-B494-AF1C41BE9208}"/>
  </hyperlinks>
  <pageMargins left="0.7" right="0.7" top="0.75" bottom="0.75" header="0" footer="0"/>
  <pageSetup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E2"/>
  <sheetViews>
    <sheetView topLeftCell="D1" workbookViewId="0">
      <selection activeCell="P2" sqref="P2:AE2"/>
    </sheetView>
  </sheetViews>
  <sheetFormatPr defaultRowHeight="15" x14ac:dyDescent="0.25"/>
  <cols>
    <col min="1" max="1" width="20.42578125" customWidth="1"/>
  </cols>
  <sheetData>
    <row r="1" spans="1:31" x14ac:dyDescent="0.25">
      <c r="A1" t="s">
        <v>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ht="30" x14ac:dyDescent="0.25">
      <c r="A2" s="3" t="s">
        <v>3</v>
      </c>
      <c r="B2">
        <v>0</v>
      </c>
      <c r="C2">
        <v>0</v>
      </c>
      <c r="D2" s="2">
        <f>'Inflation Reduction Act'!B88</f>
        <v>0.41625000000000001</v>
      </c>
      <c r="E2" s="2">
        <f>'Inflation Reduction Act'!C88</f>
        <v>0.41625000000000001</v>
      </c>
      <c r="F2" s="2">
        <f>'Inflation Reduction Act'!D88</f>
        <v>0.41625000000000001</v>
      </c>
      <c r="G2" s="2">
        <f>'Inflation Reduction Act'!E88</f>
        <v>0.41625000000000001</v>
      </c>
      <c r="H2" s="2">
        <f>'Inflation Reduction Act'!F88</f>
        <v>0.41625000000000001</v>
      </c>
      <c r="I2" s="2">
        <f>'Inflation Reduction Act'!G88</f>
        <v>0.41625000000000001</v>
      </c>
      <c r="J2" s="2">
        <f>'Inflation Reduction Act'!H88</f>
        <v>0.41625000000000001</v>
      </c>
      <c r="K2" s="2">
        <f>'Inflation Reduction Act'!I88</f>
        <v>0.41625000000000001</v>
      </c>
      <c r="L2" s="2">
        <f>'Inflation Reduction Act'!J88</f>
        <v>0.41625000000000001</v>
      </c>
      <c r="M2" s="2">
        <f>'Inflation Reduction Act'!K88</f>
        <v>0.41625000000000001</v>
      </c>
      <c r="N2" s="2">
        <f>'Inflation Reduction Act'!L88</f>
        <v>0.41625000000000001</v>
      </c>
      <c r="O2" s="2">
        <f>'Inflation Reduction Act'!M88</f>
        <v>0.41625000000000001</v>
      </c>
      <c r="P2" s="2">
        <f>'Inflation Reduction Act'!N88</f>
        <v>0.41625000000000001</v>
      </c>
      <c r="Q2" s="2">
        <f>'Inflation Reduction Act'!O88</f>
        <v>0.41625000000000001</v>
      </c>
      <c r="R2" s="2">
        <f>'Inflation Reduction Act'!P88</f>
        <v>0.41625000000000001</v>
      </c>
      <c r="S2" s="2">
        <f>'Inflation Reduction Act'!Q88</f>
        <v>0.41625000000000001</v>
      </c>
      <c r="T2" s="2">
        <f>'Inflation Reduction Act'!R88</f>
        <v>0.31218750000000001</v>
      </c>
      <c r="U2" s="2">
        <f>'Inflation Reduction Act'!S88</f>
        <v>0.208125</v>
      </c>
      <c r="V2" s="2">
        <f>'Inflation Reduction Act'!T88</f>
        <v>0</v>
      </c>
      <c r="W2" s="2">
        <f>'Inflation Reduction Act'!U88</f>
        <v>0</v>
      </c>
      <c r="X2" s="2">
        <f>'Inflation Reduction Act'!V88</f>
        <v>0</v>
      </c>
      <c r="Y2" s="2">
        <f>'Inflation Reduction Act'!W88</f>
        <v>0</v>
      </c>
      <c r="Z2" s="2">
        <f>'Inflation Reduction Act'!X88</f>
        <v>0</v>
      </c>
      <c r="AA2" s="2">
        <f>'Inflation Reduction Act'!Y88</f>
        <v>0</v>
      </c>
      <c r="AB2" s="2">
        <f>'Inflation Reduction Act'!Z88</f>
        <v>0</v>
      </c>
      <c r="AC2" s="2">
        <f>'Inflation Reduction Act'!AA88</f>
        <v>0</v>
      </c>
      <c r="AD2" s="2">
        <f>'Inflation Reduction Act'!AB88</f>
        <v>0</v>
      </c>
      <c r="AE2" s="2">
        <f>'Inflation Reduction Act'!AC88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Inflation Reduction Act</vt:lpstr>
      <vt:lpstr>BPSpUGBCD</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2024-08-28T19:50:26Z</dcterms:modified>
</cp:coreProperties>
</file>