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California\Models\eps-california\InputData\elec\GBSC\"/>
    </mc:Choice>
  </mc:AlternateContent>
  <xr:revisionPtr revIDLastSave="0" documentId="13_ncr:1_{D37E0B04-1B98-4408-B887-6EFC30A732BA}" xr6:coauthVersionLast="47" xr6:coauthVersionMax="47" xr10:uidLastSave="{00000000-0000-0000-0000-000000000000}"/>
  <bookViews>
    <workbookView xWindow="-120" yWindow="-120" windowWidth="57840" windowHeight="23640" activeTab="5"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6" l="1"/>
  <c r="E9" i="8"/>
  <c r="F9" i="8"/>
  <c r="G9" i="8"/>
  <c r="H9" i="8"/>
  <c r="I9" i="8"/>
  <c r="J9" i="8"/>
  <c r="K9" i="8"/>
  <c r="L9" i="8"/>
  <c r="C13" i="8" s="1"/>
  <c r="C16" i="8" s="1"/>
  <c r="M9" i="8"/>
  <c r="N9" i="8"/>
  <c r="O9" i="8"/>
  <c r="P9" i="8"/>
  <c r="Q9" i="8"/>
  <c r="R9" i="8"/>
  <c r="S9" i="8"/>
  <c r="T9" i="8"/>
  <c r="U9" i="8"/>
  <c r="V9" i="8"/>
  <c r="W9" i="8"/>
  <c r="X9" i="8"/>
  <c r="Y9" i="8"/>
  <c r="Z9" i="8"/>
  <c r="AA9" i="8"/>
  <c r="AB9" i="8"/>
  <c r="AC9" i="8"/>
  <c r="AD9" i="8"/>
  <c r="AE9" i="8"/>
  <c r="AF9" i="8"/>
  <c r="AG9" i="8"/>
  <c r="AH9" i="8"/>
  <c r="D9" i="8"/>
  <c r="C2" i="5"/>
  <c r="B2" i="5"/>
  <c r="B2" i="7" s="1"/>
  <c r="Z16" i="8"/>
  <c r="Y16" i="8"/>
  <c r="N16" i="8"/>
  <c r="B13" i="8"/>
  <c r="B16" i="8" s="1"/>
  <c r="E2" i="5" s="1"/>
  <c r="J13" i="8"/>
  <c r="Q16" i="8" s="1"/>
  <c r="L13" i="8"/>
  <c r="D13" i="8"/>
  <c r="D16" i="8" s="1"/>
  <c r="E13" i="8"/>
  <c r="E16" i="8" s="1"/>
  <c r="F13" i="8"/>
  <c r="F16" i="8" s="1"/>
  <c r="G13" i="8"/>
  <c r="I16" i="8" s="1"/>
  <c r="H13" i="8"/>
  <c r="K16" i="8" s="1"/>
  <c r="I13" i="8"/>
  <c r="M16" i="8" s="1"/>
  <c r="K13" i="8"/>
  <c r="AA16" i="8" s="1"/>
  <c r="D2" i="5" l="1"/>
  <c r="G16" i="8"/>
  <c r="O16" i="8"/>
  <c r="X16" i="8"/>
  <c r="H16" i="8"/>
  <c r="P16" i="8"/>
  <c r="W16" i="8"/>
  <c r="T16" i="8"/>
  <c r="V16" i="8"/>
  <c r="J16" i="8"/>
  <c r="S16" i="8"/>
  <c r="AD16" i="8"/>
  <c r="R16" i="8"/>
  <c r="AC16" i="8"/>
  <c r="L16" i="8"/>
  <c r="AB16" i="8"/>
  <c r="U16" i="8"/>
  <c r="B2" i="1"/>
  <c r="L2" i="5" l="1"/>
  <c r="W2" i="5"/>
  <c r="AE2" i="5"/>
  <c r="T2" i="5"/>
  <c r="N2" i="5"/>
  <c r="AB2" i="5"/>
  <c r="Y2" i="5"/>
  <c r="AA2" i="5"/>
  <c r="M2" i="5"/>
  <c r="Z2" i="5"/>
  <c r="I2" i="5"/>
  <c r="F2" i="5"/>
  <c r="Q2" i="5"/>
  <c r="V2" i="5"/>
  <c r="H2" i="5"/>
  <c r="AG2" i="5"/>
  <c r="U2" i="5"/>
  <c r="K2" i="5"/>
  <c r="O2" i="5"/>
  <c r="AC2" i="5"/>
  <c r="AD2" i="5"/>
  <c r="P2" i="5"/>
  <c r="S2" i="5"/>
  <c r="X2" i="5"/>
  <c r="J2" i="5"/>
  <c r="G2" i="5"/>
  <c r="AF2" i="5"/>
  <c r="R2" i="5"/>
  <c r="F2" i="6" l="1"/>
  <c r="G2" i="6" s="1"/>
  <c r="H2" i="6" s="1"/>
  <c r="I2" i="6" s="1"/>
  <c r="J2" i="6" s="1"/>
  <c r="K2" i="6" s="1"/>
  <c r="L2" i="6" s="1"/>
  <c r="M2" i="6" s="1"/>
  <c r="N2" i="6" s="1"/>
  <c r="O2" i="6" s="1"/>
  <c r="P2" i="6" s="1"/>
  <c r="Q2" i="6" s="1"/>
  <c r="R2" i="6" s="1"/>
  <c r="S2" i="6" s="1"/>
  <c r="T2" i="6" s="1"/>
  <c r="U2" i="6" s="1"/>
  <c r="V2" i="6" s="1"/>
  <c r="W2" i="6" s="1"/>
  <c r="X2" i="6" s="1"/>
  <c r="Y2" i="6" s="1"/>
  <c r="Z2" i="6" s="1"/>
  <c r="AA2" i="6" s="1"/>
  <c r="AB2" i="6" s="1"/>
  <c r="AC2" i="6" s="1"/>
  <c r="AD2" i="6" s="1"/>
  <c r="AE2" i="6" s="1"/>
  <c r="AF2" i="6" s="1"/>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<sst xmlns="http://schemas.openxmlformats.org/spreadsheetml/2006/main" count="1358" uniqueCount="356">
  <si>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</si>
  <si>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</si>
  <si>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</si>
  <si>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</si>
  <si>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</si>
  <si>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</si>
  <si>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</si>
  <si>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</si>
  <si>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</si>
  <si>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</si>
  <si>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</si>
  <si>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</si>
  <si>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</si>
  <si>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</si>
  <si>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</si>
  <si>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</si>
  <si>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</si>
  <si>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</si>
  <si>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</si>
  <si>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</si>
  <si>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</si>
  <si>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</si>
  <si>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</si>
  <si>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</si>
  <si>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</si>
  <si>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</si>
  <si>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</si>
  <si>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</si>
  <si>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</si>
  <si>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</si>
  <si>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</si>
  <si>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</si>
  <si>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</si>
  <si>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</si>
  <si>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</si>
  <si>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</si>
  <si>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</si>
  <si>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</si>
  <si>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</si>
  <si>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</si>
  <si>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</si>
  <si>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</si>
  <si>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</si>
  <si>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</si>
  <si>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</si>
  <si>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</si>
  <si>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</si>
  <si>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</si>
  <si>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</si>
  <si>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</si>
  <si>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</si>
  <si>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</si>
  <si>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</si>
  <si>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</si>
  <si>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</si>
  <si>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</si>
  <si>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</si>
  <si>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</si>
  <si>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</si>
  <si>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</si>
  <si>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</si>
  <si>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</si>
  <si>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</si>
  <si>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</si>
  <si>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</si>
  <si>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</si>
  <si>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</si>
  <si>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</si>
  <si>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</si>
  <si>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</si>
  <si>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</si>
  <si>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</si>
  <si>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</si>
  <si>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</si>
  <si>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</si>
  <si>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</si>
  <si>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</si>
  <si>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</si>
  <si>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</si>
  <si>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</si>
  <si>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</si>
  <si>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</si>
  <si>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</si>
  <si>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</si>
  <si>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</si>
  <si>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</si>
  <si>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</si>
  <si>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</si>
  <si>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</si>
  <si>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</si>
  <si>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</si>
  <si>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</si>
  <si>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</si>
  <si>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</si>
  <si>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</si>
  <si>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</si>
  <si>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</si>
  <si>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</si>
  <si>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</si>
  <si>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</si>
  <si>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</si>
  <si>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</si>
  <si>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</si>
  <si>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</si>
  <si>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</si>
  <si>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</si>
  <si>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</si>
  <si>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</si>
  <si>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</si>
  <si>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</si>
  <si>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</si>
  <si>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</si>
  <si>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</si>
  <si>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</si>
  <si>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</si>
  <si>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</si>
  <si>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</si>
  <si>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</si>
  <si>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</si>
  <si>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</si>
  <si>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</si>
  <si>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</si>
  <si>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</si>
  <si>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</si>
  <si>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</si>
  <si>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</si>
  <si>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</si>
  <si>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</si>
  <si>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</si>
  <si>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</si>
  <si>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</si>
  <si>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</si>
  <si>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</si>
  <si>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</si>
  <si>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</si>
  <si>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</si>
  <si>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</si>
  <si>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</si>
  <si>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</si>
  <si>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</si>
  <si>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</si>
  <si>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</si>
  <si>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</si>
  <si>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</si>
  <si>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</si>
  <si>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</si>
  <si>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</si>
  <si>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</si>
  <si>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</si>
  <si>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</si>
  <si>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</si>
  <si>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</si>
  <si>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</si>
  <si>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</si>
  <si>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</si>
  <si>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</si>
  <si>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</si>
  <si>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</si>
  <si>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</si>
  <si>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</si>
  <si>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</si>
  <si>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</si>
  <si>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</si>
  <si>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</si>
  <si>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</si>
  <si>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</si>
  <si>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</si>
  <si>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</si>
  <si>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</si>
  <si>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</si>
  <si>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</si>
  <si>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</si>
  <si>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</si>
  <si>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</si>
  <si>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</si>
  <si>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</si>
  <si>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</si>
  <si>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</si>
  <si>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</si>
  <si>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</si>
  <si>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</si>
  <si>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</si>
  <si>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</si>
  <si>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</si>
  <si>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</si>
  <si>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</si>
  <si>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</si>
  <si>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</si>
  <si>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</si>
  <si>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</si>
  <si>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</si>
  <si>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</si>
  <si>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</si>
  <si>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</si>
  <si>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</si>
  <si>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</si>
  <si>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</si>
  <si>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</si>
  <si>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</si>
  <si>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</si>
  <si>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</si>
  <si>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</si>
  <si>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</si>
  <si>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</si>
  <si>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</si>
  <si>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</si>
  <si>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</si>
  <si>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</si>
  <si>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</si>
  <si>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</si>
  <si>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</si>
  <si>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</si>
  <si>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</si>
  <si>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</si>
  <si>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</si>
  <si>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</si>
  <si>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</si>
  <si>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</si>
  <si>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</si>
  <si>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</si>
  <si>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</si>
  <si>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</si>
  <si>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</si>
  <si>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</si>
  <si>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</si>
  <si>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</si>
  <si>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</si>
  <si>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</si>
  <si>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</si>
  <si>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</si>
  <si>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</si>
  <si>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</si>
  <si>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</si>
  <si>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</si>
  <si>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</si>
  <si>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</si>
  <si>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</si>
  <si>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</si>
  <si>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</si>
  <si>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</si>
  <si>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</si>
  <si>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</si>
  <si>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</si>
  <si>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</si>
  <si>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</si>
  <si>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</si>
  <si>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</si>
  <si>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</si>
  <si>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</si>
  <si>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</si>
  <si>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</si>
  <si>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</si>
  <si>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</si>
  <si>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</si>
  <si>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</si>
  <si>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</si>
  <si>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</si>
  <si>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</si>
  <si>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</si>
  <si>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</si>
  <si>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</si>
  <si>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</si>
  <si>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</si>
  <si>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</si>
  <si>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</si>
  <si>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</si>
  <si>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</si>
  <si>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</si>
  <si>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</si>
  <si>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</si>
  <si>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</si>
  <si>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</si>
  <si>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</si>
  <si>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</si>
  <si>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</si>
  <si>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</si>
  <si>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</si>
  <si>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</si>
  <si>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</si>
  <si>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</si>
  <si>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</si>
  <si>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</si>
  <si>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</si>
  <si>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</si>
  <si>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</si>
  <si>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</si>
  <si>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</si>
  <si>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</si>
  <si>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</si>
  <si>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</si>
  <si>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</si>
  <si>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</si>
  <si>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</si>
  <si>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</si>
  <si>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</si>
  <si>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</si>
  <si>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</si>
  <si>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</si>
  <si>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</si>
  <si>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</si>
  <si>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</si>
  <si>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</si>
  <si>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</si>
  <si>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</si>
  <si>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</si>
  <si>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</si>
  <si>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</si>
  <si>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</si>
  <si>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</si>
  <si>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</si>
  <si>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</si>
  <si>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</si>
  <si>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</si>
  <si>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</si>
  <si>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</si>
  <si>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</si>
  <si>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</si>
  <si>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</si>
  <si>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</si>
  <si>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</si>
  <si>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</si>
  <si>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</si>
  <si>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</si>
  <si>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</si>
  <si>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</si>
  <si>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</si>
  <si>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</si>
  <si>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</si>
  <si>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</si>
  <si>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</si>
  <si>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</si>
  <si>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</si>
  <si>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</si>
  <si>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</si>
  <si>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</si>
  <si>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</si>
  <si>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</si>
  <si>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</si>
  <si>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</si>
  <si>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</si>
  <si>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</si>
  <si>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</si>
  <si>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</si>
  <si>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</si>
  <si>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</si>
  <si>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</si>
  <si>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</si>
  <si>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</si>
  <si>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</si>
  <si>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</si>
  <si>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</si>
  <si>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</si>
  <si>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</si>
  <si>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</si>
  <si>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</si>
  <si>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An addition 2x was added for potential to allow for more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</si>
</sst>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4">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0" fillId="21" borderId="0" xfId="0" applyFill="1"/>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166" fontId="30" fillId="17" borderId="14" xfId="0" applyNumberFormat="1" applyFont="1" applyFill="1" applyBorder="1" applyAlignment="1">
      <alignment horizontal="right" wrapText="1"/>
    </xf>
    <xf numFmtId="1" fontId="0" fillId="17" borderId="0" xfId="0" applyNumberFormat="1" applyFill="1"/>
    <xf numFmtId="0" fontId="0" fillId="0" borderId="0" xfId="0" applyFill="1"/>
    <xf numFmtId="165" fontId="0" fillId="0" borderId="0" xfId="58" applyNumberFormat="1" applyFont="1" applyFill="1"/>
    <xf numFmtId="0" fontId="27" fillId="20" borderId="0" xfId="0" applyFont="1" applyFill="1" applyAlignment="1">
      <alignment horizontal="left" wrapText="1"/>
    </xf>
    <xf numFmtId="0" fontId="28" fillId="20" borderId="0" xfId="0" applyFont="1" applyFill="1" applyAlignment="1">
      <alignment horizontal="left" wrapText="1"/>
    </xf>
    <xf numFmtId="0" fontId="31" fillId="20" borderId="0" xfId="0" applyFont="1" applyFill="1" applyAlignment="1">
      <alignment horizontal="left" wrapText="1"/>
    </xf>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5160.24</c:v>
                </c:pt>
                <c:pt idx="1">
                  <c:v>7563.37</c:v>
                </c:pt>
                <c:pt idx="2">
                  <c:v>13055.18</c:v>
                </c:pt>
                <c:pt idx="3">
                  <c:v>14769.37</c:v>
                </c:pt>
                <c:pt idx="4">
                  <c:v>14983.48</c:v>
                </c:pt>
                <c:pt idx="5">
                  <c:v>15585.665000000037</c:v>
                </c:pt>
                <c:pt idx="6">
                  <c:v>16187.849999999999</c:v>
                </c:pt>
                <c:pt idx="7">
                  <c:v>16576.844999999972</c:v>
                </c:pt>
                <c:pt idx="8">
                  <c:v>16965.84</c:v>
                </c:pt>
                <c:pt idx="9">
                  <c:v>17553.909999999916</c:v>
                </c:pt>
                <c:pt idx="10">
                  <c:v>18141.98</c:v>
                </c:pt>
                <c:pt idx="11">
                  <c:v>19501.040000000037</c:v>
                </c:pt>
                <c:pt idx="12">
                  <c:v>20860.100000000093</c:v>
                </c:pt>
                <c:pt idx="13">
                  <c:v>22219.159999999996</c:v>
                </c:pt>
                <c:pt idx="14">
                  <c:v>24395.25800000038</c:v>
                </c:pt>
                <c:pt idx="15">
                  <c:v>26571.356000000611</c:v>
                </c:pt>
                <c:pt idx="16">
                  <c:v>28747.453999999911</c:v>
                </c:pt>
                <c:pt idx="17">
                  <c:v>30923.552000000142</c:v>
                </c:pt>
                <c:pt idx="18">
                  <c:v>33099.650000000373</c:v>
                </c:pt>
                <c:pt idx="19">
                  <c:v>35535.195999999531</c:v>
                </c:pt>
                <c:pt idx="20">
                  <c:v>37970.74199999962</c:v>
                </c:pt>
                <c:pt idx="21">
                  <c:v>40406.287999998778</c:v>
                </c:pt>
                <c:pt idx="22">
                  <c:v>42841.833999998868</c:v>
                </c:pt>
                <c:pt idx="23">
                  <c:v>45277.379999998957</c:v>
                </c:pt>
                <c:pt idx="24">
                  <c:v>47712.925999999046</c:v>
                </c:pt>
                <c:pt idx="25">
                  <c:v>50148.471999999136</c:v>
                </c:pt>
                <c:pt idx="26">
                  <c:v>52584.017999999225</c:v>
                </c:pt>
                <c:pt idx="27">
                  <c:v>55019.563999999315</c:v>
                </c:pt>
                <c:pt idx="28">
                  <c:v>57455.109999999404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topLeftCell="A16" workbookViewId="0">
      <selection activeCell="A46" sqref="A46"/>
    </sheetView>
  </sheetViews>
  <sheetFormatPr defaultColWidth="9" defaultRowHeight="15" x14ac:dyDescent="0.25"/>
  <cols>
    <col min="1" max="1" width="17.85546875" style="6" customWidth="1"/>
    <col min="2" max="2" width="54" style="6" customWidth="1"/>
    <col min="3" max="3" width="9" style="6" customWidth="1"/>
    <col min="4" max="16384" width="9" style="6"/>
  </cols>
  <sheetData>
    <row r="1" spans="1:7" x14ac:dyDescent="0.25">
      <c r="A1" s="5" t="s">
        <v>0</v>
      </c>
      <c r="B1" t="s">
        <v>1</v>
      </c>
      <c r="C1" s="9">
        <v>44307</v>
      </c>
      <c r="F1" s="8" t="s">
        <v>2</v>
      </c>
      <c r="G1" s="8" t="s">
        <v>3</v>
      </c>
    </row>
    <row r="2" spans="1:7" x14ac:dyDescent="0.25">
      <c r="A2" s="5" t="s">
        <v>4</v>
      </c>
      <c r="B2" t="str">
        <f>LOOKUP(B1,F1:G50,G1:G50)</f>
        <v>CA</v>
      </c>
      <c r="F2" s="8" t="s">
        <v>5</v>
      </c>
      <c r="G2" s="8" t="s">
        <v>6</v>
      </c>
    </row>
    <row r="3" spans="1:7" x14ac:dyDescent="0.25">
      <c r="A3" s="5" t="s">
        <v>7</v>
      </c>
      <c r="F3" s="8" t="s">
        <v>8</v>
      </c>
      <c r="G3" s="8" t="s">
        <v>9</v>
      </c>
    </row>
    <row r="4" spans="1:7" x14ac:dyDescent="0.25">
      <c r="F4" s="8" t="s">
        <v>10</v>
      </c>
      <c r="G4" s="8" t="s">
        <v>11</v>
      </c>
    </row>
    <row r="5" spans="1:7" x14ac:dyDescent="0.25">
      <c r="A5" s="5" t="s">
        <v>12</v>
      </c>
      <c r="B5" s="1" t="s">
        <v>13</v>
      </c>
      <c r="F5" s="8" t="s">
        <v>1</v>
      </c>
      <c r="G5" s="8" t="s">
        <v>14</v>
      </c>
    </row>
    <row r="6" spans="1:7" x14ac:dyDescent="0.25">
      <c r="B6" t="s">
        <v>15</v>
      </c>
      <c r="F6" s="8" t="s">
        <v>16</v>
      </c>
      <c r="G6" s="8" t="s">
        <v>17</v>
      </c>
    </row>
    <row r="7" spans="1:7" x14ac:dyDescent="0.25">
      <c r="B7" s="7">
        <v>2020</v>
      </c>
      <c r="F7" s="8" t="s">
        <v>18</v>
      </c>
      <c r="G7" s="8" t="s">
        <v>19</v>
      </c>
    </row>
    <row r="8" spans="1:7" x14ac:dyDescent="0.25">
      <c r="B8" t="s">
        <v>20</v>
      </c>
      <c r="F8" s="8" t="s">
        <v>21</v>
      </c>
      <c r="G8" s="8" t="s">
        <v>22</v>
      </c>
    </row>
    <row r="9" spans="1:7" x14ac:dyDescent="0.25">
      <c r="B9" s="2" t="s">
        <v>23</v>
      </c>
      <c r="F9" s="8" t="s">
        <v>24</v>
      </c>
      <c r="G9" s="8" t="s">
        <v>25</v>
      </c>
    </row>
    <row r="10" spans="1:7" x14ac:dyDescent="0.25">
      <c r="B10" t="s">
        <v>26</v>
      </c>
      <c r="F10" s="8" t="s">
        <v>27</v>
      </c>
      <c r="G10" s="8" t="s">
        <v>28</v>
      </c>
    </row>
    <row r="11" spans="1:7" x14ac:dyDescent="0.25">
      <c r="F11" s="8" t="s">
        <v>29</v>
      </c>
      <c r="G11" s="8" t="s">
        <v>30</v>
      </c>
    </row>
    <row r="12" spans="1:7" x14ac:dyDescent="0.25">
      <c r="B12" s="1" t="s">
        <v>31</v>
      </c>
      <c r="F12" s="8" t="s">
        <v>32</v>
      </c>
      <c r="G12" s="8" t="s">
        <v>33</v>
      </c>
    </row>
    <row r="13" spans="1:7" x14ac:dyDescent="0.25">
      <c r="B13" t="s">
        <v>34</v>
      </c>
      <c r="F13" s="8" t="s">
        <v>35</v>
      </c>
      <c r="G13" s="8" t="s">
        <v>36</v>
      </c>
    </row>
    <row r="14" spans="1:7" x14ac:dyDescent="0.25">
      <c r="B14" s="7" t="s">
        <v>37</v>
      </c>
      <c r="F14" s="8" t="s">
        <v>38</v>
      </c>
      <c r="G14" s="8" t="s">
        <v>39</v>
      </c>
    </row>
    <row r="15" spans="1:7" x14ac:dyDescent="0.25">
      <c r="B15" s="7" t="s">
        <v>40</v>
      </c>
      <c r="F15" s="8" t="s">
        <v>41</v>
      </c>
      <c r="G15" s="8" t="s">
        <v>42</v>
      </c>
    </row>
    <row r="16" spans="1:7" x14ac:dyDescent="0.25">
      <c r="B16" s="2" t="s">
        <v>43</v>
      </c>
      <c r="F16" s="8" t="s">
        <v>44</v>
      </c>
      <c r="G16" s="8" t="s">
        <v>45</v>
      </c>
    </row>
    <row r="17" spans="2:7" x14ac:dyDescent="0.25">
      <c r="B17" t="s">
        <v>46</v>
      </c>
      <c r="F17" s="8" t="s">
        <v>47</v>
      </c>
      <c r="G17" s="8" t="s">
        <v>48</v>
      </c>
    </row>
    <row r="18" spans="2:7" x14ac:dyDescent="0.25">
      <c r="B18" s="7"/>
      <c r="F18" s="8" t="s">
        <v>49</v>
      </c>
      <c r="G18" s="8" t="s">
        <v>50</v>
      </c>
    </row>
    <row r="19" spans="2:7" x14ac:dyDescent="0.25">
      <c r="B19" s="1" t="s">
        <v>51</v>
      </c>
      <c r="F19" s="8" t="s">
        <v>52</v>
      </c>
      <c r="G19" s="8" t="s">
        <v>53</v>
      </c>
    </row>
    <row r="20" spans="2:7" x14ac:dyDescent="0.25">
      <c r="B20" t="s">
        <v>15</v>
      </c>
      <c r="F20" s="8" t="s">
        <v>54</v>
      </c>
      <c r="G20" s="8" t="s">
        <v>55</v>
      </c>
    </row>
    <row r="21" spans="2:7" x14ac:dyDescent="0.25">
      <c r="B21" s="7">
        <v>2018</v>
      </c>
      <c r="F21" s="8" t="s">
        <v>56</v>
      </c>
      <c r="G21" s="8" t="s">
        <v>57</v>
      </c>
    </row>
    <row r="22" spans="2:7" x14ac:dyDescent="0.25">
      <c r="B22" t="s">
        <v>58</v>
      </c>
      <c r="F22" s="8" t="s">
        <v>59</v>
      </c>
      <c r="G22" s="8" t="s">
        <v>60</v>
      </c>
    </row>
    <row r="23" spans="2:7" x14ac:dyDescent="0.25">
      <c r="B23" s="2" t="s">
        <v>23</v>
      </c>
      <c r="F23" s="8" t="s">
        <v>61</v>
      </c>
      <c r="G23" s="8" t="s">
        <v>62</v>
      </c>
    </row>
    <row r="24" spans="2:7" x14ac:dyDescent="0.25">
      <c r="B24" t="s">
        <v>26</v>
      </c>
      <c r="F24" s="8" t="s">
        <v>63</v>
      </c>
      <c r="G24" s="8" t="s">
        <v>64</v>
      </c>
    </row>
    <row r="25" spans="2:7" x14ac:dyDescent="0.25">
      <c r="B25" s="7"/>
      <c r="F25" s="8" t="s">
        <v>65</v>
      </c>
      <c r="G25" s="8" t="s">
        <v>66</v>
      </c>
    </row>
    <row r="26" spans="2:7" x14ac:dyDescent="0.25">
      <c r="B26" s="1" t="s">
        <v>127</v>
      </c>
      <c r="F26" s="8" t="s">
        <v>68</v>
      </c>
      <c r="G26" s="8" t="s">
        <v>69</v>
      </c>
    </row>
    <row r="27" spans="2:7" x14ac:dyDescent="0.25">
      <c r="B27" s="6" t="s">
        <v>131</v>
      </c>
      <c r="F27" s="8" t="s">
        <v>71</v>
      </c>
      <c r="G27" s="8" t="s">
        <v>72</v>
      </c>
    </row>
    <row r="28" spans="2:7" x14ac:dyDescent="0.25">
      <c r="B28" s="6" t="s">
        <v>128</v>
      </c>
      <c r="F28" s="8" t="s">
        <v>74</v>
      </c>
      <c r="G28" s="8" t="s">
        <v>75</v>
      </c>
    </row>
    <row r="29" spans="2:7" x14ac:dyDescent="0.25">
      <c r="B29" s="6" t="s">
        <v>130</v>
      </c>
      <c r="F29" s="8" t="s">
        <v>76</v>
      </c>
      <c r="G29" s="8" t="s">
        <v>77</v>
      </c>
    </row>
    <row r="30" spans="2:7" x14ac:dyDescent="0.25">
      <c r="B30" s="6" t="s">
        <v>129</v>
      </c>
      <c r="F30" s="8" t="s">
        <v>79</v>
      </c>
      <c r="G30" s="8" t="s">
        <v>80</v>
      </c>
    </row>
    <row r="31" spans="2:7" x14ac:dyDescent="0.25">
      <c r="F31" s="8" t="s">
        <v>81</v>
      </c>
      <c r="G31" s="8" t="s">
        <v>82</v>
      </c>
    </row>
    <row r="32" spans="2:7" x14ac:dyDescent="0.25">
      <c r="B32" s="1" t="s">
        <v>289</v>
      </c>
      <c r="F32" s="8" t="s">
        <v>83</v>
      </c>
      <c r="G32" s="8" t="s">
        <v>84</v>
      </c>
    </row>
    <row r="33" spans="1:7" x14ac:dyDescent="0.25">
      <c r="B33" s="6" t="s">
        <v>131</v>
      </c>
      <c r="F33" s="8" t="s">
        <v>85</v>
      </c>
      <c r="G33" s="8" t="s">
        <v>86</v>
      </c>
    </row>
    <row r="34" spans="1:7" x14ac:dyDescent="0.25">
      <c r="A34" s="5"/>
      <c r="B34" s="6" t="s">
        <v>128</v>
      </c>
      <c r="F34" s="8" t="s">
        <v>87</v>
      </c>
      <c r="G34" s="8" t="s">
        <v>88</v>
      </c>
    </row>
    <row r="35" spans="1:7" x14ac:dyDescent="0.25">
      <c r="A35" s="7"/>
      <c r="B35" s="6" t="s">
        <v>129</v>
      </c>
      <c r="F35" s="8" t="s">
        <v>89</v>
      </c>
      <c r="G35" s="8" t="s">
        <v>90</v>
      </c>
    </row>
    <row r="36" spans="1:7" x14ac:dyDescent="0.25">
      <c r="B36" s="6">
        <v>2021</v>
      </c>
      <c r="F36" s="8" t="s">
        <v>91</v>
      </c>
      <c r="G36" s="8" t="s">
        <v>92</v>
      </c>
    </row>
    <row r="37" spans="1:7" x14ac:dyDescent="0.25">
      <c r="F37" s="8" t="s">
        <v>93</v>
      </c>
      <c r="G37" s="8" t="s">
        <v>94</v>
      </c>
    </row>
    <row r="38" spans="1:7" x14ac:dyDescent="0.25">
      <c r="F38" s="8" t="s">
        <v>95</v>
      </c>
      <c r="G38" s="8" t="s">
        <v>96</v>
      </c>
    </row>
    <row r="39" spans="1:7" x14ac:dyDescent="0.25">
      <c r="F39" s="8" t="s">
        <v>97</v>
      </c>
      <c r="G39" s="8" t="s">
        <v>98</v>
      </c>
    </row>
    <row r="40" spans="1:7" x14ac:dyDescent="0.25">
      <c r="A40" s="5" t="s">
        <v>67</v>
      </c>
      <c r="F40" s="8" t="s">
        <v>99</v>
      </c>
      <c r="G40" s="8" t="s">
        <v>100</v>
      </c>
    </row>
    <row r="41" spans="1:7" x14ac:dyDescent="0.25">
      <c r="A41" t="s">
        <v>70</v>
      </c>
      <c r="F41" s="8" t="s">
        <v>101</v>
      </c>
      <c r="G41" s="8" t="s">
        <v>102</v>
      </c>
    </row>
    <row r="42" spans="1:7" x14ac:dyDescent="0.25">
      <c r="A42" t="s">
        <v>73</v>
      </c>
      <c r="F42" s="8" t="s">
        <v>103</v>
      </c>
      <c r="G42" s="8" t="s">
        <v>104</v>
      </c>
    </row>
    <row r="43" spans="1:7" x14ac:dyDescent="0.25">
      <c r="F43" s="8" t="s">
        <v>105</v>
      </c>
      <c r="G43" s="8" t="s">
        <v>106</v>
      </c>
    </row>
    <row r="44" spans="1:7" x14ac:dyDescent="0.25">
      <c r="A44" t="s">
        <v>78</v>
      </c>
      <c r="F44" s="8" t="s">
        <v>107</v>
      </c>
      <c r="G44" s="8" t="s">
        <v>108</v>
      </c>
    </row>
    <row r="45" spans="1:7" x14ac:dyDescent="0.25">
      <c r="A45" t="s">
        <v>355</v>
      </c>
      <c r="F45" s="8" t="s">
        <v>109</v>
      </c>
      <c r="G45" s="8" t="s">
        <v>110</v>
      </c>
    </row>
    <row r="46" spans="1:7" x14ac:dyDescent="0.25">
      <c r="F46" s="8" t="s">
        <v>111</v>
      </c>
      <c r="G46" s="8" t="s">
        <v>112</v>
      </c>
    </row>
    <row r="47" spans="1:7" x14ac:dyDescent="0.25">
      <c r="F47" s="8" t="s">
        <v>113</v>
      </c>
      <c r="G47" s="8" t="s">
        <v>114</v>
      </c>
    </row>
    <row r="48" spans="1:7" x14ac:dyDescent="0.25">
      <c r="F48" s="8" t="s">
        <v>115</v>
      </c>
      <c r="G48" s="8" t="s">
        <v>116</v>
      </c>
    </row>
    <row r="49" spans="6:7" x14ac:dyDescent="0.25">
      <c r="F49" s="8" t="s">
        <v>117</v>
      </c>
      <c r="G49" s="8" t="s">
        <v>118</v>
      </c>
    </row>
    <row r="50" spans="6:7" x14ac:dyDescent="0.25">
      <c r="F50" s="8" t="s">
        <v>119</v>
      </c>
      <c r="G50" s="8" t="s">
        <v>120</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19" workbookViewId="0">
      <selection activeCell="M99" sqref="M99:AK99"/>
    </sheetView>
  </sheetViews>
  <sheetFormatPr defaultRowHeight="15" x14ac:dyDescent="0.25"/>
  <cols>
    <col min="1" max="1" width="5.140625" customWidth="1"/>
    <col min="3" max="3" width="24.140625" style="6" customWidth="1"/>
    <col min="4" max="4" width="15.85546875" customWidth="1"/>
    <col min="14" max="15" width="9.5703125" bestFit="1" customWidth="1"/>
    <col min="16" max="18" width="10.5703125" bestFit="1" customWidth="1"/>
    <col min="19" max="19" width="9.28515625" customWidth="1"/>
    <col min="20" max="20" width="10.5703125" bestFit="1" customWidth="1"/>
    <col min="21" max="21" width="9.28515625" customWidth="1"/>
    <col min="22" max="22" width="10.5703125" bestFit="1" customWidth="1"/>
    <col min="23" max="23" width="9.28515625" customWidth="1"/>
    <col min="24" max="24" width="10.5703125" bestFit="1" customWidth="1"/>
    <col min="25" max="26" width="9.28515625" customWidth="1"/>
    <col min="27" max="27" width="10.5703125" bestFit="1" customWidth="1"/>
    <col min="28" max="31" width="9.28515625" customWidth="1"/>
    <col min="32" max="32" width="10.5703125" bestFit="1" customWidth="1"/>
    <col min="33" max="36" width="9.28515625" customWidth="1"/>
    <col min="37" max="37" width="10.5703125" bestFit="1" customWidth="1"/>
  </cols>
  <sheetData>
    <row r="2" spans="2:36" x14ac:dyDescent="0.25">
      <c r="B2" t="s">
        <v>133</v>
      </c>
    </row>
    <row r="4" spans="2:36" x14ac:dyDescent="0.25">
      <c r="C4" s="6" t="s">
        <v>134</v>
      </c>
      <c r="D4" t="s">
        <v>292</v>
      </c>
    </row>
    <row r="5" spans="2:36" x14ac:dyDescent="0.25">
      <c r="B5" s="6"/>
    </row>
    <row r="6" spans="2:36" x14ac:dyDescent="0.25">
      <c r="B6" s="6"/>
      <c r="C6" s="6" t="s">
        <v>135</v>
      </c>
      <c r="D6" t="s">
        <v>136</v>
      </c>
    </row>
    <row r="7" spans="2:36" x14ac:dyDescent="0.25">
      <c r="B7" s="6"/>
      <c r="C7" s="6" t="s">
        <v>137</v>
      </c>
      <c r="D7" t="s">
        <v>138</v>
      </c>
      <c r="E7">
        <v>840383.03557274048</v>
      </c>
    </row>
    <row r="8" spans="2:36" x14ac:dyDescent="0.25">
      <c r="B8" s="6"/>
      <c r="C8" s="6" t="s">
        <v>139</v>
      </c>
      <c r="D8" t="s">
        <v>138</v>
      </c>
      <c r="E8">
        <v>903514.35131486552</v>
      </c>
    </row>
    <row r="9" spans="2:36" x14ac:dyDescent="0.25">
      <c r="B9" s="6"/>
      <c r="C9" s="6" t="s">
        <v>140</v>
      </c>
      <c r="D9" t="s">
        <v>138</v>
      </c>
      <c r="E9">
        <v>45313.653841965206</v>
      </c>
    </row>
    <row r="10" spans="2:36" x14ac:dyDescent="0.25">
      <c r="B10" s="6"/>
      <c r="C10" s="6" t="s">
        <v>141</v>
      </c>
      <c r="D10" t="s">
        <v>138</v>
      </c>
      <c r="E10">
        <v>48717.709453555246</v>
      </c>
    </row>
    <row r="11" spans="2:36" x14ac:dyDescent="0.25">
      <c r="B11" s="6"/>
      <c r="C11" s="6" t="s">
        <v>142</v>
      </c>
      <c r="D11" t="s">
        <v>143</v>
      </c>
      <c r="E11">
        <v>19.571024255801614</v>
      </c>
    </row>
    <row r="12" spans="2:36" x14ac:dyDescent="0.25">
      <c r="B12" s="6"/>
    </row>
    <row r="13" spans="2:36" x14ac:dyDescent="0.25">
      <c r="B13" s="6"/>
      <c r="C13" s="6" t="s">
        <v>144</v>
      </c>
      <c r="D13" t="s">
        <v>136</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25">
      <c r="B14" s="6"/>
      <c r="C14" s="6" t="s">
        <v>145</v>
      </c>
      <c r="D14" t="s">
        <v>146</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25">
      <c r="B15" s="6"/>
      <c r="C15" s="6" t="s">
        <v>147</v>
      </c>
      <c r="D15" t="s">
        <v>146</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25">
      <c r="B16" s="6"/>
      <c r="C16" s="6" t="s">
        <v>148</v>
      </c>
      <c r="D16" t="s">
        <v>143</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25">
      <c r="B17" s="6"/>
      <c r="C17" s="6" t="s">
        <v>149</v>
      </c>
      <c r="D17" t="s">
        <v>150</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25">
      <c r="B18" s="6"/>
      <c r="C18" s="6" t="s">
        <v>151</v>
      </c>
      <c r="D18" t="s">
        <v>152</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25">
      <c r="B19" s="6"/>
      <c r="C19" s="6" t="s">
        <v>153</v>
      </c>
      <c r="D19" t="s">
        <v>154</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25">
      <c r="B20" s="6"/>
    </row>
    <row r="21" spans="2:36" x14ac:dyDescent="0.25">
      <c r="B21" s="6"/>
      <c r="C21" s="6" t="s">
        <v>155</v>
      </c>
    </row>
    <row r="22" spans="2:36" x14ac:dyDescent="0.25">
      <c r="B22" s="6"/>
    </row>
    <row r="23" spans="2:36" x14ac:dyDescent="0.25">
      <c r="B23" s="6"/>
      <c r="D23" t="s">
        <v>136</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25">
      <c r="B24" s="6"/>
      <c r="C24" s="6" t="s">
        <v>156</v>
      </c>
      <c r="D24" t="s">
        <v>157</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25">
      <c r="B25" s="6"/>
      <c r="C25" s="6" t="s">
        <v>158</v>
      </c>
      <c r="D25" t="s">
        <v>157</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25">
      <c r="B26" s="6"/>
      <c r="C26" s="6" t="s">
        <v>159</v>
      </c>
      <c r="D26" t="s">
        <v>157</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25">
      <c r="B27" s="6"/>
      <c r="C27" s="6" t="s">
        <v>160</v>
      </c>
      <c r="D27" t="s">
        <v>157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25">
      <c r="B28" s="6"/>
      <c r="C28" s="6" t="s">
        <v>161</v>
      </c>
      <c r="D28" t="s">
        <v>157</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25">
      <c r="B29" s="6"/>
      <c r="C29" s="6" t="s">
        <v>162</v>
      </c>
      <c r="D29" t="s">
        <v>157</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25">
      <c r="B30" s="6"/>
      <c r="C30" s="6" t="s">
        <v>163</v>
      </c>
      <c r="D30" t="s">
        <v>157</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25">
      <c r="B31" s="6"/>
      <c r="C31" s="6" t="s">
        <v>164</v>
      </c>
      <c r="D31" t="s">
        <v>157</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25">
      <c r="B32" s="6"/>
      <c r="C32" s="6" t="s">
        <v>165</v>
      </c>
      <c r="D32" t="s">
        <v>157</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s="29" customFormat="1" x14ac:dyDescent="0.25">
      <c r="C33" s="29" t="s">
        <v>166</v>
      </c>
      <c r="D33" s="29" t="s">
        <v>157</v>
      </c>
      <c r="F33" s="29">
        <v>0</v>
      </c>
      <c r="G33" s="29">
        <v>0</v>
      </c>
      <c r="H33" s="29">
        <v>0</v>
      </c>
      <c r="I33" s="29">
        <v>0</v>
      </c>
      <c r="J33" s="29">
        <v>0</v>
      </c>
      <c r="K33" s="29">
        <v>0</v>
      </c>
      <c r="L33" s="29">
        <v>0</v>
      </c>
      <c r="M33" s="29">
        <v>2564.54</v>
      </c>
      <c r="N33" s="30">
        <v>4603.4999999999991</v>
      </c>
      <c r="O33" s="30">
        <v>9811.41</v>
      </c>
      <c r="P33" s="30">
        <v>11317.12</v>
      </c>
      <c r="Q33" s="30">
        <v>11317.130000000001</v>
      </c>
      <c r="R33" s="30">
        <v>0</v>
      </c>
      <c r="S33" s="30">
        <v>12078.129999999997</v>
      </c>
      <c r="T33" s="30">
        <v>0</v>
      </c>
      <c r="U33" s="30">
        <v>12394.529999999999</v>
      </c>
      <c r="V33" s="30">
        <v>0</v>
      </c>
      <c r="W33" s="30">
        <v>13570.669999999998</v>
      </c>
      <c r="X33" s="30">
        <v>0</v>
      </c>
      <c r="Y33" s="30">
        <v>0</v>
      </c>
      <c r="Z33" s="30">
        <v>17647.849999999999</v>
      </c>
      <c r="AA33" s="30">
        <v>0</v>
      </c>
      <c r="AB33" s="30">
        <v>0</v>
      </c>
      <c r="AC33" s="30">
        <v>0</v>
      </c>
      <c r="AD33" s="30">
        <v>0</v>
      </c>
      <c r="AE33" s="30">
        <v>28528.34</v>
      </c>
      <c r="AF33" s="30">
        <v>0</v>
      </c>
      <c r="AG33" s="30">
        <v>0</v>
      </c>
      <c r="AH33" s="30">
        <v>0</v>
      </c>
      <c r="AI33" s="30">
        <v>0</v>
      </c>
      <c r="AJ33" s="30">
        <v>40706.07</v>
      </c>
      <c r="AK33" s="30"/>
    </row>
    <row r="34" spans="2:37" s="29" customFormat="1" x14ac:dyDescent="0.25">
      <c r="C34" s="29" t="s">
        <v>167</v>
      </c>
      <c r="D34" s="29" t="s">
        <v>157</v>
      </c>
      <c r="F34" s="29">
        <v>0</v>
      </c>
      <c r="G34" s="29">
        <v>0</v>
      </c>
      <c r="H34" s="29">
        <v>0</v>
      </c>
      <c r="I34" s="29">
        <v>0</v>
      </c>
      <c r="J34" s="29">
        <v>0</v>
      </c>
      <c r="K34" s="29">
        <v>0</v>
      </c>
      <c r="L34" s="29">
        <v>0</v>
      </c>
      <c r="M34" s="29">
        <v>0</v>
      </c>
      <c r="N34" s="29">
        <v>0</v>
      </c>
      <c r="O34" s="29">
        <v>0</v>
      </c>
      <c r="P34" s="29">
        <v>0</v>
      </c>
      <c r="Q34" s="29">
        <v>196</v>
      </c>
      <c r="R34" s="29">
        <v>0</v>
      </c>
      <c r="S34" s="29">
        <v>1000</v>
      </c>
      <c r="T34" s="29">
        <v>0</v>
      </c>
      <c r="U34" s="29">
        <v>1000.28</v>
      </c>
      <c r="V34" s="29">
        <v>0</v>
      </c>
      <c r="W34" s="29">
        <v>1000.28</v>
      </c>
      <c r="X34" s="29">
        <v>0</v>
      </c>
      <c r="Y34" s="29">
        <v>0</v>
      </c>
      <c r="Z34" s="29">
        <v>1000.28</v>
      </c>
      <c r="AA34" s="29">
        <v>0</v>
      </c>
      <c r="AB34" s="29">
        <v>0</v>
      </c>
      <c r="AC34" s="29">
        <v>0</v>
      </c>
      <c r="AD34" s="29">
        <v>0</v>
      </c>
      <c r="AE34" s="29">
        <v>1000.28</v>
      </c>
      <c r="AF34" s="29">
        <v>0</v>
      </c>
      <c r="AG34" s="29">
        <v>0</v>
      </c>
      <c r="AH34" s="29">
        <v>0</v>
      </c>
      <c r="AI34" s="29">
        <v>0</v>
      </c>
      <c r="AJ34" s="29">
        <v>1000.28</v>
      </c>
    </row>
    <row r="35" spans="2:37" s="29" customFormat="1" x14ac:dyDescent="0.25">
      <c r="C35" s="29" t="s">
        <v>168</v>
      </c>
      <c r="D35" s="29" t="s">
        <v>157</v>
      </c>
      <c r="F35" s="29">
        <v>0</v>
      </c>
      <c r="G35" s="29">
        <v>0</v>
      </c>
      <c r="H35" s="29">
        <v>0</v>
      </c>
      <c r="I35" s="29">
        <v>0</v>
      </c>
      <c r="J35" s="29">
        <v>0</v>
      </c>
      <c r="K35" s="29">
        <v>0</v>
      </c>
      <c r="L35" s="29">
        <v>0</v>
      </c>
      <c r="M35" s="29">
        <v>151.30000000000001</v>
      </c>
      <c r="N35" s="29">
        <v>151.30000000000001</v>
      </c>
      <c r="O35" s="29">
        <v>352.56</v>
      </c>
      <c r="P35" s="29">
        <v>440.66</v>
      </c>
      <c r="Q35" s="29">
        <v>440.66</v>
      </c>
      <c r="R35" s="29">
        <v>0</v>
      </c>
      <c r="S35" s="29">
        <v>440.66</v>
      </c>
      <c r="T35" s="29">
        <v>0</v>
      </c>
      <c r="U35" s="29">
        <v>440.66</v>
      </c>
      <c r="V35" s="29">
        <v>0</v>
      </c>
      <c r="W35" s="29">
        <v>440.66</v>
      </c>
      <c r="X35" s="29">
        <v>0</v>
      </c>
      <c r="Y35" s="29">
        <v>0</v>
      </c>
      <c r="Z35" s="29">
        <v>440.66</v>
      </c>
      <c r="AA35" s="29">
        <v>0</v>
      </c>
      <c r="AB35" s="29">
        <v>0</v>
      </c>
      <c r="AC35" s="29">
        <v>0</v>
      </c>
      <c r="AD35" s="29">
        <v>0</v>
      </c>
      <c r="AE35" s="29">
        <v>440.66</v>
      </c>
      <c r="AF35" s="29">
        <v>0</v>
      </c>
      <c r="AG35" s="29">
        <v>0</v>
      </c>
      <c r="AH35" s="29">
        <v>0</v>
      </c>
      <c r="AI35" s="29">
        <v>0</v>
      </c>
      <c r="AJ35" s="29">
        <v>440.66</v>
      </c>
    </row>
    <row r="36" spans="2:37" x14ac:dyDescent="0.25">
      <c r="B36" s="6"/>
      <c r="C36" s="6" t="s">
        <v>169</v>
      </c>
      <c r="D36" t="s">
        <v>157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25">
      <c r="B37" s="6"/>
      <c r="C37" s="6" t="s">
        <v>170</v>
      </c>
      <c r="D37" t="s">
        <v>157</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25">
      <c r="B38" s="6"/>
      <c r="C38" s="6" t="s">
        <v>171</v>
      </c>
      <c r="D38" t="s">
        <v>157</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25">
      <c r="B39" s="6"/>
    </row>
    <row r="40" spans="2:37" x14ac:dyDescent="0.25">
      <c r="B40" s="6"/>
      <c r="C40" s="6" t="s">
        <v>172</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25">
      <c r="B41" s="6"/>
      <c r="C41" s="6" t="s">
        <v>173</v>
      </c>
      <c r="D41" t="s">
        <v>174</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25">
      <c r="B42" s="6"/>
      <c r="C42" s="6" t="s">
        <v>175</v>
      </c>
      <c r="D42" t="s">
        <v>174</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25">
      <c r="B43" s="6"/>
      <c r="C43" s="6" t="s">
        <v>176</v>
      </c>
      <c r="D43" t="s">
        <v>174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25">
      <c r="B44" s="6"/>
      <c r="C44" s="6" t="s">
        <v>177</v>
      </c>
      <c r="D44" t="s">
        <v>174</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25">
      <c r="B45" s="6"/>
      <c r="C45" s="6" t="s">
        <v>178</v>
      </c>
    </row>
    <row r="46" spans="2:37" x14ac:dyDescent="0.25">
      <c r="B46" s="6"/>
    </row>
    <row r="47" spans="2:37" x14ac:dyDescent="0.25">
      <c r="B47" s="6"/>
      <c r="C47" s="6" t="s">
        <v>179</v>
      </c>
    </row>
    <row r="48" spans="2:37" x14ac:dyDescent="0.25">
      <c r="B48" s="6"/>
    </row>
    <row r="49" spans="2:36" x14ac:dyDescent="0.25">
      <c r="B49" s="6"/>
      <c r="D49" t="s">
        <v>136</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25">
      <c r="B50" s="6"/>
      <c r="C50" s="6" t="s">
        <v>180</v>
      </c>
      <c r="D50" t="s">
        <v>157</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25">
      <c r="B51" s="6"/>
      <c r="C51" s="6" t="s">
        <v>181</v>
      </c>
      <c r="D51" t="s">
        <v>157</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25">
      <c r="B52" s="6"/>
      <c r="C52" s="6" t="s">
        <v>156</v>
      </c>
      <c r="D52" t="s">
        <v>157</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25">
      <c r="B53" s="6"/>
      <c r="C53" s="6" t="s">
        <v>182</v>
      </c>
      <c r="D53" t="s">
        <v>157</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25">
      <c r="B54" s="6"/>
      <c r="C54" s="6" t="s">
        <v>183</v>
      </c>
      <c r="D54" t="s">
        <v>157</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25">
      <c r="B55" s="6"/>
      <c r="C55" s="6" t="s">
        <v>184</v>
      </c>
      <c r="D55" t="s">
        <v>157</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25">
      <c r="B56" s="6"/>
      <c r="C56" s="6" t="s">
        <v>158</v>
      </c>
      <c r="D56" t="s">
        <v>157</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25">
      <c r="B57" s="6"/>
      <c r="C57" s="6" t="s">
        <v>159</v>
      </c>
      <c r="D57" t="s">
        <v>157</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25">
      <c r="B58" s="6"/>
      <c r="C58" s="6" t="s">
        <v>160</v>
      </c>
      <c r="D58" t="s">
        <v>157</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25">
      <c r="B59" s="6"/>
      <c r="C59" s="6" t="s">
        <v>161</v>
      </c>
      <c r="D59" t="s">
        <v>157</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25">
      <c r="B60" s="6"/>
      <c r="C60" s="6" t="s">
        <v>162</v>
      </c>
      <c r="D60" t="s">
        <v>157</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25">
      <c r="B61" s="6"/>
      <c r="C61" s="6" t="s">
        <v>163</v>
      </c>
      <c r="D61" t="s">
        <v>157</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25">
      <c r="B62" s="6"/>
      <c r="C62" s="6" t="s">
        <v>164</v>
      </c>
      <c r="D62" t="s">
        <v>157</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25">
      <c r="B63" s="6"/>
      <c r="C63" s="18" t="s">
        <v>165</v>
      </c>
      <c r="D63" t="s">
        <v>157</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s="10" customFormat="1" x14ac:dyDescent="0.25">
      <c r="C64" s="10" t="s">
        <v>166</v>
      </c>
      <c r="D64" s="10" t="s">
        <v>157</v>
      </c>
      <c r="F64" s="10">
        <v>0</v>
      </c>
      <c r="G64" s="10">
        <v>0</v>
      </c>
      <c r="H64" s="10">
        <v>0</v>
      </c>
      <c r="I64" s="10">
        <v>0</v>
      </c>
      <c r="J64" s="10">
        <v>0</v>
      </c>
      <c r="K64" s="10">
        <v>0</v>
      </c>
      <c r="L64" s="10">
        <v>0</v>
      </c>
      <c r="M64" s="10">
        <v>5160.24</v>
      </c>
      <c r="N64" s="10">
        <v>7563.37</v>
      </c>
      <c r="O64" s="10">
        <v>13055.18</v>
      </c>
      <c r="P64" s="10">
        <v>14769.37</v>
      </c>
      <c r="Q64" s="10">
        <v>14983.48</v>
      </c>
      <c r="R64" s="10">
        <v>0</v>
      </c>
      <c r="S64" s="10">
        <v>16187.849999999999</v>
      </c>
      <c r="T64" s="10">
        <v>0</v>
      </c>
      <c r="U64" s="10">
        <v>16965.84</v>
      </c>
      <c r="V64" s="10">
        <v>0</v>
      </c>
      <c r="W64" s="10">
        <v>18141.98</v>
      </c>
      <c r="X64" s="10">
        <v>0</v>
      </c>
      <c r="Y64" s="10">
        <v>0</v>
      </c>
      <c r="Z64" s="10">
        <v>22219.159999999996</v>
      </c>
      <c r="AA64" s="10">
        <v>0</v>
      </c>
      <c r="AB64" s="10">
        <v>0</v>
      </c>
      <c r="AC64" s="10">
        <v>0</v>
      </c>
      <c r="AD64" s="10">
        <v>0</v>
      </c>
      <c r="AE64" s="10">
        <v>33099.65</v>
      </c>
      <c r="AF64" s="10">
        <v>0</v>
      </c>
      <c r="AG64" s="10">
        <v>0</v>
      </c>
      <c r="AH64" s="10">
        <v>0</v>
      </c>
      <c r="AI64" s="10">
        <v>0</v>
      </c>
      <c r="AJ64" s="10">
        <v>45277.38</v>
      </c>
    </row>
    <row r="65" spans="2:36" s="10" customFormat="1" x14ac:dyDescent="0.25">
      <c r="C65" s="10" t="s">
        <v>167</v>
      </c>
      <c r="D65" s="10" t="s">
        <v>157</v>
      </c>
      <c r="F65" s="10">
        <v>0</v>
      </c>
      <c r="G65" s="10">
        <v>0</v>
      </c>
      <c r="H65" s="10">
        <v>0</v>
      </c>
      <c r="I65" s="10">
        <v>0</v>
      </c>
      <c r="J65" s="10">
        <v>0</v>
      </c>
      <c r="K65" s="10">
        <v>0</v>
      </c>
      <c r="L65" s="10">
        <v>0</v>
      </c>
      <c r="M65" s="10">
        <v>1898.5</v>
      </c>
      <c r="N65" s="10">
        <v>1898.5</v>
      </c>
      <c r="O65" s="10">
        <v>1898.5</v>
      </c>
      <c r="P65" s="10">
        <v>1898.5</v>
      </c>
      <c r="Q65" s="10">
        <v>2094.5</v>
      </c>
      <c r="R65" s="10">
        <v>0</v>
      </c>
      <c r="S65" s="10">
        <v>2898.5</v>
      </c>
      <c r="T65" s="10">
        <v>0</v>
      </c>
      <c r="U65" s="10">
        <v>2898.7799999999997</v>
      </c>
      <c r="V65" s="10">
        <v>0</v>
      </c>
      <c r="W65" s="10">
        <v>2898.7799999999997</v>
      </c>
      <c r="X65" s="10">
        <v>0</v>
      </c>
      <c r="Y65" s="10">
        <v>0</v>
      </c>
      <c r="Z65" s="10">
        <v>2898.7799999999997</v>
      </c>
      <c r="AA65" s="10">
        <v>0</v>
      </c>
      <c r="AB65" s="10">
        <v>0</v>
      </c>
      <c r="AC65" s="10">
        <v>0</v>
      </c>
      <c r="AD65" s="10">
        <v>0</v>
      </c>
      <c r="AE65" s="10">
        <v>2898.7799999999997</v>
      </c>
      <c r="AF65" s="10">
        <v>0</v>
      </c>
      <c r="AG65" s="10">
        <v>0</v>
      </c>
      <c r="AH65" s="10">
        <v>0</v>
      </c>
      <c r="AI65" s="10">
        <v>0</v>
      </c>
      <c r="AJ65" s="10">
        <v>2898.7799999999997</v>
      </c>
    </row>
    <row r="66" spans="2:36" x14ac:dyDescent="0.25">
      <c r="B66" s="6"/>
      <c r="C66" s="18" t="s">
        <v>168</v>
      </c>
      <c r="D66" t="s">
        <v>157</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25">
      <c r="B67" s="6"/>
      <c r="C67" s="18" t="s">
        <v>185</v>
      </c>
      <c r="D67" t="s">
        <v>157</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25">
      <c r="B68" s="6"/>
      <c r="C68" s="18" t="s">
        <v>186</v>
      </c>
      <c r="D68" t="s">
        <v>157</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25">
      <c r="B69" s="6"/>
      <c r="C69" s="18" t="s">
        <v>187</v>
      </c>
      <c r="D69" t="s">
        <v>188</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25">
      <c r="B70" s="6"/>
      <c r="C70" s="6" t="s">
        <v>189</v>
      </c>
      <c r="D70" t="s">
        <v>157</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25">
      <c r="B71" s="6"/>
      <c r="C71" s="6" t="s">
        <v>190</v>
      </c>
      <c r="D71" t="s">
        <v>157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25">
      <c r="B72" s="6"/>
      <c r="C72" s="6" t="s">
        <v>191</v>
      </c>
      <c r="D72" t="s">
        <v>157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25">
      <c r="B73" s="6"/>
    </row>
    <row r="74" spans="2:36" x14ac:dyDescent="0.25">
      <c r="B74" s="6"/>
    </row>
    <row r="75" spans="2:36" x14ac:dyDescent="0.25">
      <c r="B75" s="6"/>
      <c r="C75" s="6" t="s">
        <v>192</v>
      </c>
    </row>
    <row r="76" spans="2:36" x14ac:dyDescent="0.25">
      <c r="B76" s="6"/>
    </row>
    <row r="77" spans="2:36" x14ac:dyDescent="0.25">
      <c r="B77" s="6"/>
      <c r="D77" t="s">
        <v>136</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25">
      <c r="B78" s="6"/>
      <c r="C78" s="5" t="s">
        <v>181</v>
      </c>
      <c r="D78" t="s">
        <v>193</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25">
      <c r="B79" s="6"/>
      <c r="C79" s="5" t="s">
        <v>180</v>
      </c>
      <c r="D79" t="s">
        <v>193</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25">
      <c r="B80" s="6"/>
      <c r="C80" s="5" t="s">
        <v>194</v>
      </c>
      <c r="D80" t="s">
        <v>193</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25">
      <c r="B81" s="6"/>
      <c r="C81" s="5" t="s">
        <v>184</v>
      </c>
      <c r="D81" t="s">
        <v>193</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25">
      <c r="B82" s="6"/>
      <c r="C82" s="5" t="s">
        <v>156</v>
      </c>
      <c r="D82" t="s">
        <v>193</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25">
      <c r="B83" s="6"/>
      <c r="C83" s="5" t="s">
        <v>182</v>
      </c>
      <c r="D83" t="s">
        <v>193</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6"/>
      <c r="C84" s="6" t="s">
        <v>195</v>
      </c>
      <c r="D84" t="s">
        <v>193</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25">
      <c r="B85" s="6"/>
      <c r="C85" s="4" t="s">
        <v>196</v>
      </c>
      <c r="D85" t="s">
        <v>193</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25">
      <c r="B86" s="6"/>
      <c r="C86" s="4" t="s">
        <v>197</v>
      </c>
      <c r="D86" t="s">
        <v>193</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25">
      <c r="B87" s="6"/>
      <c r="C87" s="4" t="s">
        <v>198</v>
      </c>
      <c r="D87" t="s">
        <v>193</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25">
      <c r="B88" s="6"/>
      <c r="C88" s="6" t="s">
        <v>199</v>
      </c>
      <c r="D88" t="s">
        <v>193</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25">
      <c r="B89" s="6"/>
      <c r="C89" s="6" t="s">
        <v>200</v>
      </c>
      <c r="D89" t="s">
        <v>193</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25">
      <c r="B90" s="6"/>
      <c r="C90" s="6" t="s">
        <v>201</v>
      </c>
      <c r="D90" t="s">
        <v>193</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2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25">
      <c r="B92" s="6"/>
      <c r="C92" s="6" t="s">
        <v>202</v>
      </c>
    </row>
    <row r="93" spans="2:36" x14ac:dyDescent="0.25">
      <c r="B93" s="6"/>
    </row>
    <row r="94" spans="2:36" x14ac:dyDescent="0.25">
      <c r="B94" s="6"/>
      <c r="C94" s="6" t="s">
        <v>203</v>
      </c>
      <c r="D94" t="s">
        <v>136</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25">
      <c r="B95" s="6"/>
      <c r="C95" s="6" t="s">
        <v>204</v>
      </c>
      <c r="D95" t="s">
        <v>138</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25">
      <c r="B96" s="6"/>
      <c r="C96" s="6" t="s">
        <v>205</v>
      </c>
      <c r="D96" t="s">
        <v>138</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25">
      <c r="B97" s="6"/>
      <c r="C97" s="6" t="s">
        <v>206</v>
      </c>
      <c r="D97" t="s">
        <v>138</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25">
      <c r="B98" s="6"/>
      <c r="C98" s="6" t="s">
        <v>207</v>
      </c>
      <c r="D98" t="s">
        <v>138</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25">
      <c r="B99" s="6"/>
      <c r="C99" s="6" t="s">
        <v>208</v>
      </c>
      <c r="D99" t="s">
        <v>138</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25">
      <c r="B100" s="6"/>
      <c r="C100" s="6" t="s">
        <v>209</v>
      </c>
      <c r="D100" t="s">
        <v>138</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25">
      <c r="B101" s="6"/>
      <c r="C101" s="6" t="s">
        <v>210</v>
      </c>
      <c r="D101" t="s">
        <v>138</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25">
      <c r="B102" s="6"/>
      <c r="C102" s="6" t="s">
        <v>211</v>
      </c>
      <c r="D102" t="s">
        <v>138</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25">
      <c r="B103" s="6"/>
      <c r="C103" s="6" t="s">
        <v>212</v>
      </c>
      <c r="D103" t="s">
        <v>138</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25">
      <c r="B104" s="6"/>
      <c r="C104" s="6" t="s">
        <v>213</v>
      </c>
      <c r="D104" t="s">
        <v>138</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25">
      <c r="B105" s="6"/>
      <c r="C105" s="6" t="s">
        <v>214</v>
      </c>
      <c r="D105" t="s">
        <v>138</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25">
      <c r="B106" s="6"/>
      <c r="C106" s="6" t="s">
        <v>147</v>
      </c>
      <c r="D106" t="s">
        <v>138</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25">
      <c r="B107" s="6"/>
      <c r="C107" s="6" t="s">
        <v>215</v>
      </c>
      <c r="D107" t="s">
        <v>193</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25">
      <c r="B108" s="6"/>
      <c r="C108" s="6" t="s">
        <v>216</v>
      </c>
      <c r="D108" t="s">
        <v>143</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25">
      <c r="B109" s="6"/>
      <c r="C109" s="6" t="s">
        <v>217</v>
      </c>
      <c r="D109" t="s">
        <v>138</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25">
      <c r="B110" s="6"/>
      <c r="C110" s="6" t="s">
        <v>218</v>
      </c>
      <c r="D110" t="s">
        <v>219</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25">
      <c r="B111" s="6"/>
      <c r="C111" s="6" t="s">
        <v>220</v>
      </c>
      <c r="D111" t="s">
        <v>221</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25">
      <c r="B112" s="6"/>
      <c r="C112" s="6" t="s">
        <v>222</v>
      </c>
      <c r="D112" t="s">
        <v>223</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25">
      <c r="B113" s="6"/>
      <c r="C113" s="6" t="s">
        <v>224</v>
      </c>
      <c r="D113" t="s">
        <v>223</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25">
      <c r="B114" s="6"/>
    </row>
    <row r="115" spans="2:36" x14ac:dyDescent="0.25">
      <c r="B115" s="6"/>
      <c r="C115" s="6" t="s">
        <v>225</v>
      </c>
      <c r="D115" t="s">
        <v>136</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25">
      <c r="B116" s="6"/>
      <c r="C116" s="6" t="s">
        <v>226</v>
      </c>
      <c r="D116" t="s">
        <v>138</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25">
      <c r="B117" s="6"/>
      <c r="C117" s="6" t="s">
        <v>227</v>
      </c>
      <c r="D117" t="s">
        <v>138</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25">
      <c r="B118" s="6"/>
      <c r="C118" s="6" t="s">
        <v>228</v>
      </c>
      <c r="D118" t="s">
        <v>138</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25">
      <c r="B119" s="6"/>
      <c r="C119" s="6" t="s">
        <v>229</v>
      </c>
      <c r="D119" t="s">
        <v>138</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25">
      <c r="B120" s="6"/>
      <c r="C120" s="6" t="s">
        <v>230</v>
      </c>
      <c r="D120" t="s">
        <v>138</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25">
      <c r="B121" s="6"/>
    </row>
    <row r="122" spans="2:36" x14ac:dyDescent="0.25">
      <c r="B122" s="6"/>
      <c r="C122" s="6" t="s">
        <v>231</v>
      </c>
    </row>
    <row r="123" spans="2:36" x14ac:dyDescent="0.25">
      <c r="B123" s="6"/>
    </row>
    <row r="124" spans="2:36" x14ac:dyDescent="0.25">
      <c r="B124" s="6"/>
      <c r="D124" t="s">
        <v>136</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25">
      <c r="B125" s="6"/>
      <c r="C125" s="6" t="s">
        <v>232</v>
      </c>
      <c r="D125" t="s">
        <v>152</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25">
      <c r="B126" s="6"/>
      <c r="C126" s="6" t="s">
        <v>233</v>
      </c>
      <c r="D126" t="s">
        <v>152</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25">
      <c r="B127" s="6"/>
      <c r="C127" s="6" t="s">
        <v>234</v>
      </c>
      <c r="D127" t="s">
        <v>152</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25">
      <c r="B128" s="6"/>
      <c r="C128" s="6" t="s">
        <v>235</v>
      </c>
      <c r="D128" t="s">
        <v>152</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25">
      <c r="B129" s="6"/>
      <c r="C129" s="6" t="s">
        <v>236</v>
      </c>
      <c r="D129" t="s">
        <v>154</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25">
      <c r="B130" s="6"/>
      <c r="C130" s="6" t="s">
        <v>153</v>
      </c>
      <c r="D130" t="s">
        <v>154</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25">
      <c r="B131" s="6"/>
      <c r="C131" s="6" t="s">
        <v>237</v>
      </c>
      <c r="D131" t="s">
        <v>238</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25">
      <c r="B132" s="6"/>
      <c r="C132" s="6" t="s">
        <v>239</v>
      </c>
      <c r="D132" t="s">
        <v>193</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25">
      <c r="B133" s="6"/>
      <c r="C133" s="6" t="s">
        <v>240</v>
      </c>
      <c r="D133" t="s">
        <v>193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25">
      <c r="B134" s="6"/>
      <c r="C134" s="6" t="s">
        <v>241</v>
      </c>
      <c r="D134" t="s">
        <v>193</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25">
      <c r="B135" s="6"/>
      <c r="C135" s="6" t="s">
        <v>242</v>
      </c>
      <c r="D135" t="s">
        <v>152</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25">
      <c r="B136" s="6"/>
    </row>
    <row r="137" spans="2:36" x14ac:dyDescent="0.25">
      <c r="B137" s="6"/>
    </row>
    <row r="138" spans="2:36" x14ac:dyDescent="0.25">
      <c r="B138" s="6"/>
    </row>
    <row r="139" spans="2:36" x14ac:dyDescent="0.25">
      <c r="B139" s="6"/>
      <c r="C139" s="6" t="s">
        <v>243</v>
      </c>
    </row>
    <row r="140" spans="2:36" x14ac:dyDescent="0.25">
      <c r="B140" s="6"/>
    </row>
    <row r="141" spans="2:36" x14ac:dyDescent="0.25">
      <c r="B141" s="6"/>
      <c r="D141" t="s">
        <v>136</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25">
      <c r="B142" s="6"/>
      <c r="C142" s="6" t="s">
        <v>244</v>
      </c>
      <c r="D142" t="s">
        <v>150</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25">
      <c r="B143" s="6"/>
      <c r="C143" s="6" t="s">
        <v>245</v>
      </c>
      <c r="D143" t="s">
        <v>150</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25">
      <c r="B144" s="6"/>
      <c r="C144" s="6" t="s">
        <v>246</v>
      </c>
      <c r="D144" t="s">
        <v>150</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25">
      <c r="B145" s="6"/>
      <c r="C145" s="6" t="s">
        <v>247</v>
      </c>
      <c r="D145" t="s">
        <v>150</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25">
      <c r="B146" s="6"/>
      <c r="C146" s="6" t="s">
        <v>248</v>
      </c>
      <c r="D146" t="s">
        <v>150</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25">
      <c r="B147" s="6"/>
      <c r="C147" s="6" t="s">
        <v>249</v>
      </c>
      <c r="D147" t="s">
        <v>150</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25">
      <c r="B148" s="6"/>
      <c r="C148" s="6" t="s">
        <v>250</v>
      </c>
      <c r="D148" t="s">
        <v>251</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25">
      <c r="B149" s="6"/>
      <c r="C149" s="6" t="s">
        <v>252</v>
      </c>
      <c r="D149" t="s">
        <v>251</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25">
      <c r="B150" s="6"/>
      <c r="C150" s="6" t="s">
        <v>253</v>
      </c>
      <c r="D150" t="s">
        <v>251</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25">
      <c r="B151" s="6"/>
    </row>
    <row r="152" spans="2:36" x14ac:dyDescent="0.25">
      <c r="B152" s="6"/>
      <c r="C152" s="6" t="s">
        <v>254</v>
      </c>
      <c r="D152" t="s">
        <v>150</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25">
      <c r="B153" s="6"/>
    </row>
    <row r="154" spans="2:36" x14ac:dyDescent="0.25">
      <c r="B154" s="6"/>
    </row>
    <row r="155" spans="2:36" x14ac:dyDescent="0.25">
      <c r="B155" s="6"/>
    </row>
    <row r="156" spans="2:36" x14ac:dyDescent="0.25">
      <c r="B156" s="6"/>
    </row>
    <row r="157" spans="2:36" x14ac:dyDescent="0.25">
      <c r="B157" s="6"/>
    </row>
    <row r="158" spans="2:36" x14ac:dyDescent="0.25">
      <c r="B158" s="6"/>
      <c r="C158" s="6" t="s">
        <v>255</v>
      </c>
    </row>
    <row r="159" spans="2:36" x14ac:dyDescent="0.25">
      <c r="B159" s="6"/>
    </row>
    <row r="160" spans="2:36" x14ac:dyDescent="0.25">
      <c r="B160" s="6"/>
      <c r="D160" t="s">
        <v>136</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25">
      <c r="B161" s="6"/>
      <c r="C161" s="6" t="s">
        <v>256</v>
      </c>
      <c r="D161" t="s">
        <v>157</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25">
      <c r="B162" s="6"/>
      <c r="C162" s="6" t="s">
        <v>257</v>
      </c>
      <c r="D162" t="s">
        <v>258</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25">
      <c r="B163" s="6"/>
      <c r="C163" s="6" t="s">
        <v>259</v>
      </c>
      <c r="D163" t="s">
        <v>157</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25">
      <c r="B164" s="6"/>
      <c r="C164" s="6" t="s">
        <v>260</v>
      </c>
      <c r="D164" t="s">
        <v>157</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25">
      <c r="B165" s="6"/>
      <c r="C165" s="6" t="s">
        <v>261</v>
      </c>
      <c r="D165" t="s">
        <v>157</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25">
      <c r="B166" s="6"/>
      <c r="C166" s="6" t="s">
        <v>262</v>
      </c>
      <c r="D166" t="s">
        <v>157</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25">
      <c r="B167" s="6"/>
      <c r="C167" s="6" t="s">
        <v>263</v>
      </c>
      <c r="D167" t="s">
        <v>157</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25">
      <c r="B168" s="6"/>
      <c r="C168" s="6" t="s">
        <v>181</v>
      </c>
      <c r="D168" t="s">
        <v>157</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25">
      <c r="B169" s="6"/>
      <c r="C169" s="6" t="s">
        <v>264</v>
      </c>
      <c r="D169" t="s">
        <v>157</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25">
      <c r="B170" s="6"/>
      <c r="C170" s="6" t="s">
        <v>180</v>
      </c>
      <c r="D170" t="s">
        <v>157</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25">
      <c r="B171" s="6"/>
      <c r="C171" s="6" t="s">
        <v>182</v>
      </c>
      <c r="D171" t="s">
        <v>157</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25">
      <c r="B172" s="6"/>
      <c r="C172" s="6" t="s">
        <v>159</v>
      </c>
      <c r="D172" t="s">
        <v>157</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25">
      <c r="B173" s="6"/>
      <c r="C173" s="6" t="s">
        <v>158</v>
      </c>
      <c r="D173" t="s">
        <v>157</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25">
      <c r="B174" s="6"/>
      <c r="C174" s="6" t="s">
        <v>168</v>
      </c>
      <c r="D174" t="s">
        <v>157</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25">
      <c r="B175" s="6"/>
      <c r="C175" s="6" t="s">
        <v>265</v>
      </c>
      <c r="D175" t="s">
        <v>157</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25">
      <c r="B176" s="6"/>
      <c r="C176" s="6" t="s">
        <v>266</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25">
      <c r="B177" s="6"/>
      <c r="C177" s="6" t="s">
        <v>267</v>
      </c>
      <c r="D177" t="s">
        <v>157</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25">
      <c r="B178" s="6"/>
      <c r="C178" s="6" t="s">
        <v>268</v>
      </c>
      <c r="D178" t="s">
        <v>157</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25">
      <c r="B179" s="6"/>
      <c r="C179" s="6" t="s">
        <v>167</v>
      </c>
      <c r="D179" t="s">
        <v>157</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25">
      <c r="B180" s="6"/>
      <c r="C180" s="6" t="s">
        <v>269</v>
      </c>
      <c r="D180" t="s">
        <v>157</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25">
      <c r="B181" s="6"/>
      <c r="C181" s="6" t="s">
        <v>270</v>
      </c>
      <c r="D181" t="s">
        <v>157</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25">
      <c r="B182" s="6"/>
      <c r="C182" s="6" t="s">
        <v>271</v>
      </c>
      <c r="D182" t="s">
        <v>258</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25">
      <c r="B183" s="6"/>
      <c r="C183" s="6" t="s">
        <v>272</v>
      </c>
      <c r="D183" t="s">
        <v>273</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25">
      <c r="B184" s="6"/>
      <c r="C184" s="6" t="s">
        <v>274</v>
      </c>
      <c r="D184" t="s">
        <v>258</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25">
      <c r="B185" s="6"/>
      <c r="C185" s="6" t="s">
        <v>275</v>
      </c>
      <c r="D185" t="s">
        <v>258</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25">
      <c r="B186" s="6"/>
      <c r="C186" s="6" t="s">
        <v>276</v>
      </c>
      <c r="D186" t="s">
        <v>258</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25">
      <c r="B187" s="6"/>
    </row>
    <row r="188" spans="2:36" x14ac:dyDescent="0.25">
      <c r="B188" s="6"/>
    </row>
    <row r="189" spans="2:36" x14ac:dyDescent="0.25">
      <c r="B189" s="6"/>
      <c r="C189" s="6" t="s">
        <v>277</v>
      </c>
    </row>
    <row r="190" spans="2:36" x14ac:dyDescent="0.25">
      <c r="B190" s="6"/>
    </row>
    <row r="191" spans="2:36" x14ac:dyDescent="0.25">
      <c r="B191" s="6"/>
      <c r="D191" t="s">
        <v>136</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25">
      <c r="B192" s="6"/>
      <c r="C192" s="6" t="s">
        <v>278</v>
      </c>
      <c r="D192" t="s">
        <v>157</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25">
      <c r="B193" s="6"/>
      <c r="C193" s="6" t="s">
        <v>279</v>
      </c>
      <c r="D193" t="s">
        <v>138</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25">
      <c r="B194" s="6"/>
    </row>
    <row r="195" spans="2:36" x14ac:dyDescent="0.25">
      <c r="B195" s="6"/>
      <c r="C195" s="6" t="s">
        <v>280</v>
      </c>
    </row>
    <row r="196" spans="2:36" x14ac:dyDescent="0.25">
      <c r="B196" s="6"/>
      <c r="C196" s="6" t="s">
        <v>281</v>
      </c>
      <c r="D196" t="s">
        <v>136</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25">
      <c r="B197" s="6"/>
      <c r="C197" s="6" t="s">
        <v>158</v>
      </c>
      <c r="D197" t="s">
        <v>157</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25">
      <c r="B198" s="6"/>
      <c r="C198" s="6" t="s">
        <v>159</v>
      </c>
      <c r="D198" t="s">
        <v>157</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25">
      <c r="B199" s="6"/>
      <c r="C199" s="6" t="s">
        <v>164</v>
      </c>
      <c r="D199" t="s">
        <v>157</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25">
      <c r="B200" s="6"/>
      <c r="C200" s="6" t="s">
        <v>161</v>
      </c>
      <c r="D200" t="s">
        <v>157</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25">
      <c r="B201" s="6"/>
      <c r="C201" s="6" t="s">
        <v>162</v>
      </c>
      <c r="D201" t="s">
        <v>157</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25">
      <c r="B202" s="6"/>
      <c r="C202" s="6" t="s">
        <v>282</v>
      </c>
      <c r="D202" t="s">
        <v>157</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25">
      <c r="B203" s="6"/>
    </row>
    <row r="204" spans="2:36" x14ac:dyDescent="0.25">
      <c r="B204" s="6"/>
      <c r="C204" s="6" t="s">
        <v>283</v>
      </c>
    </row>
    <row r="205" spans="2:36" x14ac:dyDescent="0.25">
      <c r="B205" s="6"/>
      <c r="C205" s="6" t="s">
        <v>281</v>
      </c>
      <c r="D205" t="s">
        <v>136</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25">
      <c r="B206" s="6"/>
      <c r="C206" s="6" t="s">
        <v>159</v>
      </c>
      <c r="D206" t="s">
        <v>157</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25">
      <c r="B207" s="6"/>
      <c r="C207" s="6" t="s">
        <v>164</v>
      </c>
      <c r="D207" t="s">
        <v>157</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25">
      <c r="B208" s="6"/>
      <c r="C208" s="6" t="s">
        <v>161</v>
      </c>
      <c r="D208" t="s">
        <v>157</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25">
      <c r="B209" s="6"/>
      <c r="C209" s="6" t="s">
        <v>162</v>
      </c>
      <c r="D209" t="s">
        <v>157</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25">
      <c r="B210" s="6"/>
      <c r="C210" s="6" t="s">
        <v>282</v>
      </c>
      <c r="D210" t="s">
        <v>157</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25">
      <c r="B211" s="6"/>
    </row>
    <row r="212" spans="2:36" x14ac:dyDescent="0.25">
      <c r="B212" s="6"/>
      <c r="C212" s="6" t="s">
        <v>284</v>
      </c>
    </row>
    <row r="213" spans="2:36" x14ac:dyDescent="0.25">
      <c r="B213" s="6"/>
      <c r="C213" s="6" t="s">
        <v>281</v>
      </c>
      <c r="D213" t="s">
        <v>136</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25">
      <c r="B214" s="6"/>
      <c r="C214" s="6" t="s">
        <v>159</v>
      </c>
      <c r="D214" t="s">
        <v>157</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25">
      <c r="B215" s="6"/>
      <c r="C215" s="6" t="s">
        <v>164</v>
      </c>
      <c r="D215" t="s">
        <v>157</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25">
      <c r="B216" s="6"/>
      <c r="C216" s="6" t="s">
        <v>161</v>
      </c>
      <c r="D216" t="s">
        <v>157</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25">
      <c r="B217" s="6"/>
      <c r="C217" s="6" t="s">
        <v>162</v>
      </c>
      <c r="D217" t="s">
        <v>157</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25">
      <c r="B218" s="6"/>
      <c r="C218" s="6" t="s">
        <v>282</v>
      </c>
      <c r="D218" t="s">
        <v>157</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25">
      <c r="B219" s="6"/>
    </row>
    <row r="220" spans="2:36" x14ac:dyDescent="0.25">
      <c r="B220" s="6"/>
    </row>
    <row r="221" spans="2:36" x14ac:dyDescent="0.25">
      <c r="B221" s="6"/>
      <c r="C221" s="6" t="s">
        <v>285</v>
      </c>
    </row>
    <row r="222" spans="2:36" x14ac:dyDescent="0.25">
      <c r="B222" s="6"/>
    </row>
    <row r="223" spans="2:36" x14ac:dyDescent="0.25">
      <c r="B223" s="6"/>
      <c r="D223" t="s">
        <v>136</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25">
      <c r="B224" s="6"/>
      <c r="C224" s="6" t="s">
        <v>286</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opLeftCell="A10" workbookViewId="0">
      <selection activeCell="K38" sqref="K38"/>
    </sheetView>
  </sheetViews>
  <sheetFormatPr defaultRowHeight="15" x14ac:dyDescent="0.25"/>
  <cols>
    <col min="1" max="1" width="24.28515625" customWidth="1"/>
    <col min="2" max="2" width="9.5703125" bestFit="1" customWidth="1"/>
    <col min="4" max="10" width="9.28515625" bestFit="1" customWidth="1"/>
    <col min="11" max="12" width="9.5703125" bestFit="1" customWidth="1"/>
    <col min="13" max="15" width="10.5703125" bestFit="1" customWidth="1"/>
    <col min="16" max="16" width="9.28515625" bestFit="1" customWidth="1"/>
    <col min="17" max="17" width="10.5703125" bestFit="1" customWidth="1"/>
    <col min="18" max="18" width="9.28515625" bestFit="1" customWidth="1"/>
    <col min="19" max="19" width="10.5703125" bestFit="1" customWidth="1"/>
    <col min="20" max="20" width="9.28515625" bestFit="1" customWidth="1"/>
    <col min="21" max="21" width="10.5703125" bestFit="1" customWidth="1"/>
    <col min="22" max="23" width="9.28515625" bestFit="1" customWidth="1"/>
    <col min="24" max="24" width="10.5703125" bestFit="1" customWidth="1"/>
    <col min="25" max="28" width="9.28515625" bestFit="1" customWidth="1"/>
    <col min="29" max="29" width="10.5703125" bestFit="1" customWidth="1"/>
    <col min="30" max="33" width="9.28515625" bestFit="1" customWidth="1"/>
    <col min="34" max="34" width="10.5703125" bestFit="1" customWidth="1"/>
  </cols>
  <sheetData>
    <row r="1" spans="1:34" x14ac:dyDescent="0.25">
      <c r="A1" t="s">
        <v>126</v>
      </c>
      <c r="K1" t="s">
        <v>132</v>
      </c>
    </row>
    <row r="2" spans="1:34" s="6" customFormat="1" x14ac:dyDescent="0.25"/>
    <row r="3" spans="1:34" s="13" customFormat="1" x14ac:dyDescent="0.25">
      <c r="A3" s="12" t="s">
        <v>291</v>
      </c>
    </row>
    <row r="4" spans="1:34" x14ac:dyDescent="0.25">
      <c r="A4" s="6" t="s">
        <v>287</v>
      </c>
      <c r="B4" s="6" t="s">
        <v>288</v>
      </c>
    </row>
    <row r="5" spans="1:34" s="6" customFormat="1" x14ac:dyDescent="0.25"/>
    <row r="6" spans="1:34" s="6" customFormat="1" x14ac:dyDescent="0.25"/>
    <row r="8" spans="1:34" x14ac:dyDescent="0.25">
      <c r="A8" s="6"/>
      <c r="B8" s="6" t="s">
        <v>136</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25">
      <c r="A9" s="10" t="s">
        <v>166</v>
      </c>
      <c r="B9" s="10" t="s">
        <v>157</v>
      </c>
      <c r="C9" s="10"/>
      <c r="D9" s="11">
        <f>RESOLVE!F64</f>
        <v>0</v>
      </c>
      <c r="E9" s="11">
        <f>RESOLVE!G64</f>
        <v>0</v>
      </c>
      <c r="F9" s="11">
        <f>RESOLVE!H64</f>
        <v>0</v>
      </c>
      <c r="G9" s="11">
        <f>RESOLVE!I64</f>
        <v>0</v>
      </c>
      <c r="H9" s="11">
        <f>RESOLVE!J64</f>
        <v>0</v>
      </c>
      <c r="I9" s="11">
        <f>RESOLVE!K64</f>
        <v>0</v>
      </c>
      <c r="J9" s="11">
        <f>RESOLVE!L64</f>
        <v>0</v>
      </c>
      <c r="K9" s="11">
        <f>RESOLVE!M64</f>
        <v>5160.24</v>
      </c>
      <c r="L9" s="11">
        <f>RESOLVE!N64</f>
        <v>7563.37</v>
      </c>
      <c r="M9" s="11">
        <f>RESOLVE!O64</f>
        <v>13055.18</v>
      </c>
      <c r="N9" s="11">
        <f>RESOLVE!P64</f>
        <v>14769.37</v>
      </c>
      <c r="O9" s="11">
        <f>RESOLVE!Q64</f>
        <v>14983.48</v>
      </c>
      <c r="P9" s="11">
        <f>RESOLVE!R64</f>
        <v>0</v>
      </c>
      <c r="Q9" s="11">
        <f>RESOLVE!S64</f>
        <v>16187.849999999999</v>
      </c>
      <c r="R9" s="11">
        <f>RESOLVE!T64</f>
        <v>0</v>
      </c>
      <c r="S9" s="11">
        <f>RESOLVE!U64</f>
        <v>16965.84</v>
      </c>
      <c r="T9" s="11">
        <f>RESOLVE!V64</f>
        <v>0</v>
      </c>
      <c r="U9" s="11">
        <f>RESOLVE!W64</f>
        <v>18141.98</v>
      </c>
      <c r="V9" s="11">
        <f>RESOLVE!X64</f>
        <v>0</v>
      </c>
      <c r="W9" s="11">
        <f>RESOLVE!Y64</f>
        <v>0</v>
      </c>
      <c r="X9" s="11">
        <f>RESOLVE!Z64</f>
        <v>22219.159999999996</v>
      </c>
      <c r="Y9" s="11">
        <f>RESOLVE!AA64</f>
        <v>0</v>
      </c>
      <c r="Z9" s="11">
        <f>RESOLVE!AB64</f>
        <v>0</v>
      </c>
      <c r="AA9" s="11">
        <f>RESOLVE!AC64</f>
        <v>0</v>
      </c>
      <c r="AB9" s="11">
        <f>RESOLVE!AD64</f>
        <v>0</v>
      </c>
      <c r="AC9" s="11">
        <f>RESOLVE!AE64</f>
        <v>33099.65</v>
      </c>
      <c r="AD9" s="11">
        <f>RESOLVE!AF64</f>
        <v>0</v>
      </c>
      <c r="AE9" s="11">
        <f>RESOLVE!AG64</f>
        <v>0</v>
      </c>
      <c r="AF9" s="11">
        <f>RESOLVE!AH64</f>
        <v>0</v>
      </c>
      <c r="AG9" s="11">
        <f>RESOLVE!AI64</f>
        <v>0</v>
      </c>
      <c r="AH9" s="11">
        <f>RESOLVE!AJ64</f>
        <v>45277.38</v>
      </c>
    </row>
    <row r="12" spans="1:34" x14ac:dyDescent="0.25">
      <c r="B12">
        <v>2022</v>
      </c>
      <c r="C12">
        <v>2023</v>
      </c>
      <c r="D12">
        <v>2024</v>
      </c>
      <c r="E12">
        <v>2025</v>
      </c>
      <c r="F12">
        <v>2026</v>
      </c>
      <c r="G12">
        <v>2028</v>
      </c>
      <c r="H12">
        <v>2030</v>
      </c>
      <c r="I12">
        <v>2032</v>
      </c>
      <c r="J12">
        <v>2035</v>
      </c>
      <c r="K12">
        <v>2040</v>
      </c>
      <c r="L12">
        <v>2045</v>
      </c>
    </row>
    <row r="13" spans="1:34" x14ac:dyDescent="0.25">
      <c r="A13" s="16" t="s">
        <v>290</v>
      </c>
      <c r="B13" s="15">
        <f>K9</f>
        <v>5160.24</v>
      </c>
      <c r="C13" s="15">
        <f t="shared" ref="C13:F13" si="0">L9</f>
        <v>7563.37</v>
      </c>
      <c r="D13" s="15">
        <f t="shared" si="0"/>
        <v>13055.18</v>
      </c>
      <c r="E13" s="15">
        <f t="shared" si="0"/>
        <v>14769.37</v>
      </c>
      <c r="F13" s="15">
        <f t="shared" si="0"/>
        <v>14983.48</v>
      </c>
      <c r="G13" s="15">
        <f>Q9</f>
        <v>16187.849999999999</v>
      </c>
      <c r="H13" s="15">
        <f>S9</f>
        <v>16965.84</v>
      </c>
      <c r="I13" s="15">
        <f>U9</f>
        <v>18141.98</v>
      </c>
      <c r="J13" s="15">
        <f>X9</f>
        <v>22219.159999999996</v>
      </c>
      <c r="K13" s="15">
        <f>AC9</f>
        <v>33099.65</v>
      </c>
      <c r="L13" s="15">
        <f>AH9</f>
        <v>45277.38</v>
      </c>
    </row>
    <row r="15" spans="1:34" x14ac:dyDescent="0.2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25">
      <c r="A16" s="5" t="s">
        <v>121</v>
      </c>
      <c r="B16" s="14">
        <f>B13</f>
        <v>5160.24</v>
      </c>
      <c r="C16" s="14">
        <f t="shared" ref="C16:F16" si="1">C13</f>
        <v>7563.37</v>
      </c>
      <c r="D16" s="14">
        <f t="shared" si="1"/>
        <v>13055.18</v>
      </c>
      <c r="E16" s="14">
        <f t="shared" si="1"/>
        <v>14769.37</v>
      </c>
      <c r="F16" s="14">
        <f t="shared" si="1"/>
        <v>14983.48</v>
      </c>
      <c r="G16" s="11">
        <f>_xlfn.FORECAST.LINEAR(G15,$F$13:$G$13,$F$12:$G$12)</f>
        <v>15585.665000000037</v>
      </c>
      <c r="H16" s="14">
        <f>G13</f>
        <v>16187.849999999999</v>
      </c>
      <c r="I16" s="11">
        <f>_xlfn.FORECAST.LINEAR(I15,$G$13:$H$13,$G$12:$H$12)</f>
        <v>16576.844999999972</v>
      </c>
      <c r="J16" s="14">
        <f>H13</f>
        <v>16965.84</v>
      </c>
      <c r="K16" s="11">
        <f>_xlfn.FORECAST.LINEAR(K15,$H$13:$I$13,$H$12:$I$12)</f>
        <v>17553.909999999916</v>
      </c>
      <c r="L16" s="14">
        <f>I13</f>
        <v>18141.98</v>
      </c>
      <c r="M16" s="11">
        <f>_xlfn.FORECAST.LINEAR(M15,$I$13:$J$13,$I$12:$J$12)</f>
        <v>19501.040000000037</v>
      </c>
      <c r="N16" s="11">
        <f>_xlfn.FORECAST.LINEAR(N15,$I$13:$J$13,$I$12:$J$12)</f>
        <v>20860.100000000093</v>
      </c>
      <c r="O16" s="14">
        <f>J13</f>
        <v>22219.159999999996</v>
      </c>
      <c r="P16" s="11">
        <f>_xlfn.FORECAST.LINEAR(P15,$J$13:$K$13,$J$12:$K$12)</f>
        <v>24395.25800000038</v>
      </c>
      <c r="Q16" s="11">
        <f t="shared" ref="Q16:T16" si="2">_xlfn.FORECAST.LINEAR(Q15,$J$13:$K$13,$J$12:$K$12)</f>
        <v>26571.356000000611</v>
      </c>
      <c r="R16" s="11">
        <f t="shared" si="2"/>
        <v>28747.453999999911</v>
      </c>
      <c r="S16" s="11">
        <f t="shared" si="2"/>
        <v>30923.552000000142</v>
      </c>
      <c r="T16" s="11">
        <f t="shared" si="2"/>
        <v>33099.650000000373</v>
      </c>
      <c r="U16" s="11">
        <f>_xlfn.FORECAST.LINEAR(U15,$K$13:$L$13,$K$12:$L$12)</f>
        <v>35535.195999999531</v>
      </c>
      <c r="V16" s="11">
        <f t="shared" ref="V16:Y16" si="3">_xlfn.FORECAST.LINEAR(V15,$K$13:$L$13,$K$12:$L$12)</f>
        <v>37970.74199999962</v>
      </c>
      <c r="W16" s="11">
        <f t="shared" si="3"/>
        <v>40406.287999998778</v>
      </c>
      <c r="X16" s="11">
        <f t="shared" si="3"/>
        <v>42841.833999998868</v>
      </c>
      <c r="Y16" s="11">
        <f t="shared" si="3"/>
        <v>45277.379999998957</v>
      </c>
      <c r="Z16" s="11">
        <f t="shared" ref="Z16" si="4">_xlfn.FORECAST.LINEAR(Z15,$K$13:$L$13,$K$12:$L$12)</f>
        <v>47712.925999999046</v>
      </c>
      <c r="AA16" s="11">
        <f t="shared" ref="AA16" si="5">_xlfn.FORECAST.LINEAR(AA15,$K$13:$L$13,$K$12:$L$12)</f>
        <v>50148.471999999136</v>
      </c>
      <c r="AB16" s="11">
        <f t="shared" ref="AB16" si="6">_xlfn.FORECAST.LINEAR(AB15,$K$13:$L$13,$K$12:$L$12)</f>
        <v>52584.017999999225</v>
      </c>
      <c r="AC16" s="11">
        <f t="shared" ref="AC16" si="7">_xlfn.FORECAST.LINEAR(AC15,$K$13:$L$13,$K$12:$L$12)</f>
        <v>55019.563999999315</v>
      </c>
      <c r="AD16" s="11">
        <f t="shared" ref="AD16" si="8">_xlfn.FORECAST.LINEAR(AD15,$K$13:$L$13,$K$12:$L$12)</f>
        <v>57455.109999999404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workbookViewId="0">
      <selection sqref="A1:AI1"/>
    </sheetView>
  </sheetViews>
  <sheetFormatPr defaultColWidth="9.140625" defaultRowHeight="15" x14ac:dyDescent="0.25"/>
  <cols>
    <col min="1" max="1" width="34.28515625" style="19" bestFit="1" customWidth="1"/>
    <col min="2" max="32" width="13.7109375" style="19" bestFit="1" customWidth="1"/>
    <col min="33" max="35" width="15.42578125" style="19" bestFit="1" customWidth="1"/>
    <col min="36" max="16384" width="9.140625" style="19"/>
  </cols>
  <sheetData>
    <row r="1" spans="1:35" ht="20.100000000000001" customHeight="1" x14ac:dyDescent="0.25">
      <c r="A1" s="31" t="s">
        <v>293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20.100000000000001" customHeight="1" x14ac:dyDescent="0.25">
      <c r="A2" s="31" t="s">
        <v>1</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1:35" ht="20.100000000000001" customHeight="1" x14ac:dyDescent="0.25">
      <c r="A3" s="32" t="s">
        <v>294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row>
    <row r="4" spans="1:35" ht="25.5" x14ac:dyDescent="0.25">
      <c r="A4" s="20" t="s">
        <v>295</v>
      </c>
      <c r="B4" s="20" t="s">
        <v>296</v>
      </c>
      <c r="C4" s="20" t="s">
        <v>297</v>
      </c>
      <c r="D4" s="20" t="s">
        <v>298</v>
      </c>
      <c r="E4" s="20" t="s">
        <v>299</v>
      </c>
      <c r="F4" s="20" t="s">
        <v>300</v>
      </c>
      <c r="G4" s="20" t="s">
        <v>301</v>
      </c>
      <c r="H4" s="20" t="s">
        <v>302</v>
      </c>
      <c r="I4" s="20" t="s">
        <v>303</v>
      </c>
      <c r="J4" s="20" t="s">
        <v>304</v>
      </c>
      <c r="K4" s="20" t="s">
        <v>305</v>
      </c>
      <c r="L4" s="20" t="s">
        <v>306</v>
      </c>
      <c r="M4" s="20" t="s">
        <v>307</v>
      </c>
      <c r="N4" s="20" t="s">
        <v>308</v>
      </c>
      <c r="O4" s="20" t="s">
        <v>309</v>
      </c>
      <c r="P4" s="20" t="s">
        <v>310</v>
      </c>
      <c r="Q4" s="20" t="s">
        <v>311</v>
      </c>
      <c r="R4" s="20" t="s">
        <v>312</v>
      </c>
      <c r="S4" s="20" t="s">
        <v>313</v>
      </c>
      <c r="T4" s="20" t="s">
        <v>314</v>
      </c>
      <c r="U4" s="20" t="s">
        <v>315</v>
      </c>
      <c r="V4" s="20" t="s">
        <v>316</v>
      </c>
      <c r="W4" s="20" t="s">
        <v>317</v>
      </c>
      <c r="X4" s="20" t="s">
        <v>318</v>
      </c>
      <c r="Y4" s="20" t="s">
        <v>319</v>
      </c>
      <c r="Z4" s="20" t="s">
        <v>320</v>
      </c>
      <c r="AA4" s="20" t="s">
        <v>321</v>
      </c>
      <c r="AB4" s="20" t="s">
        <v>322</v>
      </c>
      <c r="AC4" s="20" t="s">
        <v>323</v>
      </c>
      <c r="AD4" s="20" t="s">
        <v>324</v>
      </c>
      <c r="AE4" s="20" t="s">
        <v>325</v>
      </c>
      <c r="AF4" s="20" t="s">
        <v>326</v>
      </c>
      <c r="AG4" s="20" t="s">
        <v>327</v>
      </c>
      <c r="AH4" s="20" t="s">
        <v>328</v>
      </c>
      <c r="AI4" s="20" t="s">
        <v>329</v>
      </c>
    </row>
    <row r="5" spans="1:35" x14ac:dyDescent="0.25">
      <c r="A5" s="21" t="s">
        <v>330</v>
      </c>
      <c r="B5" s="22">
        <v>28426</v>
      </c>
      <c r="C5" s="22">
        <v>28320.6</v>
      </c>
      <c r="D5" s="22">
        <v>28347.599999999999</v>
      </c>
      <c r="E5" s="22">
        <v>28317.4</v>
      </c>
      <c r="F5" s="22">
        <v>28238.6</v>
      </c>
      <c r="G5" s="22">
        <v>27686.5</v>
      </c>
      <c r="H5" s="22">
        <v>28200.6</v>
      </c>
      <c r="I5" s="22">
        <v>28164.9</v>
      </c>
      <c r="J5" s="22">
        <v>30294.1</v>
      </c>
      <c r="K5" s="22">
        <v>29011.200000000001</v>
      </c>
      <c r="L5" s="22">
        <v>28685.1</v>
      </c>
      <c r="M5" s="22">
        <v>28021.200000000001</v>
      </c>
      <c r="N5" s="22">
        <v>26467.1</v>
      </c>
      <c r="O5" s="22">
        <v>26334</v>
      </c>
      <c r="P5" s="22">
        <v>26346</v>
      </c>
      <c r="Q5" s="22">
        <v>25248</v>
      </c>
      <c r="R5" s="22">
        <v>23739</v>
      </c>
      <c r="S5" s="22">
        <v>23171</v>
      </c>
      <c r="T5" s="22">
        <v>24390</v>
      </c>
      <c r="U5" s="22">
        <v>24347</v>
      </c>
      <c r="V5" s="22">
        <v>24321</v>
      </c>
      <c r="W5" s="22">
        <v>24324</v>
      </c>
      <c r="X5" s="22">
        <v>30665</v>
      </c>
      <c r="Y5" s="22">
        <v>43711</v>
      </c>
      <c r="Z5" s="22">
        <v>43936</v>
      </c>
      <c r="AA5" s="22">
        <v>43303</v>
      </c>
      <c r="AB5" s="22">
        <v>42329</v>
      </c>
      <c r="AC5" s="22">
        <v>43140</v>
      </c>
      <c r="AD5" s="22">
        <v>42673</v>
      </c>
      <c r="AE5" s="22">
        <v>42780</v>
      </c>
      <c r="AF5" s="22">
        <v>42822</v>
      </c>
      <c r="AG5" s="22">
        <v>46.5</v>
      </c>
      <c r="AH5" s="22">
        <v>42.6</v>
      </c>
      <c r="AI5" s="22">
        <v>36.4</v>
      </c>
    </row>
    <row r="6" spans="1:35" x14ac:dyDescent="0.25">
      <c r="A6" s="23" t="s">
        <v>331</v>
      </c>
      <c r="B6" s="24">
        <v>141.4</v>
      </c>
      <c r="C6" s="24">
        <v>150.5</v>
      </c>
      <c r="D6" s="24">
        <v>150.5</v>
      </c>
      <c r="E6" s="24">
        <v>130.5</v>
      </c>
      <c r="F6" s="24">
        <v>89</v>
      </c>
      <c r="G6" s="24">
        <v>6</v>
      </c>
      <c r="H6" s="24">
        <v>6</v>
      </c>
      <c r="I6" s="24">
        <v>6</v>
      </c>
      <c r="J6" s="24" t="s">
        <v>332</v>
      </c>
      <c r="K6" s="24" t="s">
        <v>332</v>
      </c>
      <c r="L6" s="24" t="s">
        <v>332</v>
      </c>
      <c r="M6" s="24" t="s">
        <v>332</v>
      </c>
      <c r="N6" s="24" t="s">
        <v>332</v>
      </c>
      <c r="O6" s="24" t="s">
        <v>332</v>
      </c>
      <c r="P6" s="24" t="s">
        <v>332</v>
      </c>
      <c r="Q6" s="24" t="s">
        <v>332</v>
      </c>
      <c r="R6" s="24" t="s">
        <v>332</v>
      </c>
      <c r="S6" s="24" t="s">
        <v>332</v>
      </c>
      <c r="T6" s="24" t="s">
        <v>332</v>
      </c>
      <c r="U6" s="24" t="s">
        <v>332</v>
      </c>
      <c r="V6" s="24" t="s">
        <v>332</v>
      </c>
      <c r="W6" s="24" t="s">
        <v>332</v>
      </c>
      <c r="X6" s="24" t="s">
        <v>332</v>
      </c>
      <c r="Y6" s="24" t="s">
        <v>332</v>
      </c>
      <c r="Z6" s="24" t="s">
        <v>332</v>
      </c>
      <c r="AA6" s="24" t="s">
        <v>332</v>
      </c>
      <c r="AB6" s="24" t="s">
        <v>332</v>
      </c>
      <c r="AC6" s="24" t="s">
        <v>332</v>
      </c>
      <c r="AD6" s="24" t="s">
        <v>332</v>
      </c>
      <c r="AE6" s="24" t="s">
        <v>332</v>
      </c>
      <c r="AF6" s="24" t="s">
        <v>332</v>
      </c>
      <c r="AG6" s="24" t="s">
        <v>332</v>
      </c>
      <c r="AH6" s="24" t="s">
        <v>332</v>
      </c>
      <c r="AI6" s="24">
        <v>0.2</v>
      </c>
    </row>
    <row r="7" spans="1:35" x14ac:dyDescent="0.25">
      <c r="A7" s="23" t="s">
        <v>159</v>
      </c>
      <c r="B7" s="24">
        <v>116</v>
      </c>
      <c r="C7" s="24">
        <v>113</v>
      </c>
      <c r="D7" s="24">
        <v>113</v>
      </c>
      <c r="E7" s="24">
        <v>126.1</v>
      </c>
      <c r="F7" s="24">
        <v>132.1</v>
      </c>
      <c r="G7" s="24">
        <v>130.1</v>
      </c>
      <c r="H7" s="24">
        <v>130.1</v>
      </c>
      <c r="I7" s="24">
        <v>130.1</v>
      </c>
      <c r="J7" s="24">
        <v>128.1</v>
      </c>
      <c r="K7" s="24">
        <v>124.9</v>
      </c>
      <c r="L7" s="24">
        <v>124.9</v>
      </c>
      <c r="M7" s="24">
        <v>124.9</v>
      </c>
      <c r="N7" s="24">
        <v>124.9</v>
      </c>
      <c r="O7" s="24">
        <v>125</v>
      </c>
      <c r="P7" s="24">
        <v>217</v>
      </c>
      <c r="Q7" s="24">
        <v>219</v>
      </c>
      <c r="R7" s="24">
        <v>129</v>
      </c>
      <c r="S7" s="24">
        <v>129</v>
      </c>
      <c r="T7" s="24">
        <v>238</v>
      </c>
      <c r="U7" s="24">
        <v>238</v>
      </c>
      <c r="V7" s="24">
        <v>238</v>
      </c>
      <c r="W7" s="24">
        <v>238</v>
      </c>
      <c r="X7" s="24">
        <v>1515</v>
      </c>
      <c r="Y7" s="24">
        <v>1587</v>
      </c>
      <c r="Z7" s="24">
        <v>1587</v>
      </c>
      <c r="AA7" s="24">
        <v>1712</v>
      </c>
      <c r="AB7" s="24">
        <v>1660</v>
      </c>
      <c r="AC7" s="24">
        <v>1660</v>
      </c>
      <c r="AD7" s="24">
        <v>1660</v>
      </c>
      <c r="AE7" s="24">
        <v>1489</v>
      </c>
      <c r="AF7" s="24">
        <v>1500</v>
      </c>
      <c r="AG7" s="24">
        <v>0.5</v>
      </c>
      <c r="AH7" s="24">
        <v>0.2</v>
      </c>
      <c r="AI7" s="24">
        <v>0.1</v>
      </c>
    </row>
    <row r="8" spans="1:35" x14ac:dyDescent="0.25">
      <c r="A8" s="23" t="s">
        <v>333</v>
      </c>
      <c r="B8" s="24">
        <v>9696.7999999999993</v>
      </c>
      <c r="C8" s="24">
        <v>9660</v>
      </c>
      <c r="D8" s="24">
        <v>9612.6</v>
      </c>
      <c r="E8" s="24">
        <v>9626.1</v>
      </c>
      <c r="F8" s="24">
        <v>9629.2999999999993</v>
      </c>
      <c r="G8" s="24">
        <v>9632.9</v>
      </c>
      <c r="H8" s="24">
        <v>9621.7999999999993</v>
      </c>
      <c r="I8" s="24">
        <v>9623.1</v>
      </c>
      <c r="J8" s="24">
        <v>9594.9</v>
      </c>
      <c r="K8" s="24">
        <v>9380.1</v>
      </c>
      <c r="L8" s="24">
        <v>9600.2000000000007</v>
      </c>
      <c r="M8" s="24">
        <v>9608.1</v>
      </c>
      <c r="N8" s="24">
        <v>9587</v>
      </c>
      <c r="O8" s="24">
        <v>9505</v>
      </c>
      <c r="P8" s="24">
        <v>9844</v>
      </c>
      <c r="Q8" s="24">
        <v>9849</v>
      </c>
      <c r="R8" s="24">
        <v>9843</v>
      </c>
      <c r="S8" s="24">
        <v>9714</v>
      </c>
      <c r="T8" s="24">
        <v>9871</v>
      </c>
      <c r="U8" s="24">
        <v>9840</v>
      </c>
      <c r="V8" s="24">
        <v>9836</v>
      </c>
      <c r="W8" s="24">
        <v>9840</v>
      </c>
      <c r="X8" s="24">
        <v>9781</v>
      </c>
      <c r="Y8" s="24">
        <v>9808</v>
      </c>
      <c r="Z8" s="24">
        <v>9805</v>
      </c>
      <c r="AA8" s="24">
        <v>9808</v>
      </c>
      <c r="AB8" s="24">
        <v>9774</v>
      </c>
      <c r="AC8" s="24">
        <v>9559</v>
      </c>
      <c r="AD8" s="24">
        <v>9297</v>
      </c>
      <c r="AE8" s="24">
        <v>9236</v>
      </c>
      <c r="AF8" s="24">
        <v>9200</v>
      </c>
      <c r="AG8" s="24">
        <v>18.8</v>
      </c>
      <c r="AH8" s="24">
        <v>14.3</v>
      </c>
      <c r="AI8" s="24">
        <v>12.4</v>
      </c>
    </row>
    <row r="9" spans="1:35" x14ac:dyDescent="0.25">
      <c r="A9" s="23" t="s">
        <v>334</v>
      </c>
      <c r="B9" s="24">
        <v>11540.1</v>
      </c>
      <c r="C9" s="24">
        <v>11568</v>
      </c>
      <c r="D9" s="24">
        <v>11530.4</v>
      </c>
      <c r="E9" s="24">
        <v>11514.1</v>
      </c>
      <c r="F9" s="24">
        <v>11482</v>
      </c>
      <c r="G9" s="24">
        <v>11027.4</v>
      </c>
      <c r="H9" s="24">
        <v>11454.7</v>
      </c>
      <c r="I9" s="24">
        <v>11364</v>
      </c>
      <c r="J9" s="24">
        <v>11405.5</v>
      </c>
      <c r="K9" s="24">
        <v>10807.4</v>
      </c>
      <c r="L9" s="24">
        <v>10330.299999999999</v>
      </c>
      <c r="M9" s="24">
        <v>9628.7999999999993</v>
      </c>
      <c r="N9" s="24">
        <v>8133.8</v>
      </c>
      <c r="O9" s="24">
        <v>8188</v>
      </c>
      <c r="P9" s="24">
        <v>7917</v>
      </c>
      <c r="Q9" s="24">
        <v>6850</v>
      </c>
      <c r="R9" s="24">
        <v>5436</v>
      </c>
      <c r="S9" s="24">
        <v>4992</v>
      </c>
      <c r="T9" s="24">
        <v>5904</v>
      </c>
      <c r="U9" s="24">
        <v>5409</v>
      </c>
      <c r="V9" s="24">
        <v>5397</v>
      </c>
      <c r="W9" s="24">
        <v>5397</v>
      </c>
      <c r="X9" s="24">
        <v>10313</v>
      </c>
      <c r="Y9" s="24">
        <v>22581</v>
      </c>
      <c r="Z9" s="24">
        <v>21923</v>
      </c>
      <c r="AA9" s="24">
        <v>22040</v>
      </c>
      <c r="AB9" s="24">
        <v>21291</v>
      </c>
      <c r="AC9" s="24">
        <v>22324</v>
      </c>
      <c r="AD9" s="24">
        <v>21697</v>
      </c>
      <c r="AE9" s="24">
        <v>20897</v>
      </c>
      <c r="AF9" s="24">
        <v>20638</v>
      </c>
      <c r="AG9" s="24">
        <v>10.3</v>
      </c>
      <c r="AH9" s="24">
        <v>15.3</v>
      </c>
      <c r="AI9" s="24">
        <v>14.8</v>
      </c>
    </row>
    <row r="10" spans="1:35" x14ac:dyDescent="0.25">
      <c r="A10" s="25" t="s">
        <v>335</v>
      </c>
      <c r="B10" s="26">
        <v>7078.3</v>
      </c>
      <c r="C10" s="26">
        <v>7096.8</v>
      </c>
      <c r="D10" s="26">
        <v>7012.8</v>
      </c>
      <c r="E10" s="26">
        <v>6994.2</v>
      </c>
      <c r="F10" s="26">
        <v>6959.8</v>
      </c>
      <c r="G10" s="26">
        <v>6600</v>
      </c>
      <c r="H10" s="26">
        <v>6506.3</v>
      </c>
      <c r="I10" s="26">
        <v>6480.3</v>
      </c>
      <c r="J10" s="26">
        <v>6561.1</v>
      </c>
      <c r="K10" s="26">
        <v>6178.3</v>
      </c>
      <c r="L10" s="26">
        <v>6037.5</v>
      </c>
      <c r="M10" s="26">
        <v>5416.2</v>
      </c>
      <c r="N10" s="26">
        <v>3962.6</v>
      </c>
      <c r="O10" s="26" t="s">
        <v>332</v>
      </c>
      <c r="P10" s="26" t="s">
        <v>332</v>
      </c>
      <c r="Q10" s="26" t="s">
        <v>332</v>
      </c>
      <c r="R10" s="26" t="s">
        <v>332</v>
      </c>
      <c r="S10" s="26" t="s">
        <v>332</v>
      </c>
      <c r="T10" s="26" t="s">
        <v>332</v>
      </c>
      <c r="U10" s="26" t="s">
        <v>332</v>
      </c>
      <c r="V10" s="26" t="s">
        <v>332</v>
      </c>
      <c r="W10" s="26" t="s">
        <v>332</v>
      </c>
      <c r="X10" s="26" t="s">
        <v>332</v>
      </c>
      <c r="Y10" s="26" t="s">
        <v>332</v>
      </c>
      <c r="Z10" s="26" t="s">
        <v>332</v>
      </c>
      <c r="AA10" s="26" t="s">
        <v>332</v>
      </c>
      <c r="AB10" s="26" t="s">
        <v>332</v>
      </c>
      <c r="AC10" s="26" t="s">
        <v>332</v>
      </c>
      <c r="AD10" s="26" t="s">
        <v>332</v>
      </c>
      <c r="AE10" s="26" t="s">
        <v>332</v>
      </c>
      <c r="AF10" s="26" t="s">
        <v>332</v>
      </c>
      <c r="AG10" s="26" t="s">
        <v>332</v>
      </c>
      <c r="AH10" s="26">
        <v>9</v>
      </c>
      <c r="AI10" s="26">
        <v>9.1</v>
      </c>
    </row>
    <row r="11" spans="1:35" x14ac:dyDescent="0.25">
      <c r="A11" s="25" t="s">
        <v>336</v>
      </c>
      <c r="B11" s="26">
        <v>3266.7</v>
      </c>
      <c r="C11" s="26">
        <v>3275.3</v>
      </c>
      <c r="D11" s="26">
        <v>3321.7</v>
      </c>
      <c r="E11" s="26">
        <v>3324</v>
      </c>
      <c r="F11" s="26">
        <v>3310.4</v>
      </c>
      <c r="G11" s="26">
        <v>3117.6</v>
      </c>
      <c r="H11" s="26">
        <v>3233.6</v>
      </c>
      <c r="I11" s="26">
        <v>3169.6</v>
      </c>
      <c r="J11" s="26">
        <v>2594.1999999999998</v>
      </c>
      <c r="K11" s="26">
        <v>2335.1</v>
      </c>
      <c r="L11" s="26">
        <v>2032.1</v>
      </c>
      <c r="M11" s="26">
        <v>2021.4</v>
      </c>
      <c r="N11" s="26">
        <v>1984.6</v>
      </c>
      <c r="O11" s="26" t="s">
        <v>332</v>
      </c>
      <c r="P11" s="26" t="s">
        <v>332</v>
      </c>
      <c r="Q11" s="26" t="s">
        <v>332</v>
      </c>
      <c r="R11" s="26" t="s">
        <v>332</v>
      </c>
      <c r="S11" s="26" t="s">
        <v>332</v>
      </c>
      <c r="T11" s="26" t="s">
        <v>332</v>
      </c>
      <c r="U11" s="26" t="s">
        <v>332</v>
      </c>
      <c r="V11" s="26" t="s">
        <v>332</v>
      </c>
      <c r="W11" s="26" t="s">
        <v>332</v>
      </c>
      <c r="X11" s="26" t="s">
        <v>332</v>
      </c>
      <c r="Y11" s="26" t="s">
        <v>332</v>
      </c>
      <c r="Z11" s="26" t="s">
        <v>332</v>
      </c>
      <c r="AA11" s="26" t="s">
        <v>332</v>
      </c>
      <c r="AB11" s="26" t="s">
        <v>332</v>
      </c>
      <c r="AC11" s="26" t="s">
        <v>332</v>
      </c>
      <c r="AD11" s="26" t="s">
        <v>332</v>
      </c>
      <c r="AE11" s="26" t="s">
        <v>332</v>
      </c>
      <c r="AF11" s="26" t="s">
        <v>332</v>
      </c>
      <c r="AG11" s="26" t="s">
        <v>332</v>
      </c>
      <c r="AH11" s="26">
        <v>3</v>
      </c>
      <c r="AI11" s="26">
        <v>4.2</v>
      </c>
    </row>
    <row r="12" spans="1:35" x14ac:dyDescent="0.25">
      <c r="A12" s="25" t="s">
        <v>337</v>
      </c>
      <c r="B12" s="26">
        <v>232</v>
      </c>
      <c r="C12" s="26">
        <v>230.4</v>
      </c>
      <c r="D12" s="26">
        <v>230.4</v>
      </c>
      <c r="E12" s="26">
        <v>230.4</v>
      </c>
      <c r="F12" s="26">
        <v>230.4</v>
      </c>
      <c r="G12" s="26">
        <v>230.4</v>
      </c>
      <c r="H12" s="26">
        <v>230.4</v>
      </c>
      <c r="I12" s="26">
        <v>229.7</v>
      </c>
      <c r="J12" s="26">
        <v>233.3</v>
      </c>
      <c r="K12" s="26">
        <v>233.3</v>
      </c>
      <c r="L12" s="26">
        <v>162.4</v>
      </c>
      <c r="M12" s="26">
        <v>7.7</v>
      </c>
      <c r="N12" s="26">
        <v>7.7</v>
      </c>
      <c r="O12" s="26" t="s">
        <v>332</v>
      </c>
      <c r="P12" s="26" t="s">
        <v>332</v>
      </c>
      <c r="Q12" s="26" t="s">
        <v>332</v>
      </c>
      <c r="R12" s="26" t="s">
        <v>332</v>
      </c>
      <c r="S12" s="26" t="s">
        <v>332</v>
      </c>
      <c r="T12" s="26" t="s">
        <v>332</v>
      </c>
      <c r="U12" s="26" t="s">
        <v>332</v>
      </c>
      <c r="V12" s="26" t="s">
        <v>332</v>
      </c>
      <c r="W12" s="26" t="s">
        <v>332</v>
      </c>
      <c r="X12" s="26" t="s">
        <v>332</v>
      </c>
      <c r="Y12" s="26" t="s">
        <v>332</v>
      </c>
      <c r="Z12" s="26" t="s">
        <v>332</v>
      </c>
      <c r="AA12" s="26" t="s">
        <v>332</v>
      </c>
      <c r="AB12" s="26" t="s">
        <v>332</v>
      </c>
      <c r="AC12" s="26" t="s">
        <v>332</v>
      </c>
      <c r="AD12" s="26" t="s">
        <v>332</v>
      </c>
      <c r="AE12" s="26" t="s">
        <v>332</v>
      </c>
      <c r="AF12" s="26" t="s">
        <v>332</v>
      </c>
      <c r="AG12" s="26" t="s">
        <v>332</v>
      </c>
      <c r="AH12" s="26">
        <v>0.2</v>
      </c>
      <c r="AI12" s="26">
        <v>0.3</v>
      </c>
    </row>
    <row r="13" spans="1:35" x14ac:dyDescent="0.25">
      <c r="A13" s="25" t="s">
        <v>338</v>
      </c>
      <c r="B13" s="26">
        <v>4.4000000000000004</v>
      </c>
      <c r="C13" s="26">
        <v>4.4000000000000004</v>
      </c>
      <c r="D13" s="26">
        <v>4.4000000000000004</v>
      </c>
      <c r="E13" s="26">
        <v>4.4000000000000004</v>
      </c>
      <c r="F13" s="26">
        <v>4.4000000000000004</v>
      </c>
      <c r="G13" s="26">
        <v>4.4000000000000004</v>
      </c>
      <c r="H13" s="26">
        <v>4.4000000000000004</v>
      </c>
      <c r="I13" s="26">
        <v>4.4000000000000004</v>
      </c>
      <c r="J13" s="26">
        <v>3</v>
      </c>
      <c r="K13" s="26">
        <v>4.4000000000000004</v>
      </c>
      <c r="L13" s="26" t="s">
        <v>332</v>
      </c>
      <c r="M13" s="26" t="s">
        <v>332</v>
      </c>
      <c r="N13" s="26" t="s">
        <v>332</v>
      </c>
      <c r="O13" s="26" t="s">
        <v>332</v>
      </c>
      <c r="P13" s="26" t="s">
        <v>332</v>
      </c>
      <c r="Q13" s="26" t="s">
        <v>332</v>
      </c>
      <c r="R13" s="26" t="s">
        <v>332</v>
      </c>
      <c r="S13" s="26" t="s">
        <v>332</v>
      </c>
      <c r="T13" s="26" t="s">
        <v>332</v>
      </c>
      <c r="U13" s="26" t="s">
        <v>332</v>
      </c>
      <c r="V13" s="26" t="s">
        <v>332</v>
      </c>
      <c r="W13" s="26" t="s">
        <v>332</v>
      </c>
      <c r="X13" s="26" t="s">
        <v>332</v>
      </c>
      <c r="Y13" s="26" t="s">
        <v>332</v>
      </c>
      <c r="Z13" s="26" t="s">
        <v>332</v>
      </c>
      <c r="AA13" s="26" t="s">
        <v>332</v>
      </c>
      <c r="AB13" s="26" t="s">
        <v>332</v>
      </c>
      <c r="AC13" s="26" t="s">
        <v>332</v>
      </c>
      <c r="AD13" s="26" t="s">
        <v>332</v>
      </c>
      <c r="AE13" s="26" t="s">
        <v>332</v>
      </c>
      <c r="AF13" s="26" t="s">
        <v>332</v>
      </c>
      <c r="AG13" s="26" t="s">
        <v>332</v>
      </c>
      <c r="AH13" s="26" t="s">
        <v>332</v>
      </c>
      <c r="AI13" s="26">
        <v>0</v>
      </c>
    </row>
    <row r="14" spans="1:35" x14ac:dyDescent="0.25">
      <c r="A14" s="25" t="s">
        <v>339</v>
      </c>
      <c r="B14" s="26">
        <v>958.7</v>
      </c>
      <c r="C14" s="26">
        <v>961.1</v>
      </c>
      <c r="D14" s="26">
        <v>961.1</v>
      </c>
      <c r="E14" s="26">
        <v>961.1</v>
      </c>
      <c r="F14" s="26">
        <v>977</v>
      </c>
      <c r="G14" s="26">
        <v>1075</v>
      </c>
      <c r="H14" s="26">
        <v>1480</v>
      </c>
      <c r="I14" s="26">
        <v>1480</v>
      </c>
      <c r="J14" s="26">
        <v>2013.9</v>
      </c>
      <c r="K14" s="26">
        <v>2056.3000000000002</v>
      </c>
      <c r="L14" s="26">
        <v>2098.3000000000002</v>
      </c>
      <c r="M14" s="26">
        <v>2183.5</v>
      </c>
      <c r="N14" s="26">
        <v>2178.9</v>
      </c>
      <c r="O14" s="26" t="s">
        <v>332</v>
      </c>
      <c r="P14" s="26" t="s">
        <v>332</v>
      </c>
      <c r="Q14" s="26" t="s">
        <v>332</v>
      </c>
      <c r="R14" s="26" t="s">
        <v>332</v>
      </c>
      <c r="S14" s="26" t="s">
        <v>332</v>
      </c>
      <c r="T14" s="26" t="s">
        <v>332</v>
      </c>
      <c r="U14" s="26" t="s">
        <v>332</v>
      </c>
      <c r="V14" s="26" t="s">
        <v>332</v>
      </c>
      <c r="W14" s="26" t="s">
        <v>332</v>
      </c>
      <c r="X14" s="26" t="s">
        <v>332</v>
      </c>
      <c r="Y14" s="26" t="s">
        <v>332</v>
      </c>
      <c r="Z14" s="26" t="s">
        <v>332</v>
      </c>
      <c r="AA14" s="26" t="s">
        <v>332</v>
      </c>
      <c r="AB14" s="26" t="s">
        <v>332</v>
      </c>
      <c r="AC14" s="26" t="s">
        <v>332</v>
      </c>
      <c r="AD14" s="26" t="s">
        <v>332</v>
      </c>
      <c r="AE14" s="26" t="s">
        <v>332</v>
      </c>
      <c r="AF14" s="26" t="s">
        <v>332</v>
      </c>
      <c r="AG14" s="26" t="s">
        <v>332</v>
      </c>
      <c r="AH14" s="26">
        <v>3.1</v>
      </c>
      <c r="AI14" s="26">
        <v>1.2</v>
      </c>
    </row>
    <row r="15" spans="1:35" x14ac:dyDescent="0.25">
      <c r="A15" s="23" t="s">
        <v>180</v>
      </c>
      <c r="B15" s="24">
        <v>2240</v>
      </c>
      <c r="C15" s="24">
        <v>2240</v>
      </c>
      <c r="D15" s="24">
        <v>2240</v>
      </c>
      <c r="E15" s="24">
        <v>2240</v>
      </c>
      <c r="F15" s="24">
        <v>2240</v>
      </c>
      <c r="G15" s="24">
        <v>2240</v>
      </c>
      <c r="H15" s="24">
        <v>2240</v>
      </c>
      <c r="I15" s="24">
        <v>2240</v>
      </c>
      <c r="J15" s="24">
        <v>4390</v>
      </c>
      <c r="K15" s="24">
        <v>4390</v>
      </c>
      <c r="L15" s="24">
        <v>4390</v>
      </c>
      <c r="M15" s="24">
        <v>4390</v>
      </c>
      <c r="N15" s="24">
        <v>4390</v>
      </c>
      <c r="O15" s="24">
        <v>4390</v>
      </c>
      <c r="P15" s="24">
        <v>4390</v>
      </c>
      <c r="Q15" s="24">
        <v>4324</v>
      </c>
      <c r="R15" s="24">
        <v>4324</v>
      </c>
      <c r="S15" s="24">
        <v>4324</v>
      </c>
      <c r="T15" s="24">
        <v>4324</v>
      </c>
      <c r="U15" s="24">
        <v>4324</v>
      </c>
      <c r="V15" s="24">
        <v>4310</v>
      </c>
      <c r="W15" s="24">
        <v>4310</v>
      </c>
      <c r="X15" s="24">
        <v>4310</v>
      </c>
      <c r="Y15" s="24">
        <v>4310</v>
      </c>
      <c r="Z15" s="24">
        <v>4746</v>
      </c>
      <c r="AA15" s="24">
        <v>4310</v>
      </c>
      <c r="AB15" s="24">
        <v>4310</v>
      </c>
      <c r="AC15" s="24">
        <v>4310</v>
      </c>
      <c r="AD15" s="24">
        <v>4310</v>
      </c>
      <c r="AE15" s="24">
        <v>4746</v>
      </c>
      <c r="AF15" s="24">
        <v>4746</v>
      </c>
      <c r="AG15" s="24">
        <v>8.1999999999999993</v>
      </c>
      <c r="AH15" s="24">
        <v>6.5</v>
      </c>
      <c r="AI15" s="24">
        <v>2.9</v>
      </c>
    </row>
    <row r="16" spans="1:35" x14ac:dyDescent="0.25">
      <c r="A16" s="23" t="s">
        <v>340</v>
      </c>
      <c r="B16" s="24" t="s">
        <v>332</v>
      </c>
      <c r="C16" s="24" t="s">
        <v>332</v>
      </c>
      <c r="D16" s="24" t="s">
        <v>332</v>
      </c>
      <c r="E16" s="24" t="s">
        <v>332</v>
      </c>
      <c r="F16" s="24" t="s">
        <v>332</v>
      </c>
      <c r="G16" s="24" t="s">
        <v>332</v>
      </c>
      <c r="H16" s="24">
        <v>95</v>
      </c>
      <c r="I16" s="24">
        <v>95</v>
      </c>
      <c r="J16" s="24" t="s">
        <v>332</v>
      </c>
      <c r="K16" s="24" t="s">
        <v>332</v>
      </c>
      <c r="L16" s="24" t="s">
        <v>332</v>
      </c>
      <c r="M16" s="24" t="s">
        <v>332</v>
      </c>
      <c r="N16" s="24" t="s">
        <v>332</v>
      </c>
      <c r="O16" s="24" t="s">
        <v>332</v>
      </c>
      <c r="P16" s="24" t="s">
        <v>332</v>
      </c>
      <c r="Q16" s="24" t="s">
        <v>332</v>
      </c>
      <c r="R16" s="24" t="s">
        <v>332</v>
      </c>
      <c r="S16" s="24" t="s">
        <v>332</v>
      </c>
      <c r="T16" s="24" t="s">
        <v>332</v>
      </c>
      <c r="U16" s="24">
        <v>274</v>
      </c>
      <c r="V16" s="24">
        <v>274</v>
      </c>
      <c r="W16" s="24">
        <v>274</v>
      </c>
      <c r="X16" s="24">
        <v>268</v>
      </c>
      <c r="Y16" s="24">
        <v>613</v>
      </c>
      <c r="Z16" s="24">
        <v>442</v>
      </c>
      <c r="AA16" s="24" t="s">
        <v>332</v>
      </c>
      <c r="AB16" s="24" t="s">
        <v>332</v>
      </c>
      <c r="AC16" s="24" t="s">
        <v>332</v>
      </c>
      <c r="AD16" s="24">
        <v>441</v>
      </c>
      <c r="AE16" s="24">
        <v>411</v>
      </c>
      <c r="AF16" s="24">
        <v>411</v>
      </c>
      <c r="AG16" s="24">
        <v>0.5</v>
      </c>
      <c r="AH16" s="24" t="s">
        <v>332</v>
      </c>
      <c r="AI16" s="24" t="s">
        <v>332</v>
      </c>
    </row>
    <row r="17" spans="1:35" x14ac:dyDescent="0.25">
      <c r="A17" s="23" t="s">
        <v>341</v>
      </c>
      <c r="B17" s="24">
        <v>18</v>
      </c>
      <c r="C17" s="24">
        <v>19.600000000000001</v>
      </c>
      <c r="D17" s="24">
        <v>19.600000000000001</v>
      </c>
      <c r="E17" s="24">
        <v>19.600000000000001</v>
      </c>
      <c r="F17" s="24">
        <v>19.600000000000001</v>
      </c>
      <c r="G17" s="24">
        <v>59.6</v>
      </c>
      <c r="H17" s="24">
        <v>101.1</v>
      </c>
      <c r="I17" s="24">
        <v>101.1</v>
      </c>
      <c r="J17" s="24">
        <v>106</v>
      </c>
      <c r="K17" s="24">
        <v>8</v>
      </c>
      <c r="L17" s="24">
        <v>8.6999999999999993</v>
      </c>
      <c r="M17" s="24">
        <v>24.5</v>
      </c>
      <c r="N17" s="24">
        <v>92</v>
      </c>
      <c r="O17" s="24">
        <v>110</v>
      </c>
      <c r="P17" s="24">
        <v>6</v>
      </c>
      <c r="Q17" s="24">
        <v>6</v>
      </c>
      <c r="R17" s="24">
        <v>6</v>
      </c>
      <c r="S17" s="24">
        <v>12</v>
      </c>
      <c r="T17" s="24">
        <v>12</v>
      </c>
      <c r="U17" s="24" t="s">
        <v>332</v>
      </c>
      <c r="V17" s="24" t="s">
        <v>332</v>
      </c>
      <c r="W17" s="24" t="s">
        <v>332</v>
      </c>
      <c r="X17" s="24" t="s">
        <v>332</v>
      </c>
      <c r="Y17" s="24" t="s">
        <v>332</v>
      </c>
      <c r="Z17" s="24" t="s">
        <v>332</v>
      </c>
      <c r="AA17" s="24" t="s">
        <v>332</v>
      </c>
      <c r="AB17" s="24" t="s">
        <v>332</v>
      </c>
      <c r="AC17" s="24" t="s">
        <v>332</v>
      </c>
      <c r="AD17" s="24" t="s">
        <v>332</v>
      </c>
      <c r="AE17" s="24" t="s">
        <v>332</v>
      </c>
      <c r="AF17" s="24" t="s">
        <v>332</v>
      </c>
      <c r="AG17" s="24" t="s">
        <v>332</v>
      </c>
      <c r="AH17" s="24">
        <v>0</v>
      </c>
      <c r="AI17" s="24">
        <v>0</v>
      </c>
    </row>
    <row r="18" spans="1:35" x14ac:dyDescent="0.25">
      <c r="A18" s="23" t="s">
        <v>342</v>
      </c>
      <c r="B18" s="24">
        <v>117.1</v>
      </c>
      <c r="C18" s="24">
        <v>116.6</v>
      </c>
      <c r="D18" s="24">
        <v>118.2</v>
      </c>
      <c r="E18" s="24">
        <v>120.7</v>
      </c>
      <c r="F18" s="24">
        <v>120.7</v>
      </c>
      <c r="G18" s="24">
        <v>120.7</v>
      </c>
      <c r="H18" s="24">
        <v>120.6</v>
      </c>
      <c r="I18" s="24">
        <v>176.6</v>
      </c>
      <c r="J18" s="24">
        <v>176.6</v>
      </c>
      <c r="K18" s="24">
        <v>176.8</v>
      </c>
      <c r="L18" s="24">
        <v>173.9</v>
      </c>
      <c r="M18" s="24">
        <v>203.9</v>
      </c>
      <c r="N18" s="24">
        <v>221.9</v>
      </c>
      <c r="O18" s="24">
        <v>226</v>
      </c>
      <c r="P18" s="24">
        <v>245</v>
      </c>
      <c r="Q18" s="24">
        <v>297</v>
      </c>
      <c r="R18" s="24">
        <v>297</v>
      </c>
      <c r="S18" s="24">
        <v>297</v>
      </c>
      <c r="T18" s="24">
        <v>296</v>
      </c>
      <c r="U18" s="24">
        <v>524</v>
      </c>
      <c r="V18" s="24">
        <v>526</v>
      </c>
      <c r="W18" s="24">
        <v>526</v>
      </c>
      <c r="X18" s="24">
        <v>737</v>
      </c>
      <c r="Y18" s="24">
        <v>1072</v>
      </c>
      <c r="Z18" s="24">
        <v>1692</v>
      </c>
      <c r="AA18" s="24">
        <v>1692</v>
      </c>
      <c r="AB18" s="24">
        <v>1553</v>
      </c>
      <c r="AC18" s="24">
        <v>1553</v>
      </c>
      <c r="AD18" s="24">
        <v>1535</v>
      </c>
      <c r="AE18" s="24">
        <v>2473</v>
      </c>
      <c r="AF18" s="24">
        <v>2800</v>
      </c>
      <c r="AG18" s="24">
        <v>1</v>
      </c>
      <c r="AH18" s="24">
        <v>0.3</v>
      </c>
      <c r="AI18" s="24">
        <v>0.2</v>
      </c>
    </row>
    <row r="19" spans="1:35" x14ac:dyDescent="0.25">
      <c r="A19" s="25" t="s">
        <v>343</v>
      </c>
      <c r="B19" s="26">
        <v>77.7</v>
      </c>
      <c r="C19" s="26">
        <v>77.2</v>
      </c>
      <c r="D19" s="26">
        <v>78.8</v>
      </c>
      <c r="E19" s="26">
        <v>81.3</v>
      </c>
      <c r="F19" s="26">
        <v>81.3</v>
      </c>
      <c r="G19" s="26">
        <v>81.3</v>
      </c>
      <c r="H19" s="26">
        <v>81.3</v>
      </c>
      <c r="I19" s="26">
        <v>137.30000000000001</v>
      </c>
      <c r="J19" s="26">
        <v>137.30000000000001</v>
      </c>
      <c r="K19" s="26">
        <v>137.5</v>
      </c>
      <c r="L19" s="26">
        <v>135</v>
      </c>
      <c r="M19" s="26">
        <v>165</v>
      </c>
      <c r="N19" s="26">
        <v>183</v>
      </c>
      <c r="O19" s="26" t="s">
        <v>332</v>
      </c>
      <c r="P19" s="26" t="s">
        <v>332</v>
      </c>
      <c r="Q19" s="26" t="s">
        <v>332</v>
      </c>
      <c r="R19" s="26" t="s">
        <v>332</v>
      </c>
      <c r="S19" s="26" t="s">
        <v>332</v>
      </c>
      <c r="T19" s="26" t="s">
        <v>332</v>
      </c>
      <c r="U19" s="26" t="s">
        <v>332</v>
      </c>
      <c r="V19" s="26" t="s">
        <v>332</v>
      </c>
      <c r="W19" s="26" t="s">
        <v>332</v>
      </c>
      <c r="X19" s="26" t="s">
        <v>332</v>
      </c>
      <c r="Y19" s="26" t="s">
        <v>332</v>
      </c>
      <c r="Z19" s="26" t="s">
        <v>332</v>
      </c>
      <c r="AA19" s="26" t="s">
        <v>332</v>
      </c>
      <c r="AB19" s="26" t="s">
        <v>332</v>
      </c>
      <c r="AC19" s="26" t="s">
        <v>332</v>
      </c>
      <c r="AD19" s="26" t="s">
        <v>332</v>
      </c>
      <c r="AE19" s="26" t="s">
        <v>332</v>
      </c>
      <c r="AF19" s="26" t="s">
        <v>332</v>
      </c>
      <c r="AG19" s="26" t="s">
        <v>332</v>
      </c>
      <c r="AH19" s="26">
        <v>0.2</v>
      </c>
      <c r="AI19" s="26">
        <v>0.1</v>
      </c>
    </row>
    <row r="20" spans="1:35" x14ac:dyDescent="0.25">
      <c r="A20" s="25" t="s">
        <v>344</v>
      </c>
      <c r="B20" s="26">
        <v>39.4</v>
      </c>
      <c r="C20" s="26">
        <v>39.4</v>
      </c>
      <c r="D20" s="26">
        <v>39.4</v>
      </c>
      <c r="E20" s="26">
        <v>39.4</v>
      </c>
      <c r="F20" s="26">
        <v>39.4</v>
      </c>
      <c r="G20" s="26">
        <v>39.4</v>
      </c>
      <c r="H20" s="26">
        <v>39.299999999999997</v>
      </c>
      <c r="I20" s="26">
        <v>39.299999999999997</v>
      </c>
      <c r="J20" s="26">
        <v>39.299999999999997</v>
      </c>
      <c r="K20" s="26">
        <v>39.299999999999997</v>
      </c>
      <c r="L20" s="26">
        <v>38.9</v>
      </c>
      <c r="M20" s="26">
        <v>38.9</v>
      </c>
      <c r="N20" s="26">
        <v>38.9</v>
      </c>
      <c r="O20" s="26" t="s">
        <v>332</v>
      </c>
      <c r="P20" s="26" t="s">
        <v>332</v>
      </c>
      <c r="Q20" s="26" t="s">
        <v>332</v>
      </c>
      <c r="R20" s="26" t="s">
        <v>332</v>
      </c>
      <c r="S20" s="26" t="s">
        <v>332</v>
      </c>
      <c r="T20" s="26" t="s">
        <v>332</v>
      </c>
      <c r="U20" s="26" t="s">
        <v>332</v>
      </c>
      <c r="V20" s="26" t="s">
        <v>332</v>
      </c>
      <c r="W20" s="26" t="s">
        <v>332</v>
      </c>
      <c r="X20" s="26" t="s">
        <v>332</v>
      </c>
      <c r="Y20" s="26" t="s">
        <v>332</v>
      </c>
      <c r="Z20" s="26" t="s">
        <v>332</v>
      </c>
      <c r="AA20" s="26" t="s">
        <v>332</v>
      </c>
      <c r="AB20" s="26" t="s">
        <v>332</v>
      </c>
      <c r="AC20" s="26" t="s">
        <v>332</v>
      </c>
      <c r="AD20" s="26" t="s">
        <v>332</v>
      </c>
      <c r="AE20" s="26" t="s">
        <v>332</v>
      </c>
      <c r="AF20" s="26" t="s">
        <v>332</v>
      </c>
      <c r="AG20" s="26" t="s">
        <v>332</v>
      </c>
      <c r="AH20" s="26">
        <v>0.1</v>
      </c>
      <c r="AI20" s="26">
        <v>0.1</v>
      </c>
    </row>
    <row r="21" spans="1:35" x14ac:dyDescent="0.25">
      <c r="A21" s="23" t="s">
        <v>345</v>
      </c>
      <c r="B21" s="24">
        <v>3911.9</v>
      </c>
      <c r="C21" s="24">
        <v>3807.1</v>
      </c>
      <c r="D21" s="24">
        <v>3911.9</v>
      </c>
      <c r="E21" s="24">
        <v>3911.9</v>
      </c>
      <c r="F21" s="24">
        <v>3911.9</v>
      </c>
      <c r="G21" s="24">
        <v>3863.9</v>
      </c>
      <c r="H21" s="24">
        <v>3863.9</v>
      </c>
      <c r="I21" s="24">
        <v>3863.6</v>
      </c>
      <c r="J21" s="24">
        <v>3863.6</v>
      </c>
      <c r="K21" s="24">
        <v>3821.6</v>
      </c>
      <c r="L21" s="24">
        <v>3813.4</v>
      </c>
      <c r="M21" s="24">
        <v>3813.4</v>
      </c>
      <c r="N21" s="24">
        <v>3813.4</v>
      </c>
      <c r="O21" s="24">
        <v>3688</v>
      </c>
      <c r="P21" s="24">
        <v>3688</v>
      </c>
      <c r="Q21" s="24">
        <v>3688</v>
      </c>
      <c r="R21" s="24">
        <v>3688</v>
      </c>
      <c r="S21" s="24">
        <v>3688</v>
      </c>
      <c r="T21" s="24">
        <v>3730</v>
      </c>
      <c r="U21" s="24">
        <v>3730</v>
      </c>
      <c r="V21" s="24">
        <v>3730</v>
      </c>
      <c r="W21" s="24">
        <v>3730</v>
      </c>
      <c r="X21" s="24">
        <v>3730</v>
      </c>
      <c r="Y21" s="24">
        <v>3730</v>
      </c>
      <c r="Z21" s="24">
        <v>3730</v>
      </c>
      <c r="AA21" s="24">
        <v>3730</v>
      </c>
      <c r="AB21" s="24">
        <v>3730</v>
      </c>
      <c r="AC21" s="24">
        <v>3730</v>
      </c>
      <c r="AD21" s="24">
        <v>3730</v>
      </c>
      <c r="AE21" s="24">
        <v>3526</v>
      </c>
      <c r="AF21" s="24">
        <v>3526</v>
      </c>
      <c r="AG21" s="24">
        <v>7.1</v>
      </c>
      <c r="AH21" s="24">
        <v>5.7</v>
      </c>
      <c r="AI21" s="24">
        <v>5</v>
      </c>
    </row>
    <row r="22" spans="1:35" x14ac:dyDescent="0.25">
      <c r="A22" s="23" t="s">
        <v>164</v>
      </c>
      <c r="B22" s="24">
        <v>281.60000000000002</v>
      </c>
      <c r="C22" s="24">
        <v>282.7</v>
      </c>
      <c r="D22" s="24">
        <v>288.3</v>
      </c>
      <c r="E22" s="24">
        <v>265.3</v>
      </c>
      <c r="F22" s="24">
        <v>250.9</v>
      </c>
      <c r="G22" s="24">
        <v>242.8</v>
      </c>
      <c r="H22" s="24">
        <v>204.3</v>
      </c>
      <c r="I22" s="24">
        <v>202.3</v>
      </c>
      <c r="J22" s="24">
        <v>138.30000000000001</v>
      </c>
      <c r="K22" s="24">
        <v>67.3</v>
      </c>
      <c r="L22" s="24">
        <v>8.6</v>
      </c>
      <c r="M22" s="24">
        <v>7.5</v>
      </c>
      <c r="N22" s="24">
        <v>4</v>
      </c>
      <c r="O22" s="24">
        <v>2</v>
      </c>
      <c r="P22" s="24">
        <v>2</v>
      </c>
      <c r="Q22" s="24">
        <v>2</v>
      </c>
      <c r="R22" s="24">
        <v>2</v>
      </c>
      <c r="S22" s="24">
        <v>2</v>
      </c>
      <c r="T22" s="24">
        <v>2</v>
      </c>
      <c r="U22" s="24">
        <v>2</v>
      </c>
      <c r="V22" s="24">
        <v>3</v>
      </c>
      <c r="W22" s="24">
        <v>3</v>
      </c>
      <c r="X22" s="24">
        <v>4</v>
      </c>
      <c r="Y22" s="24">
        <v>4</v>
      </c>
      <c r="Z22" s="24">
        <v>4</v>
      </c>
      <c r="AA22" s="24">
        <v>4</v>
      </c>
      <c r="AB22" s="24">
        <v>4</v>
      </c>
      <c r="AC22" s="24">
        <v>4</v>
      </c>
      <c r="AD22" s="24">
        <v>3</v>
      </c>
      <c r="AE22" s="24">
        <v>3</v>
      </c>
      <c r="AF22" s="24">
        <v>2</v>
      </c>
      <c r="AG22" s="24">
        <v>0</v>
      </c>
      <c r="AH22" s="24">
        <v>0</v>
      </c>
      <c r="AI22" s="24">
        <v>0.4</v>
      </c>
    </row>
    <row r="23" spans="1:35" x14ac:dyDescent="0.25">
      <c r="A23" s="25" t="s">
        <v>346</v>
      </c>
      <c r="B23" s="26">
        <v>281.60000000000002</v>
      </c>
      <c r="C23" s="26">
        <v>282.7</v>
      </c>
      <c r="D23" s="26">
        <v>288.3</v>
      </c>
      <c r="E23" s="26">
        <v>265.3</v>
      </c>
      <c r="F23" s="26">
        <v>250.9</v>
      </c>
      <c r="G23" s="26">
        <v>242.8</v>
      </c>
      <c r="H23" s="26">
        <v>204.3</v>
      </c>
      <c r="I23" s="26">
        <v>202.3</v>
      </c>
      <c r="J23" s="26">
        <v>138.30000000000001</v>
      </c>
      <c r="K23" s="26">
        <v>67.3</v>
      </c>
      <c r="L23" s="26">
        <v>8.6</v>
      </c>
      <c r="M23" s="26">
        <v>7.5</v>
      </c>
      <c r="N23" s="26">
        <v>4</v>
      </c>
      <c r="O23" s="26" t="s">
        <v>332</v>
      </c>
      <c r="P23" s="26" t="s">
        <v>332</v>
      </c>
      <c r="Q23" s="26" t="s">
        <v>332</v>
      </c>
      <c r="R23" s="26" t="s">
        <v>332</v>
      </c>
      <c r="S23" s="26" t="s">
        <v>332</v>
      </c>
      <c r="T23" s="26" t="s">
        <v>332</v>
      </c>
      <c r="U23" s="26" t="s">
        <v>332</v>
      </c>
      <c r="V23" s="26" t="s">
        <v>332</v>
      </c>
      <c r="W23" s="26" t="s">
        <v>332</v>
      </c>
      <c r="X23" s="26" t="s">
        <v>332</v>
      </c>
      <c r="Y23" s="26" t="s">
        <v>332</v>
      </c>
      <c r="Z23" s="26" t="s">
        <v>332</v>
      </c>
      <c r="AA23" s="26" t="s">
        <v>332</v>
      </c>
      <c r="AB23" s="26" t="s">
        <v>332</v>
      </c>
      <c r="AC23" s="26" t="s">
        <v>332</v>
      </c>
      <c r="AD23" s="26" t="s">
        <v>332</v>
      </c>
      <c r="AE23" s="26" t="s">
        <v>332</v>
      </c>
      <c r="AF23" s="26" t="s">
        <v>332</v>
      </c>
      <c r="AG23" s="26" t="s">
        <v>332</v>
      </c>
      <c r="AH23" s="26">
        <v>0</v>
      </c>
      <c r="AI23" s="26">
        <v>0.4</v>
      </c>
    </row>
    <row r="24" spans="1:35" x14ac:dyDescent="0.25">
      <c r="A24" s="23" t="s">
        <v>161</v>
      </c>
      <c r="B24" s="24">
        <v>363.1</v>
      </c>
      <c r="C24" s="24">
        <v>363.1</v>
      </c>
      <c r="D24" s="24">
        <v>363.1</v>
      </c>
      <c r="E24" s="24">
        <v>363.1</v>
      </c>
      <c r="F24" s="24">
        <v>363.1</v>
      </c>
      <c r="G24" s="24">
        <v>363.1</v>
      </c>
      <c r="H24" s="24">
        <v>363.1</v>
      </c>
      <c r="I24" s="24">
        <v>363.1</v>
      </c>
      <c r="J24" s="24">
        <v>491.1</v>
      </c>
      <c r="K24" s="24">
        <v>235.1</v>
      </c>
      <c r="L24" s="24">
        <v>235.1</v>
      </c>
      <c r="M24" s="24">
        <v>220.1</v>
      </c>
      <c r="N24" s="24">
        <v>100.1</v>
      </c>
      <c r="O24" s="24">
        <v>100</v>
      </c>
      <c r="P24" s="24">
        <v>37</v>
      </c>
      <c r="Q24" s="24">
        <v>13</v>
      </c>
      <c r="R24" s="24">
        <v>13</v>
      </c>
      <c r="S24" s="24">
        <v>13</v>
      </c>
      <c r="T24" s="24">
        <v>13</v>
      </c>
      <c r="U24" s="24">
        <v>7</v>
      </c>
      <c r="V24" s="24">
        <v>7</v>
      </c>
      <c r="W24" s="24">
        <v>7</v>
      </c>
      <c r="X24" s="24">
        <v>7</v>
      </c>
      <c r="Y24" s="24">
        <v>7</v>
      </c>
      <c r="Z24" s="24">
        <v>7</v>
      </c>
      <c r="AA24" s="24">
        <v>7</v>
      </c>
      <c r="AB24" s="24">
        <v>7</v>
      </c>
      <c r="AC24" s="24" t="s">
        <v>332</v>
      </c>
      <c r="AD24" s="24" t="s">
        <v>332</v>
      </c>
      <c r="AE24" s="24" t="s">
        <v>332</v>
      </c>
      <c r="AF24" s="24" t="s">
        <v>332</v>
      </c>
      <c r="AG24" s="24">
        <v>0</v>
      </c>
      <c r="AH24" s="24">
        <v>0.3</v>
      </c>
      <c r="AI24" s="24">
        <v>0.5</v>
      </c>
    </row>
    <row r="25" spans="1:35" x14ac:dyDescent="0.25">
      <c r="A25" s="21" t="s">
        <v>347</v>
      </c>
      <c r="B25" s="22">
        <v>49629.3</v>
      </c>
      <c r="C25" s="22">
        <v>47147.9</v>
      </c>
      <c r="D25" s="22">
        <v>47578.6</v>
      </c>
      <c r="E25" s="22">
        <v>48096.2</v>
      </c>
      <c r="F25" s="22">
        <v>48298.3</v>
      </c>
      <c r="G25" s="22">
        <v>47205.3</v>
      </c>
      <c r="H25" s="22">
        <v>46445.599999999999</v>
      </c>
      <c r="I25" s="22">
        <v>45607.1</v>
      </c>
      <c r="J25" s="22">
        <v>41034.6</v>
      </c>
      <c r="K25" s="22">
        <v>39284.199999999997</v>
      </c>
      <c r="L25" s="22">
        <v>38642.9</v>
      </c>
      <c r="M25" s="22">
        <v>37927</v>
      </c>
      <c r="N25" s="22">
        <v>37637.699999999997</v>
      </c>
      <c r="O25" s="22">
        <v>37479</v>
      </c>
      <c r="P25" s="22">
        <v>36867</v>
      </c>
      <c r="Q25" s="22">
        <v>36460</v>
      </c>
      <c r="R25" s="22">
        <v>34261</v>
      </c>
      <c r="S25" s="22">
        <v>34492</v>
      </c>
      <c r="T25" s="22">
        <v>32087</v>
      </c>
      <c r="U25" s="22">
        <v>30085</v>
      </c>
      <c r="V25" s="22">
        <v>27989</v>
      </c>
      <c r="W25" s="22">
        <v>27848</v>
      </c>
      <c r="X25" s="22">
        <v>21711</v>
      </c>
      <c r="Y25" s="22">
        <v>10150</v>
      </c>
      <c r="Z25" s="22">
        <v>10223</v>
      </c>
      <c r="AA25" s="22">
        <v>10188</v>
      </c>
      <c r="AB25" s="22">
        <v>10160</v>
      </c>
      <c r="AC25" s="22">
        <v>10094</v>
      </c>
      <c r="AD25" s="22">
        <v>9934</v>
      </c>
      <c r="AE25" s="22">
        <v>9847</v>
      </c>
      <c r="AF25" s="22">
        <v>9535</v>
      </c>
      <c r="AG25" s="22">
        <v>53.5</v>
      </c>
      <c r="AH25" s="22">
        <v>57.4</v>
      </c>
      <c r="AI25" s="22">
        <v>63.6</v>
      </c>
    </row>
    <row r="26" spans="1:35" x14ac:dyDescent="0.25">
      <c r="A26" s="23" t="s">
        <v>331</v>
      </c>
      <c r="B26" s="24">
        <v>382.9</v>
      </c>
      <c r="C26" s="24">
        <v>102</v>
      </c>
      <c r="D26" s="24">
        <v>81.099999999999994</v>
      </c>
      <c r="E26" s="24">
        <v>29</v>
      </c>
      <c r="F26" s="24">
        <v>28.5</v>
      </c>
      <c r="G26" s="24">
        <v>4.5</v>
      </c>
      <c r="H26" s="24">
        <v>2</v>
      </c>
      <c r="I26" s="24" t="s">
        <v>332</v>
      </c>
      <c r="J26" s="24" t="s">
        <v>332</v>
      </c>
      <c r="K26" s="24" t="s">
        <v>332</v>
      </c>
      <c r="L26" s="24" t="s">
        <v>332</v>
      </c>
      <c r="M26" s="24" t="s">
        <v>332</v>
      </c>
      <c r="N26" s="24" t="s">
        <v>332</v>
      </c>
      <c r="O26" s="24" t="s">
        <v>332</v>
      </c>
      <c r="P26" s="24" t="s">
        <v>332</v>
      </c>
      <c r="Q26" s="24" t="s">
        <v>332</v>
      </c>
      <c r="R26" s="24" t="s">
        <v>332</v>
      </c>
      <c r="S26" s="24" t="s">
        <v>332</v>
      </c>
      <c r="T26" s="24" t="s">
        <v>332</v>
      </c>
      <c r="U26" s="24" t="s">
        <v>332</v>
      </c>
      <c r="V26" s="24" t="s">
        <v>332</v>
      </c>
      <c r="W26" s="24" t="s">
        <v>332</v>
      </c>
      <c r="X26" s="24" t="s">
        <v>332</v>
      </c>
      <c r="Y26" s="24" t="s">
        <v>332</v>
      </c>
      <c r="Z26" s="24" t="s">
        <v>332</v>
      </c>
      <c r="AA26" s="24" t="s">
        <v>332</v>
      </c>
      <c r="AB26" s="24" t="s">
        <v>332</v>
      </c>
      <c r="AC26" s="24" t="s">
        <v>332</v>
      </c>
      <c r="AD26" s="24" t="s">
        <v>332</v>
      </c>
      <c r="AE26" s="24" t="s">
        <v>332</v>
      </c>
      <c r="AF26" s="24" t="s">
        <v>332</v>
      </c>
      <c r="AG26" s="24" t="s">
        <v>332</v>
      </c>
      <c r="AH26" s="24" t="s">
        <v>332</v>
      </c>
      <c r="AI26" s="24">
        <v>0.5</v>
      </c>
    </row>
    <row r="27" spans="1:35" x14ac:dyDescent="0.25">
      <c r="A27" s="23" t="s">
        <v>182</v>
      </c>
      <c r="B27" s="24">
        <v>57</v>
      </c>
      <c r="C27" s="24">
        <v>57</v>
      </c>
      <c r="D27" s="24">
        <v>57</v>
      </c>
      <c r="E27" s="24">
        <v>57</v>
      </c>
      <c r="F27" s="24">
        <v>57</v>
      </c>
      <c r="G27" s="24">
        <v>90</v>
      </c>
      <c r="H27" s="24">
        <v>118.6</v>
      </c>
      <c r="I27" s="24">
        <v>252.8</v>
      </c>
      <c r="J27" s="24">
        <v>350.5</v>
      </c>
      <c r="K27" s="24">
        <v>411.4</v>
      </c>
      <c r="L27" s="24">
        <v>373.9</v>
      </c>
      <c r="M27" s="24">
        <v>366.9</v>
      </c>
      <c r="N27" s="24">
        <v>366.9</v>
      </c>
      <c r="O27" s="24">
        <v>389</v>
      </c>
      <c r="P27" s="24">
        <v>389</v>
      </c>
      <c r="Q27" s="24">
        <v>389</v>
      </c>
      <c r="R27" s="24">
        <v>389</v>
      </c>
      <c r="S27" s="24">
        <v>358</v>
      </c>
      <c r="T27" s="24">
        <v>352</v>
      </c>
      <c r="U27" s="24">
        <v>363</v>
      </c>
      <c r="V27" s="24">
        <v>407</v>
      </c>
      <c r="W27" s="24">
        <v>385</v>
      </c>
      <c r="X27" s="24">
        <v>381</v>
      </c>
      <c r="Y27" s="24">
        <v>420</v>
      </c>
      <c r="Z27" s="24">
        <v>403</v>
      </c>
      <c r="AA27" s="24">
        <v>420</v>
      </c>
      <c r="AB27" s="24">
        <v>421</v>
      </c>
      <c r="AC27" s="24">
        <v>439</v>
      </c>
      <c r="AD27" s="24">
        <v>433</v>
      </c>
      <c r="AE27" s="24">
        <v>393</v>
      </c>
      <c r="AF27" s="24">
        <v>432</v>
      </c>
      <c r="AG27" s="24">
        <v>0.8</v>
      </c>
      <c r="AH27" s="24">
        <v>0.6</v>
      </c>
      <c r="AI27" s="24">
        <v>0.1</v>
      </c>
    </row>
    <row r="28" spans="1:35" x14ac:dyDescent="0.25">
      <c r="A28" s="23" t="s">
        <v>159</v>
      </c>
      <c r="B28" s="24">
        <v>1733.9</v>
      </c>
      <c r="C28" s="24">
        <v>1723.2</v>
      </c>
      <c r="D28" s="24">
        <v>1623.2</v>
      </c>
      <c r="E28" s="24">
        <v>1711.9</v>
      </c>
      <c r="F28" s="24">
        <v>1777.7</v>
      </c>
      <c r="G28" s="24">
        <v>1804.1</v>
      </c>
      <c r="H28" s="24">
        <v>1825.1</v>
      </c>
      <c r="I28" s="24">
        <v>1929.3</v>
      </c>
      <c r="J28" s="24">
        <v>1964.2</v>
      </c>
      <c r="K28" s="24">
        <v>1878.6</v>
      </c>
      <c r="L28" s="24">
        <v>1878.6</v>
      </c>
      <c r="M28" s="24">
        <v>1878.6</v>
      </c>
      <c r="N28" s="24">
        <v>1814.6</v>
      </c>
      <c r="O28" s="24">
        <v>1815</v>
      </c>
      <c r="P28" s="24">
        <v>1815</v>
      </c>
      <c r="Q28" s="24">
        <v>1827</v>
      </c>
      <c r="R28" s="24">
        <v>1776</v>
      </c>
      <c r="S28" s="24">
        <v>1767</v>
      </c>
      <c r="T28" s="24">
        <v>1778</v>
      </c>
      <c r="U28" s="24">
        <v>1765</v>
      </c>
      <c r="V28" s="24">
        <v>2291</v>
      </c>
      <c r="W28" s="24">
        <v>2337</v>
      </c>
      <c r="X28" s="24">
        <v>1083</v>
      </c>
      <c r="Y28" s="24">
        <v>1011</v>
      </c>
      <c r="Z28" s="24">
        <v>1011</v>
      </c>
      <c r="AA28" s="24">
        <v>960</v>
      </c>
      <c r="AB28" s="24">
        <v>972</v>
      </c>
      <c r="AC28" s="24">
        <v>962</v>
      </c>
      <c r="AD28" s="24">
        <v>902</v>
      </c>
      <c r="AE28" s="24">
        <v>906</v>
      </c>
      <c r="AF28" s="24">
        <v>903</v>
      </c>
      <c r="AG28" s="24">
        <v>4.4000000000000004</v>
      </c>
      <c r="AH28" s="24">
        <v>2.8</v>
      </c>
      <c r="AI28" s="24">
        <v>2.2000000000000002</v>
      </c>
    </row>
    <row r="29" spans="1:35" x14ac:dyDescent="0.25">
      <c r="A29" s="23" t="s">
        <v>333</v>
      </c>
      <c r="B29" s="24">
        <v>570.9</v>
      </c>
      <c r="C29" s="24">
        <v>571.6</v>
      </c>
      <c r="D29" s="24">
        <v>571.70000000000005</v>
      </c>
      <c r="E29" s="24">
        <v>571.9</v>
      </c>
      <c r="F29" s="24">
        <v>561.1</v>
      </c>
      <c r="G29" s="24">
        <v>553.29999999999995</v>
      </c>
      <c r="H29" s="24">
        <v>553.29999999999995</v>
      </c>
      <c r="I29" s="24">
        <v>550.29999999999995</v>
      </c>
      <c r="J29" s="24">
        <v>550.79999999999995</v>
      </c>
      <c r="K29" s="24">
        <v>756</v>
      </c>
      <c r="L29" s="24">
        <v>540.4</v>
      </c>
      <c r="M29" s="24">
        <v>535.4</v>
      </c>
      <c r="N29" s="24">
        <v>535.4</v>
      </c>
      <c r="O29" s="24">
        <v>536</v>
      </c>
      <c r="P29" s="24">
        <v>239</v>
      </c>
      <c r="Q29" s="24">
        <v>239</v>
      </c>
      <c r="R29" s="24">
        <v>235</v>
      </c>
      <c r="S29" s="24">
        <v>232</v>
      </c>
      <c r="T29" s="24">
        <v>481</v>
      </c>
      <c r="U29" s="24">
        <v>491</v>
      </c>
      <c r="V29" s="24">
        <v>476</v>
      </c>
      <c r="W29" s="24">
        <v>476</v>
      </c>
      <c r="X29" s="24">
        <v>476</v>
      </c>
      <c r="Y29" s="24">
        <v>588</v>
      </c>
      <c r="Z29" s="24">
        <v>641</v>
      </c>
      <c r="AA29" s="24">
        <v>639</v>
      </c>
      <c r="AB29" s="24">
        <v>643</v>
      </c>
      <c r="AC29" s="24">
        <v>593</v>
      </c>
      <c r="AD29" s="24">
        <v>593</v>
      </c>
      <c r="AE29" s="24">
        <v>566</v>
      </c>
      <c r="AF29" s="24">
        <v>569</v>
      </c>
      <c r="AG29" s="24">
        <v>0.9</v>
      </c>
      <c r="AH29" s="24">
        <v>0.8</v>
      </c>
      <c r="AI29" s="24">
        <v>0.7</v>
      </c>
    </row>
    <row r="30" spans="1:35" x14ac:dyDescent="0.25">
      <c r="A30" s="23" t="s">
        <v>334</v>
      </c>
      <c r="B30" s="24">
        <v>25440</v>
      </c>
      <c r="C30" s="24">
        <v>24679.4</v>
      </c>
      <c r="D30" s="24">
        <v>26264.7</v>
      </c>
      <c r="E30" s="24">
        <v>27919.8</v>
      </c>
      <c r="F30" s="24">
        <v>29422.5</v>
      </c>
      <c r="G30" s="24">
        <v>30733.8</v>
      </c>
      <c r="H30" s="24">
        <v>30872</v>
      </c>
      <c r="I30" s="24">
        <v>32648.6</v>
      </c>
      <c r="J30" s="24">
        <v>30170.2</v>
      </c>
      <c r="K30" s="24">
        <v>30467</v>
      </c>
      <c r="L30" s="24">
        <v>30678.5</v>
      </c>
      <c r="M30" s="24">
        <v>30443.5</v>
      </c>
      <c r="N30" s="24">
        <v>30446.9</v>
      </c>
      <c r="O30" s="24">
        <v>30287</v>
      </c>
      <c r="P30" s="24">
        <v>30058</v>
      </c>
      <c r="Q30" s="24">
        <v>29823</v>
      </c>
      <c r="R30" s="24">
        <v>27758</v>
      </c>
      <c r="S30" s="24">
        <v>28172</v>
      </c>
      <c r="T30" s="24">
        <v>25722</v>
      </c>
      <c r="U30" s="24">
        <v>20361</v>
      </c>
      <c r="V30" s="24">
        <v>21016</v>
      </c>
      <c r="W30" s="24">
        <v>18640</v>
      </c>
      <c r="X30" s="24">
        <v>16370</v>
      </c>
      <c r="Y30" s="24">
        <v>4909</v>
      </c>
      <c r="Z30" s="24">
        <v>4754</v>
      </c>
      <c r="AA30" s="24">
        <v>4692</v>
      </c>
      <c r="AB30" s="24">
        <v>4517</v>
      </c>
      <c r="AC30" s="24">
        <v>4413</v>
      </c>
      <c r="AD30" s="24">
        <v>4309</v>
      </c>
      <c r="AE30" s="24">
        <v>4188</v>
      </c>
      <c r="AF30" s="24">
        <v>4147</v>
      </c>
      <c r="AG30" s="24">
        <v>40.200000000000003</v>
      </c>
      <c r="AH30" s="24">
        <v>45.6</v>
      </c>
      <c r="AI30" s="24">
        <v>32.6</v>
      </c>
    </row>
    <row r="31" spans="1:35" x14ac:dyDescent="0.25">
      <c r="A31" s="25" t="s">
        <v>335</v>
      </c>
      <c r="B31" s="26">
        <v>13364.3</v>
      </c>
      <c r="C31" s="26">
        <v>12804.5</v>
      </c>
      <c r="D31" s="26">
        <v>12865.8</v>
      </c>
      <c r="E31" s="26">
        <v>13007.4</v>
      </c>
      <c r="F31" s="26">
        <v>13003</v>
      </c>
      <c r="G31" s="26">
        <v>12971.3</v>
      </c>
      <c r="H31" s="26">
        <v>12846</v>
      </c>
      <c r="I31" s="26">
        <v>13443.7</v>
      </c>
      <c r="J31" s="26">
        <v>11761.7</v>
      </c>
      <c r="K31" s="26">
        <v>11674.5</v>
      </c>
      <c r="L31" s="26">
        <v>11389.4</v>
      </c>
      <c r="M31" s="26">
        <v>11239.3</v>
      </c>
      <c r="N31" s="26">
        <v>11283</v>
      </c>
      <c r="O31" s="26" t="s">
        <v>332</v>
      </c>
      <c r="P31" s="26" t="s">
        <v>332</v>
      </c>
      <c r="Q31" s="26" t="s">
        <v>332</v>
      </c>
      <c r="R31" s="26" t="s">
        <v>332</v>
      </c>
      <c r="S31" s="26" t="s">
        <v>332</v>
      </c>
      <c r="T31" s="26" t="s">
        <v>332</v>
      </c>
      <c r="U31" s="26" t="s">
        <v>332</v>
      </c>
      <c r="V31" s="26" t="s">
        <v>332</v>
      </c>
      <c r="W31" s="26" t="s">
        <v>332</v>
      </c>
      <c r="X31" s="26" t="s">
        <v>332</v>
      </c>
      <c r="Y31" s="26" t="s">
        <v>332</v>
      </c>
      <c r="Z31" s="26" t="s">
        <v>332</v>
      </c>
      <c r="AA31" s="26" t="s">
        <v>332</v>
      </c>
      <c r="AB31" s="26" t="s">
        <v>332</v>
      </c>
      <c r="AC31" s="26" t="s">
        <v>332</v>
      </c>
      <c r="AD31" s="26" t="s">
        <v>332</v>
      </c>
      <c r="AE31" s="26" t="s">
        <v>332</v>
      </c>
      <c r="AF31" s="26" t="s">
        <v>332</v>
      </c>
      <c r="AG31" s="26" t="s">
        <v>332</v>
      </c>
      <c r="AH31" s="26">
        <v>16.899999999999999</v>
      </c>
      <c r="AI31" s="26">
        <v>17.100000000000001</v>
      </c>
    </row>
    <row r="32" spans="1:35" x14ac:dyDescent="0.25">
      <c r="A32" s="25" t="s">
        <v>336</v>
      </c>
      <c r="B32" s="26">
        <v>8079.2</v>
      </c>
      <c r="C32" s="26">
        <v>7881.6</v>
      </c>
      <c r="D32" s="26">
        <v>7891.8</v>
      </c>
      <c r="E32" s="26">
        <v>7503.2</v>
      </c>
      <c r="F32" s="26">
        <v>7593.7</v>
      </c>
      <c r="G32" s="26">
        <v>7434.2</v>
      </c>
      <c r="H32" s="26">
        <v>7362.8</v>
      </c>
      <c r="I32" s="26">
        <v>7402.5</v>
      </c>
      <c r="J32" s="26">
        <v>5612.9</v>
      </c>
      <c r="K32" s="26">
        <v>5604.1</v>
      </c>
      <c r="L32" s="26">
        <v>5585.7</v>
      </c>
      <c r="M32" s="26">
        <v>5510.8</v>
      </c>
      <c r="N32" s="26">
        <v>5048.5</v>
      </c>
      <c r="O32" s="26" t="s">
        <v>332</v>
      </c>
      <c r="P32" s="26" t="s">
        <v>332</v>
      </c>
      <c r="Q32" s="26" t="s">
        <v>332</v>
      </c>
      <c r="R32" s="26" t="s">
        <v>332</v>
      </c>
      <c r="S32" s="26" t="s">
        <v>332</v>
      </c>
      <c r="T32" s="26" t="s">
        <v>332</v>
      </c>
      <c r="U32" s="26" t="s">
        <v>332</v>
      </c>
      <c r="V32" s="26" t="s">
        <v>332</v>
      </c>
      <c r="W32" s="26" t="s">
        <v>332</v>
      </c>
      <c r="X32" s="26" t="s">
        <v>332</v>
      </c>
      <c r="Y32" s="26" t="s">
        <v>332</v>
      </c>
      <c r="Z32" s="26" t="s">
        <v>332</v>
      </c>
      <c r="AA32" s="26" t="s">
        <v>332</v>
      </c>
      <c r="AB32" s="26" t="s">
        <v>332</v>
      </c>
      <c r="AC32" s="26" t="s">
        <v>332</v>
      </c>
      <c r="AD32" s="26" t="s">
        <v>332</v>
      </c>
      <c r="AE32" s="26" t="s">
        <v>332</v>
      </c>
      <c r="AF32" s="26" t="s">
        <v>332</v>
      </c>
      <c r="AG32" s="26" t="s">
        <v>332</v>
      </c>
      <c r="AH32" s="26">
        <v>8.3000000000000007</v>
      </c>
      <c r="AI32" s="26">
        <v>10.4</v>
      </c>
    </row>
    <row r="33" spans="1:35" x14ac:dyDescent="0.25">
      <c r="A33" s="25" t="s">
        <v>337</v>
      </c>
      <c r="B33" s="26">
        <v>155.5</v>
      </c>
      <c r="C33" s="26">
        <v>158.30000000000001</v>
      </c>
      <c r="D33" s="26">
        <v>159.80000000000001</v>
      </c>
      <c r="E33" s="26">
        <v>165.8</v>
      </c>
      <c r="F33" s="26">
        <v>165.8</v>
      </c>
      <c r="G33" s="26">
        <v>165.8</v>
      </c>
      <c r="H33" s="26">
        <v>164.6</v>
      </c>
      <c r="I33" s="26">
        <v>163.6</v>
      </c>
      <c r="J33" s="26">
        <v>156.1</v>
      </c>
      <c r="K33" s="26">
        <v>138.4</v>
      </c>
      <c r="L33" s="26">
        <v>153.4</v>
      </c>
      <c r="M33" s="26">
        <v>140.6</v>
      </c>
      <c r="N33" s="26">
        <v>146.30000000000001</v>
      </c>
      <c r="O33" s="26" t="s">
        <v>332</v>
      </c>
      <c r="P33" s="26" t="s">
        <v>332</v>
      </c>
      <c r="Q33" s="26" t="s">
        <v>332</v>
      </c>
      <c r="R33" s="26" t="s">
        <v>332</v>
      </c>
      <c r="S33" s="26" t="s">
        <v>332</v>
      </c>
      <c r="T33" s="26" t="s">
        <v>332</v>
      </c>
      <c r="U33" s="26" t="s">
        <v>332</v>
      </c>
      <c r="V33" s="26" t="s">
        <v>332</v>
      </c>
      <c r="W33" s="26" t="s">
        <v>332</v>
      </c>
      <c r="X33" s="26" t="s">
        <v>332</v>
      </c>
      <c r="Y33" s="26" t="s">
        <v>332</v>
      </c>
      <c r="Z33" s="26" t="s">
        <v>332</v>
      </c>
      <c r="AA33" s="26" t="s">
        <v>332</v>
      </c>
      <c r="AB33" s="26" t="s">
        <v>332</v>
      </c>
      <c r="AC33" s="26" t="s">
        <v>332</v>
      </c>
      <c r="AD33" s="26" t="s">
        <v>332</v>
      </c>
      <c r="AE33" s="26" t="s">
        <v>332</v>
      </c>
      <c r="AF33" s="26" t="s">
        <v>332</v>
      </c>
      <c r="AG33" s="26" t="s">
        <v>332</v>
      </c>
      <c r="AH33" s="26">
        <v>0.2</v>
      </c>
      <c r="AI33" s="26">
        <v>0.2</v>
      </c>
    </row>
    <row r="34" spans="1:35" x14ac:dyDescent="0.25">
      <c r="A34" s="25" t="s">
        <v>338</v>
      </c>
      <c r="B34" s="26">
        <v>128.9</v>
      </c>
      <c r="C34" s="26">
        <v>122.9</v>
      </c>
      <c r="D34" s="26">
        <v>84.4</v>
      </c>
      <c r="E34" s="26">
        <v>41.5</v>
      </c>
      <c r="F34" s="26">
        <v>41.1</v>
      </c>
      <c r="G34" s="26">
        <v>34.6</v>
      </c>
      <c r="H34" s="26">
        <v>32.200000000000003</v>
      </c>
      <c r="I34" s="26">
        <v>28.4</v>
      </c>
      <c r="J34" s="26">
        <v>22</v>
      </c>
      <c r="K34" s="26">
        <v>11.4</v>
      </c>
      <c r="L34" s="26">
        <v>7.2</v>
      </c>
      <c r="M34" s="26">
        <v>6</v>
      </c>
      <c r="N34" s="26">
        <v>6</v>
      </c>
      <c r="O34" s="26" t="s">
        <v>332</v>
      </c>
      <c r="P34" s="26" t="s">
        <v>332</v>
      </c>
      <c r="Q34" s="26" t="s">
        <v>332</v>
      </c>
      <c r="R34" s="26" t="s">
        <v>332</v>
      </c>
      <c r="S34" s="26" t="s">
        <v>332</v>
      </c>
      <c r="T34" s="26" t="s">
        <v>332</v>
      </c>
      <c r="U34" s="26" t="s">
        <v>332</v>
      </c>
      <c r="V34" s="26" t="s">
        <v>332</v>
      </c>
      <c r="W34" s="26" t="s">
        <v>332</v>
      </c>
      <c r="X34" s="26" t="s">
        <v>332</v>
      </c>
      <c r="Y34" s="26" t="s">
        <v>332</v>
      </c>
      <c r="Z34" s="26" t="s">
        <v>332</v>
      </c>
      <c r="AA34" s="26" t="s">
        <v>332</v>
      </c>
      <c r="AB34" s="26" t="s">
        <v>332</v>
      </c>
      <c r="AC34" s="26" t="s">
        <v>332</v>
      </c>
      <c r="AD34" s="26" t="s">
        <v>332</v>
      </c>
      <c r="AE34" s="26" t="s">
        <v>332</v>
      </c>
      <c r="AF34" s="26" t="s">
        <v>332</v>
      </c>
      <c r="AG34" s="26" t="s">
        <v>332</v>
      </c>
      <c r="AH34" s="26">
        <v>0</v>
      </c>
      <c r="AI34" s="26">
        <v>0.2</v>
      </c>
    </row>
    <row r="35" spans="1:35" x14ac:dyDescent="0.25">
      <c r="A35" s="25" t="s">
        <v>339</v>
      </c>
      <c r="B35" s="26">
        <v>3712.1</v>
      </c>
      <c r="C35" s="26">
        <v>3712.1</v>
      </c>
      <c r="D35" s="26">
        <v>5262.9</v>
      </c>
      <c r="E35" s="26">
        <v>7201.9</v>
      </c>
      <c r="F35" s="26">
        <v>8618.9</v>
      </c>
      <c r="G35" s="26">
        <v>10127.9</v>
      </c>
      <c r="H35" s="26">
        <v>10466.4</v>
      </c>
      <c r="I35" s="26">
        <v>11610.4</v>
      </c>
      <c r="J35" s="26">
        <v>12617.5</v>
      </c>
      <c r="K35" s="26">
        <v>13038.6</v>
      </c>
      <c r="L35" s="26">
        <v>13542.8</v>
      </c>
      <c r="M35" s="26">
        <v>13546.8</v>
      </c>
      <c r="N35" s="26">
        <v>13963.1</v>
      </c>
      <c r="O35" s="26" t="s">
        <v>332</v>
      </c>
      <c r="P35" s="26" t="s">
        <v>332</v>
      </c>
      <c r="Q35" s="26" t="s">
        <v>332</v>
      </c>
      <c r="R35" s="26" t="s">
        <v>332</v>
      </c>
      <c r="S35" s="26" t="s">
        <v>332</v>
      </c>
      <c r="T35" s="26" t="s">
        <v>332</v>
      </c>
      <c r="U35" s="26" t="s">
        <v>332</v>
      </c>
      <c r="V35" s="26" t="s">
        <v>332</v>
      </c>
      <c r="W35" s="26" t="s">
        <v>332</v>
      </c>
      <c r="X35" s="26" t="s">
        <v>332</v>
      </c>
      <c r="Y35" s="26" t="s">
        <v>332</v>
      </c>
      <c r="Z35" s="26" t="s">
        <v>332</v>
      </c>
      <c r="AA35" s="26" t="s">
        <v>332</v>
      </c>
      <c r="AB35" s="26" t="s">
        <v>332</v>
      </c>
      <c r="AC35" s="26" t="s">
        <v>332</v>
      </c>
      <c r="AD35" s="26" t="s">
        <v>332</v>
      </c>
      <c r="AE35" s="26" t="s">
        <v>332</v>
      </c>
      <c r="AF35" s="26" t="s">
        <v>332</v>
      </c>
      <c r="AG35" s="26" t="s">
        <v>332</v>
      </c>
      <c r="AH35" s="26">
        <v>20.100000000000001</v>
      </c>
      <c r="AI35" s="26">
        <v>4.8</v>
      </c>
    </row>
    <row r="36" spans="1:35" x14ac:dyDescent="0.25">
      <c r="A36" s="23" t="s">
        <v>340</v>
      </c>
      <c r="B36" s="24">
        <v>124.2</v>
      </c>
      <c r="C36" s="24">
        <v>106.3</v>
      </c>
      <c r="D36" s="24">
        <v>106.3</v>
      </c>
      <c r="E36" s="24">
        <v>106.3</v>
      </c>
      <c r="F36" s="24">
        <v>106.3</v>
      </c>
      <c r="G36" s="24">
        <v>106.3</v>
      </c>
      <c r="H36" s="24">
        <v>358.6</v>
      </c>
      <c r="I36" s="24">
        <v>123.6</v>
      </c>
      <c r="J36" s="24">
        <v>375.8</v>
      </c>
      <c r="K36" s="24">
        <v>99.1</v>
      </c>
      <c r="L36" s="24">
        <v>372</v>
      </c>
      <c r="M36" s="24">
        <v>80.3</v>
      </c>
      <c r="N36" s="24">
        <v>61</v>
      </c>
      <c r="O36" s="24">
        <v>81</v>
      </c>
      <c r="P36" s="24">
        <v>35</v>
      </c>
      <c r="Q36" s="24">
        <v>35</v>
      </c>
      <c r="R36" s="24">
        <v>27</v>
      </c>
      <c r="S36" s="24">
        <v>17</v>
      </c>
      <c r="T36" s="24">
        <v>17</v>
      </c>
      <c r="U36" s="24">
        <v>3363</v>
      </c>
      <c r="V36" s="24">
        <v>17</v>
      </c>
      <c r="W36" s="24">
        <v>2370</v>
      </c>
      <c r="X36" s="24">
        <v>22</v>
      </c>
      <c r="Y36" s="24">
        <v>22</v>
      </c>
      <c r="Z36" s="24">
        <v>22</v>
      </c>
      <c r="AA36" s="24">
        <v>22</v>
      </c>
      <c r="AB36" s="24">
        <v>22</v>
      </c>
      <c r="AC36" s="24">
        <v>22</v>
      </c>
      <c r="AD36" s="24">
        <v>22</v>
      </c>
      <c r="AE36" s="24">
        <v>22</v>
      </c>
      <c r="AF36" s="24">
        <v>18</v>
      </c>
      <c r="AG36" s="24">
        <v>0</v>
      </c>
      <c r="AH36" s="24">
        <v>0.6</v>
      </c>
      <c r="AI36" s="24">
        <v>0.2</v>
      </c>
    </row>
    <row r="37" spans="1:35" x14ac:dyDescent="0.25">
      <c r="A37" s="23" t="s">
        <v>341</v>
      </c>
      <c r="B37" s="24">
        <v>481.9</v>
      </c>
      <c r="C37" s="24">
        <v>478.1</v>
      </c>
      <c r="D37" s="24">
        <v>493.7</v>
      </c>
      <c r="E37" s="24">
        <v>504.2</v>
      </c>
      <c r="F37" s="24">
        <v>500.8</v>
      </c>
      <c r="G37" s="24">
        <v>492.6</v>
      </c>
      <c r="H37" s="24">
        <v>490.4</v>
      </c>
      <c r="I37" s="24">
        <v>463.8</v>
      </c>
      <c r="J37" s="24">
        <v>442.2</v>
      </c>
      <c r="K37" s="24">
        <v>397.4</v>
      </c>
      <c r="L37" s="24">
        <v>380.6</v>
      </c>
      <c r="M37" s="24">
        <v>377.3</v>
      </c>
      <c r="N37" s="24">
        <v>390.5</v>
      </c>
      <c r="O37" s="24">
        <v>372</v>
      </c>
      <c r="P37" s="24">
        <v>414</v>
      </c>
      <c r="Q37" s="24">
        <v>397</v>
      </c>
      <c r="R37" s="24">
        <v>324</v>
      </c>
      <c r="S37" s="24">
        <v>339</v>
      </c>
      <c r="T37" s="24">
        <v>322</v>
      </c>
      <c r="U37" s="24">
        <v>334</v>
      </c>
      <c r="V37" s="24">
        <v>375</v>
      </c>
      <c r="W37" s="24">
        <v>333</v>
      </c>
      <c r="X37" s="24">
        <v>333</v>
      </c>
      <c r="Y37" s="24">
        <v>321</v>
      </c>
      <c r="Z37" s="24">
        <v>367</v>
      </c>
      <c r="AA37" s="24">
        <v>436</v>
      </c>
      <c r="AB37" s="24">
        <v>384</v>
      </c>
      <c r="AC37" s="24">
        <v>441</v>
      </c>
      <c r="AD37" s="24">
        <v>400</v>
      </c>
      <c r="AE37" s="24">
        <v>359</v>
      </c>
      <c r="AF37" s="24">
        <v>362</v>
      </c>
      <c r="AG37" s="24">
        <v>0.7</v>
      </c>
      <c r="AH37" s="24">
        <v>0.6</v>
      </c>
      <c r="AI37" s="24">
        <v>0.6</v>
      </c>
    </row>
    <row r="38" spans="1:35" x14ac:dyDescent="0.25">
      <c r="A38" s="23" t="s">
        <v>348</v>
      </c>
      <c r="B38" s="24">
        <v>207.6</v>
      </c>
      <c r="C38" s="24">
        <v>221.4</v>
      </c>
      <c r="D38" s="24">
        <v>221.4</v>
      </c>
      <c r="E38" s="24">
        <v>221.4</v>
      </c>
      <c r="F38" s="24">
        <v>229.3</v>
      </c>
      <c r="G38" s="24">
        <v>209.3</v>
      </c>
      <c r="H38" s="24">
        <v>211.7</v>
      </c>
      <c r="I38" s="24">
        <v>211.7</v>
      </c>
      <c r="J38" s="24">
        <v>211.1</v>
      </c>
      <c r="K38" s="24">
        <v>210.1</v>
      </c>
      <c r="L38" s="24">
        <v>209.2</v>
      </c>
      <c r="M38" s="24">
        <v>196.6</v>
      </c>
      <c r="N38" s="24">
        <v>196.6</v>
      </c>
      <c r="O38" s="24">
        <v>262</v>
      </c>
      <c r="P38" s="24">
        <v>171</v>
      </c>
      <c r="Q38" s="24">
        <v>191</v>
      </c>
      <c r="R38" s="24">
        <v>235</v>
      </c>
      <c r="S38" s="24">
        <v>225</v>
      </c>
      <c r="T38" s="24">
        <v>226</v>
      </c>
      <c r="U38" s="24">
        <v>281</v>
      </c>
      <c r="V38" s="24">
        <v>395</v>
      </c>
      <c r="W38" s="24">
        <v>335</v>
      </c>
      <c r="X38" s="24">
        <v>203</v>
      </c>
      <c r="Y38" s="24">
        <v>171</v>
      </c>
      <c r="Z38" s="24">
        <v>190</v>
      </c>
      <c r="AA38" s="24">
        <v>176</v>
      </c>
      <c r="AB38" s="24">
        <v>225</v>
      </c>
      <c r="AC38" s="24">
        <v>218</v>
      </c>
      <c r="AD38" s="24">
        <v>219</v>
      </c>
      <c r="AE38" s="24">
        <v>240</v>
      </c>
      <c r="AF38" s="24">
        <v>133</v>
      </c>
      <c r="AG38" s="24">
        <v>0.8</v>
      </c>
      <c r="AH38" s="24">
        <v>0.3</v>
      </c>
      <c r="AI38" s="24">
        <v>0.3</v>
      </c>
    </row>
    <row r="39" spans="1:35" x14ac:dyDescent="0.25">
      <c r="A39" s="23" t="s">
        <v>342</v>
      </c>
      <c r="B39" s="24">
        <v>303</v>
      </c>
      <c r="C39" s="24">
        <v>358</v>
      </c>
      <c r="D39" s="24">
        <v>355</v>
      </c>
      <c r="E39" s="24">
        <v>352</v>
      </c>
      <c r="F39" s="24">
        <v>303.39999999999998</v>
      </c>
      <c r="G39" s="24">
        <v>303.39999999999998</v>
      </c>
      <c r="H39" s="24">
        <v>274.89999999999998</v>
      </c>
      <c r="I39" s="24">
        <v>273.5</v>
      </c>
      <c r="J39" s="24">
        <v>220.3</v>
      </c>
      <c r="K39" s="24">
        <v>339.8</v>
      </c>
      <c r="L39" s="24">
        <v>526.79999999999995</v>
      </c>
      <c r="M39" s="24">
        <v>529.70000000000005</v>
      </c>
      <c r="N39" s="24">
        <v>529.70000000000005</v>
      </c>
      <c r="O39" s="24">
        <v>528</v>
      </c>
      <c r="P39" s="24">
        <v>544</v>
      </c>
      <c r="Q39" s="24">
        <v>543</v>
      </c>
      <c r="R39" s="24">
        <v>541</v>
      </c>
      <c r="S39" s="24">
        <v>527</v>
      </c>
      <c r="T39" s="24">
        <v>552</v>
      </c>
      <c r="U39" s="24">
        <v>558</v>
      </c>
      <c r="V39" s="24">
        <v>460</v>
      </c>
      <c r="W39" s="24">
        <v>418</v>
      </c>
      <c r="X39" s="24">
        <v>372</v>
      </c>
      <c r="Y39" s="24">
        <v>234</v>
      </c>
      <c r="Z39" s="24">
        <v>231</v>
      </c>
      <c r="AA39" s="24">
        <v>229</v>
      </c>
      <c r="AB39" s="24">
        <v>231</v>
      </c>
      <c r="AC39" s="24">
        <v>231</v>
      </c>
      <c r="AD39" s="24">
        <v>231</v>
      </c>
      <c r="AE39" s="24">
        <v>264</v>
      </c>
      <c r="AF39" s="24">
        <v>252</v>
      </c>
      <c r="AG39" s="24">
        <v>0.9</v>
      </c>
      <c r="AH39" s="24">
        <v>0.8</v>
      </c>
      <c r="AI39" s="24">
        <v>0.4</v>
      </c>
    </row>
    <row r="40" spans="1:35" x14ac:dyDescent="0.25">
      <c r="A40" s="25" t="s">
        <v>343</v>
      </c>
      <c r="B40" s="26">
        <v>110</v>
      </c>
      <c r="C40" s="26">
        <v>165</v>
      </c>
      <c r="D40" s="26">
        <v>165</v>
      </c>
      <c r="E40" s="26">
        <v>165</v>
      </c>
      <c r="F40" s="26">
        <v>207</v>
      </c>
      <c r="G40" s="26">
        <v>207</v>
      </c>
      <c r="H40" s="26">
        <v>207</v>
      </c>
      <c r="I40" s="26">
        <v>207</v>
      </c>
      <c r="J40" s="26">
        <v>207</v>
      </c>
      <c r="K40" s="26">
        <v>207</v>
      </c>
      <c r="L40" s="26">
        <v>377</v>
      </c>
      <c r="M40" s="26">
        <v>377</v>
      </c>
      <c r="N40" s="26">
        <v>377</v>
      </c>
      <c r="O40" s="26" t="s">
        <v>332</v>
      </c>
      <c r="P40" s="26" t="s">
        <v>332</v>
      </c>
      <c r="Q40" s="26" t="s">
        <v>332</v>
      </c>
      <c r="R40" s="26" t="s">
        <v>332</v>
      </c>
      <c r="S40" s="26" t="s">
        <v>332</v>
      </c>
      <c r="T40" s="26" t="s">
        <v>332</v>
      </c>
      <c r="U40" s="26" t="s">
        <v>332</v>
      </c>
      <c r="V40" s="26" t="s">
        <v>332</v>
      </c>
      <c r="W40" s="26" t="s">
        <v>332</v>
      </c>
      <c r="X40" s="26" t="s">
        <v>332</v>
      </c>
      <c r="Y40" s="26" t="s">
        <v>332</v>
      </c>
      <c r="Z40" s="26" t="s">
        <v>332</v>
      </c>
      <c r="AA40" s="26" t="s">
        <v>332</v>
      </c>
      <c r="AB40" s="26" t="s">
        <v>332</v>
      </c>
      <c r="AC40" s="26" t="s">
        <v>332</v>
      </c>
      <c r="AD40" s="26" t="s">
        <v>332</v>
      </c>
      <c r="AE40" s="26" t="s">
        <v>332</v>
      </c>
      <c r="AF40" s="26" t="s">
        <v>332</v>
      </c>
      <c r="AG40" s="26" t="s">
        <v>332</v>
      </c>
      <c r="AH40" s="26">
        <v>0.6</v>
      </c>
      <c r="AI40" s="26">
        <v>0.1</v>
      </c>
    </row>
    <row r="41" spans="1:35" x14ac:dyDescent="0.25">
      <c r="A41" s="25" t="s">
        <v>344</v>
      </c>
      <c r="B41" s="26">
        <v>173</v>
      </c>
      <c r="C41" s="26">
        <v>173</v>
      </c>
      <c r="D41" s="26">
        <v>173</v>
      </c>
      <c r="E41" s="26">
        <v>170</v>
      </c>
      <c r="F41" s="26">
        <v>79.400000000000006</v>
      </c>
      <c r="G41" s="26">
        <v>79.400000000000006</v>
      </c>
      <c r="H41" s="26">
        <v>67.900000000000006</v>
      </c>
      <c r="I41" s="26">
        <v>49.5</v>
      </c>
      <c r="J41" s="26">
        <v>13.3</v>
      </c>
      <c r="K41" s="26">
        <v>9.1999999999999993</v>
      </c>
      <c r="L41" s="26">
        <v>9.1999999999999993</v>
      </c>
      <c r="M41" s="26">
        <v>4.7</v>
      </c>
      <c r="N41" s="26">
        <v>4.7</v>
      </c>
      <c r="O41" s="26" t="s">
        <v>332</v>
      </c>
      <c r="P41" s="26" t="s">
        <v>332</v>
      </c>
      <c r="Q41" s="26" t="s">
        <v>332</v>
      </c>
      <c r="R41" s="26" t="s">
        <v>332</v>
      </c>
      <c r="S41" s="26" t="s">
        <v>332</v>
      </c>
      <c r="T41" s="26" t="s">
        <v>332</v>
      </c>
      <c r="U41" s="26" t="s">
        <v>332</v>
      </c>
      <c r="V41" s="26" t="s">
        <v>332</v>
      </c>
      <c r="W41" s="26" t="s">
        <v>332</v>
      </c>
      <c r="X41" s="26" t="s">
        <v>332</v>
      </c>
      <c r="Y41" s="26" t="s">
        <v>332</v>
      </c>
      <c r="Z41" s="26" t="s">
        <v>332</v>
      </c>
      <c r="AA41" s="26" t="s">
        <v>332</v>
      </c>
      <c r="AB41" s="26" t="s">
        <v>332</v>
      </c>
      <c r="AC41" s="26" t="s">
        <v>332</v>
      </c>
      <c r="AD41" s="26" t="s">
        <v>332</v>
      </c>
      <c r="AE41" s="26" t="s">
        <v>332</v>
      </c>
      <c r="AF41" s="26" t="s">
        <v>332</v>
      </c>
      <c r="AG41" s="26" t="s">
        <v>332</v>
      </c>
      <c r="AH41" s="26">
        <v>0</v>
      </c>
      <c r="AI41" s="26">
        <v>0.2</v>
      </c>
    </row>
    <row r="42" spans="1:35" x14ac:dyDescent="0.25">
      <c r="A42" s="25" t="s">
        <v>349</v>
      </c>
      <c r="B42" s="26" t="s">
        <v>332</v>
      </c>
      <c r="C42" s="26" t="s">
        <v>332</v>
      </c>
      <c r="D42" s="26" t="s">
        <v>332</v>
      </c>
      <c r="E42" s="26" t="s">
        <v>332</v>
      </c>
      <c r="F42" s="26" t="s">
        <v>332</v>
      </c>
      <c r="G42" s="26" t="s">
        <v>332</v>
      </c>
      <c r="H42" s="26" t="s">
        <v>332</v>
      </c>
      <c r="I42" s="26" t="s">
        <v>332</v>
      </c>
      <c r="J42" s="26" t="s">
        <v>332</v>
      </c>
      <c r="K42" s="26" t="s">
        <v>332</v>
      </c>
      <c r="L42" s="26">
        <v>7.5</v>
      </c>
      <c r="M42" s="26">
        <v>7.5</v>
      </c>
      <c r="N42" s="26">
        <v>7.5</v>
      </c>
      <c r="O42" s="26" t="s">
        <v>332</v>
      </c>
      <c r="P42" s="26" t="s">
        <v>332</v>
      </c>
      <c r="Q42" s="26" t="s">
        <v>332</v>
      </c>
      <c r="R42" s="26" t="s">
        <v>332</v>
      </c>
      <c r="S42" s="26" t="s">
        <v>332</v>
      </c>
      <c r="T42" s="26" t="s">
        <v>332</v>
      </c>
      <c r="U42" s="26" t="s">
        <v>332</v>
      </c>
      <c r="V42" s="26" t="s">
        <v>332</v>
      </c>
      <c r="W42" s="26" t="s">
        <v>332</v>
      </c>
      <c r="X42" s="26" t="s">
        <v>332</v>
      </c>
      <c r="Y42" s="26" t="s">
        <v>332</v>
      </c>
      <c r="Z42" s="26" t="s">
        <v>332</v>
      </c>
      <c r="AA42" s="26" t="s">
        <v>332</v>
      </c>
      <c r="AB42" s="26" t="s">
        <v>332</v>
      </c>
      <c r="AC42" s="26" t="s">
        <v>332</v>
      </c>
      <c r="AD42" s="26" t="s">
        <v>332</v>
      </c>
      <c r="AE42" s="26" t="s">
        <v>332</v>
      </c>
      <c r="AF42" s="26" t="s">
        <v>332</v>
      </c>
      <c r="AG42" s="26" t="s">
        <v>332</v>
      </c>
      <c r="AH42" s="26">
        <v>0</v>
      </c>
      <c r="AI42" s="26" t="s">
        <v>332</v>
      </c>
    </row>
    <row r="43" spans="1:35" x14ac:dyDescent="0.25">
      <c r="A43" s="25" t="s">
        <v>350</v>
      </c>
      <c r="B43" s="26">
        <v>20</v>
      </c>
      <c r="C43" s="26">
        <v>20</v>
      </c>
      <c r="D43" s="26">
        <v>17</v>
      </c>
      <c r="E43" s="26">
        <v>17</v>
      </c>
      <c r="F43" s="26">
        <v>17</v>
      </c>
      <c r="G43" s="26">
        <v>17</v>
      </c>
      <c r="H43" s="26" t="s">
        <v>332</v>
      </c>
      <c r="I43" s="26">
        <v>17</v>
      </c>
      <c r="J43" s="26" t="s">
        <v>332</v>
      </c>
      <c r="K43" s="26">
        <v>123.6</v>
      </c>
      <c r="L43" s="26">
        <v>133.1</v>
      </c>
      <c r="M43" s="26">
        <v>140.5</v>
      </c>
      <c r="N43" s="26">
        <v>140.5</v>
      </c>
      <c r="O43" s="26" t="s">
        <v>332</v>
      </c>
      <c r="P43" s="26" t="s">
        <v>332</v>
      </c>
      <c r="Q43" s="26" t="s">
        <v>332</v>
      </c>
      <c r="R43" s="26" t="s">
        <v>332</v>
      </c>
      <c r="S43" s="26" t="s">
        <v>332</v>
      </c>
      <c r="T43" s="26" t="s">
        <v>332</v>
      </c>
      <c r="U43" s="26" t="s">
        <v>332</v>
      </c>
      <c r="V43" s="26" t="s">
        <v>332</v>
      </c>
      <c r="W43" s="26" t="s">
        <v>332</v>
      </c>
      <c r="X43" s="26" t="s">
        <v>332</v>
      </c>
      <c r="Y43" s="26" t="s">
        <v>332</v>
      </c>
      <c r="Z43" s="26" t="s">
        <v>332</v>
      </c>
      <c r="AA43" s="26" t="s">
        <v>332</v>
      </c>
      <c r="AB43" s="26" t="s">
        <v>332</v>
      </c>
      <c r="AC43" s="26" t="s">
        <v>332</v>
      </c>
      <c r="AD43" s="26" t="s">
        <v>332</v>
      </c>
      <c r="AE43" s="26" t="s">
        <v>332</v>
      </c>
      <c r="AF43" s="26" t="s">
        <v>332</v>
      </c>
      <c r="AG43" s="26" t="s">
        <v>332</v>
      </c>
      <c r="AH43" s="26">
        <v>0.2</v>
      </c>
      <c r="AI43" s="26">
        <v>0</v>
      </c>
    </row>
    <row r="44" spans="1:35" x14ac:dyDescent="0.25">
      <c r="A44" s="23" t="s">
        <v>345</v>
      </c>
      <c r="B44" s="24" t="s">
        <v>332</v>
      </c>
      <c r="C44" s="24" t="s">
        <v>332</v>
      </c>
      <c r="D44" s="24" t="s">
        <v>332</v>
      </c>
      <c r="E44" s="24" t="s">
        <v>332</v>
      </c>
      <c r="F44" s="24" t="s">
        <v>332</v>
      </c>
      <c r="G44" s="24">
        <v>5.4</v>
      </c>
      <c r="H44" s="24">
        <v>5.4</v>
      </c>
      <c r="I44" s="24" t="s">
        <v>332</v>
      </c>
      <c r="J44" s="24" t="s">
        <v>332</v>
      </c>
      <c r="K44" s="24" t="s">
        <v>332</v>
      </c>
      <c r="L44" s="24" t="s">
        <v>332</v>
      </c>
      <c r="M44" s="24" t="s">
        <v>332</v>
      </c>
      <c r="N44" s="24" t="s">
        <v>332</v>
      </c>
      <c r="O44" s="24" t="s">
        <v>332</v>
      </c>
      <c r="P44" s="24" t="s">
        <v>332</v>
      </c>
      <c r="Q44" s="24" t="s">
        <v>332</v>
      </c>
      <c r="R44" s="24" t="s">
        <v>332</v>
      </c>
      <c r="S44" s="24" t="s">
        <v>332</v>
      </c>
      <c r="T44" s="24" t="s">
        <v>332</v>
      </c>
      <c r="U44" s="24" t="s">
        <v>332</v>
      </c>
      <c r="V44" s="24" t="s">
        <v>332</v>
      </c>
      <c r="W44" s="24" t="s">
        <v>332</v>
      </c>
      <c r="X44" s="24" t="s">
        <v>332</v>
      </c>
      <c r="Y44" s="24" t="s">
        <v>332</v>
      </c>
      <c r="Z44" s="24" t="s">
        <v>332</v>
      </c>
      <c r="AA44" s="24" t="s">
        <v>332</v>
      </c>
      <c r="AB44" s="24" t="s">
        <v>332</v>
      </c>
      <c r="AC44" s="24" t="s">
        <v>332</v>
      </c>
      <c r="AD44" s="24" t="s">
        <v>332</v>
      </c>
      <c r="AE44" s="24" t="s">
        <v>332</v>
      </c>
      <c r="AF44" s="24" t="s">
        <v>332</v>
      </c>
      <c r="AG44" s="24" t="s">
        <v>332</v>
      </c>
      <c r="AH44" s="24" t="s">
        <v>332</v>
      </c>
      <c r="AI44" s="24" t="s">
        <v>332</v>
      </c>
    </row>
    <row r="45" spans="1:35" x14ac:dyDescent="0.25">
      <c r="A45" s="23" t="s">
        <v>164</v>
      </c>
      <c r="B45" s="24">
        <v>14061.9</v>
      </c>
      <c r="C45" s="24">
        <v>12381.1</v>
      </c>
      <c r="D45" s="24">
        <v>11419.5</v>
      </c>
      <c r="E45" s="24">
        <v>10414.4</v>
      </c>
      <c r="F45" s="24">
        <v>9238.2999999999993</v>
      </c>
      <c r="G45" s="24">
        <v>6768.9</v>
      </c>
      <c r="H45" s="24">
        <v>5550.2</v>
      </c>
      <c r="I45" s="24">
        <v>3176.8</v>
      </c>
      <c r="J45" s="24">
        <v>1038.5999999999999</v>
      </c>
      <c r="K45" s="24">
        <v>550.70000000000005</v>
      </c>
      <c r="L45" s="24">
        <v>466.6</v>
      </c>
      <c r="M45" s="24">
        <v>442.9</v>
      </c>
      <c r="N45" s="24">
        <v>412.3</v>
      </c>
      <c r="O45" s="24">
        <v>402</v>
      </c>
      <c r="P45" s="24">
        <v>400</v>
      </c>
      <c r="Q45" s="24">
        <v>400</v>
      </c>
      <c r="R45" s="24">
        <v>388</v>
      </c>
      <c r="S45" s="24">
        <v>388</v>
      </c>
      <c r="T45" s="24">
        <v>388</v>
      </c>
      <c r="U45" s="24">
        <v>388</v>
      </c>
      <c r="V45" s="24">
        <v>382</v>
      </c>
      <c r="W45" s="24">
        <v>385</v>
      </c>
      <c r="X45" s="24">
        <v>330</v>
      </c>
      <c r="Y45" s="24">
        <v>329</v>
      </c>
      <c r="Z45" s="24">
        <v>329</v>
      </c>
      <c r="AA45" s="24">
        <v>329</v>
      </c>
      <c r="AB45" s="24">
        <v>329</v>
      </c>
      <c r="AC45" s="24">
        <v>335</v>
      </c>
      <c r="AD45" s="24">
        <v>335</v>
      </c>
      <c r="AE45" s="24">
        <v>319</v>
      </c>
      <c r="AF45" s="24">
        <v>311</v>
      </c>
      <c r="AG45" s="24">
        <v>0.7</v>
      </c>
      <c r="AH45" s="24">
        <v>0.7</v>
      </c>
      <c r="AI45" s="24">
        <v>18</v>
      </c>
    </row>
    <row r="46" spans="1:35" x14ac:dyDescent="0.25">
      <c r="A46" s="25" t="s">
        <v>346</v>
      </c>
      <c r="B46" s="26">
        <v>12788.1</v>
      </c>
      <c r="C46" s="26">
        <v>11097.1</v>
      </c>
      <c r="D46" s="26">
        <v>10135.5</v>
      </c>
      <c r="E46" s="26">
        <v>9130.4</v>
      </c>
      <c r="F46" s="26">
        <v>7954.3</v>
      </c>
      <c r="G46" s="26">
        <v>5484.9</v>
      </c>
      <c r="H46" s="26">
        <v>4247.3999999999996</v>
      </c>
      <c r="I46" s="26">
        <v>2254.3000000000002</v>
      </c>
      <c r="J46" s="26">
        <v>632.1</v>
      </c>
      <c r="K46" s="26">
        <v>144.19999999999999</v>
      </c>
      <c r="L46" s="26">
        <v>60.1</v>
      </c>
      <c r="M46" s="26">
        <v>36.4</v>
      </c>
      <c r="N46" s="26">
        <v>12.5</v>
      </c>
      <c r="O46" s="26" t="s">
        <v>332</v>
      </c>
      <c r="P46" s="26" t="s">
        <v>332</v>
      </c>
      <c r="Q46" s="26" t="s">
        <v>332</v>
      </c>
      <c r="R46" s="26" t="s">
        <v>332</v>
      </c>
      <c r="S46" s="26" t="s">
        <v>332</v>
      </c>
      <c r="T46" s="26" t="s">
        <v>332</v>
      </c>
      <c r="U46" s="26" t="s">
        <v>332</v>
      </c>
      <c r="V46" s="26" t="s">
        <v>332</v>
      </c>
      <c r="W46" s="26" t="s">
        <v>332</v>
      </c>
      <c r="X46" s="26" t="s">
        <v>332</v>
      </c>
      <c r="Y46" s="26" t="s">
        <v>332</v>
      </c>
      <c r="Z46" s="26" t="s">
        <v>332</v>
      </c>
      <c r="AA46" s="26" t="s">
        <v>332</v>
      </c>
      <c r="AB46" s="26" t="s">
        <v>332</v>
      </c>
      <c r="AC46" s="26" t="s">
        <v>332</v>
      </c>
      <c r="AD46" s="26" t="s">
        <v>332</v>
      </c>
      <c r="AE46" s="26" t="s">
        <v>332</v>
      </c>
      <c r="AF46" s="26" t="s">
        <v>332</v>
      </c>
      <c r="AG46" s="26" t="s">
        <v>332</v>
      </c>
      <c r="AH46" s="26">
        <v>0.1</v>
      </c>
      <c r="AI46" s="26">
        <v>16.399999999999999</v>
      </c>
    </row>
    <row r="47" spans="1:35" x14ac:dyDescent="0.25">
      <c r="A47" s="25" t="s">
        <v>351</v>
      </c>
      <c r="B47" s="26">
        <v>1273.8</v>
      </c>
      <c r="C47" s="26">
        <v>1284</v>
      </c>
      <c r="D47" s="26">
        <v>1284</v>
      </c>
      <c r="E47" s="26">
        <v>1284</v>
      </c>
      <c r="F47" s="26">
        <v>1284</v>
      </c>
      <c r="G47" s="26">
        <v>1284</v>
      </c>
      <c r="H47" s="26">
        <v>1302.8</v>
      </c>
      <c r="I47" s="26">
        <v>922.5</v>
      </c>
      <c r="J47" s="26">
        <v>406.5</v>
      </c>
      <c r="K47" s="26">
        <v>406.5</v>
      </c>
      <c r="L47" s="26">
        <v>406.5</v>
      </c>
      <c r="M47" s="26">
        <v>406.5</v>
      </c>
      <c r="N47" s="26">
        <v>399.8</v>
      </c>
      <c r="O47" s="26" t="s">
        <v>332</v>
      </c>
      <c r="P47" s="26" t="s">
        <v>332</v>
      </c>
      <c r="Q47" s="26" t="s">
        <v>332</v>
      </c>
      <c r="R47" s="26" t="s">
        <v>332</v>
      </c>
      <c r="S47" s="26" t="s">
        <v>332</v>
      </c>
      <c r="T47" s="26" t="s">
        <v>332</v>
      </c>
      <c r="U47" s="26" t="s">
        <v>332</v>
      </c>
      <c r="V47" s="26" t="s">
        <v>332</v>
      </c>
      <c r="W47" s="26" t="s">
        <v>332</v>
      </c>
      <c r="X47" s="26" t="s">
        <v>332</v>
      </c>
      <c r="Y47" s="26" t="s">
        <v>332</v>
      </c>
      <c r="Z47" s="26" t="s">
        <v>332</v>
      </c>
      <c r="AA47" s="26" t="s">
        <v>332</v>
      </c>
      <c r="AB47" s="26" t="s">
        <v>332</v>
      </c>
      <c r="AC47" s="26" t="s">
        <v>332</v>
      </c>
      <c r="AD47" s="26" t="s">
        <v>332</v>
      </c>
      <c r="AE47" s="26" t="s">
        <v>332</v>
      </c>
      <c r="AF47" s="26" t="s">
        <v>332</v>
      </c>
      <c r="AG47" s="26" t="s">
        <v>332</v>
      </c>
      <c r="AH47" s="26">
        <v>0.6</v>
      </c>
      <c r="AI47" s="26">
        <v>1.6</v>
      </c>
    </row>
    <row r="48" spans="1:35" x14ac:dyDescent="0.25">
      <c r="A48" s="23" t="s">
        <v>161</v>
      </c>
      <c r="B48" s="24">
        <v>5585.6</v>
      </c>
      <c r="C48" s="24">
        <v>5777.4</v>
      </c>
      <c r="D48" s="24">
        <v>5692.6</v>
      </c>
      <c r="E48" s="24">
        <v>5494.6</v>
      </c>
      <c r="F48" s="24">
        <v>5295.5</v>
      </c>
      <c r="G48" s="24">
        <v>5363.7</v>
      </c>
      <c r="H48" s="24">
        <v>5452.1</v>
      </c>
      <c r="I48" s="24">
        <v>5236.8999999999996</v>
      </c>
      <c r="J48" s="24">
        <v>5015.2</v>
      </c>
      <c r="K48" s="24">
        <v>3535</v>
      </c>
      <c r="L48" s="24">
        <v>2576.9</v>
      </c>
      <c r="M48" s="24">
        <v>2430.1</v>
      </c>
      <c r="N48" s="24">
        <v>2268.1</v>
      </c>
      <c r="O48" s="24">
        <v>2212</v>
      </c>
      <c r="P48" s="24">
        <v>2218</v>
      </c>
      <c r="Q48" s="24">
        <v>2039</v>
      </c>
      <c r="R48" s="24">
        <v>2010</v>
      </c>
      <c r="S48" s="24">
        <v>1870</v>
      </c>
      <c r="T48" s="24">
        <v>1621</v>
      </c>
      <c r="U48" s="24">
        <v>1551</v>
      </c>
      <c r="V48" s="24">
        <v>1534</v>
      </c>
      <c r="W48" s="24">
        <v>1551</v>
      </c>
      <c r="X48" s="24">
        <v>1503</v>
      </c>
      <c r="Y48" s="24">
        <v>1513</v>
      </c>
      <c r="Z48" s="24">
        <v>1593</v>
      </c>
      <c r="AA48" s="24">
        <v>1680</v>
      </c>
      <c r="AB48" s="24">
        <v>1693</v>
      </c>
      <c r="AC48" s="24">
        <v>1773</v>
      </c>
      <c r="AD48" s="24">
        <v>1799</v>
      </c>
      <c r="AE48" s="24">
        <v>1862</v>
      </c>
      <c r="AF48" s="24">
        <v>1775</v>
      </c>
      <c r="AG48" s="24">
        <v>2.9</v>
      </c>
      <c r="AH48" s="24">
        <v>3.8</v>
      </c>
      <c r="AI48" s="24">
        <v>7.2</v>
      </c>
    </row>
    <row r="49" spans="1:35" x14ac:dyDescent="0.25">
      <c r="A49" s="23" t="s">
        <v>352</v>
      </c>
      <c r="B49" s="24">
        <v>680.4</v>
      </c>
      <c r="C49" s="24">
        <v>692.4</v>
      </c>
      <c r="D49" s="24">
        <v>692.4</v>
      </c>
      <c r="E49" s="24">
        <v>713.7</v>
      </c>
      <c r="F49" s="24">
        <v>777.9</v>
      </c>
      <c r="G49" s="24">
        <v>770</v>
      </c>
      <c r="H49" s="24">
        <v>731.3</v>
      </c>
      <c r="I49" s="24">
        <v>739.8</v>
      </c>
      <c r="J49" s="24">
        <v>695.7</v>
      </c>
      <c r="K49" s="24">
        <v>639.1</v>
      </c>
      <c r="L49" s="24">
        <v>639.4</v>
      </c>
      <c r="M49" s="24">
        <v>645.70000000000005</v>
      </c>
      <c r="N49" s="24">
        <v>615.70000000000005</v>
      </c>
      <c r="O49" s="24">
        <v>596</v>
      </c>
      <c r="P49" s="24">
        <v>584</v>
      </c>
      <c r="Q49" s="24">
        <v>577</v>
      </c>
      <c r="R49" s="24">
        <v>578</v>
      </c>
      <c r="S49" s="24">
        <v>598</v>
      </c>
      <c r="T49" s="24">
        <v>629</v>
      </c>
      <c r="U49" s="24">
        <v>631</v>
      </c>
      <c r="V49" s="24">
        <v>637</v>
      </c>
      <c r="W49" s="24">
        <v>617</v>
      </c>
      <c r="X49" s="24">
        <v>639</v>
      </c>
      <c r="Y49" s="24">
        <v>632</v>
      </c>
      <c r="Z49" s="24">
        <v>682</v>
      </c>
      <c r="AA49" s="24">
        <v>606</v>
      </c>
      <c r="AB49" s="24">
        <v>723</v>
      </c>
      <c r="AC49" s="24">
        <v>668</v>
      </c>
      <c r="AD49" s="24">
        <v>692</v>
      </c>
      <c r="AE49" s="24">
        <v>728</v>
      </c>
      <c r="AF49" s="24">
        <v>636</v>
      </c>
      <c r="AG49" s="24">
        <v>1.2</v>
      </c>
      <c r="AH49" s="24">
        <v>0.9</v>
      </c>
      <c r="AI49" s="24">
        <v>0.9</v>
      </c>
    </row>
    <row r="50" spans="1:35" x14ac:dyDescent="0.25">
      <c r="A50" s="21" t="s">
        <v>353</v>
      </c>
      <c r="B50" s="22">
        <v>78055.3</v>
      </c>
      <c r="C50" s="22">
        <v>75468.5</v>
      </c>
      <c r="D50" s="22">
        <v>75926.2</v>
      </c>
      <c r="E50" s="22">
        <v>76413.600000000006</v>
      </c>
      <c r="F50" s="22">
        <v>76536.899999999994</v>
      </c>
      <c r="G50" s="22">
        <v>74891.8</v>
      </c>
      <c r="H50" s="22">
        <v>74646.2</v>
      </c>
      <c r="I50" s="22">
        <v>73772</v>
      </c>
      <c r="J50" s="22">
        <v>71328.7</v>
      </c>
      <c r="K50" s="22">
        <v>68295.399999999994</v>
      </c>
      <c r="L50" s="22">
        <v>67328</v>
      </c>
      <c r="M50" s="22">
        <v>65948.2</v>
      </c>
      <c r="N50" s="22">
        <v>64104.800000000003</v>
      </c>
      <c r="O50" s="22">
        <v>63813</v>
      </c>
      <c r="P50" s="22">
        <v>63213</v>
      </c>
      <c r="Q50" s="22">
        <v>61707</v>
      </c>
      <c r="R50" s="22">
        <v>58000</v>
      </c>
      <c r="S50" s="22">
        <v>57664</v>
      </c>
      <c r="T50" s="22">
        <v>56476</v>
      </c>
      <c r="U50" s="22">
        <v>54432</v>
      </c>
      <c r="V50" s="22">
        <v>52310</v>
      </c>
      <c r="W50" s="22">
        <v>52172</v>
      </c>
      <c r="X50" s="22">
        <v>52376</v>
      </c>
      <c r="Y50" s="22">
        <v>53860</v>
      </c>
      <c r="Z50" s="22">
        <v>54159</v>
      </c>
      <c r="AA50" s="22">
        <v>53491</v>
      </c>
      <c r="AB50" s="22">
        <v>52489</v>
      </c>
      <c r="AC50" s="22">
        <v>53234</v>
      </c>
      <c r="AD50" s="22">
        <v>52607</v>
      </c>
      <c r="AE50" s="22">
        <v>52627</v>
      </c>
      <c r="AF50" s="22">
        <v>52357</v>
      </c>
      <c r="AG50" s="22">
        <v>100</v>
      </c>
      <c r="AH50" s="22">
        <v>100</v>
      </c>
      <c r="AI50" s="22">
        <v>100</v>
      </c>
    </row>
    <row r="51" spans="1:35" x14ac:dyDescent="0.25">
      <c r="A51" s="23" t="s">
        <v>331</v>
      </c>
      <c r="B51" s="27">
        <v>524.29999999999995</v>
      </c>
      <c r="C51" s="24">
        <v>252.5</v>
      </c>
      <c r="D51" s="24">
        <v>231.6</v>
      </c>
      <c r="E51" s="24">
        <v>159.5</v>
      </c>
      <c r="F51" s="24">
        <v>117.5</v>
      </c>
      <c r="G51" s="24">
        <v>10.5</v>
      </c>
      <c r="H51" s="24">
        <v>8</v>
      </c>
      <c r="I51" s="24">
        <v>6</v>
      </c>
      <c r="J51" s="24" t="s">
        <v>332</v>
      </c>
      <c r="K51" s="24" t="s">
        <v>332</v>
      </c>
      <c r="L51" s="24" t="s">
        <v>332</v>
      </c>
      <c r="M51" s="24" t="s">
        <v>332</v>
      </c>
      <c r="N51" s="24" t="s">
        <v>332</v>
      </c>
      <c r="O51" s="24" t="s">
        <v>332</v>
      </c>
      <c r="P51" s="24" t="s">
        <v>332</v>
      </c>
      <c r="Q51" s="24" t="s">
        <v>332</v>
      </c>
      <c r="R51" s="24" t="s">
        <v>332</v>
      </c>
      <c r="S51" s="24" t="s">
        <v>332</v>
      </c>
      <c r="T51" s="24" t="s">
        <v>332</v>
      </c>
      <c r="U51" s="24" t="s">
        <v>332</v>
      </c>
      <c r="V51" s="24" t="s">
        <v>332</v>
      </c>
      <c r="W51" s="24" t="s">
        <v>332</v>
      </c>
      <c r="X51" s="24" t="s">
        <v>332</v>
      </c>
      <c r="Y51" s="24" t="s">
        <v>332</v>
      </c>
      <c r="Z51" s="24" t="s">
        <v>332</v>
      </c>
      <c r="AA51" s="24" t="s">
        <v>332</v>
      </c>
      <c r="AB51" s="24" t="s">
        <v>332</v>
      </c>
      <c r="AC51" s="24" t="s">
        <v>332</v>
      </c>
      <c r="AD51" s="24" t="s">
        <v>332</v>
      </c>
      <c r="AE51" s="24" t="s">
        <v>332</v>
      </c>
      <c r="AF51" s="24" t="s">
        <v>332</v>
      </c>
      <c r="AG51" s="24" t="s">
        <v>332</v>
      </c>
      <c r="AH51" s="24" t="s">
        <v>332</v>
      </c>
      <c r="AI51" s="24">
        <v>0.7</v>
      </c>
    </row>
    <row r="52" spans="1:35" x14ac:dyDescent="0.25">
      <c r="A52" s="23" t="s">
        <v>182</v>
      </c>
      <c r="B52" s="24">
        <v>57</v>
      </c>
      <c r="C52" s="24">
        <v>57</v>
      </c>
      <c r="D52" s="24">
        <v>57</v>
      </c>
      <c r="E52" s="24">
        <v>57</v>
      </c>
      <c r="F52" s="24">
        <v>57</v>
      </c>
      <c r="G52" s="24">
        <v>90</v>
      </c>
      <c r="H52" s="24">
        <v>118.6</v>
      </c>
      <c r="I52" s="24">
        <v>252.8</v>
      </c>
      <c r="J52" s="24">
        <v>350.5</v>
      </c>
      <c r="K52" s="24">
        <v>411.4</v>
      </c>
      <c r="L52" s="24">
        <v>373.9</v>
      </c>
      <c r="M52" s="24">
        <v>366.9</v>
      </c>
      <c r="N52" s="24">
        <v>366.9</v>
      </c>
      <c r="O52" s="24">
        <v>389</v>
      </c>
      <c r="P52" s="24">
        <v>389</v>
      </c>
      <c r="Q52" s="24">
        <v>389</v>
      </c>
      <c r="R52" s="24">
        <v>389</v>
      </c>
      <c r="S52" s="24">
        <v>358</v>
      </c>
      <c r="T52" s="24">
        <v>352</v>
      </c>
      <c r="U52" s="24">
        <v>363</v>
      </c>
      <c r="V52" s="24">
        <v>407</v>
      </c>
      <c r="W52" s="24">
        <v>385</v>
      </c>
      <c r="X52" s="24">
        <v>381</v>
      </c>
      <c r="Y52" s="24">
        <v>420</v>
      </c>
      <c r="Z52" s="24">
        <v>403</v>
      </c>
      <c r="AA52" s="24">
        <v>420</v>
      </c>
      <c r="AB52" s="24">
        <v>421</v>
      </c>
      <c r="AC52" s="24">
        <v>439</v>
      </c>
      <c r="AD52" s="24">
        <v>433</v>
      </c>
      <c r="AE52" s="24">
        <v>393</v>
      </c>
      <c r="AF52" s="24">
        <v>432</v>
      </c>
      <c r="AG52" s="24">
        <v>0.8</v>
      </c>
      <c r="AH52" s="24">
        <v>0.6</v>
      </c>
      <c r="AI52" s="24">
        <v>0.1</v>
      </c>
    </row>
    <row r="53" spans="1:35" x14ac:dyDescent="0.25">
      <c r="A53" s="23" t="s">
        <v>159</v>
      </c>
      <c r="B53" s="24">
        <v>1849.9</v>
      </c>
      <c r="C53" s="24">
        <v>1836.2</v>
      </c>
      <c r="D53" s="24">
        <v>1736.2</v>
      </c>
      <c r="E53" s="24">
        <v>1838</v>
      </c>
      <c r="F53" s="24">
        <v>1909.8</v>
      </c>
      <c r="G53" s="24">
        <v>1934.2</v>
      </c>
      <c r="H53" s="24">
        <v>1955.2</v>
      </c>
      <c r="I53" s="24">
        <v>2059.4</v>
      </c>
      <c r="J53" s="24">
        <v>2092.3000000000002</v>
      </c>
      <c r="K53" s="24">
        <v>2003.5</v>
      </c>
      <c r="L53" s="24">
        <v>2003.5</v>
      </c>
      <c r="M53" s="24">
        <v>2003.5</v>
      </c>
      <c r="N53" s="24">
        <v>1939.5</v>
      </c>
      <c r="O53" s="24">
        <v>1940</v>
      </c>
      <c r="P53" s="24">
        <v>2032</v>
      </c>
      <c r="Q53" s="24">
        <v>2046</v>
      </c>
      <c r="R53" s="24">
        <v>1905</v>
      </c>
      <c r="S53" s="24">
        <v>1896</v>
      </c>
      <c r="T53" s="24">
        <v>2016</v>
      </c>
      <c r="U53" s="24">
        <v>2003</v>
      </c>
      <c r="V53" s="24">
        <v>2529</v>
      </c>
      <c r="W53" s="24">
        <v>2575</v>
      </c>
      <c r="X53" s="24">
        <v>2598</v>
      </c>
      <c r="Y53" s="24">
        <v>2597</v>
      </c>
      <c r="Z53" s="24">
        <v>2597</v>
      </c>
      <c r="AA53" s="24">
        <v>2672</v>
      </c>
      <c r="AB53" s="24">
        <v>2632</v>
      </c>
      <c r="AC53" s="24">
        <v>2621</v>
      </c>
      <c r="AD53" s="24">
        <v>2561</v>
      </c>
      <c r="AE53" s="24">
        <v>2395</v>
      </c>
      <c r="AF53" s="24">
        <v>2402</v>
      </c>
      <c r="AG53" s="24">
        <v>4.8</v>
      </c>
      <c r="AH53" s="24">
        <v>3</v>
      </c>
      <c r="AI53" s="24">
        <v>2.4</v>
      </c>
    </row>
    <row r="54" spans="1:35" x14ac:dyDescent="0.25">
      <c r="A54" s="23" t="s">
        <v>333</v>
      </c>
      <c r="B54" s="24">
        <v>10267.700000000001</v>
      </c>
      <c r="C54" s="24">
        <v>10231.6</v>
      </c>
      <c r="D54" s="24">
        <v>10184.299999999999</v>
      </c>
      <c r="E54" s="24">
        <v>10198</v>
      </c>
      <c r="F54" s="24">
        <v>10190.4</v>
      </c>
      <c r="G54" s="24">
        <v>10186.200000000001</v>
      </c>
      <c r="H54" s="24">
        <v>10175.1</v>
      </c>
      <c r="I54" s="24">
        <v>10173.4</v>
      </c>
      <c r="J54" s="24">
        <v>10145.700000000001</v>
      </c>
      <c r="K54" s="24">
        <v>10136.1</v>
      </c>
      <c r="L54" s="24">
        <v>10140.6</v>
      </c>
      <c r="M54" s="24">
        <v>10143.5</v>
      </c>
      <c r="N54" s="24">
        <v>10122.4</v>
      </c>
      <c r="O54" s="24">
        <v>10041</v>
      </c>
      <c r="P54" s="24">
        <v>10083</v>
      </c>
      <c r="Q54" s="24">
        <v>10088</v>
      </c>
      <c r="R54" s="24">
        <v>10078</v>
      </c>
      <c r="S54" s="24">
        <v>9946</v>
      </c>
      <c r="T54" s="24">
        <v>10351</v>
      </c>
      <c r="U54" s="24">
        <v>10331</v>
      </c>
      <c r="V54" s="24">
        <v>10312</v>
      </c>
      <c r="W54" s="24">
        <v>10316</v>
      </c>
      <c r="X54" s="24">
        <v>10257</v>
      </c>
      <c r="Y54" s="24">
        <v>10396</v>
      </c>
      <c r="Z54" s="24">
        <v>10447</v>
      </c>
      <c r="AA54" s="24">
        <v>10447</v>
      </c>
      <c r="AB54" s="24">
        <v>10417</v>
      </c>
      <c r="AC54" s="24">
        <v>10151</v>
      </c>
      <c r="AD54" s="24">
        <v>9889</v>
      </c>
      <c r="AE54" s="24">
        <v>9802</v>
      </c>
      <c r="AF54" s="24">
        <v>9768</v>
      </c>
      <c r="AG54" s="24">
        <v>19.7</v>
      </c>
      <c r="AH54" s="24">
        <v>15.1</v>
      </c>
      <c r="AI54" s="24">
        <v>13.2</v>
      </c>
    </row>
    <row r="55" spans="1:35" x14ac:dyDescent="0.25">
      <c r="A55" s="23" t="s">
        <v>334</v>
      </c>
      <c r="B55" s="24">
        <v>36980.1</v>
      </c>
      <c r="C55" s="24">
        <v>36247.4</v>
      </c>
      <c r="D55" s="24">
        <v>37795.1</v>
      </c>
      <c r="E55" s="24">
        <v>39433.9</v>
      </c>
      <c r="F55" s="24">
        <v>40904.5</v>
      </c>
      <c r="G55" s="24">
        <v>41761.199999999997</v>
      </c>
      <c r="H55" s="24">
        <v>42326.7</v>
      </c>
      <c r="I55" s="24">
        <v>44012.6</v>
      </c>
      <c r="J55" s="24">
        <v>41575.699999999997</v>
      </c>
      <c r="K55" s="24">
        <v>41274.400000000001</v>
      </c>
      <c r="L55" s="24">
        <v>41008.800000000003</v>
      </c>
      <c r="M55" s="24">
        <v>40072.300000000003</v>
      </c>
      <c r="N55" s="24">
        <v>38580.699999999997</v>
      </c>
      <c r="O55" s="24">
        <v>38475</v>
      </c>
      <c r="P55" s="24">
        <v>37974</v>
      </c>
      <c r="Q55" s="24">
        <v>36673</v>
      </c>
      <c r="R55" s="24">
        <v>33194</v>
      </c>
      <c r="S55" s="24">
        <v>33164</v>
      </c>
      <c r="T55" s="24">
        <v>31626</v>
      </c>
      <c r="U55" s="24">
        <v>25770</v>
      </c>
      <c r="V55" s="24">
        <v>26412</v>
      </c>
      <c r="W55" s="24">
        <v>24037</v>
      </c>
      <c r="X55" s="24">
        <v>26683</v>
      </c>
      <c r="Y55" s="24">
        <v>27490</v>
      </c>
      <c r="Z55" s="24">
        <v>26677</v>
      </c>
      <c r="AA55" s="24">
        <v>26731</v>
      </c>
      <c r="AB55" s="24">
        <v>25808</v>
      </c>
      <c r="AC55" s="24">
        <v>26737</v>
      </c>
      <c r="AD55" s="24">
        <v>26006</v>
      </c>
      <c r="AE55" s="24">
        <v>25085</v>
      </c>
      <c r="AF55" s="24">
        <v>24785</v>
      </c>
      <c r="AG55" s="24">
        <v>50.5</v>
      </c>
      <c r="AH55" s="24">
        <v>60.9</v>
      </c>
      <c r="AI55" s="24">
        <v>47.4</v>
      </c>
    </row>
    <row r="56" spans="1:35" x14ac:dyDescent="0.25">
      <c r="A56" s="25" t="s">
        <v>335</v>
      </c>
      <c r="B56" s="26">
        <v>20442.599999999999</v>
      </c>
      <c r="C56" s="26">
        <v>19901.3</v>
      </c>
      <c r="D56" s="26">
        <v>19878.599999999999</v>
      </c>
      <c r="E56" s="26">
        <v>20001.599999999999</v>
      </c>
      <c r="F56" s="26">
        <v>19962.8</v>
      </c>
      <c r="G56" s="26">
        <v>19571.3</v>
      </c>
      <c r="H56" s="26">
        <v>19352.3</v>
      </c>
      <c r="I56" s="26">
        <v>19924</v>
      </c>
      <c r="J56" s="26">
        <v>18322.8</v>
      </c>
      <c r="K56" s="26">
        <v>17852.8</v>
      </c>
      <c r="L56" s="26">
        <v>17426.900000000001</v>
      </c>
      <c r="M56" s="26">
        <v>16655.5</v>
      </c>
      <c r="N56" s="26">
        <v>15245.6</v>
      </c>
      <c r="O56" s="26" t="s">
        <v>332</v>
      </c>
      <c r="P56" s="26" t="s">
        <v>332</v>
      </c>
      <c r="Q56" s="26" t="s">
        <v>332</v>
      </c>
      <c r="R56" s="26" t="s">
        <v>332</v>
      </c>
      <c r="S56" s="26" t="s">
        <v>332</v>
      </c>
      <c r="T56" s="26" t="s">
        <v>332</v>
      </c>
      <c r="U56" s="26" t="s">
        <v>332</v>
      </c>
      <c r="V56" s="26" t="s">
        <v>332</v>
      </c>
      <c r="W56" s="26" t="s">
        <v>332</v>
      </c>
      <c r="X56" s="26" t="s">
        <v>332</v>
      </c>
      <c r="Y56" s="26" t="s">
        <v>332</v>
      </c>
      <c r="Z56" s="26" t="s">
        <v>332</v>
      </c>
      <c r="AA56" s="26" t="s">
        <v>332</v>
      </c>
      <c r="AB56" s="26" t="s">
        <v>332</v>
      </c>
      <c r="AC56" s="26" t="s">
        <v>332</v>
      </c>
      <c r="AD56" s="26" t="s">
        <v>332</v>
      </c>
      <c r="AE56" s="26" t="s">
        <v>332</v>
      </c>
      <c r="AF56" s="26" t="s">
        <v>332</v>
      </c>
      <c r="AG56" s="26" t="s">
        <v>332</v>
      </c>
      <c r="AH56" s="26">
        <v>25.9</v>
      </c>
      <c r="AI56" s="26">
        <v>26.2</v>
      </c>
    </row>
    <row r="57" spans="1:35" x14ac:dyDescent="0.25">
      <c r="A57" s="25" t="s">
        <v>336</v>
      </c>
      <c r="B57" s="26">
        <v>11345.9</v>
      </c>
      <c r="C57" s="26">
        <v>11156.9</v>
      </c>
      <c r="D57" s="26">
        <v>11213.5</v>
      </c>
      <c r="E57" s="26">
        <v>10827.2</v>
      </c>
      <c r="F57" s="26">
        <v>10904.1</v>
      </c>
      <c r="G57" s="26">
        <v>10551.8</v>
      </c>
      <c r="H57" s="26">
        <v>10596.4</v>
      </c>
      <c r="I57" s="26">
        <v>10572.1</v>
      </c>
      <c r="J57" s="26">
        <v>8207.1</v>
      </c>
      <c r="K57" s="26">
        <v>7939.2</v>
      </c>
      <c r="L57" s="26">
        <v>7617.8</v>
      </c>
      <c r="M57" s="26">
        <v>7532.2</v>
      </c>
      <c r="N57" s="26">
        <v>7033.1</v>
      </c>
      <c r="O57" s="26" t="s">
        <v>332</v>
      </c>
      <c r="P57" s="26" t="s">
        <v>332</v>
      </c>
      <c r="Q57" s="26" t="s">
        <v>332</v>
      </c>
      <c r="R57" s="26" t="s">
        <v>332</v>
      </c>
      <c r="S57" s="26" t="s">
        <v>332</v>
      </c>
      <c r="T57" s="26" t="s">
        <v>332</v>
      </c>
      <c r="U57" s="26" t="s">
        <v>332</v>
      </c>
      <c r="V57" s="26" t="s">
        <v>332</v>
      </c>
      <c r="W57" s="26" t="s">
        <v>332</v>
      </c>
      <c r="X57" s="26" t="s">
        <v>332</v>
      </c>
      <c r="Y57" s="26" t="s">
        <v>332</v>
      </c>
      <c r="Z57" s="26" t="s">
        <v>332</v>
      </c>
      <c r="AA57" s="26" t="s">
        <v>332</v>
      </c>
      <c r="AB57" s="26" t="s">
        <v>332</v>
      </c>
      <c r="AC57" s="26" t="s">
        <v>332</v>
      </c>
      <c r="AD57" s="26" t="s">
        <v>332</v>
      </c>
      <c r="AE57" s="26" t="s">
        <v>332</v>
      </c>
      <c r="AF57" s="26" t="s">
        <v>332</v>
      </c>
      <c r="AG57" s="26" t="s">
        <v>332</v>
      </c>
      <c r="AH57" s="26">
        <v>11.3</v>
      </c>
      <c r="AI57" s="26">
        <v>14.5</v>
      </c>
    </row>
    <row r="58" spans="1:35" x14ac:dyDescent="0.25">
      <c r="A58" s="25" t="s">
        <v>337</v>
      </c>
      <c r="B58" s="26">
        <v>387.5</v>
      </c>
      <c r="C58" s="26">
        <v>388.7</v>
      </c>
      <c r="D58" s="26">
        <v>390.2</v>
      </c>
      <c r="E58" s="26">
        <v>396.2</v>
      </c>
      <c r="F58" s="26">
        <v>396.2</v>
      </c>
      <c r="G58" s="26">
        <v>396.2</v>
      </c>
      <c r="H58" s="26">
        <v>395</v>
      </c>
      <c r="I58" s="26">
        <v>393.3</v>
      </c>
      <c r="J58" s="26">
        <v>389.4</v>
      </c>
      <c r="K58" s="26">
        <v>371.7</v>
      </c>
      <c r="L58" s="26">
        <v>315.8</v>
      </c>
      <c r="M58" s="26">
        <v>148.30000000000001</v>
      </c>
      <c r="N58" s="26">
        <v>154</v>
      </c>
      <c r="O58" s="26" t="s">
        <v>332</v>
      </c>
      <c r="P58" s="26" t="s">
        <v>332</v>
      </c>
      <c r="Q58" s="26" t="s">
        <v>332</v>
      </c>
      <c r="R58" s="26" t="s">
        <v>332</v>
      </c>
      <c r="S58" s="26" t="s">
        <v>332</v>
      </c>
      <c r="T58" s="26" t="s">
        <v>332</v>
      </c>
      <c r="U58" s="26" t="s">
        <v>332</v>
      </c>
      <c r="V58" s="26" t="s">
        <v>332</v>
      </c>
      <c r="W58" s="26" t="s">
        <v>332</v>
      </c>
      <c r="X58" s="26" t="s">
        <v>332</v>
      </c>
      <c r="Y58" s="26" t="s">
        <v>332</v>
      </c>
      <c r="Z58" s="26" t="s">
        <v>332</v>
      </c>
      <c r="AA58" s="26" t="s">
        <v>332</v>
      </c>
      <c r="AB58" s="26" t="s">
        <v>332</v>
      </c>
      <c r="AC58" s="26" t="s">
        <v>332</v>
      </c>
      <c r="AD58" s="26" t="s">
        <v>332</v>
      </c>
      <c r="AE58" s="26" t="s">
        <v>332</v>
      </c>
      <c r="AF58" s="26" t="s">
        <v>332</v>
      </c>
      <c r="AG58" s="26" t="s">
        <v>332</v>
      </c>
      <c r="AH58" s="26">
        <v>0.5</v>
      </c>
      <c r="AI58" s="26">
        <v>0.5</v>
      </c>
    </row>
    <row r="59" spans="1:35" x14ac:dyDescent="0.25">
      <c r="A59" s="25" t="s">
        <v>338</v>
      </c>
      <c r="B59" s="26">
        <v>133.30000000000001</v>
      </c>
      <c r="C59" s="26">
        <v>127.3</v>
      </c>
      <c r="D59" s="26">
        <v>88.8</v>
      </c>
      <c r="E59" s="26">
        <v>45.9</v>
      </c>
      <c r="F59" s="26">
        <v>45.5</v>
      </c>
      <c r="G59" s="26">
        <v>39</v>
      </c>
      <c r="H59" s="26">
        <v>36.6</v>
      </c>
      <c r="I59" s="26">
        <v>32.799999999999997</v>
      </c>
      <c r="J59" s="26">
        <v>25</v>
      </c>
      <c r="K59" s="26">
        <v>15.8</v>
      </c>
      <c r="L59" s="26">
        <v>7.2</v>
      </c>
      <c r="M59" s="26">
        <v>6</v>
      </c>
      <c r="N59" s="26">
        <v>6</v>
      </c>
      <c r="O59" s="26" t="s">
        <v>332</v>
      </c>
      <c r="P59" s="26" t="s">
        <v>332</v>
      </c>
      <c r="Q59" s="26" t="s">
        <v>332</v>
      </c>
      <c r="R59" s="26" t="s">
        <v>332</v>
      </c>
      <c r="S59" s="26" t="s">
        <v>332</v>
      </c>
      <c r="T59" s="26" t="s">
        <v>332</v>
      </c>
      <c r="U59" s="26" t="s">
        <v>332</v>
      </c>
      <c r="V59" s="26" t="s">
        <v>332</v>
      </c>
      <c r="W59" s="26" t="s">
        <v>332</v>
      </c>
      <c r="X59" s="26" t="s">
        <v>332</v>
      </c>
      <c r="Y59" s="26" t="s">
        <v>332</v>
      </c>
      <c r="Z59" s="26" t="s">
        <v>332</v>
      </c>
      <c r="AA59" s="26" t="s">
        <v>332</v>
      </c>
      <c r="AB59" s="26" t="s">
        <v>332</v>
      </c>
      <c r="AC59" s="26" t="s">
        <v>332</v>
      </c>
      <c r="AD59" s="26" t="s">
        <v>332</v>
      </c>
      <c r="AE59" s="26" t="s">
        <v>332</v>
      </c>
      <c r="AF59" s="26" t="s">
        <v>332</v>
      </c>
      <c r="AG59" s="26" t="s">
        <v>332</v>
      </c>
      <c r="AH59" s="26">
        <v>0</v>
      </c>
      <c r="AI59" s="26">
        <v>0.2</v>
      </c>
    </row>
    <row r="60" spans="1:35" x14ac:dyDescent="0.25">
      <c r="A60" s="25" t="s">
        <v>339</v>
      </c>
      <c r="B60" s="26">
        <v>4670.8</v>
      </c>
      <c r="C60" s="26">
        <v>4673.2</v>
      </c>
      <c r="D60" s="26">
        <v>6224</v>
      </c>
      <c r="E60" s="26">
        <v>8163</v>
      </c>
      <c r="F60" s="26">
        <v>9595.9</v>
      </c>
      <c r="G60" s="26">
        <v>11202.9</v>
      </c>
      <c r="H60" s="26">
        <v>11946.4</v>
      </c>
      <c r="I60" s="26">
        <v>13090.4</v>
      </c>
      <c r="J60" s="26">
        <v>14631.4</v>
      </c>
      <c r="K60" s="26">
        <v>15094.9</v>
      </c>
      <c r="L60" s="26">
        <v>15641.1</v>
      </c>
      <c r="M60" s="26">
        <v>15730.3</v>
      </c>
      <c r="N60" s="26">
        <v>16142</v>
      </c>
      <c r="O60" s="26" t="s">
        <v>332</v>
      </c>
      <c r="P60" s="26" t="s">
        <v>332</v>
      </c>
      <c r="Q60" s="26" t="s">
        <v>332</v>
      </c>
      <c r="R60" s="26" t="s">
        <v>332</v>
      </c>
      <c r="S60" s="26" t="s">
        <v>332</v>
      </c>
      <c r="T60" s="26" t="s">
        <v>332</v>
      </c>
      <c r="U60" s="26" t="s">
        <v>332</v>
      </c>
      <c r="V60" s="26" t="s">
        <v>332</v>
      </c>
      <c r="W60" s="26" t="s">
        <v>332</v>
      </c>
      <c r="X60" s="26" t="s">
        <v>332</v>
      </c>
      <c r="Y60" s="26" t="s">
        <v>332</v>
      </c>
      <c r="Z60" s="26" t="s">
        <v>332</v>
      </c>
      <c r="AA60" s="26" t="s">
        <v>332</v>
      </c>
      <c r="AB60" s="26" t="s">
        <v>332</v>
      </c>
      <c r="AC60" s="26" t="s">
        <v>332</v>
      </c>
      <c r="AD60" s="26" t="s">
        <v>332</v>
      </c>
      <c r="AE60" s="26" t="s">
        <v>332</v>
      </c>
      <c r="AF60" s="26" t="s">
        <v>332</v>
      </c>
      <c r="AG60" s="26" t="s">
        <v>332</v>
      </c>
      <c r="AH60" s="26">
        <v>23.2</v>
      </c>
      <c r="AI60" s="26">
        <v>6</v>
      </c>
    </row>
    <row r="61" spans="1:35" x14ac:dyDescent="0.25">
      <c r="A61" s="23" t="s">
        <v>180</v>
      </c>
      <c r="B61" s="24">
        <v>2240</v>
      </c>
      <c r="C61" s="24">
        <v>2240</v>
      </c>
      <c r="D61" s="24">
        <v>2240</v>
      </c>
      <c r="E61" s="24">
        <v>2240</v>
      </c>
      <c r="F61" s="24">
        <v>2240</v>
      </c>
      <c r="G61" s="24">
        <v>2240</v>
      </c>
      <c r="H61" s="24">
        <v>2240</v>
      </c>
      <c r="I61" s="24">
        <v>2240</v>
      </c>
      <c r="J61" s="24">
        <v>4390</v>
      </c>
      <c r="K61" s="24">
        <v>4390</v>
      </c>
      <c r="L61" s="24">
        <v>4390</v>
      </c>
      <c r="M61" s="24">
        <v>4390</v>
      </c>
      <c r="N61" s="24">
        <v>4390</v>
      </c>
      <c r="O61" s="24">
        <v>4390</v>
      </c>
      <c r="P61" s="24">
        <v>4390</v>
      </c>
      <c r="Q61" s="24">
        <v>4324</v>
      </c>
      <c r="R61" s="24">
        <v>4324</v>
      </c>
      <c r="S61" s="24">
        <v>4324</v>
      </c>
      <c r="T61" s="24">
        <v>4324</v>
      </c>
      <c r="U61" s="24">
        <v>4324</v>
      </c>
      <c r="V61" s="24">
        <v>4310</v>
      </c>
      <c r="W61" s="24">
        <v>4310</v>
      </c>
      <c r="X61" s="24">
        <v>4310</v>
      </c>
      <c r="Y61" s="24">
        <v>4310</v>
      </c>
      <c r="Z61" s="24">
        <v>4746</v>
      </c>
      <c r="AA61" s="24">
        <v>4310</v>
      </c>
      <c r="AB61" s="24">
        <v>4310</v>
      </c>
      <c r="AC61" s="24">
        <v>4310</v>
      </c>
      <c r="AD61" s="24">
        <v>4310</v>
      </c>
      <c r="AE61" s="24">
        <v>4746</v>
      </c>
      <c r="AF61" s="24">
        <v>4746</v>
      </c>
      <c r="AG61" s="24">
        <v>8.1999999999999993</v>
      </c>
      <c r="AH61" s="24">
        <v>6.5</v>
      </c>
      <c r="AI61" s="24">
        <v>2.9</v>
      </c>
    </row>
    <row r="62" spans="1:35" x14ac:dyDescent="0.25">
      <c r="A62" s="23" t="s">
        <v>340</v>
      </c>
      <c r="B62" s="24">
        <v>124.2</v>
      </c>
      <c r="C62" s="24">
        <v>106.3</v>
      </c>
      <c r="D62" s="24">
        <v>106.3</v>
      </c>
      <c r="E62" s="24">
        <v>106.3</v>
      </c>
      <c r="F62" s="24">
        <v>106.3</v>
      </c>
      <c r="G62" s="24">
        <v>106.3</v>
      </c>
      <c r="H62" s="24">
        <v>453.6</v>
      </c>
      <c r="I62" s="24">
        <v>218.6</v>
      </c>
      <c r="J62" s="24">
        <v>375.8</v>
      </c>
      <c r="K62" s="24">
        <v>99.1</v>
      </c>
      <c r="L62" s="24">
        <v>372</v>
      </c>
      <c r="M62" s="24">
        <v>80.3</v>
      </c>
      <c r="N62" s="24">
        <v>61</v>
      </c>
      <c r="O62" s="24">
        <v>81</v>
      </c>
      <c r="P62" s="24">
        <v>35</v>
      </c>
      <c r="Q62" s="24">
        <v>35</v>
      </c>
      <c r="R62" s="24">
        <v>27</v>
      </c>
      <c r="S62" s="24">
        <v>17</v>
      </c>
      <c r="T62" s="24">
        <v>17</v>
      </c>
      <c r="U62" s="24">
        <v>3637</v>
      </c>
      <c r="V62" s="24">
        <v>291</v>
      </c>
      <c r="W62" s="24">
        <v>2644</v>
      </c>
      <c r="X62" s="24">
        <v>290</v>
      </c>
      <c r="Y62" s="24">
        <v>635</v>
      </c>
      <c r="Z62" s="24">
        <v>464</v>
      </c>
      <c r="AA62" s="24">
        <v>22</v>
      </c>
      <c r="AB62" s="24">
        <v>22</v>
      </c>
      <c r="AC62" s="24">
        <v>22</v>
      </c>
      <c r="AD62" s="24">
        <v>463</v>
      </c>
      <c r="AE62" s="24">
        <v>433</v>
      </c>
      <c r="AF62" s="24">
        <v>428</v>
      </c>
      <c r="AG62" s="24">
        <v>0.6</v>
      </c>
      <c r="AH62" s="24">
        <v>0.6</v>
      </c>
      <c r="AI62" s="24">
        <v>0.2</v>
      </c>
    </row>
    <row r="63" spans="1:35" x14ac:dyDescent="0.25">
      <c r="A63" s="23" t="s">
        <v>341</v>
      </c>
      <c r="B63" s="24">
        <v>499.9</v>
      </c>
      <c r="C63" s="24">
        <v>497.7</v>
      </c>
      <c r="D63" s="24">
        <v>513.29999999999995</v>
      </c>
      <c r="E63" s="24">
        <v>523.79999999999995</v>
      </c>
      <c r="F63" s="24">
        <v>520.4</v>
      </c>
      <c r="G63" s="24">
        <v>552.20000000000005</v>
      </c>
      <c r="H63" s="24">
        <v>591.5</v>
      </c>
      <c r="I63" s="24">
        <v>564.9</v>
      </c>
      <c r="J63" s="24">
        <v>548.20000000000005</v>
      </c>
      <c r="K63" s="24">
        <v>405.4</v>
      </c>
      <c r="L63" s="24">
        <v>389.3</v>
      </c>
      <c r="M63" s="24">
        <v>401.8</v>
      </c>
      <c r="N63" s="24">
        <v>482.5</v>
      </c>
      <c r="O63" s="24">
        <v>482</v>
      </c>
      <c r="P63" s="24">
        <v>420</v>
      </c>
      <c r="Q63" s="24">
        <v>403</v>
      </c>
      <c r="R63" s="24">
        <v>330</v>
      </c>
      <c r="S63" s="24">
        <v>351</v>
      </c>
      <c r="T63" s="24">
        <v>334</v>
      </c>
      <c r="U63" s="24">
        <v>334</v>
      </c>
      <c r="V63" s="24">
        <v>375</v>
      </c>
      <c r="W63" s="24">
        <v>333</v>
      </c>
      <c r="X63" s="24">
        <v>333</v>
      </c>
      <c r="Y63" s="24">
        <v>321</v>
      </c>
      <c r="Z63" s="24">
        <v>367</v>
      </c>
      <c r="AA63" s="24">
        <v>436</v>
      </c>
      <c r="AB63" s="24">
        <v>384</v>
      </c>
      <c r="AC63" s="24">
        <v>441</v>
      </c>
      <c r="AD63" s="24">
        <v>400</v>
      </c>
      <c r="AE63" s="24">
        <v>359</v>
      </c>
      <c r="AF63" s="24">
        <v>362</v>
      </c>
      <c r="AG63" s="24">
        <v>0.7</v>
      </c>
      <c r="AH63" s="24">
        <v>0.6</v>
      </c>
      <c r="AI63" s="24">
        <v>0.6</v>
      </c>
    </row>
    <row r="64" spans="1:35" x14ac:dyDescent="0.25">
      <c r="A64" s="23" t="s">
        <v>348</v>
      </c>
      <c r="B64" s="24">
        <v>207.6</v>
      </c>
      <c r="C64" s="24">
        <v>221.4</v>
      </c>
      <c r="D64" s="24">
        <v>221.4</v>
      </c>
      <c r="E64" s="24">
        <v>221.4</v>
      </c>
      <c r="F64" s="24">
        <v>229.3</v>
      </c>
      <c r="G64" s="24">
        <v>209.3</v>
      </c>
      <c r="H64" s="24">
        <v>211.7</v>
      </c>
      <c r="I64" s="24">
        <v>211.7</v>
      </c>
      <c r="J64" s="24">
        <v>211.1</v>
      </c>
      <c r="K64" s="24">
        <v>210.1</v>
      </c>
      <c r="L64" s="24">
        <v>209.2</v>
      </c>
      <c r="M64" s="24">
        <v>196.6</v>
      </c>
      <c r="N64" s="24">
        <v>196.6</v>
      </c>
      <c r="O64" s="24">
        <v>262</v>
      </c>
      <c r="P64" s="24">
        <v>171</v>
      </c>
      <c r="Q64" s="24">
        <v>191</v>
      </c>
      <c r="R64" s="24">
        <v>235</v>
      </c>
      <c r="S64" s="24">
        <v>225</v>
      </c>
      <c r="T64" s="24">
        <v>226</v>
      </c>
      <c r="U64" s="24">
        <v>281</v>
      </c>
      <c r="V64" s="24">
        <v>395</v>
      </c>
      <c r="W64" s="24">
        <v>335</v>
      </c>
      <c r="X64" s="24">
        <v>203</v>
      </c>
      <c r="Y64" s="24">
        <v>171</v>
      </c>
      <c r="Z64" s="24">
        <v>190</v>
      </c>
      <c r="AA64" s="24">
        <v>176</v>
      </c>
      <c r="AB64" s="24">
        <v>225</v>
      </c>
      <c r="AC64" s="24">
        <v>218</v>
      </c>
      <c r="AD64" s="24">
        <v>219</v>
      </c>
      <c r="AE64" s="24">
        <v>240</v>
      </c>
      <c r="AF64" s="24">
        <v>133</v>
      </c>
      <c r="AG64" s="24">
        <v>0.8</v>
      </c>
      <c r="AH64" s="24">
        <v>0.3</v>
      </c>
      <c r="AI64" s="24">
        <v>0.3</v>
      </c>
    </row>
    <row r="65" spans="1:35" x14ac:dyDescent="0.25">
      <c r="A65" s="23" t="s">
        <v>342</v>
      </c>
      <c r="B65" s="24">
        <v>420.1</v>
      </c>
      <c r="C65" s="24">
        <v>474.6</v>
      </c>
      <c r="D65" s="24">
        <v>473.2</v>
      </c>
      <c r="E65" s="24">
        <v>472.7</v>
      </c>
      <c r="F65" s="24">
        <v>424.1</v>
      </c>
      <c r="G65" s="24">
        <v>424.1</v>
      </c>
      <c r="H65" s="24">
        <v>395.5</v>
      </c>
      <c r="I65" s="24">
        <v>450.1</v>
      </c>
      <c r="J65" s="24">
        <v>396.9</v>
      </c>
      <c r="K65" s="24">
        <v>516.6</v>
      </c>
      <c r="L65" s="24">
        <v>700.7</v>
      </c>
      <c r="M65" s="24">
        <v>733.6</v>
      </c>
      <c r="N65" s="24">
        <v>751.6</v>
      </c>
      <c r="O65" s="24">
        <v>754</v>
      </c>
      <c r="P65" s="24">
        <v>789</v>
      </c>
      <c r="Q65" s="24">
        <v>840</v>
      </c>
      <c r="R65" s="24">
        <v>838</v>
      </c>
      <c r="S65" s="24">
        <v>824</v>
      </c>
      <c r="T65" s="24">
        <v>848</v>
      </c>
      <c r="U65" s="24">
        <v>1082</v>
      </c>
      <c r="V65" s="24">
        <v>986</v>
      </c>
      <c r="W65" s="24">
        <v>944</v>
      </c>
      <c r="X65" s="24">
        <v>1108</v>
      </c>
      <c r="Y65" s="24">
        <v>1306</v>
      </c>
      <c r="Z65" s="24">
        <v>1923</v>
      </c>
      <c r="AA65" s="24">
        <v>1921</v>
      </c>
      <c r="AB65" s="24">
        <v>1784</v>
      </c>
      <c r="AC65" s="24">
        <v>1784</v>
      </c>
      <c r="AD65" s="24">
        <v>1766</v>
      </c>
      <c r="AE65" s="24">
        <v>2737</v>
      </c>
      <c r="AF65" s="24">
        <v>3052</v>
      </c>
      <c r="AG65" s="24">
        <v>1.9</v>
      </c>
      <c r="AH65" s="24">
        <v>1</v>
      </c>
      <c r="AI65" s="24">
        <v>0.5</v>
      </c>
    </row>
    <row r="66" spans="1:35" x14ac:dyDescent="0.25">
      <c r="A66" s="25" t="s">
        <v>343</v>
      </c>
      <c r="B66" s="26">
        <v>187.7</v>
      </c>
      <c r="C66" s="26">
        <v>242.2</v>
      </c>
      <c r="D66" s="26">
        <v>243.8</v>
      </c>
      <c r="E66" s="26">
        <v>246.3</v>
      </c>
      <c r="F66" s="26">
        <v>288.3</v>
      </c>
      <c r="G66" s="26">
        <v>288.3</v>
      </c>
      <c r="H66" s="26">
        <v>288.3</v>
      </c>
      <c r="I66" s="26">
        <v>344.3</v>
      </c>
      <c r="J66" s="26">
        <v>344.3</v>
      </c>
      <c r="K66" s="26">
        <v>344.5</v>
      </c>
      <c r="L66" s="26">
        <v>512</v>
      </c>
      <c r="M66" s="26">
        <v>542</v>
      </c>
      <c r="N66" s="26">
        <v>560</v>
      </c>
      <c r="O66" s="26" t="s">
        <v>332</v>
      </c>
      <c r="P66" s="26" t="s">
        <v>332</v>
      </c>
      <c r="Q66" s="26" t="s">
        <v>332</v>
      </c>
      <c r="R66" s="26" t="s">
        <v>332</v>
      </c>
      <c r="S66" s="26" t="s">
        <v>332</v>
      </c>
      <c r="T66" s="26" t="s">
        <v>332</v>
      </c>
      <c r="U66" s="26" t="s">
        <v>332</v>
      </c>
      <c r="V66" s="26" t="s">
        <v>332</v>
      </c>
      <c r="W66" s="26" t="s">
        <v>332</v>
      </c>
      <c r="X66" s="26" t="s">
        <v>332</v>
      </c>
      <c r="Y66" s="26" t="s">
        <v>332</v>
      </c>
      <c r="Z66" s="26" t="s">
        <v>332</v>
      </c>
      <c r="AA66" s="26" t="s">
        <v>332</v>
      </c>
      <c r="AB66" s="26" t="s">
        <v>332</v>
      </c>
      <c r="AC66" s="26" t="s">
        <v>332</v>
      </c>
      <c r="AD66" s="26" t="s">
        <v>332</v>
      </c>
      <c r="AE66" s="26" t="s">
        <v>332</v>
      </c>
      <c r="AF66" s="26" t="s">
        <v>332</v>
      </c>
      <c r="AG66" s="26" t="s">
        <v>332</v>
      </c>
      <c r="AH66" s="26">
        <v>0.8</v>
      </c>
      <c r="AI66" s="26">
        <v>0.2</v>
      </c>
    </row>
    <row r="67" spans="1:35" x14ac:dyDescent="0.25">
      <c r="A67" s="25" t="s">
        <v>344</v>
      </c>
      <c r="B67" s="26">
        <v>212.4</v>
      </c>
      <c r="C67" s="26">
        <v>212.4</v>
      </c>
      <c r="D67" s="26">
        <v>212.4</v>
      </c>
      <c r="E67" s="26">
        <v>209.4</v>
      </c>
      <c r="F67" s="26">
        <v>118.8</v>
      </c>
      <c r="G67" s="26">
        <v>118.8</v>
      </c>
      <c r="H67" s="26">
        <v>107.2</v>
      </c>
      <c r="I67" s="26">
        <v>88.8</v>
      </c>
      <c r="J67" s="26">
        <v>52.6</v>
      </c>
      <c r="K67" s="26">
        <v>48.5</v>
      </c>
      <c r="L67" s="26">
        <v>48.1</v>
      </c>
      <c r="M67" s="26">
        <v>43.6</v>
      </c>
      <c r="N67" s="26">
        <v>43.6</v>
      </c>
      <c r="O67" s="26" t="s">
        <v>332</v>
      </c>
      <c r="P67" s="26" t="s">
        <v>332</v>
      </c>
      <c r="Q67" s="26" t="s">
        <v>332</v>
      </c>
      <c r="R67" s="26" t="s">
        <v>332</v>
      </c>
      <c r="S67" s="26" t="s">
        <v>332</v>
      </c>
      <c r="T67" s="26" t="s">
        <v>332</v>
      </c>
      <c r="U67" s="26" t="s">
        <v>332</v>
      </c>
      <c r="V67" s="26" t="s">
        <v>332</v>
      </c>
      <c r="W67" s="26" t="s">
        <v>332</v>
      </c>
      <c r="X67" s="26" t="s">
        <v>332</v>
      </c>
      <c r="Y67" s="26" t="s">
        <v>332</v>
      </c>
      <c r="Z67" s="26" t="s">
        <v>332</v>
      </c>
      <c r="AA67" s="26" t="s">
        <v>332</v>
      </c>
      <c r="AB67" s="26" t="s">
        <v>332</v>
      </c>
      <c r="AC67" s="26" t="s">
        <v>332</v>
      </c>
      <c r="AD67" s="26" t="s">
        <v>332</v>
      </c>
      <c r="AE67" s="26" t="s">
        <v>332</v>
      </c>
      <c r="AF67" s="26" t="s">
        <v>332</v>
      </c>
      <c r="AG67" s="26" t="s">
        <v>332</v>
      </c>
      <c r="AH67" s="26">
        <v>0.1</v>
      </c>
      <c r="AI67" s="26">
        <v>0.3</v>
      </c>
    </row>
    <row r="68" spans="1:35" x14ac:dyDescent="0.25">
      <c r="A68" s="25" t="s">
        <v>349</v>
      </c>
      <c r="B68" s="26" t="s">
        <v>332</v>
      </c>
      <c r="C68" s="26" t="s">
        <v>332</v>
      </c>
      <c r="D68" s="26" t="s">
        <v>332</v>
      </c>
      <c r="E68" s="26" t="s">
        <v>332</v>
      </c>
      <c r="F68" s="26" t="s">
        <v>332</v>
      </c>
      <c r="G68" s="26" t="s">
        <v>332</v>
      </c>
      <c r="H68" s="26" t="s">
        <v>332</v>
      </c>
      <c r="I68" s="26" t="s">
        <v>332</v>
      </c>
      <c r="J68" s="26" t="s">
        <v>332</v>
      </c>
      <c r="K68" s="26" t="s">
        <v>332</v>
      </c>
      <c r="L68" s="26">
        <v>7.5</v>
      </c>
      <c r="M68" s="26">
        <v>7.5</v>
      </c>
      <c r="N68" s="26">
        <v>7.5</v>
      </c>
      <c r="O68" s="26" t="s">
        <v>332</v>
      </c>
      <c r="P68" s="26" t="s">
        <v>332</v>
      </c>
      <c r="Q68" s="26" t="s">
        <v>332</v>
      </c>
      <c r="R68" s="26" t="s">
        <v>332</v>
      </c>
      <c r="S68" s="26" t="s">
        <v>332</v>
      </c>
      <c r="T68" s="26" t="s">
        <v>332</v>
      </c>
      <c r="U68" s="26" t="s">
        <v>332</v>
      </c>
      <c r="V68" s="26" t="s">
        <v>332</v>
      </c>
      <c r="W68" s="26" t="s">
        <v>332</v>
      </c>
      <c r="X68" s="26" t="s">
        <v>332</v>
      </c>
      <c r="Y68" s="26" t="s">
        <v>332</v>
      </c>
      <c r="Z68" s="26" t="s">
        <v>332</v>
      </c>
      <c r="AA68" s="26" t="s">
        <v>332</v>
      </c>
      <c r="AB68" s="26" t="s">
        <v>332</v>
      </c>
      <c r="AC68" s="26" t="s">
        <v>332</v>
      </c>
      <c r="AD68" s="26" t="s">
        <v>332</v>
      </c>
      <c r="AE68" s="26" t="s">
        <v>332</v>
      </c>
      <c r="AF68" s="26" t="s">
        <v>332</v>
      </c>
      <c r="AG68" s="26" t="s">
        <v>332</v>
      </c>
      <c r="AH68" s="26">
        <v>0</v>
      </c>
      <c r="AI68" s="26" t="s">
        <v>332</v>
      </c>
    </row>
    <row r="69" spans="1:35" x14ac:dyDescent="0.25">
      <c r="A69" s="25" t="s">
        <v>350</v>
      </c>
      <c r="B69" s="26">
        <v>20</v>
      </c>
      <c r="C69" s="26">
        <v>20</v>
      </c>
      <c r="D69" s="26">
        <v>17</v>
      </c>
      <c r="E69" s="26">
        <v>17</v>
      </c>
      <c r="F69" s="26">
        <v>17</v>
      </c>
      <c r="G69" s="26">
        <v>17</v>
      </c>
      <c r="H69" s="26" t="s">
        <v>332</v>
      </c>
      <c r="I69" s="26">
        <v>17</v>
      </c>
      <c r="J69" s="26" t="s">
        <v>332</v>
      </c>
      <c r="K69" s="26">
        <v>123.6</v>
      </c>
      <c r="L69" s="26">
        <v>133.1</v>
      </c>
      <c r="M69" s="26">
        <v>140.5</v>
      </c>
      <c r="N69" s="26">
        <v>140.5</v>
      </c>
      <c r="O69" s="26" t="s">
        <v>332</v>
      </c>
      <c r="P69" s="26" t="s">
        <v>332</v>
      </c>
      <c r="Q69" s="26" t="s">
        <v>332</v>
      </c>
      <c r="R69" s="26" t="s">
        <v>332</v>
      </c>
      <c r="S69" s="26" t="s">
        <v>332</v>
      </c>
      <c r="T69" s="26" t="s">
        <v>332</v>
      </c>
      <c r="U69" s="26" t="s">
        <v>332</v>
      </c>
      <c r="V69" s="26" t="s">
        <v>332</v>
      </c>
      <c r="W69" s="26" t="s">
        <v>332</v>
      </c>
      <c r="X69" s="26" t="s">
        <v>332</v>
      </c>
      <c r="Y69" s="26" t="s">
        <v>332</v>
      </c>
      <c r="Z69" s="26" t="s">
        <v>332</v>
      </c>
      <c r="AA69" s="26" t="s">
        <v>332</v>
      </c>
      <c r="AB69" s="26" t="s">
        <v>332</v>
      </c>
      <c r="AC69" s="26" t="s">
        <v>332</v>
      </c>
      <c r="AD69" s="26" t="s">
        <v>332</v>
      </c>
      <c r="AE69" s="26" t="s">
        <v>332</v>
      </c>
      <c r="AF69" s="26" t="s">
        <v>332</v>
      </c>
      <c r="AG69" s="26" t="s">
        <v>332</v>
      </c>
      <c r="AH69" s="26">
        <v>0.2</v>
      </c>
      <c r="AI69" s="26">
        <v>0</v>
      </c>
    </row>
    <row r="70" spans="1:35" x14ac:dyDescent="0.25">
      <c r="A70" s="23" t="s">
        <v>345</v>
      </c>
      <c r="B70" s="24">
        <v>3911.9</v>
      </c>
      <c r="C70" s="24">
        <v>3807.1</v>
      </c>
      <c r="D70" s="24">
        <v>3911.9</v>
      </c>
      <c r="E70" s="24">
        <v>3911.9</v>
      </c>
      <c r="F70" s="24">
        <v>3911.9</v>
      </c>
      <c r="G70" s="24">
        <v>3869.3</v>
      </c>
      <c r="H70" s="24">
        <v>3869.3</v>
      </c>
      <c r="I70" s="24">
        <v>3863.6</v>
      </c>
      <c r="J70" s="24">
        <v>3863.6</v>
      </c>
      <c r="K70" s="24">
        <v>3821.6</v>
      </c>
      <c r="L70" s="24">
        <v>3813.4</v>
      </c>
      <c r="M70" s="24">
        <v>3813.4</v>
      </c>
      <c r="N70" s="24">
        <v>3813.4</v>
      </c>
      <c r="O70" s="24">
        <v>3688</v>
      </c>
      <c r="P70" s="24">
        <v>3688</v>
      </c>
      <c r="Q70" s="24">
        <v>3688</v>
      </c>
      <c r="R70" s="24">
        <v>3688</v>
      </c>
      <c r="S70" s="24">
        <v>3688</v>
      </c>
      <c r="T70" s="24">
        <v>3730</v>
      </c>
      <c r="U70" s="24">
        <v>3730</v>
      </c>
      <c r="V70" s="24">
        <v>3730</v>
      </c>
      <c r="W70" s="24">
        <v>3730</v>
      </c>
      <c r="X70" s="24">
        <v>3730</v>
      </c>
      <c r="Y70" s="24">
        <v>3730</v>
      </c>
      <c r="Z70" s="24">
        <v>3730</v>
      </c>
      <c r="AA70" s="24">
        <v>3730</v>
      </c>
      <c r="AB70" s="24">
        <v>3730</v>
      </c>
      <c r="AC70" s="24">
        <v>3730</v>
      </c>
      <c r="AD70" s="24">
        <v>3730</v>
      </c>
      <c r="AE70" s="24">
        <v>3526</v>
      </c>
      <c r="AF70" s="24">
        <v>3526</v>
      </c>
      <c r="AG70" s="24">
        <v>7.1</v>
      </c>
      <c r="AH70" s="24">
        <v>5.7</v>
      </c>
      <c r="AI70" s="24">
        <v>5</v>
      </c>
    </row>
    <row r="71" spans="1:35" x14ac:dyDescent="0.25">
      <c r="A71" s="23" t="s">
        <v>164</v>
      </c>
      <c r="B71" s="24">
        <v>14343.5</v>
      </c>
      <c r="C71" s="24">
        <v>12663.8</v>
      </c>
      <c r="D71" s="24">
        <v>11707.8</v>
      </c>
      <c r="E71" s="24">
        <v>10679.7</v>
      </c>
      <c r="F71" s="24">
        <v>9489.2000000000007</v>
      </c>
      <c r="G71" s="24">
        <v>7011.7</v>
      </c>
      <c r="H71" s="24">
        <v>5754.5</v>
      </c>
      <c r="I71" s="24">
        <v>3379.1</v>
      </c>
      <c r="J71" s="24">
        <v>1176.9000000000001</v>
      </c>
      <c r="K71" s="24">
        <v>618</v>
      </c>
      <c r="L71" s="24">
        <v>475.2</v>
      </c>
      <c r="M71" s="24">
        <v>450.4</v>
      </c>
      <c r="N71" s="24">
        <v>416.3</v>
      </c>
      <c r="O71" s="24">
        <v>404</v>
      </c>
      <c r="P71" s="24">
        <v>402</v>
      </c>
      <c r="Q71" s="24">
        <v>402</v>
      </c>
      <c r="R71" s="24">
        <v>390</v>
      </c>
      <c r="S71" s="24">
        <v>390</v>
      </c>
      <c r="T71" s="24">
        <v>390</v>
      </c>
      <c r="U71" s="24">
        <v>390</v>
      </c>
      <c r="V71" s="24">
        <v>384</v>
      </c>
      <c r="W71" s="24">
        <v>387</v>
      </c>
      <c r="X71" s="24">
        <v>334</v>
      </c>
      <c r="Y71" s="24">
        <v>333</v>
      </c>
      <c r="Z71" s="24">
        <v>333</v>
      </c>
      <c r="AA71" s="24">
        <v>333</v>
      </c>
      <c r="AB71" s="24">
        <v>333</v>
      </c>
      <c r="AC71" s="24">
        <v>339</v>
      </c>
      <c r="AD71" s="24">
        <v>338</v>
      </c>
      <c r="AE71" s="24">
        <v>322</v>
      </c>
      <c r="AF71" s="24">
        <v>313</v>
      </c>
      <c r="AG71" s="24">
        <v>0.7</v>
      </c>
      <c r="AH71" s="24">
        <v>0.7</v>
      </c>
      <c r="AI71" s="24">
        <v>18.399999999999999</v>
      </c>
    </row>
    <row r="72" spans="1:35" x14ac:dyDescent="0.25">
      <c r="A72" s="25" t="s">
        <v>346</v>
      </c>
      <c r="B72" s="26">
        <v>13069.7</v>
      </c>
      <c r="C72" s="26">
        <v>11379.8</v>
      </c>
      <c r="D72" s="26">
        <v>10423.799999999999</v>
      </c>
      <c r="E72" s="26">
        <v>9395.7000000000007</v>
      </c>
      <c r="F72" s="26">
        <v>8205.2000000000007</v>
      </c>
      <c r="G72" s="26">
        <v>5727.7</v>
      </c>
      <c r="H72" s="26">
        <v>4451.7</v>
      </c>
      <c r="I72" s="26">
        <v>2456.6</v>
      </c>
      <c r="J72" s="26">
        <v>770.4</v>
      </c>
      <c r="K72" s="26">
        <v>211.5</v>
      </c>
      <c r="L72" s="26">
        <v>68.7</v>
      </c>
      <c r="M72" s="26">
        <v>43.9</v>
      </c>
      <c r="N72" s="26">
        <v>16.5</v>
      </c>
      <c r="O72" s="26" t="s">
        <v>332</v>
      </c>
      <c r="P72" s="26" t="s">
        <v>332</v>
      </c>
      <c r="Q72" s="26" t="s">
        <v>332</v>
      </c>
      <c r="R72" s="26" t="s">
        <v>332</v>
      </c>
      <c r="S72" s="26" t="s">
        <v>332</v>
      </c>
      <c r="T72" s="26" t="s">
        <v>332</v>
      </c>
      <c r="U72" s="26" t="s">
        <v>332</v>
      </c>
      <c r="V72" s="26" t="s">
        <v>332</v>
      </c>
      <c r="W72" s="26" t="s">
        <v>332</v>
      </c>
      <c r="X72" s="26" t="s">
        <v>332</v>
      </c>
      <c r="Y72" s="26" t="s">
        <v>332</v>
      </c>
      <c r="Z72" s="26" t="s">
        <v>332</v>
      </c>
      <c r="AA72" s="26" t="s">
        <v>332</v>
      </c>
      <c r="AB72" s="26" t="s">
        <v>332</v>
      </c>
      <c r="AC72" s="26" t="s">
        <v>332</v>
      </c>
      <c r="AD72" s="26" t="s">
        <v>332</v>
      </c>
      <c r="AE72" s="26" t="s">
        <v>332</v>
      </c>
      <c r="AF72" s="26" t="s">
        <v>332</v>
      </c>
      <c r="AG72" s="26" t="s">
        <v>332</v>
      </c>
      <c r="AH72" s="26">
        <v>0.1</v>
      </c>
      <c r="AI72" s="26">
        <v>16.7</v>
      </c>
    </row>
    <row r="73" spans="1:35" x14ac:dyDescent="0.25">
      <c r="A73" s="25" t="s">
        <v>351</v>
      </c>
      <c r="B73" s="26">
        <v>1273.8</v>
      </c>
      <c r="C73" s="26">
        <v>1284</v>
      </c>
      <c r="D73" s="26">
        <v>1284</v>
      </c>
      <c r="E73" s="26">
        <v>1284</v>
      </c>
      <c r="F73" s="26">
        <v>1284</v>
      </c>
      <c r="G73" s="26">
        <v>1284</v>
      </c>
      <c r="H73" s="26">
        <v>1302.8</v>
      </c>
      <c r="I73" s="26">
        <v>922.5</v>
      </c>
      <c r="J73" s="26">
        <v>406.5</v>
      </c>
      <c r="K73" s="26">
        <v>406.5</v>
      </c>
      <c r="L73" s="26">
        <v>406.5</v>
      </c>
      <c r="M73" s="26">
        <v>406.5</v>
      </c>
      <c r="N73" s="26">
        <v>399.8</v>
      </c>
      <c r="O73" s="26" t="s">
        <v>332</v>
      </c>
      <c r="P73" s="26" t="s">
        <v>332</v>
      </c>
      <c r="Q73" s="26" t="s">
        <v>332</v>
      </c>
      <c r="R73" s="26" t="s">
        <v>332</v>
      </c>
      <c r="S73" s="26" t="s">
        <v>332</v>
      </c>
      <c r="T73" s="26" t="s">
        <v>332</v>
      </c>
      <c r="U73" s="26" t="s">
        <v>332</v>
      </c>
      <c r="V73" s="26" t="s">
        <v>332</v>
      </c>
      <c r="W73" s="26" t="s">
        <v>332</v>
      </c>
      <c r="X73" s="26" t="s">
        <v>332</v>
      </c>
      <c r="Y73" s="26" t="s">
        <v>332</v>
      </c>
      <c r="Z73" s="26" t="s">
        <v>332</v>
      </c>
      <c r="AA73" s="26" t="s">
        <v>332</v>
      </c>
      <c r="AB73" s="26" t="s">
        <v>332</v>
      </c>
      <c r="AC73" s="26" t="s">
        <v>332</v>
      </c>
      <c r="AD73" s="26" t="s">
        <v>332</v>
      </c>
      <c r="AE73" s="26" t="s">
        <v>332</v>
      </c>
      <c r="AF73" s="26" t="s">
        <v>332</v>
      </c>
      <c r="AG73" s="26" t="s">
        <v>332</v>
      </c>
      <c r="AH73" s="26">
        <v>0.6</v>
      </c>
      <c r="AI73" s="26">
        <v>1.6</v>
      </c>
    </row>
    <row r="74" spans="1:35" x14ac:dyDescent="0.25">
      <c r="A74" s="23" t="s">
        <v>161</v>
      </c>
      <c r="B74" s="24">
        <v>5948.7</v>
      </c>
      <c r="C74" s="24">
        <v>6140.5</v>
      </c>
      <c r="D74" s="24">
        <v>6055.7</v>
      </c>
      <c r="E74" s="24">
        <v>5857.7</v>
      </c>
      <c r="F74" s="24">
        <v>5658.6</v>
      </c>
      <c r="G74" s="24">
        <v>5726.8</v>
      </c>
      <c r="H74" s="24">
        <v>5815.2</v>
      </c>
      <c r="I74" s="24">
        <v>5600</v>
      </c>
      <c r="J74" s="24">
        <v>5506.3</v>
      </c>
      <c r="K74" s="24">
        <v>3770.1</v>
      </c>
      <c r="L74" s="24">
        <v>2812</v>
      </c>
      <c r="M74" s="24">
        <v>2650.2</v>
      </c>
      <c r="N74" s="24">
        <v>2368.1999999999998</v>
      </c>
      <c r="O74" s="24">
        <v>2312</v>
      </c>
      <c r="P74" s="24">
        <v>2255</v>
      </c>
      <c r="Q74" s="24">
        <v>2052</v>
      </c>
      <c r="R74" s="24">
        <v>2023</v>
      </c>
      <c r="S74" s="24">
        <v>1883</v>
      </c>
      <c r="T74" s="24">
        <v>1634</v>
      </c>
      <c r="U74" s="24">
        <v>1558</v>
      </c>
      <c r="V74" s="24">
        <v>1541</v>
      </c>
      <c r="W74" s="24">
        <v>1558</v>
      </c>
      <c r="X74" s="24">
        <v>1510</v>
      </c>
      <c r="Y74" s="24">
        <v>1519</v>
      </c>
      <c r="Z74" s="24">
        <v>1599</v>
      </c>
      <c r="AA74" s="24">
        <v>1687</v>
      </c>
      <c r="AB74" s="24">
        <v>1700</v>
      </c>
      <c r="AC74" s="24">
        <v>1773</v>
      </c>
      <c r="AD74" s="24">
        <v>1799</v>
      </c>
      <c r="AE74" s="24">
        <v>1862</v>
      </c>
      <c r="AF74" s="24">
        <v>1775</v>
      </c>
      <c r="AG74" s="24">
        <v>2.9</v>
      </c>
      <c r="AH74" s="24">
        <v>4.2</v>
      </c>
      <c r="AI74" s="24">
        <v>7.6</v>
      </c>
    </row>
    <row r="75" spans="1:35" x14ac:dyDescent="0.25">
      <c r="A75" s="23" t="s">
        <v>352</v>
      </c>
      <c r="B75" s="24">
        <v>680.4</v>
      </c>
      <c r="C75" s="24">
        <v>692.4</v>
      </c>
      <c r="D75" s="24">
        <v>692.4</v>
      </c>
      <c r="E75" s="24">
        <v>713.7</v>
      </c>
      <c r="F75" s="24">
        <v>777.9</v>
      </c>
      <c r="G75" s="24">
        <v>770</v>
      </c>
      <c r="H75" s="24">
        <v>731.3</v>
      </c>
      <c r="I75" s="24">
        <v>739.8</v>
      </c>
      <c r="J75" s="24">
        <v>695.7</v>
      </c>
      <c r="K75" s="24">
        <v>639.1</v>
      </c>
      <c r="L75" s="24">
        <v>639.4</v>
      </c>
      <c r="M75" s="24">
        <v>645.70000000000005</v>
      </c>
      <c r="N75" s="24">
        <v>615.70000000000005</v>
      </c>
      <c r="O75" s="24">
        <v>596</v>
      </c>
      <c r="P75" s="24">
        <v>584</v>
      </c>
      <c r="Q75" s="24">
        <v>577</v>
      </c>
      <c r="R75" s="24">
        <v>578</v>
      </c>
      <c r="S75" s="24">
        <v>598</v>
      </c>
      <c r="T75" s="24">
        <v>629</v>
      </c>
      <c r="U75" s="24">
        <v>631</v>
      </c>
      <c r="V75" s="24">
        <v>637</v>
      </c>
      <c r="W75" s="24">
        <v>617</v>
      </c>
      <c r="X75" s="24">
        <v>639</v>
      </c>
      <c r="Y75" s="24">
        <v>632</v>
      </c>
      <c r="Z75" s="24">
        <v>682</v>
      </c>
      <c r="AA75" s="24">
        <v>606</v>
      </c>
      <c r="AB75" s="24">
        <v>723</v>
      </c>
      <c r="AC75" s="24">
        <v>668</v>
      </c>
      <c r="AD75" s="24">
        <v>692</v>
      </c>
      <c r="AE75" s="24">
        <v>728</v>
      </c>
      <c r="AF75" s="24">
        <v>636</v>
      </c>
      <c r="AG75" s="24">
        <v>1.2</v>
      </c>
      <c r="AH75" s="24">
        <v>0.9</v>
      </c>
      <c r="AI75" s="24">
        <v>0.9</v>
      </c>
    </row>
    <row r="76" spans="1:35" ht="51" customHeight="1" x14ac:dyDescent="0.25">
      <c r="A76" s="33" t="s">
        <v>354</v>
      </c>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workbookViewId="0">
      <selection activeCell="AG2" sqref="AG2"/>
    </sheetView>
  </sheetViews>
  <sheetFormatPr defaultColWidth="8.85546875" defaultRowHeight="15" x14ac:dyDescent="0.25"/>
  <cols>
    <col min="1" max="1" width="33.140625" style="6" customWidth="1"/>
    <col min="2" max="2" width="9" style="6" customWidth="1"/>
  </cols>
  <sheetData>
    <row r="1" spans="1:33" x14ac:dyDescent="0.2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13</v>
      </c>
      <c r="B2" s="28">
        <f>'start year'!C51</f>
        <v>252.5</v>
      </c>
      <c r="C2" s="28">
        <f>'start year'!B51</f>
        <v>524.29999999999995</v>
      </c>
      <c r="D2" s="28">
        <f>(E2+C2)/2</f>
        <v>2842.27</v>
      </c>
      <c r="E2" s="3">
        <f>'CA specific'!B16</f>
        <v>5160.24</v>
      </c>
      <c r="F2" s="3">
        <f>'CA specific'!C16</f>
        <v>7563.37</v>
      </c>
      <c r="G2" s="3">
        <f>'CA specific'!D16</f>
        <v>13055.18</v>
      </c>
      <c r="H2" s="3">
        <f>'CA specific'!E16</f>
        <v>14769.37</v>
      </c>
      <c r="I2" s="3">
        <f>'CA specific'!F16</f>
        <v>14983.48</v>
      </c>
      <c r="J2" s="3">
        <f>'CA specific'!G16</f>
        <v>15585.665000000037</v>
      </c>
      <c r="K2" s="3">
        <f>'CA specific'!H16</f>
        <v>16187.849999999999</v>
      </c>
      <c r="L2" s="3">
        <f>'CA specific'!I16</f>
        <v>16576.844999999972</v>
      </c>
      <c r="M2" s="3">
        <f>'CA specific'!J16</f>
        <v>16965.84</v>
      </c>
      <c r="N2" s="3">
        <f>'CA specific'!K16</f>
        <v>17553.909999999916</v>
      </c>
      <c r="O2" s="3">
        <f>'CA specific'!L16</f>
        <v>18141.98</v>
      </c>
      <c r="P2" s="3">
        <f>'CA specific'!M16</f>
        <v>19501.040000000037</v>
      </c>
      <c r="Q2" s="3">
        <f>'CA specific'!N16</f>
        <v>20860.100000000093</v>
      </c>
      <c r="R2" s="3">
        <f>'CA specific'!O16</f>
        <v>22219.159999999996</v>
      </c>
      <c r="S2" s="3">
        <f>'CA specific'!P16</f>
        <v>24395.25800000038</v>
      </c>
      <c r="T2" s="3">
        <f>'CA specific'!Q16</f>
        <v>26571.356000000611</v>
      </c>
      <c r="U2" s="3">
        <f>'CA specific'!R16</f>
        <v>28747.453999999911</v>
      </c>
      <c r="V2" s="3">
        <f>'CA specific'!S16</f>
        <v>30923.552000000142</v>
      </c>
      <c r="W2" s="3">
        <f>'CA specific'!T16</f>
        <v>33099.650000000373</v>
      </c>
      <c r="X2" s="3">
        <f>'CA specific'!U16</f>
        <v>35535.195999999531</v>
      </c>
      <c r="Y2" s="3">
        <f>'CA specific'!V16</f>
        <v>37970.74199999962</v>
      </c>
      <c r="Z2" s="3">
        <f>'CA specific'!W16</f>
        <v>40406.287999998778</v>
      </c>
      <c r="AA2" s="3">
        <f>'CA specific'!X16</f>
        <v>42841.833999998868</v>
      </c>
      <c r="AB2" s="3">
        <f>'CA specific'!Y16</f>
        <v>45277.379999998957</v>
      </c>
      <c r="AC2" s="3">
        <f>'CA specific'!Z16</f>
        <v>47712.925999999046</v>
      </c>
      <c r="AD2" s="3">
        <f>'CA specific'!AA16</f>
        <v>50148.471999999136</v>
      </c>
      <c r="AE2" s="3">
        <f>'CA specific'!AB16</f>
        <v>52584.017999999225</v>
      </c>
      <c r="AF2" s="3">
        <f>'CA specific'!AC16</f>
        <v>55019.563999999315</v>
      </c>
      <c r="AG2" s="3">
        <f>'CA specific'!AD16</f>
        <v>57455.109999999404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tabSelected="1" workbookViewId="0">
      <selection activeCell="AG3" sqref="AG3"/>
    </sheetView>
  </sheetViews>
  <sheetFormatPr defaultColWidth="8.85546875" defaultRowHeight="15" x14ac:dyDescent="0.25"/>
  <cols>
    <col min="1" max="1" width="47.140625" style="6" customWidth="1"/>
    <col min="2" max="2" width="12.85546875" style="6" bestFit="1" customWidth="1"/>
    <col min="3" max="33" width="10.42578125" style="6" bestFit="1" customWidth="1"/>
  </cols>
  <sheetData>
    <row r="1" spans="1:33" x14ac:dyDescent="0.2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124</v>
      </c>
      <c r="B2" s="17">
        <v>0</v>
      </c>
      <c r="C2" s="17">
        <v>0</v>
      </c>
      <c r="D2" s="17">
        <v>0</v>
      </c>
      <c r="E2" s="17">
        <v>0</v>
      </c>
      <c r="F2" s="17">
        <f>$AG$2/COUNT($F$1:$AG$1)+E2</f>
        <v>512.9920535714233</v>
      </c>
      <c r="G2" s="17">
        <f t="shared" ref="G2:AF2" si="0">$AG$2/COUNT($F$1:$AG$1)+F2</f>
        <v>1025.9841071428466</v>
      </c>
      <c r="H2" s="17">
        <f t="shared" si="0"/>
        <v>1538.97616071427</v>
      </c>
      <c r="I2" s="17">
        <f t="shared" si="0"/>
        <v>2051.9682142856932</v>
      </c>
      <c r="J2" s="17">
        <f t="shared" si="0"/>
        <v>2564.9602678571164</v>
      </c>
      <c r="K2" s="17">
        <f t="shared" si="0"/>
        <v>3077.9523214285396</v>
      </c>
      <c r="L2" s="17">
        <f t="shared" si="0"/>
        <v>3590.9443749999627</v>
      </c>
      <c r="M2" s="17">
        <f t="shared" si="0"/>
        <v>4103.9364285713864</v>
      </c>
      <c r="N2" s="17">
        <f t="shared" si="0"/>
        <v>4616.92848214281</v>
      </c>
      <c r="O2" s="17">
        <f t="shared" si="0"/>
        <v>5129.9205357142337</v>
      </c>
      <c r="P2" s="17">
        <f t="shared" si="0"/>
        <v>5642.9125892856573</v>
      </c>
      <c r="Q2" s="17">
        <f t="shared" si="0"/>
        <v>6155.9046428570809</v>
      </c>
      <c r="R2" s="17">
        <f t="shared" si="0"/>
        <v>6668.8966964285046</v>
      </c>
      <c r="S2" s="17">
        <f t="shared" si="0"/>
        <v>7181.8887499999282</v>
      </c>
      <c r="T2" s="17">
        <f t="shared" si="0"/>
        <v>7694.8808035713519</v>
      </c>
      <c r="U2" s="17">
        <f t="shared" si="0"/>
        <v>8207.8728571427746</v>
      </c>
      <c r="V2" s="17">
        <f t="shared" si="0"/>
        <v>8720.8649107141973</v>
      </c>
      <c r="W2" s="17">
        <f t="shared" si="0"/>
        <v>9233.8569642856201</v>
      </c>
      <c r="X2" s="17">
        <f t="shared" si="0"/>
        <v>9746.8490178570428</v>
      </c>
      <c r="Y2" s="17">
        <f t="shared" si="0"/>
        <v>10259.841071428466</v>
      </c>
      <c r="Z2" s="17">
        <f t="shared" si="0"/>
        <v>10772.833124999888</v>
      </c>
      <c r="AA2" s="17">
        <f t="shared" si="0"/>
        <v>11285.825178571311</v>
      </c>
      <c r="AB2" s="17">
        <f t="shared" si="0"/>
        <v>11798.817232142734</v>
      </c>
      <c r="AC2" s="17">
        <f t="shared" si="0"/>
        <v>12311.809285714156</v>
      </c>
      <c r="AD2" s="17">
        <f t="shared" si="0"/>
        <v>12824.801339285579</v>
      </c>
      <c r="AE2" s="17">
        <f t="shared" si="0"/>
        <v>13337.793392857002</v>
      </c>
      <c r="AF2" s="17">
        <f t="shared" si="0"/>
        <v>13850.785446428425</v>
      </c>
      <c r="AG2" s="17">
        <f>BGBSC!AG2*0.25</f>
        <v>14363.777499999851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B2" sqref="B2"/>
    </sheetView>
  </sheetViews>
  <sheetFormatPr defaultColWidth="9.140625" defaultRowHeight="15" x14ac:dyDescent="0.25"/>
  <cols>
    <col min="1" max="1" width="11.42578125" style="6" customWidth="1"/>
    <col min="2" max="2" width="12.42578125" style="6" customWidth="1"/>
    <col min="3" max="4" width="9.140625" style="6" customWidth="1"/>
    <col min="5" max="16384" width="9.140625" style="6"/>
  </cols>
  <sheetData>
    <row r="1" spans="1:2" x14ac:dyDescent="0.25">
      <c r="A1" s="4" t="s">
        <v>123</v>
      </c>
      <c r="B1" t="s">
        <v>122</v>
      </c>
    </row>
    <row r="2" spans="1:2" x14ac:dyDescent="0.25">
      <c r="A2" t="s">
        <v>125</v>
      </c>
      <c r="B2" s="3">
        <f>BGBSC!B2</f>
        <v>252.5</v>
      </c>
    </row>
    <row r="3" spans="1:2" x14ac:dyDescent="0.2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2014-08-26T20:23:01Z</dcterms:created>
  <dcterms:modified xsi:type="dcterms:W3CDTF">2022-05-27T20:52:39Z</dcterms:modified>
</cp:coreProperties>
</file>