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robbie\Downloads\"/>
    </mc:Choice>
  </mc:AlternateContent>
  <xr:revisionPtr revIDLastSave="0" documentId="8_{95256040-72B1-4661-9EDD-721875B21DC1}" xr6:coauthVersionLast="47" xr6:coauthVersionMax="47" xr10:uidLastSave="{00000000-0000-0000-0000-000000000000}"/>
  <bookViews>
    <workbookView xWindow="-120" yWindow="-120" windowWidth="57840" windowHeight="23640" tabRatio="953" activeTab="10" xr2:uid="{00000000-000D-0000-FFFF-FFFF00000000}"/>
  </bookViews>
  <sheets>
    <sheet name="About" sheetId="1" r:id="rId1"/>
    <sheet name="RECS HC2.1" sheetId="12" r:id="rId2"/>
    <sheet name="AEO21 Table 21" sheetId="15" r:id="rId3"/>
    <sheet name="AEO21 Table 22" sheetId="16" r:id="rId4"/>
    <sheet name="AEO22 Table 21" sheetId="13" r:id="rId5"/>
    <sheet name="AEO22 Table 22" sheetId="14" r:id="rId6"/>
    <sheet name="BDESC" sheetId="20" r:id="rId7"/>
    <sheet name="IEPR 2021 Electricity_MidDemand" sheetId="17" r:id="rId8"/>
    <sheet name="DownscaledData BEOfDS" sheetId="18" r:id="rId9"/>
    <sheet name="Calculations" sheetId="5" r:id="rId10"/>
    <sheet name="BDEQ-BEOfDS-urban-residential" sheetId="6" r:id="rId11"/>
    <sheet name="BDEQ-BEOfDS-rural-residential" sheetId="7" r:id="rId12"/>
    <sheet name="BDEQ-BEOfDS-commercial" sheetId="8" r:id="rId13"/>
    <sheet name="BDEQ-BDESC-urban-residential" sheetId="9" r:id="rId14"/>
    <sheet name="BDEQ-BDESC-rural-residential" sheetId="10" r:id="rId15"/>
    <sheet name="BDEQ-BDESC-commercial" sheetId="11" r:id="rId16"/>
  </sheets>
  <externalReferences>
    <externalReference r:id="rId17"/>
  </externalReferences>
  <definedNames>
    <definedName name="billion_kw_to_MW" localSheetId="1">[1]About!$B$38</definedName>
    <definedName name="billion_kw_to_MW">About!$B$39</definedName>
    <definedName name="gigwatt_to_megawatt" localSheetId="1">[1]About!$B$39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 localSheetId="1">[1]About!$A$36</definedName>
    <definedName name="Percent_rural">About!$A$37</definedName>
    <definedName name="Percent_Urban" localSheetId="1">[1]About!$A$35</definedName>
    <definedName name="Percent_Urban">About!$A$36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3" i="6" l="1"/>
  <c r="C3" i="6"/>
  <c r="D3" i="6"/>
  <c r="E3" i="6"/>
  <c r="F3" i="6"/>
  <c r="G3" i="6"/>
  <c r="H3" i="6"/>
  <c r="I3" i="6"/>
  <c r="J3" i="6"/>
  <c r="K3" i="6"/>
  <c r="L3" i="6"/>
  <c r="M3" i="6"/>
  <c r="N3" i="6"/>
  <c r="O3" i="6"/>
  <c r="P3" i="6"/>
  <c r="Q3" i="6"/>
  <c r="R3" i="6"/>
  <c r="S3" i="6"/>
  <c r="T3" i="6"/>
  <c r="U3" i="6"/>
  <c r="V3" i="6"/>
  <c r="W3" i="6"/>
  <c r="X3" i="6"/>
  <c r="Y3" i="6"/>
  <c r="Z3" i="6"/>
  <c r="AA3" i="6"/>
  <c r="AB3" i="6"/>
  <c r="AC3" i="6"/>
  <c r="AD3" i="6"/>
  <c r="AE3" i="6"/>
  <c r="AF3" i="6"/>
  <c r="B4" i="6"/>
  <c r="C4" i="6"/>
  <c r="D4" i="6"/>
  <c r="E4" i="6"/>
  <c r="F4" i="6"/>
  <c r="G4" i="6"/>
  <c r="H4" i="6"/>
  <c r="I4" i="6"/>
  <c r="J4" i="6"/>
  <c r="K4" i="6"/>
  <c r="L4" i="6"/>
  <c r="M4" i="6"/>
  <c r="N4" i="6"/>
  <c r="O4" i="6"/>
  <c r="P4" i="6"/>
  <c r="Q4" i="6"/>
  <c r="R4" i="6"/>
  <c r="S4" i="6"/>
  <c r="T4" i="6"/>
  <c r="U4" i="6"/>
  <c r="V4" i="6"/>
  <c r="W4" i="6"/>
  <c r="X4" i="6"/>
  <c r="Y4" i="6"/>
  <c r="Z4" i="6"/>
  <c r="AA4" i="6"/>
  <c r="AB4" i="6"/>
  <c r="AC4" i="6"/>
  <c r="AD4" i="6"/>
  <c r="AE4" i="6"/>
  <c r="AF4" i="6"/>
  <c r="B5" i="6"/>
  <c r="C5" i="6"/>
  <c r="D5" i="6"/>
  <c r="E5" i="6"/>
  <c r="F5" i="6"/>
  <c r="G5" i="6"/>
  <c r="H5" i="6"/>
  <c r="I5" i="6"/>
  <c r="J5" i="6"/>
  <c r="K5" i="6"/>
  <c r="L5" i="6"/>
  <c r="M5" i="6"/>
  <c r="N5" i="6"/>
  <c r="O5" i="6"/>
  <c r="P5" i="6"/>
  <c r="Q5" i="6"/>
  <c r="R5" i="6"/>
  <c r="S5" i="6"/>
  <c r="T5" i="6"/>
  <c r="U5" i="6"/>
  <c r="V5" i="6"/>
  <c r="W5" i="6"/>
  <c r="X5" i="6"/>
  <c r="Y5" i="6"/>
  <c r="Z5" i="6"/>
  <c r="AA5" i="6"/>
  <c r="AB5" i="6"/>
  <c r="AC5" i="6"/>
  <c r="AD5" i="6"/>
  <c r="AE5" i="6"/>
  <c r="AF5" i="6"/>
  <c r="B6" i="6"/>
  <c r="C6" i="6"/>
  <c r="D6" i="6"/>
  <c r="E6" i="6"/>
  <c r="F6" i="6"/>
  <c r="G6" i="6"/>
  <c r="H6" i="6"/>
  <c r="I6" i="6"/>
  <c r="J6" i="6"/>
  <c r="K6" i="6"/>
  <c r="L6" i="6"/>
  <c r="M6" i="6"/>
  <c r="N6" i="6"/>
  <c r="O6" i="6"/>
  <c r="P6" i="6"/>
  <c r="Q6" i="6"/>
  <c r="R6" i="6"/>
  <c r="S6" i="6"/>
  <c r="T6" i="6"/>
  <c r="U6" i="6"/>
  <c r="V6" i="6"/>
  <c r="W6" i="6"/>
  <c r="X6" i="6"/>
  <c r="Y6" i="6"/>
  <c r="Z6" i="6"/>
  <c r="AA6" i="6"/>
  <c r="AB6" i="6"/>
  <c r="AC6" i="6"/>
  <c r="AD6" i="6"/>
  <c r="AE6" i="6"/>
  <c r="AF6" i="6"/>
  <c r="B7" i="6"/>
  <c r="C7" i="6"/>
  <c r="D7" i="6"/>
  <c r="E7" i="6"/>
  <c r="F7" i="6"/>
  <c r="G7" i="6"/>
  <c r="H7" i="6"/>
  <c r="I7" i="6"/>
  <c r="J7" i="6"/>
  <c r="K7" i="6"/>
  <c r="L7" i="6"/>
  <c r="M7" i="6"/>
  <c r="N7" i="6"/>
  <c r="O7" i="6"/>
  <c r="P7" i="6"/>
  <c r="Q7" i="6"/>
  <c r="R7" i="6"/>
  <c r="S7" i="6"/>
  <c r="T7" i="6"/>
  <c r="U7" i="6"/>
  <c r="V7" i="6"/>
  <c r="W7" i="6"/>
  <c r="X7" i="6"/>
  <c r="Y7" i="6"/>
  <c r="Z7" i="6"/>
  <c r="AA7" i="6"/>
  <c r="AB7" i="6"/>
  <c r="AC7" i="6"/>
  <c r="AD7" i="6"/>
  <c r="AE7" i="6"/>
  <c r="AF7" i="6"/>
  <c r="B8" i="6"/>
  <c r="C8" i="6"/>
  <c r="D8" i="6"/>
  <c r="E8" i="6"/>
  <c r="F8" i="6"/>
  <c r="G8" i="6"/>
  <c r="H8" i="6"/>
  <c r="I8" i="6"/>
  <c r="J8" i="6"/>
  <c r="K8" i="6"/>
  <c r="L8" i="6"/>
  <c r="M8" i="6"/>
  <c r="N8" i="6"/>
  <c r="O8" i="6"/>
  <c r="P8" i="6"/>
  <c r="Q8" i="6"/>
  <c r="R8" i="6"/>
  <c r="S8" i="6"/>
  <c r="T8" i="6"/>
  <c r="U8" i="6"/>
  <c r="V8" i="6"/>
  <c r="W8" i="6"/>
  <c r="X8" i="6"/>
  <c r="Y8" i="6"/>
  <c r="Z8" i="6"/>
  <c r="AA8" i="6"/>
  <c r="AB8" i="6"/>
  <c r="AC8" i="6"/>
  <c r="AD8" i="6"/>
  <c r="AE8" i="6"/>
  <c r="AF8" i="6"/>
  <c r="B9" i="6"/>
  <c r="C9" i="6"/>
  <c r="D9" i="6"/>
  <c r="E9" i="6"/>
  <c r="F9" i="6"/>
  <c r="G9" i="6"/>
  <c r="H9" i="6"/>
  <c r="I9" i="6"/>
  <c r="J9" i="6"/>
  <c r="K9" i="6"/>
  <c r="L9" i="6"/>
  <c r="M9" i="6"/>
  <c r="N9" i="6"/>
  <c r="O9" i="6"/>
  <c r="P9" i="6"/>
  <c r="Q9" i="6"/>
  <c r="R9" i="6"/>
  <c r="S9" i="6"/>
  <c r="T9" i="6"/>
  <c r="U9" i="6"/>
  <c r="V9" i="6"/>
  <c r="W9" i="6"/>
  <c r="X9" i="6"/>
  <c r="Y9" i="6"/>
  <c r="Z9" i="6"/>
  <c r="AA9" i="6"/>
  <c r="AB9" i="6"/>
  <c r="AC9" i="6"/>
  <c r="AD9" i="6"/>
  <c r="AE9" i="6"/>
  <c r="AF9" i="6"/>
  <c r="B10" i="6"/>
  <c r="C10" i="6"/>
  <c r="D10" i="6"/>
  <c r="E10" i="6"/>
  <c r="F10" i="6"/>
  <c r="G10" i="6"/>
  <c r="H10" i="6"/>
  <c r="I10" i="6"/>
  <c r="J10" i="6"/>
  <c r="K10" i="6"/>
  <c r="L10" i="6"/>
  <c r="M10" i="6"/>
  <c r="N10" i="6"/>
  <c r="O10" i="6"/>
  <c r="P10" i="6"/>
  <c r="Q10" i="6"/>
  <c r="R10" i="6"/>
  <c r="S10" i="6"/>
  <c r="T10" i="6"/>
  <c r="U10" i="6"/>
  <c r="V10" i="6"/>
  <c r="W10" i="6"/>
  <c r="X10" i="6"/>
  <c r="Y10" i="6"/>
  <c r="Z10" i="6"/>
  <c r="AA10" i="6"/>
  <c r="AB10" i="6"/>
  <c r="AC10" i="6"/>
  <c r="AD10" i="6"/>
  <c r="AE10" i="6"/>
  <c r="AF10" i="6"/>
  <c r="B11" i="6"/>
  <c r="C11" i="6"/>
  <c r="D11" i="6"/>
  <c r="E11" i="6"/>
  <c r="F11" i="6"/>
  <c r="G11" i="6"/>
  <c r="H11" i="6"/>
  <c r="I11" i="6"/>
  <c r="J11" i="6"/>
  <c r="K11" i="6"/>
  <c r="L11" i="6"/>
  <c r="M11" i="6"/>
  <c r="N11" i="6"/>
  <c r="O11" i="6"/>
  <c r="P11" i="6"/>
  <c r="Q11" i="6"/>
  <c r="R11" i="6"/>
  <c r="S11" i="6"/>
  <c r="T11" i="6"/>
  <c r="U11" i="6"/>
  <c r="V11" i="6"/>
  <c r="W11" i="6"/>
  <c r="X11" i="6"/>
  <c r="Y11" i="6"/>
  <c r="Z11" i="6"/>
  <c r="AA11" i="6"/>
  <c r="AB11" i="6"/>
  <c r="AC11" i="6"/>
  <c r="AD11" i="6"/>
  <c r="AE11" i="6"/>
  <c r="AF11" i="6"/>
  <c r="B12" i="6"/>
  <c r="C12" i="6"/>
  <c r="D12" i="6"/>
  <c r="E12" i="6"/>
  <c r="F12" i="6"/>
  <c r="G12" i="6"/>
  <c r="H12" i="6"/>
  <c r="I12" i="6"/>
  <c r="J12" i="6"/>
  <c r="K12" i="6"/>
  <c r="L12" i="6"/>
  <c r="M12" i="6"/>
  <c r="N12" i="6"/>
  <c r="O12" i="6"/>
  <c r="P12" i="6"/>
  <c r="Q12" i="6"/>
  <c r="R12" i="6"/>
  <c r="S12" i="6"/>
  <c r="T12" i="6"/>
  <c r="U12" i="6"/>
  <c r="V12" i="6"/>
  <c r="W12" i="6"/>
  <c r="X12" i="6"/>
  <c r="Y12" i="6"/>
  <c r="Z12" i="6"/>
  <c r="AA12" i="6"/>
  <c r="AB12" i="6"/>
  <c r="AC12" i="6"/>
  <c r="AD12" i="6"/>
  <c r="AE12" i="6"/>
  <c r="AF12" i="6"/>
  <c r="B13" i="6"/>
  <c r="C13" i="6"/>
  <c r="D13" i="6"/>
  <c r="E13" i="6"/>
  <c r="F13" i="6"/>
  <c r="G13" i="6"/>
  <c r="H13" i="6"/>
  <c r="I13" i="6"/>
  <c r="J13" i="6"/>
  <c r="K13" i="6"/>
  <c r="L13" i="6"/>
  <c r="M13" i="6"/>
  <c r="N13" i="6"/>
  <c r="O13" i="6"/>
  <c r="P13" i="6"/>
  <c r="Q13" i="6"/>
  <c r="R13" i="6"/>
  <c r="S13" i="6"/>
  <c r="T13" i="6"/>
  <c r="U13" i="6"/>
  <c r="V13" i="6"/>
  <c r="W13" i="6"/>
  <c r="X13" i="6"/>
  <c r="Y13" i="6"/>
  <c r="Z13" i="6"/>
  <c r="AA13" i="6"/>
  <c r="AB13" i="6"/>
  <c r="AC13" i="6"/>
  <c r="AD13" i="6"/>
  <c r="AE13" i="6"/>
  <c r="AF13" i="6"/>
  <c r="B14" i="6"/>
  <c r="C14" i="6"/>
  <c r="D14" i="6"/>
  <c r="E14" i="6"/>
  <c r="F14" i="6"/>
  <c r="G14" i="6"/>
  <c r="H14" i="6"/>
  <c r="I14" i="6"/>
  <c r="J14" i="6"/>
  <c r="K14" i="6"/>
  <c r="L14" i="6"/>
  <c r="M14" i="6"/>
  <c r="N14" i="6"/>
  <c r="O14" i="6"/>
  <c r="P14" i="6"/>
  <c r="Q14" i="6"/>
  <c r="R14" i="6"/>
  <c r="S14" i="6"/>
  <c r="T14" i="6"/>
  <c r="U14" i="6"/>
  <c r="V14" i="6"/>
  <c r="W14" i="6"/>
  <c r="X14" i="6"/>
  <c r="Y14" i="6"/>
  <c r="Z14" i="6"/>
  <c r="AA14" i="6"/>
  <c r="AB14" i="6"/>
  <c r="AC14" i="6"/>
  <c r="AD14" i="6"/>
  <c r="AE14" i="6"/>
  <c r="AF14" i="6"/>
  <c r="B15" i="6"/>
  <c r="C15" i="6"/>
  <c r="D15" i="6"/>
  <c r="E15" i="6"/>
  <c r="F15" i="6"/>
  <c r="G15" i="6"/>
  <c r="H15" i="6"/>
  <c r="I15" i="6"/>
  <c r="J15" i="6"/>
  <c r="K15" i="6"/>
  <c r="L15" i="6"/>
  <c r="M15" i="6"/>
  <c r="N15" i="6"/>
  <c r="O15" i="6"/>
  <c r="P15" i="6"/>
  <c r="Q15" i="6"/>
  <c r="R15" i="6"/>
  <c r="S15" i="6"/>
  <c r="T15" i="6"/>
  <c r="U15" i="6"/>
  <c r="V15" i="6"/>
  <c r="W15" i="6"/>
  <c r="X15" i="6"/>
  <c r="Y15" i="6"/>
  <c r="Z15" i="6"/>
  <c r="AA15" i="6"/>
  <c r="AB15" i="6"/>
  <c r="AC15" i="6"/>
  <c r="AD15" i="6"/>
  <c r="AE15" i="6"/>
  <c r="AF15" i="6"/>
  <c r="B16" i="6"/>
  <c r="C16" i="6"/>
  <c r="D16" i="6"/>
  <c r="E16" i="6"/>
  <c r="F16" i="6"/>
  <c r="G16" i="6"/>
  <c r="H16" i="6"/>
  <c r="I16" i="6"/>
  <c r="J16" i="6"/>
  <c r="K16" i="6"/>
  <c r="L16" i="6"/>
  <c r="M16" i="6"/>
  <c r="N16" i="6"/>
  <c r="O16" i="6"/>
  <c r="P16" i="6"/>
  <c r="Q16" i="6"/>
  <c r="R16" i="6"/>
  <c r="S16" i="6"/>
  <c r="T16" i="6"/>
  <c r="U16" i="6"/>
  <c r="V16" i="6"/>
  <c r="W16" i="6"/>
  <c r="X16" i="6"/>
  <c r="Y16" i="6"/>
  <c r="Z16" i="6"/>
  <c r="AA16" i="6"/>
  <c r="AB16" i="6"/>
  <c r="AC16" i="6"/>
  <c r="AD16" i="6"/>
  <c r="AE16" i="6"/>
  <c r="AF16" i="6"/>
  <c r="B17" i="6"/>
  <c r="C17" i="6"/>
  <c r="D17" i="6"/>
  <c r="E17" i="6"/>
  <c r="F17" i="6"/>
  <c r="G17" i="6"/>
  <c r="H17" i="6"/>
  <c r="I17" i="6"/>
  <c r="J17" i="6"/>
  <c r="K17" i="6"/>
  <c r="L17" i="6"/>
  <c r="M17" i="6"/>
  <c r="N17" i="6"/>
  <c r="O17" i="6"/>
  <c r="P17" i="6"/>
  <c r="Q17" i="6"/>
  <c r="R17" i="6"/>
  <c r="S17" i="6"/>
  <c r="T17" i="6"/>
  <c r="U17" i="6"/>
  <c r="V17" i="6"/>
  <c r="W17" i="6"/>
  <c r="X17" i="6"/>
  <c r="Y17" i="6"/>
  <c r="Z17" i="6"/>
  <c r="AA17" i="6"/>
  <c r="AB17" i="6"/>
  <c r="AC17" i="6"/>
  <c r="AD17" i="6"/>
  <c r="AE17" i="6"/>
  <c r="AF17" i="6"/>
  <c r="B18" i="6"/>
  <c r="C18" i="6"/>
  <c r="D18" i="6"/>
  <c r="E18" i="6"/>
  <c r="F18" i="6"/>
  <c r="G18" i="6"/>
  <c r="H18" i="6"/>
  <c r="I18" i="6"/>
  <c r="J18" i="6"/>
  <c r="K18" i="6"/>
  <c r="L18" i="6"/>
  <c r="M18" i="6"/>
  <c r="N18" i="6"/>
  <c r="O18" i="6"/>
  <c r="P18" i="6"/>
  <c r="Q18" i="6"/>
  <c r="R18" i="6"/>
  <c r="S18" i="6"/>
  <c r="T18" i="6"/>
  <c r="U18" i="6"/>
  <c r="V18" i="6"/>
  <c r="W18" i="6"/>
  <c r="X18" i="6"/>
  <c r="Y18" i="6"/>
  <c r="Z18" i="6"/>
  <c r="AA18" i="6"/>
  <c r="AB18" i="6"/>
  <c r="AC18" i="6"/>
  <c r="AD18" i="6"/>
  <c r="AE18" i="6"/>
  <c r="AF18" i="6"/>
  <c r="B19" i="6"/>
  <c r="C19" i="6"/>
  <c r="D19" i="6"/>
  <c r="E19" i="6"/>
  <c r="F19" i="6"/>
  <c r="G19" i="6"/>
  <c r="H19" i="6"/>
  <c r="I19" i="6"/>
  <c r="J19" i="6"/>
  <c r="K19" i="6"/>
  <c r="L19" i="6"/>
  <c r="M19" i="6"/>
  <c r="N19" i="6"/>
  <c r="O19" i="6"/>
  <c r="P19" i="6"/>
  <c r="Q19" i="6"/>
  <c r="R19" i="6"/>
  <c r="S19" i="6"/>
  <c r="T19" i="6"/>
  <c r="U19" i="6"/>
  <c r="V19" i="6"/>
  <c r="W19" i="6"/>
  <c r="X19" i="6"/>
  <c r="Y19" i="6"/>
  <c r="Z19" i="6"/>
  <c r="AA19" i="6"/>
  <c r="AB19" i="6"/>
  <c r="AC19" i="6"/>
  <c r="AD19" i="6"/>
  <c r="AE19" i="6"/>
  <c r="AF19" i="6"/>
  <c r="B20" i="6"/>
  <c r="C20" i="6"/>
  <c r="D20" i="6"/>
  <c r="E20" i="6"/>
  <c r="F20" i="6"/>
  <c r="G20" i="6"/>
  <c r="H20" i="6"/>
  <c r="I20" i="6"/>
  <c r="J20" i="6"/>
  <c r="K20" i="6"/>
  <c r="L20" i="6"/>
  <c r="M20" i="6"/>
  <c r="N20" i="6"/>
  <c r="O20" i="6"/>
  <c r="P20" i="6"/>
  <c r="Q20" i="6"/>
  <c r="R20" i="6"/>
  <c r="S20" i="6"/>
  <c r="T20" i="6"/>
  <c r="U20" i="6"/>
  <c r="V20" i="6"/>
  <c r="W20" i="6"/>
  <c r="X20" i="6"/>
  <c r="Y20" i="6"/>
  <c r="Z20" i="6"/>
  <c r="AA20" i="6"/>
  <c r="AB20" i="6"/>
  <c r="AC20" i="6"/>
  <c r="AD20" i="6"/>
  <c r="AE20" i="6"/>
  <c r="AF20" i="6"/>
  <c r="B21" i="6"/>
  <c r="C21" i="6"/>
  <c r="D21" i="6"/>
  <c r="E21" i="6"/>
  <c r="F21" i="6"/>
  <c r="G21" i="6"/>
  <c r="H21" i="6"/>
  <c r="I21" i="6"/>
  <c r="J21" i="6"/>
  <c r="K21" i="6"/>
  <c r="L21" i="6"/>
  <c r="M21" i="6"/>
  <c r="N21" i="6"/>
  <c r="O21" i="6"/>
  <c r="P21" i="6"/>
  <c r="Q21" i="6"/>
  <c r="R21" i="6"/>
  <c r="S21" i="6"/>
  <c r="T21" i="6"/>
  <c r="U21" i="6"/>
  <c r="V21" i="6"/>
  <c r="W21" i="6"/>
  <c r="X21" i="6"/>
  <c r="Y21" i="6"/>
  <c r="Z21" i="6"/>
  <c r="AA21" i="6"/>
  <c r="AB21" i="6"/>
  <c r="AC21" i="6"/>
  <c r="AD21" i="6"/>
  <c r="AE21" i="6"/>
  <c r="AF21" i="6"/>
  <c r="B22" i="6"/>
  <c r="C22" i="6"/>
  <c r="D22" i="6"/>
  <c r="E22" i="6"/>
  <c r="F22" i="6"/>
  <c r="G22" i="6"/>
  <c r="H22" i="6"/>
  <c r="I22" i="6"/>
  <c r="J22" i="6"/>
  <c r="K22" i="6"/>
  <c r="L22" i="6"/>
  <c r="M22" i="6"/>
  <c r="N22" i="6"/>
  <c r="O22" i="6"/>
  <c r="P22" i="6"/>
  <c r="Q22" i="6"/>
  <c r="R22" i="6"/>
  <c r="S22" i="6"/>
  <c r="T22" i="6"/>
  <c r="U22" i="6"/>
  <c r="V22" i="6"/>
  <c r="W22" i="6"/>
  <c r="X22" i="6"/>
  <c r="Y22" i="6"/>
  <c r="Z22" i="6"/>
  <c r="AA22" i="6"/>
  <c r="AB22" i="6"/>
  <c r="AC22" i="6"/>
  <c r="AD22" i="6"/>
  <c r="AE22" i="6"/>
  <c r="AF22" i="6"/>
  <c r="B23" i="6"/>
  <c r="C23" i="6"/>
  <c r="D23" i="6"/>
  <c r="E23" i="6"/>
  <c r="F23" i="6"/>
  <c r="G23" i="6"/>
  <c r="H23" i="6"/>
  <c r="I23" i="6"/>
  <c r="J23" i="6"/>
  <c r="K23" i="6"/>
  <c r="L23" i="6"/>
  <c r="M23" i="6"/>
  <c r="N23" i="6"/>
  <c r="O23" i="6"/>
  <c r="P23" i="6"/>
  <c r="Q23" i="6"/>
  <c r="R23" i="6"/>
  <c r="S23" i="6"/>
  <c r="T23" i="6"/>
  <c r="U23" i="6"/>
  <c r="V23" i="6"/>
  <c r="W23" i="6"/>
  <c r="X23" i="6"/>
  <c r="Y23" i="6"/>
  <c r="Z23" i="6"/>
  <c r="AA23" i="6"/>
  <c r="AB23" i="6"/>
  <c r="AC23" i="6"/>
  <c r="AD23" i="6"/>
  <c r="AE23" i="6"/>
  <c r="AF23" i="6"/>
  <c r="B24" i="6"/>
  <c r="C24" i="6"/>
  <c r="D24" i="6"/>
  <c r="E24" i="6"/>
  <c r="F24" i="6"/>
  <c r="G24" i="6"/>
  <c r="H24" i="6"/>
  <c r="I24" i="6"/>
  <c r="J24" i="6"/>
  <c r="K24" i="6"/>
  <c r="L24" i="6"/>
  <c r="M24" i="6"/>
  <c r="N24" i="6"/>
  <c r="O24" i="6"/>
  <c r="P24" i="6"/>
  <c r="Q24" i="6"/>
  <c r="R24" i="6"/>
  <c r="S24" i="6"/>
  <c r="T24" i="6"/>
  <c r="U24" i="6"/>
  <c r="V24" i="6"/>
  <c r="W24" i="6"/>
  <c r="X24" i="6"/>
  <c r="Y24" i="6"/>
  <c r="Z24" i="6"/>
  <c r="AA24" i="6"/>
  <c r="AB24" i="6"/>
  <c r="AC24" i="6"/>
  <c r="AD24" i="6"/>
  <c r="AE24" i="6"/>
  <c r="AF24" i="6"/>
  <c r="B25" i="6"/>
  <c r="C25" i="6"/>
  <c r="D25" i="6"/>
  <c r="E25" i="6"/>
  <c r="F25" i="6"/>
  <c r="G25" i="6"/>
  <c r="H25" i="6"/>
  <c r="I25" i="6"/>
  <c r="J25" i="6"/>
  <c r="K25" i="6"/>
  <c r="L25" i="6"/>
  <c r="M25" i="6"/>
  <c r="N25" i="6"/>
  <c r="O25" i="6"/>
  <c r="P25" i="6"/>
  <c r="Q25" i="6"/>
  <c r="R25" i="6"/>
  <c r="S25" i="6"/>
  <c r="T25" i="6"/>
  <c r="U25" i="6"/>
  <c r="V25" i="6"/>
  <c r="W25" i="6"/>
  <c r="X25" i="6"/>
  <c r="Y25" i="6"/>
  <c r="Z25" i="6"/>
  <c r="AA25" i="6"/>
  <c r="AB25" i="6"/>
  <c r="AC25" i="6"/>
  <c r="AD25" i="6"/>
  <c r="AE25" i="6"/>
  <c r="AF25" i="6"/>
  <c r="B26" i="6"/>
  <c r="C26" i="6"/>
  <c r="D26" i="6"/>
  <c r="E26" i="6"/>
  <c r="F26" i="6"/>
  <c r="G26" i="6"/>
  <c r="H26" i="6"/>
  <c r="I26" i="6"/>
  <c r="J26" i="6"/>
  <c r="K26" i="6"/>
  <c r="L26" i="6"/>
  <c r="M26" i="6"/>
  <c r="N26" i="6"/>
  <c r="O26" i="6"/>
  <c r="P26" i="6"/>
  <c r="Q26" i="6"/>
  <c r="R26" i="6"/>
  <c r="S26" i="6"/>
  <c r="T26" i="6"/>
  <c r="U26" i="6"/>
  <c r="V26" i="6"/>
  <c r="W26" i="6"/>
  <c r="X26" i="6"/>
  <c r="Y26" i="6"/>
  <c r="Z26" i="6"/>
  <c r="AA26" i="6"/>
  <c r="AB26" i="6"/>
  <c r="AC26" i="6"/>
  <c r="AD26" i="6"/>
  <c r="AE26" i="6"/>
  <c r="AF26" i="6"/>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3" i="8"/>
  <c r="C3" i="8"/>
  <c r="D3" i="8"/>
  <c r="E3" i="8"/>
  <c r="F3" i="8"/>
  <c r="G3" i="8"/>
  <c r="H3" i="8"/>
  <c r="I3" i="8"/>
  <c r="J3" i="8"/>
  <c r="K3" i="8"/>
  <c r="L3" i="8"/>
  <c r="M3" i="8"/>
  <c r="N3" i="8"/>
  <c r="O3" i="8"/>
  <c r="P3" i="8"/>
  <c r="Q3" i="8"/>
  <c r="R3" i="8"/>
  <c r="S3" i="8"/>
  <c r="T3" i="8"/>
  <c r="U3" i="8"/>
  <c r="V3" i="8"/>
  <c r="W3" i="8"/>
  <c r="X3" i="8"/>
  <c r="Y3" i="8"/>
  <c r="Z3" i="8"/>
  <c r="AA3" i="8"/>
  <c r="AB3" i="8"/>
  <c r="AC3" i="8"/>
  <c r="AD3" i="8"/>
  <c r="AE3" i="8"/>
  <c r="AF3" i="8"/>
  <c r="B4" i="8"/>
  <c r="C4" i="8"/>
  <c r="D4" i="8"/>
  <c r="E4" i="8"/>
  <c r="F4" i="8"/>
  <c r="G4" i="8"/>
  <c r="H4" i="8"/>
  <c r="I4" i="8"/>
  <c r="J4" i="8"/>
  <c r="K4" i="8"/>
  <c r="L4" i="8"/>
  <c r="M4" i="8"/>
  <c r="N4" i="8"/>
  <c r="O4" i="8"/>
  <c r="P4" i="8"/>
  <c r="Q4" i="8"/>
  <c r="R4" i="8"/>
  <c r="S4" i="8"/>
  <c r="T4" i="8"/>
  <c r="U4" i="8"/>
  <c r="V4" i="8"/>
  <c r="W4" i="8"/>
  <c r="X4" i="8"/>
  <c r="Y4" i="8"/>
  <c r="Z4" i="8"/>
  <c r="AA4" i="8"/>
  <c r="AB4" i="8"/>
  <c r="AC4" i="8"/>
  <c r="AD4" i="8"/>
  <c r="AE4" i="8"/>
  <c r="AF4" i="8"/>
  <c r="B5" i="8"/>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6" i="8"/>
  <c r="C6" i="8"/>
  <c r="D6" i="8"/>
  <c r="E6" i="8"/>
  <c r="F6" i="8"/>
  <c r="G6" i="8"/>
  <c r="H6" i="8"/>
  <c r="I6" i="8"/>
  <c r="J6" i="8"/>
  <c r="K6" i="8"/>
  <c r="L6" i="8"/>
  <c r="M6" i="8"/>
  <c r="N6" i="8"/>
  <c r="O6" i="8"/>
  <c r="P6" i="8"/>
  <c r="Q6" i="8"/>
  <c r="R6" i="8"/>
  <c r="S6" i="8"/>
  <c r="T6" i="8"/>
  <c r="U6" i="8"/>
  <c r="V6" i="8"/>
  <c r="W6" i="8"/>
  <c r="X6" i="8"/>
  <c r="Y6" i="8"/>
  <c r="Z6" i="8"/>
  <c r="AA6" i="8"/>
  <c r="AB6" i="8"/>
  <c r="AC6" i="8"/>
  <c r="AD6" i="8"/>
  <c r="AE6" i="8"/>
  <c r="AF6" i="8"/>
  <c r="B7" i="8"/>
  <c r="C7" i="8"/>
  <c r="D7" i="8"/>
  <c r="E7" i="8"/>
  <c r="F7" i="8"/>
  <c r="G7" i="8"/>
  <c r="H7" i="8"/>
  <c r="I7" i="8"/>
  <c r="J7" i="8"/>
  <c r="K7" i="8"/>
  <c r="L7" i="8"/>
  <c r="M7" i="8"/>
  <c r="N7" i="8"/>
  <c r="O7" i="8"/>
  <c r="P7" i="8"/>
  <c r="Q7" i="8"/>
  <c r="R7" i="8"/>
  <c r="S7" i="8"/>
  <c r="T7" i="8"/>
  <c r="U7" i="8"/>
  <c r="V7" i="8"/>
  <c r="W7" i="8"/>
  <c r="X7" i="8"/>
  <c r="Y7" i="8"/>
  <c r="Z7" i="8"/>
  <c r="AA7" i="8"/>
  <c r="AB7" i="8"/>
  <c r="AC7" i="8"/>
  <c r="AD7" i="8"/>
  <c r="AE7" i="8"/>
  <c r="AF7" i="8"/>
  <c r="B8" i="8"/>
  <c r="C8" i="8"/>
  <c r="D8" i="8"/>
  <c r="E8" i="8"/>
  <c r="F8" i="8"/>
  <c r="G8" i="8"/>
  <c r="H8" i="8"/>
  <c r="I8" i="8"/>
  <c r="J8" i="8"/>
  <c r="K8" i="8"/>
  <c r="L8" i="8"/>
  <c r="M8" i="8"/>
  <c r="N8" i="8"/>
  <c r="O8" i="8"/>
  <c r="P8" i="8"/>
  <c r="Q8" i="8"/>
  <c r="R8" i="8"/>
  <c r="S8" i="8"/>
  <c r="T8" i="8"/>
  <c r="U8" i="8"/>
  <c r="V8" i="8"/>
  <c r="W8" i="8"/>
  <c r="X8" i="8"/>
  <c r="Y8" i="8"/>
  <c r="Z8" i="8"/>
  <c r="AA8" i="8"/>
  <c r="AB8" i="8"/>
  <c r="AC8" i="8"/>
  <c r="AD8" i="8"/>
  <c r="AE8" i="8"/>
  <c r="AF8" i="8"/>
  <c r="B9" i="8"/>
  <c r="C9" i="8"/>
  <c r="D9" i="8"/>
  <c r="E9" i="8"/>
  <c r="F9" i="8"/>
  <c r="G9" i="8"/>
  <c r="H9" i="8"/>
  <c r="I9" i="8"/>
  <c r="J9" i="8"/>
  <c r="K9" i="8"/>
  <c r="L9" i="8"/>
  <c r="M9" i="8"/>
  <c r="N9" i="8"/>
  <c r="O9" i="8"/>
  <c r="P9" i="8"/>
  <c r="Q9" i="8"/>
  <c r="R9" i="8"/>
  <c r="S9" i="8"/>
  <c r="T9" i="8"/>
  <c r="U9" i="8"/>
  <c r="V9" i="8"/>
  <c r="W9" i="8"/>
  <c r="X9" i="8"/>
  <c r="Y9" i="8"/>
  <c r="Z9" i="8"/>
  <c r="AA9" i="8"/>
  <c r="AB9" i="8"/>
  <c r="AC9" i="8"/>
  <c r="AD9" i="8"/>
  <c r="AE9" i="8"/>
  <c r="AF9" i="8"/>
  <c r="B10" i="8"/>
  <c r="C10" i="8"/>
  <c r="D10" i="8"/>
  <c r="E10" i="8"/>
  <c r="F10" i="8"/>
  <c r="G10" i="8"/>
  <c r="H10" i="8"/>
  <c r="I10" i="8"/>
  <c r="J10" i="8"/>
  <c r="K10" i="8"/>
  <c r="L10" i="8"/>
  <c r="M10" i="8"/>
  <c r="N10" i="8"/>
  <c r="O10" i="8"/>
  <c r="P10" i="8"/>
  <c r="Q10" i="8"/>
  <c r="R10" i="8"/>
  <c r="S10" i="8"/>
  <c r="T10" i="8"/>
  <c r="U10" i="8"/>
  <c r="V10" i="8"/>
  <c r="W10" i="8"/>
  <c r="X10" i="8"/>
  <c r="Y10" i="8"/>
  <c r="Z10" i="8"/>
  <c r="AA10" i="8"/>
  <c r="AB10" i="8"/>
  <c r="AC10" i="8"/>
  <c r="AD10" i="8"/>
  <c r="AE10" i="8"/>
  <c r="AF10" i="8"/>
  <c r="B11" i="8"/>
  <c r="C11" i="8"/>
  <c r="D11" i="8"/>
  <c r="E11" i="8"/>
  <c r="F11" i="8"/>
  <c r="G11" i="8"/>
  <c r="H11" i="8"/>
  <c r="I11" i="8"/>
  <c r="J11" i="8"/>
  <c r="K11" i="8"/>
  <c r="L11" i="8"/>
  <c r="M11" i="8"/>
  <c r="N11" i="8"/>
  <c r="O11" i="8"/>
  <c r="P11" i="8"/>
  <c r="Q11" i="8"/>
  <c r="R11" i="8"/>
  <c r="S11" i="8"/>
  <c r="T11" i="8"/>
  <c r="U11" i="8"/>
  <c r="V11" i="8"/>
  <c r="W11" i="8"/>
  <c r="X11" i="8"/>
  <c r="Y11" i="8"/>
  <c r="Z11" i="8"/>
  <c r="AA11" i="8"/>
  <c r="AB11" i="8"/>
  <c r="AC11" i="8"/>
  <c r="AD11" i="8"/>
  <c r="AE11" i="8"/>
  <c r="AF11" i="8"/>
  <c r="B12" i="8"/>
  <c r="C12" i="8"/>
  <c r="D12" i="8"/>
  <c r="E12" i="8"/>
  <c r="F12" i="8"/>
  <c r="G12" i="8"/>
  <c r="H12" i="8"/>
  <c r="I12" i="8"/>
  <c r="J12" i="8"/>
  <c r="K12" i="8"/>
  <c r="L12" i="8"/>
  <c r="M12" i="8"/>
  <c r="N12" i="8"/>
  <c r="O12" i="8"/>
  <c r="P12" i="8"/>
  <c r="Q12" i="8"/>
  <c r="R12" i="8"/>
  <c r="S12" i="8"/>
  <c r="T12" i="8"/>
  <c r="U12" i="8"/>
  <c r="V12" i="8"/>
  <c r="W12" i="8"/>
  <c r="X12" i="8"/>
  <c r="Y12" i="8"/>
  <c r="Z12" i="8"/>
  <c r="AA12" i="8"/>
  <c r="AB12" i="8"/>
  <c r="AC12" i="8"/>
  <c r="AD12" i="8"/>
  <c r="AE12" i="8"/>
  <c r="AF12" i="8"/>
  <c r="B13" i="8"/>
  <c r="C13" i="8"/>
  <c r="D13" i="8"/>
  <c r="E13" i="8"/>
  <c r="F13" i="8"/>
  <c r="G13" i="8"/>
  <c r="H13" i="8"/>
  <c r="I13" i="8"/>
  <c r="J13" i="8"/>
  <c r="K13" i="8"/>
  <c r="L13" i="8"/>
  <c r="M13" i="8"/>
  <c r="N13" i="8"/>
  <c r="O13" i="8"/>
  <c r="P13" i="8"/>
  <c r="Q13" i="8"/>
  <c r="R13" i="8"/>
  <c r="S13" i="8"/>
  <c r="T13" i="8"/>
  <c r="U13" i="8"/>
  <c r="V13" i="8"/>
  <c r="W13" i="8"/>
  <c r="X13" i="8"/>
  <c r="Y13" i="8"/>
  <c r="Z13" i="8"/>
  <c r="AA13" i="8"/>
  <c r="AB13" i="8"/>
  <c r="AC13" i="8"/>
  <c r="AD13" i="8"/>
  <c r="AE13" i="8"/>
  <c r="AF13" i="8"/>
  <c r="B14" i="8"/>
  <c r="C14" i="8"/>
  <c r="D14" i="8"/>
  <c r="E14" i="8"/>
  <c r="F14" i="8"/>
  <c r="G14" i="8"/>
  <c r="H14" i="8"/>
  <c r="I14" i="8"/>
  <c r="J14" i="8"/>
  <c r="K14" i="8"/>
  <c r="L14" i="8"/>
  <c r="M14" i="8"/>
  <c r="N14" i="8"/>
  <c r="O14" i="8"/>
  <c r="P14" i="8"/>
  <c r="Q14" i="8"/>
  <c r="R14" i="8"/>
  <c r="S14" i="8"/>
  <c r="T14" i="8"/>
  <c r="U14" i="8"/>
  <c r="V14" i="8"/>
  <c r="W14" i="8"/>
  <c r="X14" i="8"/>
  <c r="Y14" i="8"/>
  <c r="Z14" i="8"/>
  <c r="AA14" i="8"/>
  <c r="AB14" i="8"/>
  <c r="AC14" i="8"/>
  <c r="AD14" i="8"/>
  <c r="AE14" i="8"/>
  <c r="AF14" i="8"/>
  <c r="B15" i="8"/>
  <c r="C15" i="8"/>
  <c r="D15" i="8"/>
  <c r="E15" i="8"/>
  <c r="F15" i="8"/>
  <c r="G15" i="8"/>
  <c r="H15" i="8"/>
  <c r="I15" i="8"/>
  <c r="J15" i="8"/>
  <c r="K15" i="8"/>
  <c r="L15" i="8"/>
  <c r="M15" i="8"/>
  <c r="N15" i="8"/>
  <c r="O15" i="8"/>
  <c r="P15" i="8"/>
  <c r="Q15" i="8"/>
  <c r="R15" i="8"/>
  <c r="S15" i="8"/>
  <c r="T15" i="8"/>
  <c r="U15" i="8"/>
  <c r="V15" i="8"/>
  <c r="W15" i="8"/>
  <c r="X15" i="8"/>
  <c r="Y15" i="8"/>
  <c r="Z15" i="8"/>
  <c r="AA15" i="8"/>
  <c r="AB15" i="8"/>
  <c r="AC15" i="8"/>
  <c r="AD15" i="8"/>
  <c r="AE15" i="8"/>
  <c r="AF15" i="8"/>
  <c r="B16" i="8"/>
  <c r="C16" i="8"/>
  <c r="D16" i="8"/>
  <c r="E16" i="8"/>
  <c r="F16" i="8"/>
  <c r="G16" i="8"/>
  <c r="H16" i="8"/>
  <c r="I16" i="8"/>
  <c r="J16" i="8"/>
  <c r="K16" i="8"/>
  <c r="L16" i="8"/>
  <c r="M16" i="8"/>
  <c r="N16" i="8"/>
  <c r="O16" i="8"/>
  <c r="P16" i="8"/>
  <c r="Q16" i="8"/>
  <c r="R16" i="8"/>
  <c r="S16" i="8"/>
  <c r="T16" i="8"/>
  <c r="U16" i="8"/>
  <c r="V16" i="8"/>
  <c r="W16" i="8"/>
  <c r="X16" i="8"/>
  <c r="Y16" i="8"/>
  <c r="Z16" i="8"/>
  <c r="AA16" i="8"/>
  <c r="AB16" i="8"/>
  <c r="AC16" i="8"/>
  <c r="AD16" i="8"/>
  <c r="AE16" i="8"/>
  <c r="AF16" i="8"/>
  <c r="B17" i="8"/>
  <c r="C17" i="8"/>
  <c r="D17" i="8"/>
  <c r="E17" i="8"/>
  <c r="F17" i="8"/>
  <c r="G17" i="8"/>
  <c r="H17" i="8"/>
  <c r="I17" i="8"/>
  <c r="J17" i="8"/>
  <c r="K17" i="8"/>
  <c r="L17" i="8"/>
  <c r="M17" i="8"/>
  <c r="N17" i="8"/>
  <c r="O17" i="8"/>
  <c r="P17" i="8"/>
  <c r="Q17" i="8"/>
  <c r="R17" i="8"/>
  <c r="S17" i="8"/>
  <c r="T17" i="8"/>
  <c r="U17" i="8"/>
  <c r="V17" i="8"/>
  <c r="W17" i="8"/>
  <c r="X17" i="8"/>
  <c r="Y17" i="8"/>
  <c r="Z17" i="8"/>
  <c r="AA17" i="8"/>
  <c r="AB17" i="8"/>
  <c r="AC17" i="8"/>
  <c r="AD17" i="8"/>
  <c r="AE17" i="8"/>
  <c r="AF17" i="8"/>
  <c r="B18" i="8"/>
  <c r="C18" i="8"/>
  <c r="D18" i="8"/>
  <c r="E18" i="8"/>
  <c r="F18" i="8"/>
  <c r="G18" i="8"/>
  <c r="H18" i="8"/>
  <c r="I18" i="8"/>
  <c r="J18" i="8"/>
  <c r="K18" i="8"/>
  <c r="L18" i="8"/>
  <c r="M18" i="8"/>
  <c r="N18" i="8"/>
  <c r="O18" i="8"/>
  <c r="P18" i="8"/>
  <c r="Q18" i="8"/>
  <c r="R18" i="8"/>
  <c r="S18" i="8"/>
  <c r="T18" i="8"/>
  <c r="U18" i="8"/>
  <c r="V18" i="8"/>
  <c r="W18" i="8"/>
  <c r="X18" i="8"/>
  <c r="Y18" i="8"/>
  <c r="Z18" i="8"/>
  <c r="AA18" i="8"/>
  <c r="AB18" i="8"/>
  <c r="AC18" i="8"/>
  <c r="AD18" i="8"/>
  <c r="AE18" i="8"/>
  <c r="AF18" i="8"/>
  <c r="B19" i="8"/>
  <c r="C19" i="8"/>
  <c r="D19" i="8"/>
  <c r="E19" i="8"/>
  <c r="F19" i="8"/>
  <c r="G19" i="8"/>
  <c r="H19" i="8"/>
  <c r="I19" i="8"/>
  <c r="J19" i="8"/>
  <c r="K19" i="8"/>
  <c r="L19" i="8"/>
  <c r="M19" i="8"/>
  <c r="N19" i="8"/>
  <c r="O19" i="8"/>
  <c r="P19" i="8"/>
  <c r="Q19" i="8"/>
  <c r="R19" i="8"/>
  <c r="S19" i="8"/>
  <c r="T19" i="8"/>
  <c r="U19" i="8"/>
  <c r="V19" i="8"/>
  <c r="W19" i="8"/>
  <c r="X19" i="8"/>
  <c r="Y19" i="8"/>
  <c r="Z19" i="8"/>
  <c r="AA19" i="8"/>
  <c r="AB19" i="8"/>
  <c r="AC19" i="8"/>
  <c r="AD19" i="8"/>
  <c r="AE19" i="8"/>
  <c r="AF19" i="8"/>
  <c r="B20" i="8"/>
  <c r="C20" i="8"/>
  <c r="D20" i="8"/>
  <c r="E20" i="8"/>
  <c r="F20" i="8"/>
  <c r="G20" i="8"/>
  <c r="H20" i="8"/>
  <c r="I20" i="8"/>
  <c r="J20" i="8"/>
  <c r="K20" i="8"/>
  <c r="L20" i="8"/>
  <c r="M20" i="8"/>
  <c r="N20" i="8"/>
  <c r="O20" i="8"/>
  <c r="P20" i="8"/>
  <c r="Q20" i="8"/>
  <c r="R20" i="8"/>
  <c r="S20" i="8"/>
  <c r="T20" i="8"/>
  <c r="U20" i="8"/>
  <c r="V20" i="8"/>
  <c r="W20" i="8"/>
  <c r="X20" i="8"/>
  <c r="Y20" i="8"/>
  <c r="Z20" i="8"/>
  <c r="AA20" i="8"/>
  <c r="AB20" i="8"/>
  <c r="AC20" i="8"/>
  <c r="AD20" i="8"/>
  <c r="AE20" i="8"/>
  <c r="AF20" i="8"/>
  <c r="B21" i="8"/>
  <c r="C21" i="8"/>
  <c r="D21" i="8"/>
  <c r="E21" i="8"/>
  <c r="F21" i="8"/>
  <c r="G21" i="8"/>
  <c r="H21" i="8"/>
  <c r="I21" i="8"/>
  <c r="J21" i="8"/>
  <c r="K21" i="8"/>
  <c r="L21" i="8"/>
  <c r="M21" i="8"/>
  <c r="N21" i="8"/>
  <c r="O21" i="8"/>
  <c r="P21" i="8"/>
  <c r="Q21" i="8"/>
  <c r="R21" i="8"/>
  <c r="S21" i="8"/>
  <c r="T21" i="8"/>
  <c r="U21" i="8"/>
  <c r="V21" i="8"/>
  <c r="W21" i="8"/>
  <c r="X21" i="8"/>
  <c r="Y21" i="8"/>
  <c r="Z21" i="8"/>
  <c r="AA21" i="8"/>
  <c r="AB21" i="8"/>
  <c r="AC21" i="8"/>
  <c r="AD21" i="8"/>
  <c r="AE21" i="8"/>
  <c r="AF21" i="8"/>
  <c r="B22" i="8"/>
  <c r="C22" i="8"/>
  <c r="D22" i="8"/>
  <c r="E22" i="8"/>
  <c r="F22" i="8"/>
  <c r="G22" i="8"/>
  <c r="H22" i="8"/>
  <c r="I22" i="8"/>
  <c r="J22" i="8"/>
  <c r="K22" i="8"/>
  <c r="L22" i="8"/>
  <c r="M22" i="8"/>
  <c r="N22" i="8"/>
  <c r="O22" i="8"/>
  <c r="P22" i="8"/>
  <c r="Q22" i="8"/>
  <c r="R22" i="8"/>
  <c r="S22" i="8"/>
  <c r="T22" i="8"/>
  <c r="U22" i="8"/>
  <c r="V22" i="8"/>
  <c r="W22" i="8"/>
  <c r="X22" i="8"/>
  <c r="Y22" i="8"/>
  <c r="Z22" i="8"/>
  <c r="AA22" i="8"/>
  <c r="AB22" i="8"/>
  <c r="AC22" i="8"/>
  <c r="AD22" i="8"/>
  <c r="AE22" i="8"/>
  <c r="AF22" i="8"/>
  <c r="B23" i="8"/>
  <c r="C23" i="8"/>
  <c r="D23" i="8"/>
  <c r="E23" i="8"/>
  <c r="F23" i="8"/>
  <c r="G23" i="8"/>
  <c r="H23" i="8"/>
  <c r="I23" i="8"/>
  <c r="J23" i="8"/>
  <c r="K23" i="8"/>
  <c r="L23" i="8"/>
  <c r="M23" i="8"/>
  <c r="N23" i="8"/>
  <c r="O23" i="8"/>
  <c r="P23" i="8"/>
  <c r="Q23" i="8"/>
  <c r="R23" i="8"/>
  <c r="S23" i="8"/>
  <c r="T23" i="8"/>
  <c r="U23" i="8"/>
  <c r="V23" i="8"/>
  <c r="W23" i="8"/>
  <c r="X23" i="8"/>
  <c r="Y23" i="8"/>
  <c r="Z23" i="8"/>
  <c r="AA23" i="8"/>
  <c r="AB23" i="8"/>
  <c r="AC23" i="8"/>
  <c r="AD23" i="8"/>
  <c r="AE23" i="8"/>
  <c r="AF23" i="8"/>
  <c r="B24" i="8"/>
  <c r="C24" i="8"/>
  <c r="D24" i="8"/>
  <c r="E24" i="8"/>
  <c r="F24" i="8"/>
  <c r="G24" i="8"/>
  <c r="H24" i="8"/>
  <c r="I24" i="8"/>
  <c r="J24" i="8"/>
  <c r="K24" i="8"/>
  <c r="L24" i="8"/>
  <c r="M24" i="8"/>
  <c r="N24" i="8"/>
  <c r="O24" i="8"/>
  <c r="P24" i="8"/>
  <c r="Q24" i="8"/>
  <c r="R24" i="8"/>
  <c r="S24" i="8"/>
  <c r="T24" i="8"/>
  <c r="U24" i="8"/>
  <c r="V24" i="8"/>
  <c r="W24" i="8"/>
  <c r="X24" i="8"/>
  <c r="Y24" i="8"/>
  <c r="Z24" i="8"/>
  <c r="AA24" i="8"/>
  <c r="AB24" i="8"/>
  <c r="AC24" i="8"/>
  <c r="AD24" i="8"/>
  <c r="AE24" i="8"/>
  <c r="AF24" i="8"/>
  <c r="B25" i="8"/>
  <c r="C25" i="8"/>
  <c r="D25" i="8"/>
  <c r="E25" i="8"/>
  <c r="F25" i="8"/>
  <c r="G25" i="8"/>
  <c r="H25" i="8"/>
  <c r="I25" i="8"/>
  <c r="J25" i="8"/>
  <c r="K25" i="8"/>
  <c r="L25" i="8"/>
  <c r="M25" i="8"/>
  <c r="N25" i="8"/>
  <c r="O25" i="8"/>
  <c r="P25" i="8"/>
  <c r="Q25" i="8"/>
  <c r="R25" i="8"/>
  <c r="S25" i="8"/>
  <c r="T25" i="8"/>
  <c r="U25" i="8"/>
  <c r="V25" i="8"/>
  <c r="W25" i="8"/>
  <c r="X25" i="8"/>
  <c r="Y25" i="8"/>
  <c r="Z25" i="8"/>
  <c r="AA25" i="8"/>
  <c r="AB25" i="8"/>
  <c r="AC25" i="8"/>
  <c r="AD25" i="8"/>
  <c r="AE25" i="8"/>
  <c r="AF25" i="8"/>
  <c r="B3" i="9"/>
  <c r="C3" i="9"/>
  <c r="D3" i="9"/>
  <c r="E3" i="9"/>
  <c r="F3" i="9"/>
  <c r="G3" i="9"/>
  <c r="H3" i="9"/>
  <c r="I3" i="9"/>
  <c r="J3" i="9"/>
  <c r="K3" i="9"/>
  <c r="L3" i="9"/>
  <c r="M3" i="9"/>
  <c r="N3" i="9"/>
  <c r="O3" i="9"/>
  <c r="P3" i="9"/>
  <c r="Q3" i="9"/>
  <c r="R3" i="9"/>
  <c r="S3" i="9"/>
  <c r="T3" i="9"/>
  <c r="U3" i="9"/>
  <c r="V3" i="9"/>
  <c r="W3" i="9"/>
  <c r="X3" i="9"/>
  <c r="Y3" i="9"/>
  <c r="Z3" i="9"/>
  <c r="AA3" i="9"/>
  <c r="AB3" i="9"/>
  <c r="AC3" i="9"/>
  <c r="AD3" i="9"/>
  <c r="AE3" i="9"/>
  <c r="AF3" i="9"/>
  <c r="B4" i="9"/>
  <c r="C4" i="9"/>
  <c r="D4" i="9"/>
  <c r="E4" i="9"/>
  <c r="F4" i="9"/>
  <c r="G4" i="9"/>
  <c r="H4" i="9"/>
  <c r="I4" i="9"/>
  <c r="J4" i="9"/>
  <c r="K4" i="9"/>
  <c r="L4" i="9"/>
  <c r="M4" i="9"/>
  <c r="N4" i="9"/>
  <c r="O4" i="9"/>
  <c r="P4" i="9"/>
  <c r="Q4" i="9"/>
  <c r="R4" i="9"/>
  <c r="S4" i="9"/>
  <c r="T4" i="9"/>
  <c r="U4" i="9"/>
  <c r="V4" i="9"/>
  <c r="W4" i="9"/>
  <c r="X4" i="9"/>
  <c r="Y4" i="9"/>
  <c r="Z4" i="9"/>
  <c r="AA4" i="9"/>
  <c r="AB4" i="9"/>
  <c r="AC4" i="9"/>
  <c r="AD4" i="9"/>
  <c r="AE4" i="9"/>
  <c r="AF4" i="9"/>
  <c r="B5" i="9"/>
  <c r="C5" i="9"/>
  <c r="D5" i="9"/>
  <c r="E5" i="9"/>
  <c r="F5" i="9"/>
  <c r="G5" i="9"/>
  <c r="H5" i="9"/>
  <c r="I5" i="9"/>
  <c r="J5" i="9"/>
  <c r="K5" i="9"/>
  <c r="L5" i="9"/>
  <c r="M5" i="9"/>
  <c r="N5" i="9"/>
  <c r="O5" i="9"/>
  <c r="P5" i="9"/>
  <c r="Q5" i="9"/>
  <c r="R5" i="9"/>
  <c r="S5" i="9"/>
  <c r="T5" i="9"/>
  <c r="U5" i="9"/>
  <c r="V5" i="9"/>
  <c r="W5" i="9"/>
  <c r="X5" i="9"/>
  <c r="Y5" i="9"/>
  <c r="Z5" i="9"/>
  <c r="AA5" i="9"/>
  <c r="AB5" i="9"/>
  <c r="AC5" i="9"/>
  <c r="AD5" i="9"/>
  <c r="AE5" i="9"/>
  <c r="AF5" i="9"/>
  <c r="B6" i="9"/>
  <c r="C6" i="9"/>
  <c r="D6" i="9"/>
  <c r="E6" i="9"/>
  <c r="F6" i="9"/>
  <c r="G6" i="9"/>
  <c r="H6" i="9"/>
  <c r="I6" i="9"/>
  <c r="J6" i="9"/>
  <c r="K6" i="9"/>
  <c r="L6" i="9"/>
  <c r="M6" i="9"/>
  <c r="N6" i="9"/>
  <c r="O6" i="9"/>
  <c r="P6" i="9"/>
  <c r="Q6" i="9"/>
  <c r="R6" i="9"/>
  <c r="S6" i="9"/>
  <c r="T6" i="9"/>
  <c r="U6" i="9"/>
  <c r="V6" i="9"/>
  <c r="W6" i="9"/>
  <c r="X6" i="9"/>
  <c r="Y6" i="9"/>
  <c r="Z6" i="9"/>
  <c r="AA6" i="9"/>
  <c r="AB6" i="9"/>
  <c r="AC6" i="9"/>
  <c r="AD6" i="9"/>
  <c r="AE6" i="9"/>
  <c r="AF6" i="9"/>
  <c r="B7" i="9"/>
  <c r="C7" i="9"/>
  <c r="D7" i="9"/>
  <c r="E7" i="9"/>
  <c r="F7" i="9"/>
  <c r="G7" i="9"/>
  <c r="H7" i="9"/>
  <c r="I7" i="9"/>
  <c r="J7" i="9"/>
  <c r="K7" i="9"/>
  <c r="L7" i="9"/>
  <c r="M7" i="9"/>
  <c r="N7" i="9"/>
  <c r="O7" i="9"/>
  <c r="P7" i="9"/>
  <c r="Q7" i="9"/>
  <c r="R7" i="9"/>
  <c r="S7" i="9"/>
  <c r="T7" i="9"/>
  <c r="U7" i="9"/>
  <c r="V7" i="9"/>
  <c r="W7" i="9"/>
  <c r="X7" i="9"/>
  <c r="Y7" i="9"/>
  <c r="Z7" i="9"/>
  <c r="AA7" i="9"/>
  <c r="AB7" i="9"/>
  <c r="AC7" i="9"/>
  <c r="AD7" i="9"/>
  <c r="AE7" i="9"/>
  <c r="AF7" i="9"/>
  <c r="B8" i="9"/>
  <c r="C8" i="9"/>
  <c r="D8" i="9"/>
  <c r="E8" i="9"/>
  <c r="F8" i="9"/>
  <c r="G8" i="9"/>
  <c r="H8" i="9"/>
  <c r="I8" i="9"/>
  <c r="J8" i="9"/>
  <c r="K8" i="9"/>
  <c r="L8" i="9"/>
  <c r="M8" i="9"/>
  <c r="N8" i="9"/>
  <c r="O8" i="9"/>
  <c r="P8" i="9"/>
  <c r="Q8" i="9"/>
  <c r="R8" i="9"/>
  <c r="S8" i="9"/>
  <c r="T8" i="9"/>
  <c r="U8" i="9"/>
  <c r="V8" i="9"/>
  <c r="W8" i="9"/>
  <c r="X8" i="9"/>
  <c r="Y8" i="9"/>
  <c r="Z8" i="9"/>
  <c r="AA8" i="9"/>
  <c r="AB8" i="9"/>
  <c r="AC8" i="9"/>
  <c r="AD8" i="9"/>
  <c r="AE8" i="9"/>
  <c r="AF8" i="9"/>
  <c r="B9" i="9"/>
  <c r="C9" i="9"/>
  <c r="D9" i="9"/>
  <c r="E9" i="9"/>
  <c r="F9" i="9"/>
  <c r="G9" i="9"/>
  <c r="H9" i="9"/>
  <c r="I9" i="9"/>
  <c r="J9" i="9"/>
  <c r="K9" i="9"/>
  <c r="L9" i="9"/>
  <c r="M9" i="9"/>
  <c r="N9" i="9"/>
  <c r="O9" i="9"/>
  <c r="P9" i="9"/>
  <c r="Q9" i="9"/>
  <c r="R9" i="9"/>
  <c r="S9" i="9"/>
  <c r="T9" i="9"/>
  <c r="U9" i="9"/>
  <c r="V9" i="9"/>
  <c r="W9" i="9"/>
  <c r="X9" i="9"/>
  <c r="Y9" i="9"/>
  <c r="Z9" i="9"/>
  <c r="AA9" i="9"/>
  <c r="AB9" i="9"/>
  <c r="AC9" i="9"/>
  <c r="AD9" i="9"/>
  <c r="AE9" i="9"/>
  <c r="AF9" i="9"/>
  <c r="B10" i="9"/>
  <c r="C10" i="9"/>
  <c r="D10" i="9"/>
  <c r="E10" i="9"/>
  <c r="F10" i="9"/>
  <c r="G10" i="9"/>
  <c r="H10" i="9"/>
  <c r="I10" i="9"/>
  <c r="J10" i="9"/>
  <c r="K10" i="9"/>
  <c r="L10" i="9"/>
  <c r="M10" i="9"/>
  <c r="N10" i="9"/>
  <c r="O10" i="9"/>
  <c r="P10" i="9"/>
  <c r="Q10" i="9"/>
  <c r="R10" i="9"/>
  <c r="S10" i="9"/>
  <c r="T10" i="9"/>
  <c r="U10" i="9"/>
  <c r="V10" i="9"/>
  <c r="W10" i="9"/>
  <c r="X10" i="9"/>
  <c r="Y10" i="9"/>
  <c r="Z10" i="9"/>
  <c r="AA10" i="9"/>
  <c r="AB10" i="9"/>
  <c r="AC10" i="9"/>
  <c r="AD10" i="9"/>
  <c r="AE10" i="9"/>
  <c r="AF10" i="9"/>
  <c r="B11" i="9"/>
  <c r="C11" i="9"/>
  <c r="D11" i="9"/>
  <c r="E11" i="9"/>
  <c r="F11" i="9"/>
  <c r="G11" i="9"/>
  <c r="H11" i="9"/>
  <c r="I11" i="9"/>
  <c r="J11" i="9"/>
  <c r="K11" i="9"/>
  <c r="L11" i="9"/>
  <c r="M11" i="9"/>
  <c r="N11" i="9"/>
  <c r="O11" i="9"/>
  <c r="P11" i="9"/>
  <c r="Q11" i="9"/>
  <c r="R11" i="9"/>
  <c r="S11" i="9"/>
  <c r="T11" i="9"/>
  <c r="U11" i="9"/>
  <c r="V11" i="9"/>
  <c r="W11" i="9"/>
  <c r="X11" i="9"/>
  <c r="Y11" i="9"/>
  <c r="Z11" i="9"/>
  <c r="AA11" i="9"/>
  <c r="AB11" i="9"/>
  <c r="AC11" i="9"/>
  <c r="AD11" i="9"/>
  <c r="AE11" i="9"/>
  <c r="AF11" i="9"/>
  <c r="B12" i="9"/>
  <c r="C12" i="9"/>
  <c r="D12" i="9"/>
  <c r="E12" i="9"/>
  <c r="F12" i="9"/>
  <c r="G12" i="9"/>
  <c r="H12" i="9"/>
  <c r="I12" i="9"/>
  <c r="J12" i="9"/>
  <c r="K12" i="9"/>
  <c r="L12" i="9"/>
  <c r="M12" i="9"/>
  <c r="N12" i="9"/>
  <c r="O12" i="9"/>
  <c r="P12" i="9"/>
  <c r="Q12" i="9"/>
  <c r="R12" i="9"/>
  <c r="S12" i="9"/>
  <c r="T12" i="9"/>
  <c r="U12" i="9"/>
  <c r="V12" i="9"/>
  <c r="W12" i="9"/>
  <c r="X12" i="9"/>
  <c r="Y12" i="9"/>
  <c r="Z12" i="9"/>
  <c r="AA12" i="9"/>
  <c r="AB12" i="9"/>
  <c r="AC12" i="9"/>
  <c r="AD12" i="9"/>
  <c r="AE12" i="9"/>
  <c r="AF12" i="9"/>
  <c r="B13" i="9"/>
  <c r="C13" i="9"/>
  <c r="D13" i="9"/>
  <c r="E13" i="9"/>
  <c r="F13" i="9"/>
  <c r="G13" i="9"/>
  <c r="H13" i="9"/>
  <c r="I13" i="9"/>
  <c r="J13" i="9"/>
  <c r="K13" i="9"/>
  <c r="L13" i="9"/>
  <c r="M13" i="9"/>
  <c r="N13" i="9"/>
  <c r="O13" i="9"/>
  <c r="P13" i="9"/>
  <c r="Q13" i="9"/>
  <c r="R13" i="9"/>
  <c r="S13" i="9"/>
  <c r="T13" i="9"/>
  <c r="U13" i="9"/>
  <c r="V13" i="9"/>
  <c r="W13" i="9"/>
  <c r="X13" i="9"/>
  <c r="Y13" i="9"/>
  <c r="Z13" i="9"/>
  <c r="AA13" i="9"/>
  <c r="AB13" i="9"/>
  <c r="AC13" i="9"/>
  <c r="AD13" i="9"/>
  <c r="AE13" i="9"/>
  <c r="AF13" i="9"/>
  <c r="B14" i="9"/>
  <c r="C14" i="9"/>
  <c r="D14" i="9"/>
  <c r="E14" i="9"/>
  <c r="F14" i="9"/>
  <c r="G14" i="9"/>
  <c r="H14" i="9"/>
  <c r="I14" i="9"/>
  <c r="J14" i="9"/>
  <c r="K14" i="9"/>
  <c r="L14" i="9"/>
  <c r="M14" i="9"/>
  <c r="N14" i="9"/>
  <c r="O14" i="9"/>
  <c r="P14" i="9"/>
  <c r="Q14" i="9"/>
  <c r="R14" i="9"/>
  <c r="S14" i="9"/>
  <c r="T14" i="9"/>
  <c r="U14" i="9"/>
  <c r="V14" i="9"/>
  <c r="W14" i="9"/>
  <c r="X14" i="9"/>
  <c r="Y14" i="9"/>
  <c r="Z14" i="9"/>
  <c r="AA14" i="9"/>
  <c r="AB14" i="9"/>
  <c r="AC14" i="9"/>
  <c r="AD14" i="9"/>
  <c r="AE14" i="9"/>
  <c r="AF14" i="9"/>
  <c r="B15" i="9"/>
  <c r="C15" i="9"/>
  <c r="D15" i="9"/>
  <c r="E15" i="9"/>
  <c r="F15" i="9"/>
  <c r="G15" i="9"/>
  <c r="H15" i="9"/>
  <c r="I15" i="9"/>
  <c r="J15" i="9"/>
  <c r="K15" i="9"/>
  <c r="L15" i="9"/>
  <c r="M15" i="9"/>
  <c r="N15" i="9"/>
  <c r="O15" i="9"/>
  <c r="P15" i="9"/>
  <c r="Q15" i="9"/>
  <c r="R15" i="9"/>
  <c r="S15" i="9"/>
  <c r="T15" i="9"/>
  <c r="U15" i="9"/>
  <c r="V15" i="9"/>
  <c r="W15" i="9"/>
  <c r="X15" i="9"/>
  <c r="Y15" i="9"/>
  <c r="Z15" i="9"/>
  <c r="AA15" i="9"/>
  <c r="AB15" i="9"/>
  <c r="AC15" i="9"/>
  <c r="AD15" i="9"/>
  <c r="AE15" i="9"/>
  <c r="AF15" i="9"/>
  <c r="B16" i="9"/>
  <c r="C16" i="9"/>
  <c r="D16" i="9"/>
  <c r="E16" i="9"/>
  <c r="F16" i="9"/>
  <c r="G16" i="9"/>
  <c r="H16" i="9"/>
  <c r="I16" i="9"/>
  <c r="J16" i="9"/>
  <c r="K16" i="9"/>
  <c r="L16" i="9"/>
  <c r="M16" i="9"/>
  <c r="N16" i="9"/>
  <c r="O16" i="9"/>
  <c r="P16" i="9"/>
  <c r="Q16" i="9"/>
  <c r="R16" i="9"/>
  <c r="S16" i="9"/>
  <c r="T16" i="9"/>
  <c r="U16" i="9"/>
  <c r="V16" i="9"/>
  <c r="W16" i="9"/>
  <c r="X16" i="9"/>
  <c r="Y16" i="9"/>
  <c r="Z16" i="9"/>
  <c r="AA16" i="9"/>
  <c r="AB16" i="9"/>
  <c r="AC16" i="9"/>
  <c r="AD16" i="9"/>
  <c r="AE16" i="9"/>
  <c r="AF16" i="9"/>
  <c r="B17" i="9"/>
  <c r="C17" i="9"/>
  <c r="D17" i="9"/>
  <c r="E17" i="9"/>
  <c r="F17" i="9"/>
  <c r="G17" i="9"/>
  <c r="H17" i="9"/>
  <c r="I17" i="9"/>
  <c r="J17" i="9"/>
  <c r="K17" i="9"/>
  <c r="L17" i="9"/>
  <c r="M17" i="9"/>
  <c r="N17" i="9"/>
  <c r="O17" i="9"/>
  <c r="P17" i="9"/>
  <c r="Q17" i="9"/>
  <c r="R17" i="9"/>
  <c r="S17" i="9"/>
  <c r="T17" i="9"/>
  <c r="U17" i="9"/>
  <c r="V17" i="9"/>
  <c r="W17" i="9"/>
  <c r="X17" i="9"/>
  <c r="Y17" i="9"/>
  <c r="Z17" i="9"/>
  <c r="AA17" i="9"/>
  <c r="AB17" i="9"/>
  <c r="AC17" i="9"/>
  <c r="AD17" i="9"/>
  <c r="AE17" i="9"/>
  <c r="AF17" i="9"/>
  <c r="B18" i="9"/>
  <c r="C18" i="9"/>
  <c r="D18" i="9"/>
  <c r="E18" i="9"/>
  <c r="F18" i="9"/>
  <c r="G18" i="9"/>
  <c r="H18" i="9"/>
  <c r="I18" i="9"/>
  <c r="J18" i="9"/>
  <c r="K18" i="9"/>
  <c r="L18" i="9"/>
  <c r="M18" i="9"/>
  <c r="N18" i="9"/>
  <c r="O18" i="9"/>
  <c r="P18" i="9"/>
  <c r="Q18" i="9"/>
  <c r="R18" i="9"/>
  <c r="S18" i="9"/>
  <c r="T18" i="9"/>
  <c r="U18" i="9"/>
  <c r="V18" i="9"/>
  <c r="W18" i="9"/>
  <c r="X18" i="9"/>
  <c r="Y18" i="9"/>
  <c r="Z18" i="9"/>
  <c r="AA18" i="9"/>
  <c r="AB18" i="9"/>
  <c r="AC18" i="9"/>
  <c r="AD18" i="9"/>
  <c r="AE18" i="9"/>
  <c r="AF18" i="9"/>
  <c r="B19" i="9"/>
  <c r="C19" i="9"/>
  <c r="D19" i="9"/>
  <c r="E19" i="9"/>
  <c r="F19" i="9"/>
  <c r="G19" i="9"/>
  <c r="H19" i="9"/>
  <c r="I19" i="9"/>
  <c r="J19" i="9"/>
  <c r="K19" i="9"/>
  <c r="L19" i="9"/>
  <c r="M19" i="9"/>
  <c r="N19" i="9"/>
  <c r="O19" i="9"/>
  <c r="P19" i="9"/>
  <c r="Q19" i="9"/>
  <c r="R19" i="9"/>
  <c r="S19" i="9"/>
  <c r="T19" i="9"/>
  <c r="U19" i="9"/>
  <c r="V19" i="9"/>
  <c r="W19" i="9"/>
  <c r="X19" i="9"/>
  <c r="Y19" i="9"/>
  <c r="Z19" i="9"/>
  <c r="AA19" i="9"/>
  <c r="AB19" i="9"/>
  <c r="AC19" i="9"/>
  <c r="AD19" i="9"/>
  <c r="AE19" i="9"/>
  <c r="AF19" i="9"/>
  <c r="B20" i="9"/>
  <c r="C20" i="9"/>
  <c r="D20" i="9"/>
  <c r="E20" i="9"/>
  <c r="F20" i="9"/>
  <c r="G20" i="9"/>
  <c r="H20" i="9"/>
  <c r="I20" i="9"/>
  <c r="J20" i="9"/>
  <c r="K20" i="9"/>
  <c r="L20" i="9"/>
  <c r="M20" i="9"/>
  <c r="N20" i="9"/>
  <c r="O20" i="9"/>
  <c r="P20" i="9"/>
  <c r="Q20" i="9"/>
  <c r="R20" i="9"/>
  <c r="S20" i="9"/>
  <c r="T20" i="9"/>
  <c r="U20" i="9"/>
  <c r="V20" i="9"/>
  <c r="W20" i="9"/>
  <c r="X20" i="9"/>
  <c r="Y20" i="9"/>
  <c r="Z20" i="9"/>
  <c r="AA20" i="9"/>
  <c r="AB20" i="9"/>
  <c r="AC20" i="9"/>
  <c r="AD20" i="9"/>
  <c r="AE20" i="9"/>
  <c r="AF20" i="9"/>
  <c r="B21" i="9"/>
  <c r="C21" i="9"/>
  <c r="D21" i="9"/>
  <c r="E21" i="9"/>
  <c r="F21" i="9"/>
  <c r="G21" i="9"/>
  <c r="H21" i="9"/>
  <c r="I21" i="9"/>
  <c r="J21" i="9"/>
  <c r="K21" i="9"/>
  <c r="L21" i="9"/>
  <c r="M21" i="9"/>
  <c r="N21" i="9"/>
  <c r="O21" i="9"/>
  <c r="P21" i="9"/>
  <c r="Q21" i="9"/>
  <c r="R21" i="9"/>
  <c r="S21" i="9"/>
  <c r="T21" i="9"/>
  <c r="U21" i="9"/>
  <c r="V21" i="9"/>
  <c r="W21" i="9"/>
  <c r="X21" i="9"/>
  <c r="Y21" i="9"/>
  <c r="Z21" i="9"/>
  <c r="AA21" i="9"/>
  <c r="AB21" i="9"/>
  <c r="AC21" i="9"/>
  <c r="AD21" i="9"/>
  <c r="AE21" i="9"/>
  <c r="AF21" i="9"/>
  <c r="B22" i="9"/>
  <c r="C22" i="9"/>
  <c r="D22" i="9"/>
  <c r="E22" i="9"/>
  <c r="F22" i="9"/>
  <c r="G22" i="9"/>
  <c r="H22" i="9"/>
  <c r="I22" i="9"/>
  <c r="J22" i="9"/>
  <c r="K22" i="9"/>
  <c r="L22" i="9"/>
  <c r="M22" i="9"/>
  <c r="N22" i="9"/>
  <c r="O22" i="9"/>
  <c r="P22" i="9"/>
  <c r="Q22" i="9"/>
  <c r="R22" i="9"/>
  <c r="S22" i="9"/>
  <c r="T22" i="9"/>
  <c r="U22" i="9"/>
  <c r="V22" i="9"/>
  <c r="W22" i="9"/>
  <c r="X22" i="9"/>
  <c r="Y22" i="9"/>
  <c r="Z22" i="9"/>
  <c r="AA22" i="9"/>
  <c r="AB22" i="9"/>
  <c r="AC22" i="9"/>
  <c r="AD22" i="9"/>
  <c r="AE22" i="9"/>
  <c r="AF22" i="9"/>
  <c r="B23" i="9"/>
  <c r="C23" i="9"/>
  <c r="D23" i="9"/>
  <c r="E23" i="9"/>
  <c r="F23" i="9"/>
  <c r="G23" i="9"/>
  <c r="H23" i="9"/>
  <c r="I23" i="9"/>
  <c r="J23" i="9"/>
  <c r="K23" i="9"/>
  <c r="L23" i="9"/>
  <c r="M23" i="9"/>
  <c r="N23" i="9"/>
  <c r="O23" i="9"/>
  <c r="P23" i="9"/>
  <c r="Q23" i="9"/>
  <c r="R23" i="9"/>
  <c r="S23" i="9"/>
  <c r="T23" i="9"/>
  <c r="U23" i="9"/>
  <c r="V23" i="9"/>
  <c r="W23" i="9"/>
  <c r="X23" i="9"/>
  <c r="Y23" i="9"/>
  <c r="Z23" i="9"/>
  <c r="AA23" i="9"/>
  <c r="AB23" i="9"/>
  <c r="AC23" i="9"/>
  <c r="AD23" i="9"/>
  <c r="AE23" i="9"/>
  <c r="AF23" i="9"/>
  <c r="B24" i="9"/>
  <c r="C24" i="9"/>
  <c r="D24" i="9"/>
  <c r="E24" i="9"/>
  <c r="F24" i="9"/>
  <c r="G24" i="9"/>
  <c r="H24" i="9"/>
  <c r="I24" i="9"/>
  <c r="J24" i="9"/>
  <c r="K24" i="9"/>
  <c r="L24" i="9"/>
  <c r="M24" i="9"/>
  <c r="N24" i="9"/>
  <c r="O24" i="9"/>
  <c r="P24" i="9"/>
  <c r="Q24" i="9"/>
  <c r="R24" i="9"/>
  <c r="S24" i="9"/>
  <c r="T24" i="9"/>
  <c r="U24" i="9"/>
  <c r="V24" i="9"/>
  <c r="W24" i="9"/>
  <c r="X24" i="9"/>
  <c r="Y24" i="9"/>
  <c r="Z24" i="9"/>
  <c r="AA24" i="9"/>
  <c r="AB24" i="9"/>
  <c r="AC24" i="9"/>
  <c r="AD24" i="9"/>
  <c r="AE24" i="9"/>
  <c r="AF24" i="9"/>
  <c r="B25" i="9"/>
  <c r="C25" i="9"/>
  <c r="D25" i="9"/>
  <c r="E25" i="9"/>
  <c r="F25" i="9"/>
  <c r="G25" i="9"/>
  <c r="H25" i="9"/>
  <c r="I25" i="9"/>
  <c r="J25" i="9"/>
  <c r="K25" i="9"/>
  <c r="L25" i="9"/>
  <c r="M25" i="9"/>
  <c r="N25" i="9"/>
  <c r="O25" i="9"/>
  <c r="P25" i="9"/>
  <c r="Q25" i="9"/>
  <c r="R25" i="9"/>
  <c r="S25" i="9"/>
  <c r="T25" i="9"/>
  <c r="U25" i="9"/>
  <c r="V25" i="9"/>
  <c r="W25" i="9"/>
  <c r="X25" i="9"/>
  <c r="Y25" i="9"/>
  <c r="Z25" i="9"/>
  <c r="AA25" i="9"/>
  <c r="AB25" i="9"/>
  <c r="AC25" i="9"/>
  <c r="AD25" i="9"/>
  <c r="AE25" i="9"/>
  <c r="AF25" i="9"/>
  <c r="B3" i="10"/>
  <c r="C3" i="10"/>
  <c r="D3" i="10"/>
  <c r="E3" i="10"/>
  <c r="F3" i="10"/>
  <c r="G3" i="10"/>
  <c r="H3" i="10"/>
  <c r="I3" i="10"/>
  <c r="J3" i="10"/>
  <c r="K3" i="10"/>
  <c r="L3" i="10"/>
  <c r="M3" i="10"/>
  <c r="N3" i="10"/>
  <c r="O3" i="10"/>
  <c r="P3" i="10"/>
  <c r="Q3" i="10"/>
  <c r="R3" i="10"/>
  <c r="S3" i="10"/>
  <c r="T3" i="10"/>
  <c r="U3" i="10"/>
  <c r="V3" i="10"/>
  <c r="W3" i="10"/>
  <c r="X3" i="10"/>
  <c r="Y3" i="10"/>
  <c r="Z3" i="10"/>
  <c r="AA3" i="10"/>
  <c r="AB3" i="10"/>
  <c r="AC3" i="10"/>
  <c r="AD3" i="10"/>
  <c r="AE3" i="10"/>
  <c r="AF3" i="10"/>
  <c r="B4" i="10"/>
  <c r="C4" i="10"/>
  <c r="D4" i="10"/>
  <c r="E4" i="10"/>
  <c r="F4" i="10"/>
  <c r="G4" i="10"/>
  <c r="H4" i="10"/>
  <c r="I4" i="10"/>
  <c r="J4" i="10"/>
  <c r="K4" i="10"/>
  <c r="L4" i="10"/>
  <c r="M4" i="10"/>
  <c r="N4" i="10"/>
  <c r="O4" i="10"/>
  <c r="P4" i="10"/>
  <c r="Q4" i="10"/>
  <c r="R4" i="10"/>
  <c r="S4" i="10"/>
  <c r="T4" i="10"/>
  <c r="U4" i="10"/>
  <c r="V4" i="10"/>
  <c r="W4" i="10"/>
  <c r="X4" i="10"/>
  <c r="Y4" i="10"/>
  <c r="Z4" i="10"/>
  <c r="AA4" i="10"/>
  <c r="AB4" i="10"/>
  <c r="AC4" i="10"/>
  <c r="AD4" i="10"/>
  <c r="AE4" i="10"/>
  <c r="AF4" i="10"/>
  <c r="B5" i="10"/>
  <c r="C5" i="10"/>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6" i="10"/>
  <c r="C6" i="10"/>
  <c r="D6" i="10"/>
  <c r="E6" i="10"/>
  <c r="F6" i="10"/>
  <c r="G6" i="10"/>
  <c r="H6" i="10"/>
  <c r="I6" i="10"/>
  <c r="J6" i="10"/>
  <c r="K6" i="10"/>
  <c r="L6" i="10"/>
  <c r="M6" i="10"/>
  <c r="N6" i="10"/>
  <c r="O6" i="10"/>
  <c r="P6" i="10"/>
  <c r="Q6" i="10"/>
  <c r="R6" i="10"/>
  <c r="S6" i="10"/>
  <c r="T6" i="10"/>
  <c r="U6" i="10"/>
  <c r="V6" i="10"/>
  <c r="W6" i="10"/>
  <c r="X6" i="10"/>
  <c r="Y6" i="10"/>
  <c r="Z6" i="10"/>
  <c r="AA6" i="10"/>
  <c r="AB6" i="10"/>
  <c r="AC6" i="10"/>
  <c r="AD6" i="10"/>
  <c r="AE6" i="10"/>
  <c r="AF6" i="10"/>
  <c r="B7" i="10"/>
  <c r="C7" i="10"/>
  <c r="D7" i="10"/>
  <c r="E7" i="10"/>
  <c r="F7" i="10"/>
  <c r="G7" i="10"/>
  <c r="H7" i="10"/>
  <c r="I7" i="10"/>
  <c r="J7" i="10"/>
  <c r="K7" i="10"/>
  <c r="L7" i="10"/>
  <c r="M7" i="10"/>
  <c r="N7" i="10"/>
  <c r="O7" i="10"/>
  <c r="P7" i="10"/>
  <c r="Q7" i="10"/>
  <c r="R7" i="10"/>
  <c r="S7" i="10"/>
  <c r="T7" i="10"/>
  <c r="U7" i="10"/>
  <c r="V7" i="10"/>
  <c r="W7" i="10"/>
  <c r="X7" i="10"/>
  <c r="Y7" i="10"/>
  <c r="Z7" i="10"/>
  <c r="AA7" i="10"/>
  <c r="AB7" i="10"/>
  <c r="AC7" i="10"/>
  <c r="AD7" i="10"/>
  <c r="AE7" i="10"/>
  <c r="AF7" i="10"/>
  <c r="B8" i="10"/>
  <c r="C8" i="10"/>
  <c r="D8" i="10"/>
  <c r="E8" i="10"/>
  <c r="F8" i="10"/>
  <c r="G8" i="10"/>
  <c r="H8" i="10"/>
  <c r="I8" i="10"/>
  <c r="J8" i="10"/>
  <c r="K8" i="10"/>
  <c r="L8" i="10"/>
  <c r="M8" i="10"/>
  <c r="N8" i="10"/>
  <c r="O8" i="10"/>
  <c r="P8" i="10"/>
  <c r="Q8" i="10"/>
  <c r="R8" i="10"/>
  <c r="S8" i="10"/>
  <c r="T8" i="10"/>
  <c r="U8" i="10"/>
  <c r="V8" i="10"/>
  <c r="W8" i="10"/>
  <c r="X8" i="10"/>
  <c r="Y8" i="10"/>
  <c r="Z8" i="10"/>
  <c r="AA8" i="10"/>
  <c r="AB8" i="10"/>
  <c r="AC8" i="10"/>
  <c r="AD8" i="10"/>
  <c r="AE8" i="10"/>
  <c r="AF8" i="10"/>
  <c r="B9" i="10"/>
  <c r="C9" i="10"/>
  <c r="D9" i="10"/>
  <c r="E9" i="10"/>
  <c r="F9" i="10"/>
  <c r="G9" i="10"/>
  <c r="H9" i="10"/>
  <c r="I9" i="10"/>
  <c r="J9" i="10"/>
  <c r="K9" i="10"/>
  <c r="L9" i="10"/>
  <c r="M9" i="10"/>
  <c r="N9" i="10"/>
  <c r="O9" i="10"/>
  <c r="P9" i="10"/>
  <c r="Q9" i="10"/>
  <c r="R9" i="10"/>
  <c r="S9" i="10"/>
  <c r="T9" i="10"/>
  <c r="U9" i="10"/>
  <c r="V9" i="10"/>
  <c r="W9" i="10"/>
  <c r="X9" i="10"/>
  <c r="Y9" i="10"/>
  <c r="Z9" i="10"/>
  <c r="AA9" i="10"/>
  <c r="AB9" i="10"/>
  <c r="AC9" i="10"/>
  <c r="AD9" i="10"/>
  <c r="AE9" i="10"/>
  <c r="AF9" i="10"/>
  <c r="B10" i="10"/>
  <c r="C10" i="10"/>
  <c r="D10" i="10"/>
  <c r="E10" i="10"/>
  <c r="F10" i="10"/>
  <c r="G10" i="10"/>
  <c r="H10" i="10"/>
  <c r="I10" i="10"/>
  <c r="J10" i="10"/>
  <c r="K10" i="10"/>
  <c r="L10" i="10"/>
  <c r="M10" i="10"/>
  <c r="N10" i="10"/>
  <c r="O10" i="10"/>
  <c r="P10" i="10"/>
  <c r="Q10" i="10"/>
  <c r="R10" i="10"/>
  <c r="S10" i="10"/>
  <c r="T10" i="10"/>
  <c r="U10" i="10"/>
  <c r="V10" i="10"/>
  <c r="W10" i="10"/>
  <c r="X10" i="10"/>
  <c r="Y10" i="10"/>
  <c r="Z10" i="10"/>
  <c r="AA10" i="10"/>
  <c r="AB10" i="10"/>
  <c r="AC10" i="10"/>
  <c r="AD10" i="10"/>
  <c r="AE10" i="10"/>
  <c r="AF10" i="10"/>
  <c r="B11" i="10"/>
  <c r="C11" i="10"/>
  <c r="D11" i="10"/>
  <c r="E11" i="10"/>
  <c r="F11" i="10"/>
  <c r="G11" i="10"/>
  <c r="H11" i="10"/>
  <c r="I11" i="10"/>
  <c r="J11" i="10"/>
  <c r="K11" i="10"/>
  <c r="L11" i="10"/>
  <c r="M11" i="10"/>
  <c r="N11" i="10"/>
  <c r="O11" i="10"/>
  <c r="P11" i="10"/>
  <c r="Q11" i="10"/>
  <c r="R11" i="10"/>
  <c r="S11" i="10"/>
  <c r="T11" i="10"/>
  <c r="U11" i="10"/>
  <c r="V11" i="10"/>
  <c r="W11" i="10"/>
  <c r="X11" i="10"/>
  <c r="Y11" i="10"/>
  <c r="Z11" i="10"/>
  <c r="AA11" i="10"/>
  <c r="AB11" i="10"/>
  <c r="AC11" i="10"/>
  <c r="AD11" i="10"/>
  <c r="AE11" i="10"/>
  <c r="AF11" i="10"/>
  <c r="B12" i="10"/>
  <c r="C12" i="10"/>
  <c r="D12" i="10"/>
  <c r="E12" i="10"/>
  <c r="F12" i="10"/>
  <c r="G12" i="10"/>
  <c r="H12" i="10"/>
  <c r="I12" i="10"/>
  <c r="J12" i="10"/>
  <c r="K12" i="10"/>
  <c r="L12" i="10"/>
  <c r="M12" i="10"/>
  <c r="N12" i="10"/>
  <c r="O12" i="10"/>
  <c r="P12" i="10"/>
  <c r="Q12" i="10"/>
  <c r="R12" i="10"/>
  <c r="S12" i="10"/>
  <c r="T12" i="10"/>
  <c r="U12" i="10"/>
  <c r="V12" i="10"/>
  <c r="W12" i="10"/>
  <c r="X12" i="10"/>
  <c r="Y12" i="10"/>
  <c r="Z12" i="10"/>
  <c r="AA12" i="10"/>
  <c r="AB12" i="10"/>
  <c r="AC12" i="10"/>
  <c r="AD12" i="10"/>
  <c r="AE12" i="10"/>
  <c r="AF12" i="10"/>
  <c r="B13" i="10"/>
  <c r="C13" i="10"/>
  <c r="D13" i="10"/>
  <c r="E13" i="10"/>
  <c r="F13" i="10"/>
  <c r="G13" i="10"/>
  <c r="H13" i="10"/>
  <c r="I13" i="10"/>
  <c r="J13" i="10"/>
  <c r="K13" i="10"/>
  <c r="L13" i="10"/>
  <c r="M13" i="10"/>
  <c r="N13" i="10"/>
  <c r="O13" i="10"/>
  <c r="P13" i="10"/>
  <c r="Q13" i="10"/>
  <c r="R13" i="10"/>
  <c r="S13" i="10"/>
  <c r="T13" i="10"/>
  <c r="U13" i="10"/>
  <c r="V13" i="10"/>
  <c r="W13" i="10"/>
  <c r="X13" i="10"/>
  <c r="Y13" i="10"/>
  <c r="Z13" i="10"/>
  <c r="AA13" i="10"/>
  <c r="AB13" i="10"/>
  <c r="AC13" i="10"/>
  <c r="AD13" i="10"/>
  <c r="AE13" i="10"/>
  <c r="AF13" i="10"/>
  <c r="B14" i="10"/>
  <c r="C14" i="10"/>
  <c r="D14" i="10"/>
  <c r="E14" i="10"/>
  <c r="F14" i="10"/>
  <c r="G14" i="10"/>
  <c r="H14" i="10"/>
  <c r="I14" i="10"/>
  <c r="J14" i="10"/>
  <c r="K14" i="10"/>
  <c r="L14" i="10"/>
  <c r="M14" i="10"/>
  <c r="N14" i="10"/>
  <c r="O14" i="10"/>
  <c r="P14" i="10"/>
  <c r="Q14" i="10"/>
  <c r="R14" i="10"/>
  <c r="S14" i="10"/>
  <c r="T14" i="10"/>
  <c r="U14" i="10"/>
  <c r="V14" i="10"/>
  <c r="W14" i="10"/>
  <c r="X14" i="10"/>
  <c r="Y14" i="10"/>
  <c r="Z14" i="10"/>
  <c r="AA14" i="10"/>
  <c r="AB14" i="10"/>
  <c r="AC14" i="10"/>
  <c r="AD14" i="10"/>
  <c r="AE14" i="10"/>
  <c r="AF14" i="10"/>
  <c r="B15" i="10"/>
  <c r="C15" i="10"/>
  <c r="D15" i="10"/>
  <c r="E15" i="10"/>
  <c r="F15" i="10"/>
  <c r="G15" i="10"/>
  <c r="H15" i="10"/>
  <c r="I15" i="10"/>
  <c r="J15" i="10"/>
  <c r="K15" i="10"/>
  <c r="L15" i="10"/>
  <c r="M15" i="10"/>
  <c r="N15" i="10"/>
  <c r="O15" i="10"/>
  <c r="P15" i="10"/>
  <c r="Q15" i="10"/>
  <c r="R15" i="10"/>
  <c r="S15" i="10"/>
  <c r="T15" i="10"/>
  <c r="U15" i="10"/>
  <c r="V15" i="10"/>
  <c r="W15" i="10"/>
  <c r="X15" i="10"/>
  <c r="Y15" i="10"/>
  <c r="Z15" i="10"/>
  <c r="AA15" i="10"/>
  <c r="AB15" i="10"/>
  <c r="AC15" i="10"/>
  <c r="AD15" i="10"/>
  <c r="AE15" i="10"/>
  <c r="AF15" i="10"/>
  <c r="B16" i="10"/>
  <c r="C16" i="10"/>
  <c r="D16" i="10"/>
  <c r="E16" i="10"/>
  <c r="F16" i="10"/>
  <c r="G16" i="10"/>
  <c r="H16" i="10"/>
  <c r="I16" i="10"/>
  <c r="J16" i="10"/>
  <c r="K16" i="10"/>
  <c r="L16" i="10"/>
  <c r="M16" i="10"/>
  <c r="N16" i="10"/>
  <c r="O16" i="10"/>
  <c r="P16" i="10"/>
  <c r="Q16" i="10"/>
  <c r="R16" i="10"/>
  <c r="S16" i="10"/>
  <c r="T16" i="10"/>
  <c r="U16" i="10"/>
  <c r="V16" i="10"/>
  <c r="W16" i="10"/>
  <c r="X16" i="10"/>
  <c r="Y16" i="10"/>
  <c r="Z16" i="10"/>
  <c r="AA16" i="10"/>
  <c r="AB16" i="10"/>
  <c r="AC16" i="10"/>
  <c r="AD16" i="10"/>
  <c r="AE16" i="10"/>
  <c r="AF16" i="10"/>
  <c r="B17" i="10"/>
  <c r="C17" i="10"/>
  <c r="D17" i="10"/>
  <c r="E17" i="10"/>
  <c r="F17" i="10"/>
  <c r="G17" i="10"/>
  <c r="H17" i="10"/>
  <c r="I17" i="10"/>
  <c r="J17" i="10"/>
  <c r="K17" i="10"/>
  <c r="L17" i="10"/>
  <c r="M17" i="10"/>
  <c r="N17" i="10"/>
  <c r="O17" i="10"/>
  <c r="P17" i="10"/>
  <c r="Q17" i="10"/>
  <c r="R17" i="10"/>
  <c r="S17" i="10"/>
  <c r="T17" i="10"/>
  <c r="U17" i="10"/>
  <c r="V17" i="10"/>
  <c r="W17" i="10"/>
  <c r="X17" i="10"/>
  <c r="Y17" i="10"/>
  <c r="Z17" i="10"/>
  <c r="AA17" i="10"/>
  <c r="AB17" i="10"/>
  <c r="AC17" i="10"/>
  <c r="AD17" i="10"/>
  <c r="AE17" i="10"/>
  <c r="AF17" i="10"/>
  <c r="B18" i="10"/>
  <c r="C18" i="10"/>
  <c r="D18" i="10"/>
  <c r="E18" i="10"/>
  <c r="F18" i="10"/>
  <c r="G18" i="10"/>
  <c r="H18" i="10"/>
  <c r="I18" i="10"/>
  <c r="J18" i="10"/>
  <c r="K18" i="10"/>
  <c r="L18" i="10"/>
  <c r="M18" i="10"/>
  <c r="N18" i="10"/>
  <c r="O18" i="10"/>
  <c r="P18" i="10"/>
  <c r="Q18" i="10"/>
  <c r="R18" i="10"/>
  <c r="S18" i="10"/>
  <c r="T18" i="10"/>
  <c r="U18" i="10"/>
  <c r="V18" i="10"/>
  <c r="W18" i="10"/>
  <c r="X18" i="10"/>
  <c r="Y18" i="10"/>
  <c r="Z18" i="10"/>
  <c r="AA18" i="10"/>
  <c r="AB18" i="10"/>
  <c r="AC18" i="10"/>
  <c r="AD18" i="10"/>
  <c r="AE18" i="10"/>
  <c r="AF18" i="10"/>
  <c r="B19" i="10"/>
  <c r="C19" i="10"/>
  <c r="D19" i="10"/>
  <c r="E19" i="10"/>
  <c r="F19" i="10"/>
  <c r="G19" i="10"/>
  <c r="H19" i="10"/>
  <c r="I19" i="10"/>
  <c r="J19" i="10"/>
  <c r="K19" i="10"/>
  <c r="L19" i="10"/>
  <c r="M19" i="10"/>
  <c r="N19" i="10"/>
  <c r="O19" i="10"/>
  <c r="P19" i="10"/>
  <c r="Q19" i="10"/>
  <c r="R19" i="10"/>
  <c r="S19" i="10"/>
  <c r="T19" i="10"/>
  <c r="U19" i="10"/>
  <c r="V19" i="10"/>
  <c r="W19" i="10"/>
  <c r="X19" i="10"/>
  <c r="Y19" i="10"/>
  <c r="Z19" i="10"/>
  <c r="AA19" i="10"/>
  <c r="AB19" i="10"/>
  <c r="AC19" i="10"/>
  <c r="AD19" i="10"/>
  <c r="AE19" i="10"/>
  <c r="AF19" i="10"/>
  <c r="B20" i="10"/>
  <c r="C20" i="10"/>
  <c r="D20" i="10"/>
  <c r="E20" i="10"/>
  <c r="F20" i="10"/>
  <c r="G20" i="10"/>
  <c r="H20" i="10"/>
  <c r="I20" i="10"/>
  <c r="J20" i="10"/>
  <c r="K20" i="10"/>
  <c r="L20" i="10"/>
  <c r="M20" i="10"/>
  <c r="N20" i="10"/>
  <c r="O20" i="10"/>
  <c r="P20" i="10"/>
  <c r="Q20" i="10"/>
  <c r="R20" i="10"/>
  <c r="S20" i="10"/>
  <c r="T20" i="10"/>
  <c r="U20" i="10"/>
  <c r="V20" i="10"/>
  <c r="W20" i="10"/>
  <c r="X20" i="10"/>
  <c r="Y20" i="10"/>
  <c r="Z20" i="10"/>
  <c r="AA20" i="10"/>
  <c r="AB20" i="10"/>
  <c r="AC20" i="10"/>
  <c r="AD20" i="10"/>
  <c r="AE20" i="10"/>
  <c r="AF20" i="10"/>
  <c r="B21" i="10"/>
  <c r="C21" i="10"/>
  <c r="D21" i="10"/>
  <c r="E21" i="10"/>
  <c r="F21" i="10"/>
  <c r="G21" i="10"/>
  <c r="H21" i="10"/>
  <c r="I21" i="10"/>
  <c r="J21" i="10"/>
  <c r="K21" i="10"/>
  <c r="L21" i="10"/>
  <c r="M21" i="10"/>
  <c r="N21" i="10"/>
  <c r="O21" i="10"/>
  <c r="P21" i="10"/>
  <c r="Q21" i="10"/>
  <c r="R21" i="10"/>
  <c r="S21" i="10"/>
  <c r="T21" i="10"/>
  <c r="U21" i="10"/>
  <c r="V21" i="10"/>
  <c r="W21" i="10"/>
  <c r="X21" i="10"/>
  <c r="Y21" i="10"/>
  <c r="Z21" i="10"/>
  <c r="AA21" i="10"/>
  <c r="AB21" i="10"/>
  <c r="AC21" i="10"/>
  <c r="AD21" i="10"/>
  <c r="AE21" i="10"/>
  <c r="AF21" i="10"/>
  <c r="B22" i="10"/>
  <c r="C22" i="10"/>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B23" i="10"/>
  <c r="C23"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B24" i="10"/>
  <c r="C24"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B25" i="10"/>
  <c r="C25" i="10"/>
  <c r="D25" i="10"/>
  <c r="E25" i="10"/>
  <c r="F25" i="10"/>
  <c r="G25" i="10"/>
  <c r="H25" i="10"/>
  <c r="I25" i="10"/>
  <c r="J25" i="10"/>
  <c r="K25" i="10"/>
  <c r="L25" i="10"/>
  <c r="M25" i="10"/>
  <c r="N25" i="10"/>
  <c r="O25" i="10"/>
  <c r="P25" i="10"/>
  <c r="Q25" i="10"/>
  <c r="R25" i="10"/>
  <c r="S25" i="10"/>
  <c r="T25" i="10"/>
  <c r="U25" i="10"/>
  <c r="V25" i="10"/>
  <c r="W25" i="10"/>
  <c r="X25" i="10"/>
  <c r="Y25" i="10"/>
  <c r="Z25" i="10"/>
  <c r="AA25" i="10"/>
  <c r="AB25" i="10"/>
  <c r="AC25" i="10"/>
  <c r="AD25" i="10"/>
  <c r="AE25" i="10"/>
  <c r="AF25" i="10"/>
  <c r="B3" i="11"/>
  <c r="C3" i="11"/>
  <c r="D3" i="11"/>
  <c r="E3" i="11"/>
  <c r="F3" i="11"/>
  <c r="G3" i="11"/>
  <c r="H3" i="11"/>
  <c r="I3" i="11"/>
  <c r="J3" i="11"/>
  <c r="K3" i="11"/>
  <c r="L3" i="11"/>
  <c r="M3" i="11"/>
  <c r="N3" i="11"/>
  <c r="O3" i="11"/>
  <c r="P3" i="11"/>
  <c r="Q3" i="11"/>
  <c r="R3" i="11"/>
  <c r="S3" i="11"/>
  <c r="T3" i="11"/>
  <c r="U3" i="11"/>
  <c r="V3" i="11"/>
  <c r="W3" i="11"/>
  <c r="X3" i="11"/>
  <c r="Y3" i="11"/>
  <c r="Z3" i="11"/>
  <c r="AA3" i="11"/>
  <c r="AB3" i="11"/>
  <c r="AC3" i="11"/>
  <c r="AD3" i="11"/>
  <c r="AE3" i="11"/>
  <c r="AF3" i="11"/>
  <c r="B4" i="11"/>
  <c r="C4" i="11"/>
  <c r="D4" i="11"/>
  <c r="E4" i="11"/>
  <c r="F4" i="11"/>
  <c r="G4" i="11"/>
  <c r="H4" i="11"/>
  <c r="I4" i="11"/>
  <c r="J4" i="11"/>
  <c r="K4" i="11"/>
  <c r="L4" i="11"/>
  <c r="M4" i="11"/>
  <c r="N4" i="11"/>
  <c r="O4" i="11"/>
  <c r="P4" i="11"/>
  <c r="Q4" i="11"/>
  <c r="R4" i="11"/>
  <c r="S4" i="11"/>
  <c r="T4" i="11"/>
  <c r="U4" i="11"/>
  <c r="V4" i="11"/>
  <c r="W4" i="11"/>
  <c r="X4" i="11"/>
  <c r="Y4" i="11"/>
  <c r="Z4" i="11"/>
  <c r="AA4" i="11"/>
  <c r="AB4" i="11"/>
  <c r="AC4" i="11"/>
  <c r="AD4" i="11"/>
  <c r="AE4" i="11"/>
  <c r="AF4" i="11"/>
  <c r="B5" i="11"/>
  <c r="C5" i="1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6" i="11"/>
  <c r="C6" i="11"/>
  <c r="D6" i="11"/>
  <c r="E6" i="11"/>
  <c r="F6" i="11"/>
  <c r="G6" i="11"/>
  <c r="H6" i="11"/>
  <c r="I6" i="11"/>
  <c r="J6" i="11"/>
  <c r="K6" i="11"/>
  <c r="L6" i="11"/>
  <c r="M6" i="11"/>
  <c r="N6" i="11"/>
  <c r="O6" i="11"/>
  <c r="P6" i="11"/>
  <c r="Q6" i="11"/>
  <c r="R6" i="11"/>
  <c r="S6" i="11"/>
  <c r="T6" i="11"/>
  <c r="U6" i="11"/>
  <c r="V6" i="11"/>
  <c r="W6" i="11"/>
  <c r="X6" i="11"/>
  <c r="Y6" i="11"/>
  <c r="Z6" i="11"/>
  <c r="AA6" i="11"/>
  <c r="AB6" i="11"/>
  <c r="AC6" i="11"/>
  <c r="AD6" i="11"/>
  <c r="AE6" i="11"/>
  <c r="AF6" i="11"/>
  <c r="B7" i="11"/>
  <c r="C7" i="11"/>
  <c r="D7" i="11"/>
  <c r="E7" i="11"/>
  <c r="F7" i="11"/>
  <c r="G7" i="11"/>
  <c r="H7" i="11"/>
  <c r="I7" i="11"/>
  <c r="J7" i="11"/>
  <c r="K7" i="11"/>
  <c r="L7" i="11"/>
  <c r="M7" i="11"/>
  <c r="N7" i="11"/>
  <c r="O7" i="11"/>
  <c r="P7" i="11"/>
  <c r="Q7" i="11"/>
  <c r="R7" i="11"/>
  <c r="S7" i="11"/>
  <c r="T7" i="11"/>
  <c r="U7" i="11"/>
  <c r="V7" i="11"/>
  <c r="W7" i="11"/>
  <c r="X7" i="11"/>
  <c r="Y7" i="11"/>
  <c r="Z7" i="11"/>
  <c r="AA7" i="11"/>
  <c r="AB7" i="11"/>
  <c r="AC7" i="11"/>
  <c r="AD7" i="11"/>
  <c r="AE7" i="11"/>
  <c r="AF7" i="11"/>
  <c r="B8" i="11"/>
  <c r="C8" i="11"/>
  <c r="D8" i="11"/>
  <c r="E8" i="11"/>
  <c r="F8" i="11"/>
  <c r="G8" i="11"/>
  <c r="H8" i="11"/>
  <c r="I8" i="11"/>
  <c r="J8" i="11"/>
  <c r="K8" i="11"/>
  <c r="L8" i="11"/>
  <c r="M8" i="11"/>
  <c r="N8" i="11"/>
  <c r="O8" i="11"/>
  <c r="P8" i="11"/>
  <c r="Q8" i="11"/>
  <c r="R8" i="11"/>
  <c r="S8" i="11"/>
  <c r="T8" i="11"/>
  <c r="U8" i="11"/>
  <c r="V8" i="11"/>
  <c r="W8" i="11"/>
  <c r="X8" i="11"/>
  <c r="Y8" i="11"/>
  <c r="Z8" i="11"/>
  <c r="AA8" i="11"/>
  <c r="AB8" i="11"/>
  <c r="AC8" i="11"/>
  <c r="AD8" i="11"/>
  <c r="AE8" i="11"/>
  <c r="AF8" i="11"/>
  <c r="B9" i="11"/>
  <c r="C9" i="11"/>
  <c r="D9" i="11"/>
  <c r="E9" i="11"/>
  <c r="F9" i="11"/>
  <c r="G9" i="11"/>
  <c r="H9" i="11"/>
  <c r="I9" i="11"/>
  <c r="J9" i="11"/>
  <c r="K9" i="11"/>
  <c r="L9" i="11"/>
  <c r="M9" i="11"/>
  <c r="N9" i="11"/>
  <c r="O9" i="11"/>
  <c r="P9" i="11"/>
  <c r="Q9" i="11"/>
  <c r="R9" i="11"/>
  <c r="S9" i="11"/>
  <c r="T9" i="11"/>
  <c r="U9" i="11"/>
  <c r="V9" i="11"/>
  <c r="W9" i="11"/>
  <c r="X9" i="11"/>
  <c r="Y9" i="11"/>
  <c r="Z9" i="11"/>
  <c r="AA9" i="11"/>
  <c r="AB9" i="11"/>
  <c r="AC9" i="11"/>
  <c r="AD9" i="11"/>
  <c r="AE9" i="11"/>
  <c r="AF9" i="11"/>
  <c r="B10" i="11"/>
  <c r="C10" i="11"/>
  <c r="D10" i="11"/>
  <c r="E10" i="11"/>
  <c r="F10" i="11"/>
  <c r="G10" i="11"/>
  <c r="H10" i="11"/>
  <c r="I10" i="11"/>
  <c r="J10" i="11"/>
  <c r="K10" i="11"/>
  <c r="L10" i="11"/>
  <c r="M10" i="11"/>
  <c r="N10" i="11"/>
  <c r="O10" i="11"/>
  <c r="P10" i="11"/>
  <c r="Q10" i="11"/>
  <c r="R10" i="11"/>
  <c r="S10" i="11"/>
  <c r="T10" i="11"/>
  <c r="U10" i="11"/>
  <c r="V10" i="11"/>
  <c r="W10" i="11"/>
  <c r="X10" i="11"/>
  <c r="Y10" i="11"/>
  <c r="Z10" i="11"/>
  <c r="AA10" i="11"/>
  <c r="AB10" i="11"/>
  <c r="AC10" i="11"/>
  <c r="AD10" i="11"/>
  <c r="AE10" i="11"/>
  <c r="AF10" i="11"/>
  <c r="B11" i="11"/>
  <c r="C11" i="11"/>
  <c r="D11" i="11"/>
  <c r="E11" i="11"/>
  <c r="F11" i="11"/>
  <c r="G11" i="11"/>
  <c r="H11" i="11"/>
  <c r="I11" i="11"/>
  <c r="J11" i="11"/>
  <c r="K11" i="11"/>
  <c r="L11" i="11"/>
  <c r="M11" i="11"/>
  <c r="N11" i="11"/>
  <c r="O11" i="11"/>
  <c r="P11" i="11"/>
  <c r="Q11" i="11"/>
  <c r="R11" i="11"/>
  <c r="S11" i="11"/>
  <c r="T11" i="11"/>
  <c r="U11" i="11"/>
  <c r="V11" i="11"/>
  <c r="W11" i="11"/>
  <c r="X11" i="11"/>
  <c r="Y11" i="11"/>
  <c r="Z11" i="11"/>
  <c r="AA11" i="11"/>
  <c r="AB11" i="11"/>
  <c r="AC11" i="11"/>
  <c r="AD11" i="11"/>
  <c r="AE11" i="11"/>
  <c r="AF11" i="11"/>
  <c r="B12" i="11"/>
  <c r="C12" i="11"/>
  <c r="D12" i="11"/>
  <c r="E12" i="11"/>
  <c r="F12" i="11"/>
  <c r="G12" i="11"/>
  <c r="H12" i="11"/>
  <c r="I12" i="11"/>
  <c r="J12" i="11"/>
  <c r="K12" i="11"/>
  <c r="L12" i="11"/>
  <c r="M12" i="11"/>
  <c r="N12" i="11"/>
  <c r="O12" i="11"/>
  <c r="P12" i="11"/>
  <c r="Q12" i="11"/>
  <c r="R12" i="11"/>
  <c r="S12" i="11"/>
  <c r="T12" i="11"/>
  <c r="U12" i="11"/>
  <c r="V12" i="11"/>
  <c r="W12" i="11"/>
  <c r="X12" i="11"/>
  <c r="Y12" i="11"/>
  <c r="Z12" i="11"/>
  <c r="AA12" i="11"/>
  <c r="AB12" i="11"/>
  <c r="AC12" i="11"/>
  <c r="AD12" i="11"/>
  <c r="AE12" i="11"/>
  <c r="AF12" i="11"/>
  <c r="B13" i="11"/>
  <c r="C13" i="11"/>
  <c r="D13" i="11"/>
  <c r="E13" i="11"/>
  <c r="F13" i="11"/>
  <c r="G13" i="11"/>
  <c r="H13" i="11"/>
  <c r="I13" i="11"/>
  <c r="J13" i="11"/>
  <c r="K13" i="11"/>
  <c r="L13" i="11"/>
  <c r="M13" i="11"/>
  <c r="N13" i="11"/>
  <c r="O13" i="11"/>
  <c r="P13" i="11"/>
  <c r="Q13" i="11"/>
  <c r="R13" i="11"/>
  <c r="S13" i="11"/>
  <c r="T13" i="11"/>
  <c r="U13" i="11"/>
  <c r="V13" i="11"/>
  <c r="W13" i="11"/>
  <c r="X13" i="11"/>
  <c r="Y13" i="11"/>
  <c r="Z13" i="11"/>
  <c r="AA13" i="11"/>
  <c r="AB13" i="11"/>
  <c r="AC13" i="11"/>
  <c r="AD13" i="11"/>
  <c r="AE13" i="11"/>
  <c r="AF13" i="11"/>
  <c r="B14" i="11"/>
  <c r="C14" i="11"/>
  <c r="D14" i="11"/>
  <c r="E14" i="11"/>
  <c r="F14" i="11"/>
  <c r="G14" i="11"/>
  <c r="H14" i="11"/>
  <c r="I14" i="11"/>
  <c r="J14" i="11"/>
  <c r="K14" i="11"/>
  <c r="L14" i="11"/>
  <c r="M14" i="11"/>
  <c r="N14" i="11"/>
  <c r="O14" i="11"/>
  <c r="P14" i="11"/>
  <c r="Q14" i="11"/>
  <c r="R14" i="11"/>
  <c r="S14" i="11"/>
  <c r="T14" i="11"/>
  <c r="U14" i="11"/>
  <c r="V14" i="11"/>
  <c r="W14" i="11"/>
  <c r="X14" i="11"/>
  <c r="Y14" i="11"/>
  <c r="Z14" i="11"/>
  <c r="AA14" i="11"/>
  <c r="AB14" i="11"/>
  <c r="AC14" i="11"/>
  <c r="AD14" i="11"/>
  <c r="AE14" i="11"/>
  <c r="AF14" i="11"/>
  <c r="B15" i="11"/>
  <c r="C15" i="11"/>
  <c r="D15" i="11"/>
  <c r="E15" i="11"/>
  <c r="F15" i="11"/>
  <c r="G15" i="11"/>
  <c r="H15" i="11"/>
  <c r="I15" i="11"/>
  <c r="J15" i="11"/>
  <c r="K15" i="11"/>
  <c r="L15" i="11"/>
  <c r="M15" i="11"/>
  <c r="N15" i="11"/>
  <c r="O15" i="11"/>
  <c r="P15" i="11"/>
  <c r="Q15" i="11"/>
  <c r="R15" i="11"/>
  <c r="S15" i="11"/>
  <c r="T15" i="11"/>
  <c r="U15" i="11"/>
  <c r="V15" i="11"/>
  <c r="W15" i="11"/>
  <c r="X15" i="11"/>
  <c r="Y15" i="11"/>
  <c r="Z15" i="11"/>
  <c r="AA15" i="11"/>
  <c r="AB15" i="11"/>
  <c r="AC15" i="11"/>
  <c r="AD15" i="11"/>
  <c r="AE15" i="11"/>
  <c r="AF15" i="11"/>
  <c r="B16" i="11"/>
  <c r="C16" i="11"/>
  <c r="D16" i="11"/>
  <c r="E16" i="11"/>
  <c r="F16" i="11"/>
  <c r="G16" i="11"/>
  <c r="H16" i="11"/>
  <c r="I16" i="11"/>
  <c r="J16" i="11"/>
  <c r="K16" i="11"/>
  <c r="L16" i="11"/>
  <c r="M16" i="11"/>
  <c r="N16" i="11"/>
  <c r="O16" i="11"/>
  <c r="P16" i="11"/>
  <c r="Q16" i="11"/>
  <c r="R16" i="11"/>
  <c r="S16" i="11"/>
  <c r="T16" i="11"/>
  <c r="U16" i="11"/>
  <c r="V16" i="11"/>
  <c r="W16" i="11"/>
  <c r="X16" i="11"/>
  <c r="Y16" i="11"/>
  <c r="Z16" i="11"/>
  <c r="AA16" i="11"/>
  <c r="AB16" i="11"/>
  <c r="AC16" i="11"/>
  <c r="AD16" i="11"/>
  <c r="AE16" i="11"/>
  <c r="AF16" i="11"/>
  <c r="B17" i="11"/>
  <c r="C17" i="11"/>
  <c r="D17" i="11"/>
  <c r="E17" i="11"/>
  <c r="F17" i="11"/>
  <c r="G17" i="11"/>
  <c r="H17" i="11"/>
  <c r="I17" i="11"/>
  <c r="J17" i="11"/>
  <c r="K17" i="11"/>
  <c r="L17" i="11"/>
  <c r="M17" i="11"/>
  <c r="N17" i="11"/>
  <c r="O17" i="11"/>
  <c r="P17" i="11"/>
  <c r="Q17" i="11"/>
  <c r="R17" i="11"/>
  <c r="S17" i="11"/>
  <c r="T17" i="11"/>
  <c r="U17" i="11"/>
  <c r="V17" i="11"/>
  <c r="W17" i="11"/>
  <c r="X17" i="11"/>
  <c r="Y17" i="11"/>
  <c r="Z17" i="11"/>
  <c r="AA17" i="11"/>
  <c r="AB17" i="11"/>
  <c r="AC17" i="11"/>
  <c r="AD17" i="11"/>
  <c r="AE17" i="11"/>
  <c r="AF17" i="11"/>
  <c r="B18" i="11"/>
  <c r="C18" i="11"/>
  <c r="D18" i="11"/>
  <c r="E18" i="11"/>
  <c r="F18" i="11"/>
  <c r="G18" i="11"/>
  <c r="H18" i="11"/>
  <c r="I18" i="11"/>
  <c r="J18" i="11"/>
  <c r="K18" i="11"/>
  <c r="L18" i="11"/>
  <c r="M18" i="11"/>
  <c r="N18" i="11"/>
  <c r="O18" i="11"/>
  <c r="P18" i="11"/>
  <c r="Q18" i="11"/>
  <c r="R18" i="11"/>
  <c r="S18" i="11"/>
  <c r="T18" i="11"/>
  <c r="U18" i="11"/>
  <c r="V18" i="11"/>
  <c r="W18" i="11"/>
  <c r="X18" i="11"/>
  <c r="Y18" i="11"/>
  <c r="Z18" i="11"/>
  <c r="AA18" i="11"/>
  <c r="AB18" i="11"/>
  <c r="AC18" i="11"/>
  <c r="AD18" i="11"/>
  <c r="AE18" i="11"/>
  <c r="AF18" i="11"/>
  <c r="B19" i="11"/>
  <c r="C19" i="11"/>
  <c r="D19" i="11"/>
  <c r="E19" i="11"/>
  <c r="F19" i="11"/>
  <c r="G19" i="11"/>
  <c r="H19" i="11"/>
  <c r="I19" i="11"/>
  <c r="J19" i="11"/>
  <c r="K19" i="11"/>
  <c r="L19" i="11"/>
  <c r="M19" i="11"/>
  <c r="N19" i="11"/>
  <c r="O19" i="11"/>
  <c r="P19" i="11"/>
  <c r="Q19" i="11"/>
  <c r="R19" i="11"/>
  <c r="S19" i="11"/>
  <c r="T19" i="11"/>
  <c r="U19" i="11"/>
  <c r="V19" i="11"/>
  <c r="W19" i="11"/>
  <c r="X19" i="11"/>
  <c r="Y19" i="11"/>
  <c r="Z19" i="11"/>
  <c r="AA19" i="11"/>
  <c r="AB19" i="11"/>
  <c r="AC19" i="11"/>
  <c r="AD19" i="11"/>
  <c r="AE19" i="11"/>
  <c r="AF19" i="11"/>
  <c r="B20" i="11"/>
  <c r="C20" i="11"/>
  <c r="D20" i="11"/>
  <c r="E20" i="11"/>
  <c r="F20" i="11"/>
  <c r="G20" i="11"/>
  <c r="H20" i="11"/>
  <c r="I20" i="11"/>
  <c r="J20" i="11"/>
  <c r="K20" i="11"/>
  <c r="L20" i="11"/>
  <c r="M20" i="11"/>
  <c r="N20" i="11"/>
  <c r="O20" i="11"/>
  <c r="P20" i="11"/>
  <c r="Q20" i="11"/>
  <c r="R20" i="11"/>
  <c r="S20" i="11"/>
  <c r="T20" i="11"/>
  <c r="U20" i="11"/>
  <c r="V20" i="11"/>
  <c r="W20" i="11"/>
  <c r="X20" i="11"/>
  <c r="Y20" i="11"/>
  <c r="Z20" i="11"/>
  <c r="AA20" i="11"/>
  <c r="AB20" i="11"/>
  <c r="AC20" i="11"/>
  <c r="AD20" i="11"/>
  <c r="AE20" i="11"/>
  <c r="AF20" i="11"/>
  <c r="B21" i="11"/>
  <c r="C21" i="11"/>
  <c r="D21" i="11"/>
  <c r="E21" i="11"/>
  <c r="F21" i="11"/>
  <c r="G21" i="11"/>
  <c r="H21" i="11"/>
  <c r="I21" i="11"/>
  <c r="J21" i="11"/>
  <c r="K21" i="11"/>
  <c r="L21" i="11"/>
  <c r="M21" i="11"/>
  <c r="N21" i="11"/>
  <c r="O21" i="11"/>
  <c r="P21" i="11"/>
  <c r="Q21" i="11"/>
  <c r="R21" i="11"/>
  <c r="S21" i="11"/>
  <c r="T21" i="11"/>
  <c r="U21" i="11"/>
  <c r="V21" i="11"/>
  <c r="W21" i="11"/>
  <c r="X21" i="11"/>
  <c r="Y21" i="11"/>
  <c r="Z21" i="11"/>
  <c r="AA21" i="11"/>
  <c r="AB21" i="11"/>
  <c r="AC21" i="11"/>
  <c r="AD21" i="11"/>
  <c r="AE21" i="11"/>
  <c r="AF21" i="11"/>
  <c r="B22" i="11"/>
  <c r="C22" i="11"/>
  <c r="D22" i="11"/>
  <c r="E22" i="11"/>
  <c r="F22" i="11"/>
  <c r="G22" i="11"/>
  <c r="H22" i="11"/>
  <c r="I22" i="11"/>
  <c r="J22" i="11"/>
  <c r="K22" i="11"/>
  <c r="L22" i="11"/>
  <c r="M22" i="11"/>
  <c r="N22" i="11"/>
  <c r="O22" i="11"/>
  <c r="P22" i="11"/>
  <c r="Q22" i="11"/>
  <c r="R22" i="11"/>
  <c r="S22" i="11"/>
  <c r="T22" i="11"/>
  <c r="U22" i="11"/>
  <c r="V22" i="11"/>
  <c r="W22" i="11"/>
  <c r="X22" i="11"/>
  <c r="Y22" i="11"/>
  <c r="Z22" i="11"/>
  <c r="AA22" i="11"/>
  <c r="AB22" i="11"/>
  <c r="AC22" i="11"/>
  <c r="AD22" i="11"/>
  <c r="AE22" i="11"/>
  <c r="AF22" i="11"/>
  <c r="B23" i="11"/>
  <c r="C23" i="11"/>
  <c r="D23" i="11"/>
  <c r="E23" i="11"/>
  <c r="F23" i="11"/>
  <c r="G23" i="11"/>
  <c r="H23" i="11"/>
  <c r="I23" i="11"/>
  <c r="J23" i="11"/>
  <c r="K23" i="11"/>
  <c r="L23" i="11"/>
  <c r="M23" i="11"/>
  <c r="N23" i="11"/>
  <c r="O23" i="11"/>
  <c r="P23" i="11"/>
  <c r="Q23" i="11"/>
  <c r="R23" i="11"/>
  <c r="S23" i="11"/>
  <c r="T23" i="11"/>
  <c r="U23" i="11"/>
  <c r="V23" i="11"/>
  <c r="W23" i="11"/>
  <c r="X23" i="11"/>
  <c r="Y23" i="11"/>
  <c r="Z23" i="11"/>
  <c r="AA23" i="11"/>
  <c r="AB23" i="11"/>
  <c r="AC23" i="11"/>
  <c r="AD23" i="11"/>
  <c r="AE23" i="11"/>
  <c r="AF23" i="11"/>
  <c r="B24" i="11"/>
  <c r="C24" i="11"/>
  <c r="D24" i="11"/>
  <c r="E24" i="11"/>
  <c r="F24" i="11"/>
  <c r="G24" i="11"/>
  <c r="H24" i="11"/>
  <c r="I24" i="11"/>
  <c r="J24" i="11"/>
  <c r="K24" i="11"/>
  <c r="L24" i="11"/>
  <c r="M24" i="11"/>
  <c r="N24" i="11"/>
  <c r="O24" i="11"/>
  <c r="P24" i="11"/>
  <c r="Q24" i="11"/>
  <c r="R24" i="11"/>
  <c r="S24" i="11"/>
  <c r="T24" i="11"/>
  <c r="U24" i="11"/>
  <c r="V24" i="11"/>
  <c r="W24" i="11"/>
  <c r="X24" i="11"/>
  <c r="Y24" i="11"/>
  <c r="Z24" i="11"/>
  <c r="AA24" i="11"/>
  <c r="AB24" i="11"/>
  <c r="AC24" i="11"/>
  <c r="AD24" i="11"/>
  <c r="AE24" i="11"/>
  <c r="AF24" i="11"/>
  <c r="B25" i="11"/>
  <c r="C25" i="11"/>
  <c r="D25" i="11"/>
  <c r="E25" i="11"/>
  <c r="F25" i="11"/>
  <c r="G25" i="11"/>
  <c r="H25" i="11"/>
  <c r="I25" i="11"/>
  <c r="J25" i="11"/>
  <c r="K25" i="11"/>
  <c r="L25" i="11"/>
  <c r="M25" i="11"/>
  <c r="N25" i="11"/>
  <c r="O25" i="11"/>
  <c r="P25" i="11"/>
  <c r="Q25" i="11"/>
  <c r="R25" i="11"/>
  <c r="S25" i="11"/>
  <c r="T25" i="11"/>
  <c r="U25" i="11"/>
  <c r="V25" i="11"/>
  <c r="W25" i="11"/>
  <c r="X25" i="11"/>
  <c r="Y25" i="11"/>
  <c r="Z25" i="11"/>
  <c r="AA25" i="11"/>
  <c r="AB25" i="11"/>
  <c r="AC25" i="11"/>
  <c r="AD25" i="11"/>
  <c r="AE25" i="11"/>
  <c r="AF25" i="11"/>
  <c r="D77" i="5"/>
  <c r="E77" i="5"/>
  <c r="F77" i="5"/>
  <c r="G77" i="5"/>
  <c r="H77" i="5"/>
  <c r="I77" i="5"/>
  <c r="J77" i="5"/>
  <c r="K77" i="5"/>
  <c r="L77" i="5"/>
  <c r="M77" i="5"/>
  <c r="N77" i="5"/>
  <c r="O77" i="5"/>
  <c r="P77" i="5"/>
  <c r="Q77" i="5"/>
  <c r="R77" i="5"/>
  <c r="S77" i="5"/>
  <c r="T77" i="5"/>
  <c r="U77" i="5"/>
  <c r="V77" i="5"/>
  <c r="W77" i="5"/>
  <c r="X77" i="5"/>
  <c r="Y77" i="5"/>
  <c r="Z77" i="5"/>
  <c r="AA77" i="5"/>
  <c r="AB77" i="5"/>
  <c r="AC77" i="5"/>
  <c r="AD77" i="5"/>
  <c r="AE77" i="5"/>
  <c r="AF77" i="5"/>
  <c r="AG77" i="5"/>
  <c r="AH77" i="5"/>
  <c r="E117" i="5"/>
  <c r="F117" i="5"/>
  <c r="G117" i="5"/>
  <c r="H117" i="5"/>
  <c r="F2" i="11" s="1"/>
  <c r="I117" i="5"/>
  <c r="J117" i="5"/>
  <c r="H2" i="11" s="1"/>
  <c r="K117" i="5"/>
  <c r="I2" i="11" s="1"/>
  <c r="L117" i="5"/>
  <c r="J2" i="11" s="1"/>
  <c r="M117" i="5"/>
  <c r="N117" i="5"/>
  <c r="O117" i="5"/>
  <c r="P117" i="5"/>
  <c r="N2" i="11" s="1"/>
  <c r="Q117" i="5"/>
  <c r="R117" i="5"/>
  <c r="P2" i="11" s="1"/>
  <c r="S117" i="5"/>
  <c r="Q2" i="11" s="1"/>
  <c r="T117" i="5"/>
  <c r="R2" i="11" s="1"/>
  <c r="U117" i="5"/>
  <c r="V117" i="5"/>
  <c r="W117" i="5"/>
  <c r="X117" i="5"/>
  <c r="V2" i="11" s="1"/>
  <c r="Y117" i="5"/>
  <c r="Z117" i="5"/>
  <c r="X2" i="11" s="1"/>
  <c r="AA117" i="5"/>
  <c r="Y2" i="11" s="1"/>
  <c r="AB117" i="5"/>
  <c r="Z2" i="11" s="1"/>
  <c r="AC117" i="5"/>
  <c r="AD117" i="5"/>
  <c r="AE117" i="5"/>
  <c r="AF117" i="5"/>
  <c r="AG117" i="5"/>
  <c r="AH117" i="5"/>
  <c r="AF2" i="11" s="1"/>
  <c r="E119" i="5"/>
  <c r="F119" i="5"/>
  <c r="G119" i="5"/>
  <c r="H119" i="5"/>
  <c r="I119" i="5"/>
  <c r="J119" i="5"/>
  <c r="K119" i="5"/>
  <c r="L119" i="5"/>
  <c r="M119" i="5"/>
  <c r="N119" i="5"/>
  <c r="O119" i="5"/>
  <c r="P119" i="5"/>
  <c r="Q119" i="5"/>
  <c r="R119" i="5"/>
  <c r="S119" i="5"/>
  <c r="T119" i="5"/>
  <c r="U119" i="5"/>
  <c r="V119" i="5"/>
  <c r="W119" i="5"/>
  <c r="X119" i="5"/>
  <c r="Y119" i="5"/>
  <c r="Z119" i="5"/>
  <c r="AA119" i="5"/>
  <c r="AB119" i="5"/>
  <c r="AC119" i="5"/>
  <c r="AD119" i="5"/>
  <c r="AE119" i="5"/>
  <c r="AF119" i="5"/>
  <c r="AG119" i="5"/>
  <c r="AH119" i="5"/>
  <c r="E120" i="5"/>
  <c r="F120" i="5"/>
  <c r="G120" i="5"/>
  <c r="H120" i="5"/>
  <c r="I120" i="5"/>
  <c r="J120" i="5"/>
  <c r="K120" i="5"/>
  <c r="L120" i="5"/>
  <c r="M120" i="5"/>
  <c r="N120" i="5"/>
  <c r="O120" i="5"/>
  <c r="P120" i="5"/>
  <c r="Q120" i="5"/>
  <c r="R120" i="5"/>
  <c r="S120" i="5"/>
  <c r="T120" i="5"/>
  <c r="U120" i="5"/>
  <c r="V120" i="5"/>
  <c r="W120" i="5"/>
  <c r="X120" i="5"/>
  <c r="Y120" i="5"/>
  <c r="Z120" i="5"/>
  <c r="AA120" i="5"/>
  <c r="AB120" i="5"/>
  <c r="AC120" i="5"/>
  <c r="AD120" i="5"/>
  <c r="AE120" i="5"/>
  <c r="AF120" i="5"/>
  <c r="AG120" i="5"/>
  <c r="AH120" i="5"/>
  <c r="E121" i="5"/>
  <c r="F121" i="5"/>
  <c r="G121" i="5"/>
  <c r="H121" i="5"/>
  <c r="I121" i="5"/>
  <c r="J121" i="5"/>
  <c r="K121" i="5"/>
  <c r="L121" i="5"/>
  <c r="M121" i="5"/>
  <c r="N121" i="5"/>
  <c r="O121" i="5"/>
  <c r="P121" i="5"/>
  <c r="Q121" i="5"/>
  <c r="R121" i="5"/>
  <c r="S121" i="5"/>
  <c r="T121" i="5"/>
  <c r="U121" i="5"/>
  <c r="V121" i="5"/>
  <c r="W121" i="5"/>
  <c r="X121" i="5"/>
  <c r="Y121" i="5"/>
  <c r="Z121" i="5"/>
  <c r="AA121" i="5"/>
  <c r="AB121" i="5"/>
  <c r="AC121" i="5"/>
  <c r="AD121" i="5"/>
  <c r="AE121" i="5"/>
  <c r="AF121" i="5"/>
  <c r="AG121" i="5"/>
  <c r="AH121" i="5"/>
  <c r="E122" i="5"/>
  <c r="F122" i="5"/>
  <c r="G122" i="5"/>
  <c r="H122" i="5"/>
  <c r="I122" i="5"/>
  <c r="J122" i="5"/>
  <c r="K122" i="5"/>
  <c r="L122" i="5"/>
  <c r="M122" i="5"/>
  <c r="N122" i="5"/>
  <c r="O122" i="5"/>
  <c r="P122" i="5"/>
  <c r="Q122" i="5"/>
  <c r="R122" i="5"/>
  <c r="S122" i="5"/>
  <c r="T122" i="5"/>
  <c r="U122" i="5"/>
  <c r="V122" i="5"/>
  <c r="W122" i="5"/>
  <c r="X122" i="5"/>
  <c r="Y122" i="5"/>
  <c r="Z122" i="5"/>
  <c r="AA122" i="5"/>
  <c r="AB122" i="5"/>
  <c r="AC122" i="5"/>
  <c r="AD122" i="5"/>
  <c r="AE122" i="5"/>
  <c r="AF122" i="5"/>
  <c r="AG122" i="5"/>
  <c r="AH122" i="5"/>
  <c r="E123" i="5"/>
  <c r="F123" i="5"/>
  <c r="G123" i="5"/>
  <c r="H123" i="5"/>
  <c r="I123" i="5"/>
  <c r="J123" i="5"/>
  <c r="K123" i="5"/>
  <c r="L123" i="5"/>
  <c r="M123" i="5"/>
  <c r="N123" i="5"/>
  <c r="O123" i="5"/>
  <c r="P123" i="5"/>
  <c r="Q123" i="5"/>
  <c r="R123" i="5"/>
  <c r="S123" i="5"/>
  <c r="T123" i="5"/>
  <c r="U123" i="5"/>
  <c r="V123" i="5"/>
  <c r="W123" i="5"/>
  <c r="X123" i="5"/>
  <c r="Y123" i="5"/>
  <c r="Z123" i="5"/>
  <c r="AA123" i="5"/>
  <c r="AB123" i="5"/>
  <c r="AC123" i="5"/>
  <c r="AD123" i="5"/>
  <c r="AE123" i="5"/>
  <c r="AF123" i="5"/>
  <c r="AG123" i="5"/>
  <c r="AH123" i="5"/>
  <c r="E124" i="5"/>
  <c r="F124" i="5"/>
  <c r="G124" i="5"/>
  <c r="H124" i="5"/>
  <c r="I124" i="5"/>
  <c r="J124" i="5"/>
  <c r="K124" i="5"/>
  <c r="L124" i="5"/>
  <c r="M124" i="5"/>
  <c r="N124" i="5"/>
  <c r="O124" i="5"/>
  <c r="P124" i="5"/>
  <c r="Q124" i="5"/>
  <c r="R124" i="5"/>
  <c r="S124" i="5"/>
  <c r="T124" i="5"/>
  <c r="U124" i="5"/>
  <c r="V124" i="5"/>
  <c r="W124" i="5"/>
  <c r="X124" i="5"/>
  <c r="Y124" i="5"/>
  <c r="Z124" i="5"/>
  <c r="AA124" i="5"/>
  <c r="AB124" i="5"/>
  <c r="AC124" i="5"/>
  <c r="AD124" i="5"/>
  <c r="AE124" i="5"/>
  <c r="AF124" i="5"/>
  <c r="AG124" i="5"/>
  <c r="AH124" i="5"/>
  <c r="E125" i="5"/>
  <c r="F125" i="5"/>
  <c r="G125" i="5"/>
  <c r="H125" i="5"/>
  <c r="I125" i="5"/>
  <c r="J125" i="5"/>
  <c r="K125" i="5"/>
  <c r="L125" i="5"/>
  <c r="M125" i="5"/>
  <c r="N125" i="5"/>
  <c r="O125" i="5"/>
  <c r="P125" i="5"/>
  <c r="Q125" i="5"/>
  <c r="R125" i="5"/>
  <c r="S125" i="5"/>
  <c r="T125" i="5"/>
  <c r="U125" i="5"/>
  <c r="V125" i="5"/>
  <c r="W125" i="5"/>
  <c r="X125" i="5"/>
  <c r="Y125" i="5"/>
  <c r="Z125" i="5"/>
  <c r="AA125" i="5"/>
  <c r="AB125" i="5"/>
  <c r="AC125" i="5"/>
  <c r="AD125" i="5"/>
  <c r="AE125" i="5"/>
  <c r="AF125" i="5"/>
  <c r="AG125" i="5"/>
  <c r="AH125" i="5"/>
  <c r="E126" i="5"/>
  <c r="F126" i="5"/>
  <c r="G126" i="5"/>
  <c r="H126" i="5"/>
  <c r="I126" i="5"/>
  <c r="J126" i="5"/>
  <c r="K126" i="5"/>
  <c r="L126" i="5"/>
  <c r="M126" i="5"/>
  <c r="N126" i="5"/>
  <c r="O126" i="5"/>
  <c r="P126" i="5"/>
  <c r="Q126" i="5"/>
  <c r="R126" i="5"/>
  <c r="S126" i="5"/>
  <c r="T126" i="5"/>
  <c r="U126" i="5"/>
  <c r="V126" i="5"/>
  <c r="W126" i="5"/>
  <c r="X126" i="5"/>
  <c r="Y126" i="5"/>
  <c r="Z126" i="5"/>
  <c r="AA126" i="5"/>
  <c r="AB126" i="5"/>
  <c r="AC126" i="5"/>
  <c r="AD126" i="5"/>
  <c r="AE126" i="5"/>
  <c r="AF126" i="5"/>
  <c r="AG126" i="5"/>
  <c r="AH126" i="5"/>
  <c r="E127" i="5"/>
  <c r="F127" i="5"/>
  <c r="G127" i="5"/>
  <c r="H127" i="5"/>
  <c r="I127" i="5"/>
  <c r="J127" i="5"/>
  <c r="K127" i="5"/>
  <c r="L127" i="5"/>
  <c r="M127" i="5"/>
  <c r="N127" i="5"/>
  <c r="O127" i="5"/>
  <c r="P127" i="5"/>
  <c r="Q127" i="5"/>
  <c r="R127" i="5"/>
  <c r="S127" i="5"/>
  <c r="T127" i="5"/>
  <c r="U127" i="5"/>
  <c r="V127" i="5"/>
  <c r="W127" i="5"/>
  <c r="X127" i="5"/>
  <c r="Y127" i="5"/>
  <c r="Z127" i="5"/>
  <c r="AA127" i="5"/>
  <c r="AB127" i="5"/>
  <c r="AC127" i="5"/>
  <c r="AD127" i="5"/>
  <c r="AE127" i="5"/>
  <c r="AF127" i="5"/>
  <c r="AG127" i="5"/>
  <c r="AH127" i="5"/>
  <c r="E128" i="5"/>
  <c r="F128" i="5"/>
  <c r="G128" i="5"/>
  <c r="H128" i="5"/>
  <c r="I128" i="5"/>
  <c r="J128" i="5"/>
  <c r="K128" i="5"/>
  <c r="L128" i="5"/>
  <c r="M128" i="5"/>
  <c r="N128" i="5"/>
  <c r="O128" i="5"/>
  <c r="P128" i="5"/>
  <c r="Q128" i="5"/>
  <c r="R128" i="5"/>
  <c r="S128" i="5"/>
  <c r="T128" i="5"/>
  <c r="U128" i="5"/>
  <c r="V128" i="5"/>
  <c r="W128" i="5"/>
  <c r="X128" i="5"/>
  <c r="Y128" i="5"/>
  <c r="Z128" i="5"/>
  <c r="AA128" i="5"/>
  <c r="AB128" i="5"/>
  <c r="AC128" i="5"/>
  <c r="AD128" i="5"/>
  <c r="AE128" i="5"/>
  <c r="AF128" i="5"/>
  <c r="AG128" i="5"/>
  <c r="AH128" i="5"/>
  <c r="E129" i="5"/>
  <c r="F129" i="5"/>
  <c r="G129" i="5"/>
  <c r="H129" i="5"/>
  <c r="I129" i="5"/>
  <c r="J129" i="5"/>
  <c r="K129" i="5"/>
  <c r="L129" i="5"/>
  <c r="M129" i="5"/>
  <c r="N129" i="5"/>
  <c r="O129" i="5"/>
  <c r="P129" i="5"/>
  <c r="Q129" i="5"/>
  <c r="R129" i="5"/>
  <c r="S129" i="5"/>
  <c r="T129" i="5"/>
  <c r="U129" i="5"/>
  <c r="V129" i="5"/>
  <c r="W129" i="5"/>
  <c r="X129" i="5"/>
  <c r="Y129" i="5"/>
  <c r="Z129" i="5"/>
  <c r="AA129" i="5"/>
  <c r="AB129" i="5"/>
  <c r="AC129" i="5"/>
  <c r="AD129" i="5"/>
  <c r="AE129" i="5"/>
  <c r="AF129" i="5"/>
  <c r="AG129" i="5"/>
  <c r="AH129" i="5"/>
  <c r="E130" i="5"/>
  <c r="F130" i="5"/>
  <c r="G130" i="5"/>
  <c r="H130" i="5"/>
  <c r="I130" i="5"/>
  <c r="J130" i="5"/>
  <c r="K130" i="5"/>
  <c r="L130" i="5"/>
  <c r="M130" i="5"/>
  <c r="N130" i="5"/>
  <c r="O130" i="5"/>
  <c r="P130" i="5"/>
  <c r="Q130" i="5"/>
  <c r="R130" i="5"/>
  <c r="S130" i="5"/>
  <c r="T130" i="5"/>
  <c r="U130" i="5"/>
  <c r="V130" i="5"/>
  <c r="W130" i="5"/>
  <c r="X130" i="5"/>
  <c r="Y130" i="5"/>
  <c r="Z130" i="5"/>
  <c r="AA130" i="5"/>
  <c r="AB130" i="5"/>
  <c r="AC130" i="5"/>
  <c r="AD130" i="5"/>
  <c r="AE130" i="5"/>
  <c r="AF130" i="5"/>
  <c r="AG130" i="5"/>
  <c r="AH130" i="5"/>
  <c r="E131" i="5"/>
  <c r="F131" i="5"/>
  <c r="G131" i="5"/>
  <c r="H131" i="5"/>
  <c r="I131" i="5"/>
  <c r="J131" i="5"/>
  <c r="K131" i="5"/>
  <c r="L131" i="5"/>
  <c r="M131" i="5"/>
  <c r="N131" i="5"/>
  <c r="O131" i="5"/>
  <c r="P131" i="5"/>
  <c r="Q131" i="5"/>
  <c r="R131" i="5"/>
  <c r="S131" i="5"/>
  <c r="T131" i="5"/>
  <c r="U131" i="5"/>
  <c r="V131" i="5"/>
  <c r="W131" i="5"/>
  <c r="X131" i="5"/>
  <c r="Y131" i="5"/>
  <c r="Z131" i="5"/>
  <c r="AA131" i="5"/>
  <c r="AB131" i="5"/>
  <c r="AC131" i="5"/>
  <c r="AD131" i="5"/>
  <c r="AE131" i="5"/>
  <c r="AF131" i="5"/>
  <c r="AG131" i="5"/>
  <c r="AH131" i="5"/>
  <c r="E132" i="5"/>
  <c r="F132" i="5"/>
  <c r="G132" i="5"/>
  <c r="H132" i="5"/>
  <c r="I132" i="5"/>
  <c r="J132" i="5"/>
  <c r="K132" i="5"/>
  <c r="L132" i="5"/>
  <c r="M132" i="5"/>
  <c r="N132" i="5"/>
  <c r="O132" i="5"/>
  <c r="P132" i="5"/>
  <c r="Q132" i="5"/>
  <c r="R132" i="5"/>
  <c r="S132" i="5"/>
  <c r="T132" i="5"/>
  <c r="U132" i="5"/>
  <c r="V132" i="5"/>
  <c r="W132" i="5"/>
  <c r="X132" i="5"/>
  <c r="Y132" i="5"/>
  <c r="Z132" i="5"/>
  <c r="AA132" i="5"/>
  <c r="AB132" i="5"/>
  <c r="AC132" i="5"/>
  <c r="AD132" i="5"/>
  <c r="AE132" i="5"/>
  <c r="AF132" i="5"/>
  <c r="AG132" i="5"/>
  <c r="AH132" i="5"/>
  <c r="E133" i="5"/>
  <c r="F133" i="5"/>
  <c r="G133" i="5"/>
  <c r="H133" i="5"/>
  <c r="I133" i="5"/>
  <c r="J133" i="5"/>
  <c r="K133" i="5"/>
  <c r="L133" i="5"/>
  <c r="M133" i="5"/>
  <c r="N133" i="5"/>
  <c r="O133" i="5"/>
  <c r="P133" i="5"/>
  <c r="Q133" i="5"/>
  <c r="R133" i="5"/>
  <c r="S133" i="5"/>
  <c r="T133" i="5"/>
  <c r="U133" i="5"/>
  <c r="V133" i="5"/>
  <c r="W133" i="5"/>
  <c r="X133" i="5"/>
  <c r="Y133" i="5"/>
  <c r="Z133" i="5"/>
  <c r="AA133" i="5"/>
  <c r="AB133" i="5"/>
  <c r="AC133" i="5"/>
  <c r="AD133" i="5"/>
  <c r="AE133" i="5"/>
  <c r="AF133" i="5"/>
  <c r="AG133" i="5"/>
  <c r="AH133" i="5"/>
  <c r="D119" i="5"/>
  <c r="D120" i="5"/>
  <c r="D121" i="5"/>
  <c r="D122" i="5"/>
  <c r="D123" i="5"/>
  <c r="D124" i="5"/>
  <c r="D125" i="5"/>
  <c r="D126" i="5"/>
  <c r="D127" i="5"/>
  <c r="D128" i="5"/>
  <c r="D129" i="5"/>
  <c r="D130" i="5"/>
  <c r="D131" i="5"/>
  <c r="D132" i="5"/>
  <c r="D133" i="5"/>
  <c r="D117" i="5"/>
  <c r="B2" i="11" s="1"/>
  <c r="E88" i="5"/>
  <c r="F88" i="5"/>
  <c r="G88" i="5"/>
  <c r="H88" i="5"/>
  <c r="F2" i="10" s="1"/>
  <c r="I88" i="5"/>
  <c r="J88" i="5"/>
  <c r="H2" i="10" s="1"/>
  <c r="K88" i="5"/>
  <c r="I2" i="10" s="1"/>
  <c r="L88" i="5"/>
  <c r="J2" i="10" s="1"/>
  <c r="M88" i="5"/>
  <c r="N88" i="5"/>
  <c r="O88" i="5"/>
  <c r="P88" i="5"/>
  <c r="N2" i="10" s="1"/>
  <c r="Q88" i="5"/>
  <c r="R88" i="5"/>
  <c r="S88" i="5"/>
  <c r="Q2" i="10" s="1"/>
  <c r="T88" i="5"/>
  <c r="R2" i="10" s="1"/>
  <c r="U88" i="5"/>
  <c r="V88" i="5"/>
  <c r="W88" i="5"/>
  <c r="X88" i="5"/>
  <c r="V2" i="10" s="1"/>
  <c r="Y88" i="5"/>
  <c r="Z88" i="5"/>
  <c r="X2" i="10" s="1"/>
  <c r="AA88" i="5"/>
  <c r="Y2" i="10" s="1"/>
  <c r="AB88" i="5"/>
  <c r="Z2" i="10" s="1"/>
  <c r="AC88" i="5"/>
  <c r="AD88" i="5"/>
  <c r="AE88" i="5"/>
  <c r="AF88" i="5"/>
  <c r="AG88" i="5"/>
  <c r="AH88" i="5"/>
  <c r="E90" i="5"/>
  <c r="F90" i="5"/>
  <c r="G90" i="5"/>
  <c r="H90" i="5"/>
  <c r="I90" i="5"/>
  <c r="J90" i="5"/>
  <c r="K90" i="5"/>
  <c r="L90" i="5"/>
  <c r="M90" i="5"/>
  <c r="N90" i="5"/>
  <c r="O90" i="5"/>
  <c r="P90" i="5"/>
  <c r="Q90" i="5"/>
  <c r="R90" i="5"/>
  <c r="S90" i="5"/>
  <c r="T90" i="5"/>
  <c r="U90" i="5"/>
  <c r="V90" i="5"/>
  <c r="W90" i="5"/>
  <c r="X90" i="5"/>
  <c r="Y90" i="5"/>
  <c r="Z90" i="5"/>
  <c r="AA90" i="5"/>
  <c r="AB90" i="5"/>
  <c r="AC90" i="5"/>
  <c r="AD90" i="5"/>
  <c r="AE90" i="5"/>
  <c r="AF90" i="5"/>
  <c r="AG90" i="5"/>
  <c r="AH90" i="5"/>
  <c r="E91" i="5"/>
  <c r="F91" i="5"/>
  <c r="G91" i="5"/>
  <c r="H91" i="5"/>
  <c r="I91" i="5"/>
  <c r="J91" i="5"/>
  <c r="K91" i="5"/>
  <c r="L91" i="5"/>
  <c r="M91" i="5"/>
  <c r="N91" i="5"/>
  <c r="O91" i="5"/>
  <c r="P91" i="5"/>
  <c r="Q91" i="5"/>
  <c r="R91" i="5"/>
  <c r="S91" i="5"/>
  <c r="T91" i="5"/>
  <c r="U91" i="5"/>
  <c r="V91" i="5"/>
  <c r="W91" i="5"/>
  <c r="X91" i="5"/>
  <c r="Y91" i="5"/>
  <c r="Z91" i="5"/>
  <c r="AA91" i="5"/>
  <c r="AB91" i="5"/>
  <c r="AC91" i="5"/>
  <c r="AD91" i="5"/>
  <c r="AE91" i="5"/>
  <c r="AF91" i="5"/>
  <c r="AG91" i="5"/>
  <c r="AH91" i="5"/>
  <c r="E92" i="5"/>
  <c r="F92" i="5"/>
  <c r="G92" i="5"/>
  <c r="H92" i="5"/>
  <c r="I92" i="5"/>
  <c r="J92" i="5"/>
  <c r="K92" i="5"/>
  <c r="L92" i="5"/>
  <c r="M92" i="5"/>
  <c r="N92" i="5"/>
  <c r="O92" i="5"/>
  <c r="P92" i="5"/>
  <c r="Q92" i="5"/>
  <c r="R92" i="5"/>
  <c r="S92" i="5"/>
  <c r="T92" i="5"/>
  <c r="U92" i="5"/>
  <c r="V92" i="5"/>
  <c r="W92" i="5"/>
  <c r="X92" i="5"/>
  <c r="Y92" i="5"/>
  <c r="Z92" i="5"/>
  <c r="AA92" i="5"/>
  <c r="AB92" i="5"/>
  <c r="AC92" i="5"/>
  <c r="AD92" i="5"/>
  <c r="AE92" i="5"/>
  <c r="AF92" i="5"/>
  <c r="AG92" i="5"/>
  <c r="AH92" i="5"/>
  <c r="E93" i="5"/>
  <c r="F93" i="5"/>
  <c r="G93" i="5"/>
  <c r="H93" i="5"/>
  <c r="I93" i="5"/>
  <c r="J93" i="5"/>
  <c r="K93" i="5"/>
  <c r="L93" i="5"/>
  <c r="M93" i="5"/>
  <c r="N93" i="5"/>
  <c r="O93" i="5"/>
  <c r="P93" i="5"/>
  <c r="Q93" i="5"/>
  <c r="R93" i="5"/>
  <c r="S93" i="5"/>
  <c r="T93" i="5"/>
  <c r="U93" i="5"/>
  <c r="V93" i="5"/>
  <c r="W93" i="5"/>
  <c r="X93" i="5"/>
  <c r="Y93" i="5"/>
  <c r="Z93" i="5"/>
  <c r="AA93" i="5"/>
  <c r="AB93" i="5"/>
  <c r="AC93" i="5"/>
  <c r="AD93" i="5"/>
  <c r="AE93" i="5"/>
  <c r="AF93" i="5"/>
  <c r="AG93" i="5"/>
  <c r="AH93" i="5"/>
  <c r="E94" i="5"/>
  <c r="F94" i="5"/>
  <c r="G94" i="5"/>
  <c r="H94" i="5"/>
  <c r="I94" i="5"/>
  <c r="J94" i="5"/>
  <c r="K94" i="5"/>
  <c r="L94" i="5"/>
  <c r="M94" i="5"/>
  <c r="N94" i="5"/>
  <c r="O94" i="5"/>
  <c r="P94" i="5"/>
  <c r="Q94" i="5"/>
  <c r="R94" i="5"/>
  <c r="S94" i="5"/>
  <c r="T94" i="5"/>
  <c r="U94" i="5"/>
  <c r="V94" i="5"/>
  <c r="W94" i="5"/>
  <c r="X94" i="5"/>
  <c r="Y94" i="5"/>
  <c r="Z94" i="5"/>
  <c r="AA94" i="5"/>
  <c r="AB94" i="5"/>
  <c r="AC94" i="5"/>
  <c r="AD94" i="5"/>
  <c r="AE94" i="5"/>
  <c r="AF94" i="5"/>
  <c r="AG94" i="5"/>
  <c r="AH94" i="5"/>
  <c r="E95" i="5"/>
  <c r="F95" i="5"/>
  <c r="G95" i="5"/>
  <c r="H95" i="5"/>
  <c r="I95" i="5"/>
  <c r="J95" i="5"/>
  <c r="K95" i="5"/>
  <c r="L95" i="5"/>
  <c r="M95" i="5"/>
  <c r="N95" i="5"/>
  <c r="O95" i="5"/>
  <c r="P95" i="5"/>
  <c r="Q95" i="5"/>
  <c r="R95" i="5"/>
  <c r="S95" i="5"/>
  <c r="T95" i="5"/>
  <c r="U95" i="5"/>
  <c r="V95" i="5"/>
  <c r="W95" i="5"/>
  <c r="X95" i="5"/>
  <c r="Y95" i="5"/>
  <c r="Z95" i="5"/>
  <c r="AA95" i="5"/>
  <c r="AB95" i="5"/>
  <c r="AC95" i="5"/>
  <c r="AD95" i="5"/>
  <c r="AE95" i="5"/>
  <c r="AF95" i="5"/>
  <c r="AG95" i="5"/>
  <c r="AH95" i="5"/>
  <c r="E96" i="5"/>
  <c r="F96" i="5"/>
  <c r="G96" i="5"/>
  <c r="H96" i="5"/>
  <c r="I96" i="5"/>
  <c r="J96" i="5"/>
  <c r="K96" i="5"/>
  <c r="L96" i="5"/>
  <c r="M96" i="5"/>
  <c r="N96" i="5"/>
  <c r="O96" i="5"/>
  <c r="P96" i="5"/>
  <c r="Q96" i="5"/>
  <c r="R96" i="5"/>
  <c r="S96" i="5"/>
  <c r="T96" i="5"/>
  <c r="U96" i="5"/>
  <c r="V96" i="5"/>
  <c r="W96" i="5"/>
  <c r="X96" i="5"/>
  <c r="Y96" i="5"/>
  <c r="Z96" i="5"/>
  <c r="AA96" i="5"/>
  <c r="AB96" i="5"/>
  <c r="AC96" i="5"/>
  <c r="AD96" i="5"/>
  <c r="AE96" i="5"/>
  <c r="AF96" i="5"/>
  <c r="AG96" i="5"/>
  <c r="AH96" i="5"/>
  <c r="E97" i="5"/>
  <c r="F97" i="5"/>
  <c r="G97" i="5"/>
  <c r="H97" i="5"/>
  <c r="I97" i="5"/>
  <c r="J97" i="5"/>
  <c r="K97" i="5"/>
  <c r="L97" i="5"/>
  <c r="M97" i="5"/>
  <c r="N97" i="5"/>
  <c r="O97" i="5"/>
  <c r="P97" i="5"/>
  <c r="Q97" i="5"/>
  <c r="R97" i="5"/>
  <c r="S97" i="5"/>
  <c r="T97" i="5"/>
  <c r="U97" i="5"/>
  <c r="V97" i="5"/>
  <c r="W97" i="5"/>
  <c r="X97" i="5"/>
  <c r="Y97" i="5"/>
  <c r="Z97" i="5"/>
  <c r="AA97" i="5"/>
  <c r="AB97" i="5"/>
  <c r="AC97" i="5"/>
  <c r="AD97" i="5"/>
  <c r="AE97" i="5"/>
  <c r="AF97" i="5"/>
  <c r="AG97" i="5"/>
  <c r="AH97" i="5"/>
  <c r="E98" i="5"/>
  <c r="F98" i="5"/>
  <c r="G98" i="5"/>
  <c r="H98" i="5"/>
  <c r="I98" i="5"/>
  <c r="J98" i="5"/>
  <c r="K98" i="5"/>
  <c r="L98" i="5"/>
  <c r="M98" i="5"/>
  <c r="N98" i="5"/>
  <c r="O98" i="5"/>
  <c r="P98" i="5"/>
  <c r="Q98" i="5"/>
  <c r="R98" i="5"/>
  <c r="S98" i="5"/>
  <c r="T98" i="5"/>
  <c r="U98" i="5"/>
  <c r="V98" i="5"/>
  <c r="W98" i="5"/>
  <c r="X98" i="5"/>
  <c r="Y98" i="5"/>
  <c r="Z98" i="5"/>
  <c r="AA98" i="5"/>
  <c r="AB98" i="5"/>
  <c r="AC98" i="5"/>
  <c r="AD98" i="5"/>
  <c r="AE98" i="5"/>
  <c r="AF98" i="5"/>
  <c r="AG98" i="5"/>
  <c r="AH98" i="5"/>
  <c r="E99" i="5"/>
  <c r="F99" i="5"/>
  <c r="G99" i="5"/>
  <c r="H99" i="5"/>
  <c r="I99" i="5"/>
  <c r="J99" i="5"/>
  <c r="K99" i="5"/>
  <c r="L99" i="5"/>
  <c r="M99" i="5"/>
  <c r="N99" i="5"/>
  <c r="O99" i="5"/>
  <c r="P99" i="5"/>
  <c r="Q99" i="5"/>
  <c r="R99" i="5"/>
  <c r="S99" i="5"/>
  <c r="T99" i="5"/>
  <c r="U99" i="5"/>
  <c r="V99" i="5"/>
  <c r="W99" i="5"/>
  <c r="X99" i="5"/>
  <c r="Y99" i="5"/>
  <c r="Z99" i="5"/>
  <c r="AA99" i="5"/>
  <c r="AB99" i="5"/>
  <c r="AC99" i="5"/>
  <c r="AD99" i="5"/>
  <c r="AE99" i="5"/>
  <c r="AF99" i="5"/>
  <c r="AG99" i="5"/>
  <c r="AH99" i="5"/>
  <c r="E100" i="5"/>
  <c r="F100" i="5"/>
  <c r="G100" i="5"/>
  <c r="H100" i="5"/>
  <c r="I100" i="5"/>
  <c r="J100" i="5"/>
  <c r="K100" i="5"/>
  <c r="L100" i="5"/>
  <c r="M100" i="5"/>
  <c r="N100" i="5"/>
  <c r="O100" i="5"/>
  <c r="P100" i="5"/>
  <c r="Q100" i="5"/>
  <c r="R100" i="5"/>
  <c r="S100" i="5"/>
  <c r="T100" i="5"/>
  <c r="U100" i="5"/>
  <c r="V100" i="5"/>
  <c r="W100" i="5"/>
  <c r="X100" i="5"/>
  <c r="Y100" i="5"/>
  <c r="Z100" i="5"/>
  <c r="AA100" i="5"/>
  <c r="AB100" i="5"/>
  <c r="AC100" i="5"/>
  <c r="AD100" i="5"/>
  <c r="AE100" i="5"/>
  <c r="AF100" i="5"/>
  <c r="AG100" i="5"/>
  <c r="AH100" i="5"/>
  <c r="E101" i="5"/>
  <c r="F101" i="5"/>
  <c r="G101" i="5"/>
  <c r="H101" i="5"/>
  <c r="I101" i="5"/>
  <c r="J101" i="5"/>
  <c r="K101" i="5"/>
  <c r="L101" i="5"/>
  <c r="M101" i="5"/>
  <c r="N101" i="5"/>
  <c r="O101" i="5"/>
  <c r="P101" i="5"/>
  <c r="Q101" i="5"/>
  <c r="R101" i="5"/>
  <c r="S101" i="5"/>
  <c r="T101" i="5"/>
  <c r="U101" i="5"/>
  <c r="V101" i="5"/>
  <c r="W101" i="5"/>
  <c r="X101" i="5"/>
  <c r="Y101" i="5"/>
  <c r="Z101" i="5"/>
  <c r="AA101" i="5"/>
  <c r="AB101" i="5"/>
  <c r="AC101" i="5"/>
  <c r="AD101" i="5"/>
  <c r="AE101" i="5"/>
  <c r="AF101" i="5"/>
  <c r="AG101" i="5"/>
  <c r="AH101" i="5"/>
  <c r="E102" i="5"/>
  <c r="F102" i="5"/>
  <c r="G102" i="5"/>
  <c r="H102" i="5"/>
  <c r="I102" i="5"/>
  <c r="J102" i="5"/>
  <c r="K102" i="5"/>
  <c r="L102" i="5"/>
  <c r="M102" i="5"/>
  <c r="N102" i="5"/>
  <c r="O102" i="5"/>
  <c r="P102" i="5"/>
  <c r="Q102" i="5"/>
  <c r="R102" i="5"/>
  <c r="S102" i="5"/>
  <c r="T102" i="5"/>
  <c r="U102" i="5"/>
  <c r="V102" i="5"/>
  <c r="W102" i="5"/>
  <c r="X102" i="5"/>
  <c r="Y102" i="5"/>
  <c r="Z102" i="5"/>
  <c r="AA102" i="5"/>
  <c r="AB102" i="5"/>
  <c r="AC102" i="5"/>
  <c r="AD102" i="5"/>
  <c r="AE102" i="5"/>
  <c r="AF102" i="5"/>
  <c r="AG102" i="5"/>
  <c r="AH102" i="5"/>
  <c r="E103" i="5"/>
  <c r="F103" i="5"/>
  <c r="G103" i="5"/>
  <c r="H103" i="5"/>
  <c r="I103" i="5"/>
  <c r="J103" i="5"/>
  <c r="K103" i="5"/>
  <c r="L103" i="5"/>
  <c r="M103" i="5"/>
  <c r="N103" i="5"/>
  <c r="O103" i="5"/>
  <c r="P103" i="5"/>
  <c r="Q103" i="5"/>
  <c r="R103" i="5"/>
  <c r="S103" i="5"/>
  <c r="T103" i="5"/>
  <c r="U103" i="5"/>
  <c r="V103" i="5"/>
  <c r="W103" i="5"/>
  <c r="X103" i="5"/>
  <c r="Y103" i="5"/>
  <c r="Z103" i="5"/>
  <c r="AA103" i="5"/>
  <c r="AB103" i="5"/>
  <c r="AC103" i="5"/>
  <c r="AD103" i="5"/>
  <c r="AE103" i="5"/>
  <c r="AF103" i="5"/>
  <c r="AG103" i="5"/>
  <c r="AH103" i="5"/>
  <c r="E104" i="5"/>
  <c r="F104" i="5"/>
  <c r="G104" i="5"/>
  <c r="H104" i="5"/>
  <c r="I104" i="5"/>
  <c r="J104" i="5"/>
  <c r="K104" i="5"/>
  <c r="L104" i="5"/>
  <c r="M104" i="5"/>
  <c r="N104" i="5"/>
  <c r="O104" i="5"/>
  <c r="P104" i="5"/>
  <c r="Q104" i="5"/>
  <c r="R104" i="5"/>
  <c r="S104" i="5"/>
  <c r="T104" i="5"/>
  <c r="U104" i="5"/>
  <c r="V104" i="5"/>
  <c r="W104" i="5"/>
  <c r="X104" i="5"/>
  <c r="Y104" i="5"/>
  <c r="Z104" i="5"/>
  <c r="AA104" i="5"/>
  <c r="AB104" i="5"/>
  <c r="AC104" i="5"/>
  <c r="AD104" i="5"/>
  <c r="AE104" i="5"/>
  <c r="AF104" i="5"/>
  <c r="AG104" i="5"/>
  <c r="AH104" i="5"/>
  <c r="D90" i="5"/>
  <c r="D91" i="5"/>
  <c r="D92" i="5"/>
  <c r="D93" i="5"/>
  <c r="D94" i="5"/>
  <c r="D95" i="5"/>
  <c r="D96" i="5"/>
  <c r="D97" i="5"/>
  <c r="D98" i="5"/>
  <c r="D99" i="5"/>
  <c r="D100" i="5"/>
  <c r="D101" i="5"/>
  <c r="D102" i="5"/>
  <c r="D103" i="5"/>
  <c r="D104" i="5"/>
  <c r="D88" i="5"/>
  <c r="B2" i="10" s="1"/>
  <c r="E61" i="5"/>
  <c r="F61" i="5"/>
  <c r="G61" i="5"/>
  <c r="H61" i="5"/>
  <c r="F2" i="9" s="1"/>
  <c r="I61" i="5"/>
  <c r="J61" i="5"/>
  <c r="H2" i="9" s="1"/>
  <c r="K61" i="5"/>
  <c r="I2" i="9" s="1"/>
  <c r="L61" i="5"/>
  <c r="J2" i="9" s="1"/>
  <c r="M61" i="5"/>
  <c r="N61" i="5"/>
  <c r="O61" i="5"/>
  <c r="P61" i="5"/>
  <c r="N2" i="9" s="1"/>
  <c r="Q61" i="5"/>
  <c r="R61" i="5"/>
  <c r="P2" i="9" s="1"/>
  <c r="S61" i="5"/>
  <c r="Q2" i="9" s="1"/>
  <c r="T61" i="5"/>
  <c r="R2" i="9" s="1"/>
  <c r="U61" i="5"/>
  <c r="V61" i="5"/>
  <c r="W61" i="5"/>
  <c r="X61" i="5"/>
  <c r="V2" i="9" s="1"/>
  <c r="Y61" i="5"/>
  <c r="Z61" i="5"/>
  <c r="X2" i="9" s="1"/>
  <c r="AA61" i="5"/>
  <c r="Y2" i="9" s="1"/>
  <c r="AB61" i="5"/>
  <c r="Z2" i="9" s="1"/>
  <c r="AC61" i="5"/>
  <c r="AD61" i="5"/>
  <c r="AE61" i="5"/>
  <c r="AF61" i="5"/>
  <c r="AD2" i="9" s="1"/>
  <c r="AG61" i="5"/>
  <c r="AH61" i="5"/>
  <c r="E63" i="5"/>
  <c r="F63" i="5"/>
  <c r="G63" i="5"/>
  <c r="H63" i="5"/>
  <c r="I63" i="5"/>
  <c r="J63" i="5"/>
  <c r="K63" i="5"/>
  <c r="L63" i="5"/>
  <c r="M63" i="5"/>
  <c r="N63" i="5"/>
  <c r="O63" i="5"/>
  <c r="P63" i="5"/>
  <c r="Q63" i="5"/>
  <c r="R63" i="5"/>
  <c r="S63" i="5"/>
  <c r="T63" i="5"/>
  <c r="U63" i="5"/>
  <c r="V63" i="5"/>
  <c r="W63" i="5"/>
  <c r="X63" i="5"/>
  <c r="Y63" i="5"/>
  <c r="Z63" i="5"/>
  <c r="AA63" i="5"/>
  <c r="AB63" i="5"/>
  <c r="AC63" i="5"/>
  <c r="AD63" i="5"/>
  <c r="AE63" i="5"/>
  <c r="AF63" i="5"/>
  <c r="AG63" i="5"/>
  <c r="AH63" i="5"/>
  <c r="E64" i="5"/>
  <c r="F64" i="5"/>
  <c r="G64" i="5"/>
  <c r="H64" i="5"/>
  <c r="I64" i="5"/>
  <c r="J64" i="5"/>
  <c r="K64" i="5"/>
  <c r="L64" i="5"/>
  <c r="M64" i="5"/>
  <c r="N64" i="5"/>
  <c r="O64" i="5"/>
  <c r="P64" i="5"/>
  <c r="Q64" i="5"/>
  <c r="R64" i="5"/>
  <c r="S64" i="5"/>
  <c r="T64" i="5"/>
  <c r="U64" i="5"/>
  <c r="V64" i="5"/>
  <c r="W64" i="5"/>
  <c r="X64" i="5"/>
  <c r="Y64" i="5"/>
  <c r="Z64" i="5"/>
  <c r="AA64" i="5"/>
  <c r="AB64" i="5"/>
  <c r="AC64" i="5"/>
  <c r="AD64" i="5"/>
  <c r="AE64" i="5"/>
  <c r="AF64" i="5"/>
  <c r="AG64" i="5"/>
  <c r="AH64" i="5"/>
  <c r="E65" i="5"/>
  <c r="F65" i="5"/>
  <c r="G65" i="5"/>
  <c r="H65" i="5"/>
  <c r="I65" i="5"/>
  <c r="J65" i="5"/>
  <c r="K65" i="5"/>
  <c r="L65" i="5"/>
  <c r="M65" i="5"/>
  <c r="N65" i="5"/>
  <c r="O65" i="5"/>
  <c r="P65" i="5"/>
  <c r="Q65" i="5"/>
  <c r="R65" i="5"/>
  <c r="S65" i="5"/>
  <c r="T65" i="5"/>
  <c r="U65" i="5"/>
  <c r="V65" i="5"/>
  <c r="W65" i="5"/>
  <c r="X65" i="5"/>
  <c r="Y65" i="5"/>
  <c r="Z65" i="5"/>
  <c r="AA65" i="5"/>
  <c r="AB65" i="5"/>
  <c r="AC65" i="5"/>
  <c r="AD65" i="5"/>
  <c r="AE65" i="5"/>
  <c r="AF65" i="5"/>
  <c r="AG65" i="5"/>
  <c r="AH65" i="5"/>
  <c r="E66" i="5"/>
  <c r="F66" i="5"/>
  <c r="G66" i="5"/>
  <c r="H66" i="5"/>
  <c r="I66" i="5"/>
  <c r="J66" i="5"/>
  <c r="K66" i="5"/>
  <c r="L66" i="5"/>
  <c r="M66" i="5"/>
  <c r="N66" i="5"/>
  <c r="O66" i="5"/>
  <c r="P66" i="5"/>
  <c r="Q66" i="5"/>
  <c r="R66" i="5"/>
  <c r="S66" i="5"/>
  <c r="T66" i="5"/>
  <c r="U66" i="5"/>
  <c r="V66" i="5"/>
  <c r="W66" i="5"/>
  <c r="X66" i="5"/>
  <c r="Y66" i="5"/>
  <c r="Z66" i="5"/>
  <c r="AA66" i="5"/>
  <c r="AB66" i="5"/>
  <c r="AC66" i="5"/>
  <c r="AD66" i="5"/>
  <c r="AE66" i="5"/>
  <c r="AF66" i="5"/>
  <c r="AG66" i="5"/>
  <c r="AH66" i="5"/>
  <c r="E67" i="5"/>
  <c r="F67" i="5"/>
  <c r="G67" i="5"/>
  <c r="H67" i="5"/>
  <c r="I67" i="5"/>
  <c r="J67" i="5"/>
  <c r="K67" i="5"/>
  <c r="L67" i="5"/>
  <c r="M67" i="5"/>
  <c r="N67" i="5"/>
  <c r="O67" i="5"/>
  <c r="P67" i="5"/>
  <c r="Q67" i="5"/>
  <c r="R67" i="5"/>
  <c r="S67" i="5"/>
  <c r="T67" i="5"/>
  <c r="U67" i="5"/>
  <c r="V67" i="5"/>
  <c r="W67" i="5"/>
  <c r="X67" i="5"/>
  <c r="Y67" i="5"/>
  <c r="Z67" i="5"/>
  <c r="AA67" i="5"/>
  <c r="AB67" i="5"/>
  <c r="AC67" i="5"/>
  <c r="AD67" i="5"/>
  <c r="AE67" i="5"/>
  <c r="AF67" i="5"/>
  <c r="AG67" i="5"/>
  <c r="AH67" i="5"/>
  <c r="E68" i="5"/>
  <c r="F68" i="5"/>
  <c r="G68" i="5"/>
  <c r="H68" i="5"/>
  <c r="I68" i="5"/>
  <c r="J68" i="5"/>
  <c r="K68" i="5"/>
  <c r="L68" i="5"/>
  <c r="M68" i="5"/>
  <c r="N68" i="5"/>
  <c r="O68" i="5"/>
  <c r="P68" i="5"/>
  <c r="Q68" i="5"/>
  <c r="R68" i="5"/>
  <c r="S68" i="5"/>
  <c r="T68" i="5"/>
  <c r="U68" i="5"/>
  <c r="V68" i="5"/>
  <c r="W68" i="5"/>
  <c r="X68" i="5"/>
  <c r="Y68" i="5"/>
  <c r="Z68" i="5"/>
  <c r="AA68" i="5"/>
  <c r="AB68" i="5"/>
  <c r="AC68" i="5"/>
  <c r="AD68" i="5"/>
  <c r="AE68" i="5"/>
  <c r="AF68" i="5"/>
  <c r="AG68" i="5"/>
  <c r="AH68" i="5"/>
  <c r="E69" i="5"/>
  <c r="F69" i="5"/>
  <c r="G69" i="5"/>
  <c r="H69" i="5"/>
  <c r="I69" i="5"/>
  <c r="J69" i="5"/>
  <c r="K69" i="5"/>
  <c r="L69" i="5"/>
  <c r="M69" i="5"/>
  <c r="N69" i="5"/>
  <c r="O69" i="5"/>
  <c r="P69" i="5"/>
  <c r="Q69" i="5"/>
  <c r="R69" i="5"/>
  <c r="S69" i="5"/>
  <c r="T69" i="5"/>
  <c r="U69" i="5"/>
  <c r="V69" i="5"/>
  <c r="W69" i="5"/>
  <c r="X69" i="5"/>
  <c r="Y69" i="5"/>
  <c r="Z69" i="5"/>
  <c r="AA69" i="5"/>
  <c r="AB69" i="5"/>
  <c r="AC69" i="5"/>
  <c r="AD69" i="5"/>
  <c r="AE69" i="5"/>
  <c r="AF69" i="5"/>
  <c r="AG69" i="5"/>
  <c r="AH69" i="5"/>
  <c r="E70" i="5"/>
  <c r="F70" i="5"/>
  <c r="G70" i="5"/>
  <c r="H70" i="5"/>
  <c r="I70" i="5"/>
  <c r="J70" i="5"/>
  <c r="K70" i="5"/>
  <c r="L70" i="5"/>
  <c r="M70" i="5"/>
  <c r="N70" i="5"/>
  <c r="O70" i="5"/>
  <c r="P70" i="5"/>
  <c r="Q70" i="5"/>
  <c r="R70" i="5"/>
  <c r="S70" i="5"/>
  <c r="T70" i="5"/>
  <c r="U70" i="5"/>
  <c r="V70" i="5"/>
  <c r="W70" i="5"/>
  <c r="X70" i="5"/>
  <c r="Y70" i="5"/>
  <c r="Z70" i="5"/>
  <c r="AA70" i="5"/>
  <c r="AB70" i="5"/>
  <c r="AC70" i="5"/>
  <c r="AD70" i="5"/>
  <c r="AE70" i="5"/>
  <c r="AF70" i="5"/>
  <c r="AG70" i="5"/>
  <c r="AH70" i="5"/>
  <c r="E71" i="5"/>
  <c r="F71" i="5"/>
  <c r="G71" i="5"/>
  <c r="H71" i="5"/>
  <c r="I71" i="5"/>
  <c r="J71" i="5"/>
  <c r="K71" i="5"/>
  <c r="L71" i="5"/>
  <c r="M71" i="5"/>
  <c r="N71" i="5"/>
  <c r="O71" i="5"/>
  <c r="P71" i="5"/>
  <c r="Q71" i="5"/>
  <c r="R71" i="5"/>
  <c r="S71" i="5"/>
  <c r="T71" i="5"/>
  <c r="U71" i="5"/>
  <c r="V71" i="5"/>
  <c r="W71" i="5"/>
  <c r="X71" i="5"/>
  <c r="Y71" i="5"/>
  <c r="Z71" i="5"/>
  <c r="AA71" i="5"/>
  <c r="AB71" i="5"/>
  <c r="AC71" i="5"/>
  <c r="AD71" i="5"/>
  <c r="AE71" i="5"/>
  <c r="AF71" i="5"/>
  <c r="AG71" i="5"/>
  <c r="AH71" i="5"/>
  <c r="E72" i="5"/>
  <c r="F72" i="5"/>
  <c r="G72" i="5"/>
  <c r="H72" i="5"/>
  <c r="I72" i="5"/>
  <c r="J72" i="5"/>
  <c r="K72" i="5"/>
  <c r="L72" i="5"/>
  <c r="M72" i="5"/>
  <c r="N72" i="5"/>
  <c r="O72" i="5"/>
  <c r="P72" i="5"/>
  <c r="Q72" i="5"/>
  <c r="R72" i="5"/>
  <c r="S72" i="5"/>
  <c r="T72" i="5"/>
  <c r="U72" i="5"/>
  <c r="V72" i="5"/>
  <c r="W72" i="5"/>
  <c r="X72" i="5"/>
  <c r="Y72" i="5"/>
  <c r="Z72" i="5"/>
  <c r="AA72" i="5"/>
  <c r="AB72" i="5"/>
  <c r="AC72" i="5"/>
  <c r="AD72" i="5"/>
  <c r="AE72" i="5"/>
  <c r="AF72" i="5"/>
  <c r="AG72" i="5"/>
  <c r="AH72" i="5"/>
  <c r="E73" i="5"/>
  <c r="F73" i="5"/>
  <c r="G73" i="5"/>
  <c r="H73" i="5"/>
  <c r="I73" i="5"/>
  <c r="J73" i="5"/>
  <c r="K73" i="5"/>
  <c r="L73" i="5"/>
  <c r="M73" i="5"/>
  <c r="N73" i="5"/>
  <c r="O73" i="5"/>
  <c r="P73" i="5"/>
  <c r="Q73" i="5"/>
  <c r="R73" i="5"/>
  <c r="S73" i="5"/>
  <c r="T73" i="5"/>
  <c r="U73" i="5"/>
  <c r="V73" i="5"/>
  <c r="W73" i="5"/>
  <c r="X73" i="5"/>
  <c r="Y73" i="5"/>
  <c r="Z73" i="5"/>
  <c r="AA73" i="5"/>
  <c r="AB73" i="5"/>
  <c r="AC73" i="5"/>
  <c r="AD73" i="5"/>
  <c r="AE73" i="5"/>
  <c r="AF73" i="5"/>
  <c r="AG73" i="5"/>
  <c r="AH73" i="5"/>
  <c r="E74" i="5"/>
  <c r="F74" i="5"/>
  <c r="G74" i="5"/>
  <c r="H74" i="5"/>
  <c r="I74" i="5"/>
  <c r="J74" i="5"/>
  <c r="K74" i="5"/>
  <c r="L74" i="5"/>
  <c r="M74" i="5"/>
  <c r="N74" i="5"/>
  <c r="O74" i="5"/>
  <c r="P74" i="5"/>
  <c r="Q74" i="5"/>
  <c r="R74" i="5"/>
  <c r="S74" i="5"/>
  <c r="T74" i="5"/>
  <c r="U74" i="5"/>
  <c r="V74" i="5"/>
  <c r="W74" i="5"/>
  <c r="X74" i="5"/>
  <c r="Y74" i="5"/>
  <c r="Z74" i="5"/>
  <c r="AA74" i="5"/>
  <c r="AB74" i="5"/>
  <c r="AC74" i="5"/>
  <c r="AD74" i="5"/>
  <c r="AE74" i="5"/>
  <c r="AF74" i="5"/>
  <c r="AG74" i="5"/>
  <c r="AH74" i="5"/>
  <c r="E75" i="5"/>
  <c r="F75" i="5"/>
  <c r="G75" i="5"/>
  <c r="H75" i="5"/>
  <c r="I75" i="5"/>
  <c r="J75" i="5"/>
  <c r="K75" i="5"/>
  <c r="L75" i="5"/>
  <c r="M75" i="5"/>
  <c r="N75" i="5"/>
  <c r="O75" i="5"/>
  <c r="P75" i="5"/>
  <c r="Q75" i="5"/>
  <c r="R75" i="5"/>
  <c r="S75" i="5"/>
  <c r="T75" i="5"/>
  <c r="U75" i="5"/>
  <c r="V75" i="5"/>
  <c r="W75" i="5"/>
  <c r="X75" i="5"/>
  <c r="Y75" i="5"/>
  <c r="Z75" i="5"/>
  <c r="AA75" i="5"/>
  <c r="AB75" i="5"/>
  <c r="AC75" i="5"/>
  <c r="AD75" i="5"/>
  <c r="AE75" i="5"/>
  <c r="AF75" i="5"/>
  <c r="AG75" i="5"/>
  <c r="AH75" i="5"/>
  <c r="E76" i="5"/>
  <c r="F76" i="5"/>
  <c r="G76" i="5"/>
  <c r="H76" i="5"/>
  <c r="I76" i="5"/>
  <c r="J76" i="5"/>
  <c r="K76" i="5"/>
  <c r="L76" i="5"/>
  <c r="M76" i="5"/>
  <c r="N76" i="5"/>
  <c r="O76" i="5"/>
  <c r="P76" i="5"/>
  <c r="Q76" i="5"/>
  <c r="R76" i="5"/>
  <c r="S76" i="5"/>
  <c r="T76" i="5"/>
  <c r="U76" i="5"/>
  <c r="V76" i="5"/>
  <c r="W76" i="5"/>
  <c r="X76" i="5"/>
  <c r="Y76" i="5"/>
  <c r="Z76" i="5"/>
  <c r="AA76" i="5"/>
  <c r="AB76" i="5"/>
  <c r="AC76" i="5"/>
  <c r="AD76" i="5"/>
  <c r="AE76" i="5"/>
  <c r="AF76" i="5"/>
  <c r="AG76" i="5"/>
  <c r="AH76" i="5"/>
  <c r="D63" i="5"/>
  <c r="D64" i="5"/>
  <c r="D65" i="5"/>
  <c r="D66" i="5"/>
  <c r="D67" i="5"/>
  <c r="D68" i="5"/>
  <c r="D69" i="5"/>
  <c r="D70" i="5"/>
  <c r="D71" i="5"/>
  <c r="D72" i="5"/>
  <c r="D73" i="5"/>
  <c r="D74" i="5"/>
  <c r="D75" i="5"/>
  <c r="D76" i="5"/>
  <c r="D61" i="5"/>
  <c r="B2" i="9" s="1"/>
  <c r="G123" i="20"/>
  <c r="C129" i="20" s="1"/>
  <c r="G122" i="20"/>
  <c r="B129" i="20" s="1"/>
  <c r="G125" i="20"/>
  <c r="E129" i="20" s="1"/>
  <c r="G126" i="20"/>
  <c r="F129" i="20" s="1"/>
  <c r="C59" i="20"/>
  <c r="C110" i="20" s="1"/>
  <c r="D59" i="20"/>
  <c r="D96" i="20" s="1"/>
  <c r="E59" i="20"/>
  <c r="E80" i="20" s="1"/>
  <c r="F59" i="20"/>
  <c r="F66" i="20" s="1"/>
  <c r="G59" i="20"/>
  <c r="G93" i="20" s="1"/>
  <c r="H59" i="20"/>
  <c r="H94" i="20" s="1"/>
  <c r="I59" i="20"/>
  <c r="I94" i="20" s="1"/>
  <c r="J59" i="20"/>
  <c r="J74" i="20" s="1"/>
  <c r="K59" i="20"/>
  <c r="K72" i="20" s="1"/>
  <c r="L59" i="20"/>
  <c r="L65" i="20" s="1"/>
  <c r="M59" i="20"/>
  <c r="M93" i="20" s="1"/>
  <c r="N59" i="20"/>
  <c r="N72" i="20" s="1"/>
  <c r="O59" i="20"/>
  <c r="O77" i="20" s="1"/>
  <c r="P59" i="20"/>
  <c r="P86" i="20" s="1"/>
  <c r="Q59" i="20"/>
  <c r="Q113" i="20" s="1"/>
  <c r="R59" i="20"/>
  <c r="R70" i="20" s="1"/>
  <c r="S59" i="20"/>
  <c r="S92" i="20" s="1"/>
  <c r="T59" i="20"/>
  <c r="T92" i="20" s="1"/>
  <c r="U59" i="20"/>
  <c r="U97" i="20" s="1"/>
  <c r="V59" i="20"/>
  <c r="W59" i="20"/>
  <c r="W69" i="20" s="1"/>
  <c r="X59" i="20"/>
  <c r="X74" i="20" s="1"/>
  <c r="Y59" i="20"/>
  <c r="Y74" i="20" s="1"/>
  <c r="Z59" i="20"/>
  <c r="Z74" i="20" s="1"/>
  <c r="AA59" i="20"/>
  <c r="AA75" i="20" s="1"/>
  <c r="AB59" i="20"/>
  <c r="AB76" i="20" s="1"/>
  <c r="AC59" i="20"/>
  <c r="AD59" i="20"/>
  <c r="AD85" i="20" s="1"/>
  <c r="AE59" i="20"/>
  <c r="AE104" i="20" s="1"/>
  <c r="AF59" i="20"/>
  <c r="AF104" i="20" s="1"/>
  <c r="B59" i="20"/>
  <c r="B107" i="20" s="1"/>
  <c r="B177" i="20" s="1"/>
  <c r="G124" i="20"/>
  <c r="D129" i="20" s="1"/>
  <c r="G192" i="20"/>
  <c r="B238" i="20" s="1"/>
  <c r="D2" i="10"/>
  <c r="L2" i="9"/>
  <c r="M2" i="9"/>
  <c r="E145" i="5"/>
  <c r="C2" i="8" s="1"/>
  <c r="F145" i="5"/>
  <c r="D2" i="8" s="1"/>
  <c r="G145" i="5"/>
  <c r="E2" i="8" s="1"/>
  <c r="H145" i="5"/>
  <c r="F2" i="8" s="1"/>
  <c r="I145" i="5"/>
  <c r="G2" i="8" s="1"/>
  <c r="J145" i="5"/>
  <c r="H2" i="8" s="1"/>
  <c r="K145" i="5"/>
  <c r="I2" i="8" s="1"/>
  <c r="L145" i="5"/>
  <c r="J2" i="8" s="1"/>
  <c r="M145" i="5"/>
  <c r="K2" i="8" s="1"/>
  <c r="N145" i="5"/>
  <c r="L2" i="8" s="1"/>
  <c r="O145" i="5"/>
  <c r="M2" i="8" s="1"/>
  <c r="P145" i="5"/>
  <c r="N2" i="8" s="1"/>
  <c r="Q145" i="5"/>
  <c r="O2" i="8" s="1"/>
  <c r="R145" i="5"/>
  <c r="P2" i="8" s="1"/>
  <c r="S145" i="5"/>
  <c r="Q2" i="8" s="1"/>
  <c r="T145" i="5"/>
  <c r="R2" i="8" s="1"/>
  <c r="U145" i="5"/>
  <c r="S2" i="8" s="1"/>
  <c r="V145" i="5"/>
  <c r="T2" i="8" s="1"/>
  <c r="W145" i="5"/>
  <c r="U2" i="8" s="1"/>
  <c r="X145" i="5"/>
  <c r="V2" i="8" s="1"/>
  <c r="Y145" i="5"/>
  <c r="W2" i="8" s="1"/>
  <c r="Z145" i="5"/>
  <c r="X2" i="8" s="1"/>
  <c r="AA145" i="5"/>
  <c r="Y2" i="8" s="1"/>
  <c r="AB145" i="5"/>
  <c r="Z2" i="8" s="1"/>
  <c r="AC145" i="5"/>
  <c r="AA2" i="8" s="1"/>
  <c r="AD145" i="5"/>
  <c r="AB2" i="8" s="1"/>
  <c r="AE145" i="5"/>
  <c r="AC2" i="8" s="1"/>
  <c r="AF145" i="5"/>
  <c r="AD2" i="8" s="1"/>
  <c r="AG145" i="5"/>
  <c r="AE2" i="8" s="1"/>
  <c r="AH145" i="5"/>
  <c r="AF2" i="8" s="1"/>
  <c r="E147" i="5"/>
  <c r="F147" i="5"/>
  <c r="G147" i="5"/>
  <c r="H147" i="5"/>
  <c r="I147" i="5"/>
  <c r="J147" i="5"/>
  <c r="K147" i="5"/>
  <c r="L147" i="5"/>
  <c r="M147" i="5"/>
  <c r="N147" i="5"/>
  <c r="O147" i="5"/>
  <c r="P147" i="5"/>
  <c r="Q147" i="5"/>
  <c r="R147" i="5"/>
  <c r="S147" i="5"/>
  <c r="T147" i="5"/>
  <c r="U147" i="5"/>
  <c r="V147" i="5"/>
  <c r="W147" i="5"/>
  <c r="X147" i="5"/>
  <c r="Y147" i="5"/>
  <c r="Z147" i="5"/>
  <c r="AA147" i="5"/>
  <c r="AB147" i="5"/>
  <c r="AC147" i="5"/>
  <c r="AD147" i="5"/>
  <c r="AE147" i="5"/>
  <c r="AF147" i="5"/>
  <c r="AG147" i="5"/>
  <c r="AH147" i="5"/>
  <c r="E148" i="5"/>
  <c r="F148" i="5"/>
  <c r="G148" i="5"/>
  <c r="H148" i="5"/>
  <c r="I148" i="5"/>
  <c r="J148" i="5"/>
  <c r="K148" i="5"/>
  <c r="L148" i="5"/>
  <c r="M148" i="5"/>
  <c r="N148" i="5"/>
  <c r="O148" i="5"/>
  <c r="P148" i="5"/>
  <c r="Q148" i="5"/>
  <c r="R148" i="5"/>
  <c r="S148" i="5"/>
  <c r="T148" i="5"/>
  <c r="U148" i="5"/>
  <c r="V148" i="5"/>
  <c r="W148" i="5"/>
  <c r="X148" i="5"/>
  <c r="Y148" i="5"/>
  <c r="Z148" i="5"/>
  <c r="AA148" i="5"/>
  <c r="AB148" i="5"/>
  <c r="AC148" i="5"/>
  <c r="AD148" i="5"/>
  <c r="AE148" i="5"/>
  <c r="AF148" i="5"/>
  <c r="AG148" i="5"/>
  <c r="AH148" i="5"/>
  <c r="E149" i="5"/>
  <c r="F149" i="5"/>
  <c r="G149" i="5"/>
  <c r="H149" i="5"/>
  <c r="I149" i="5"/>
  <c r="J149" i="5"/>
  <c r="K149" i="5"/>
  <c r="L149" i="5"/>
  <c r="M149" i="5"/>
  <c r="N149" i="5"/>
  <c r="O149" i="5"/>
  <c r="P149" i="5"/>
  <c r="Q149" i="5"/>
  <c r="R149" i="5"/>
  <c r="S149" i="5"/>
  <c r="T149" i="5"/>
  <c r="U149" i="5"/>
  <c r="V149" i="5"/>
  <c r="W149" i="5"/>
  <c r="X149" i="5"/>
  <c r="Y149" i="5"/>
  <c r="Z149" i="5"/>
  <c r="AA149" i="5"/>
  <c r="AB149" i="5"/>
  <c r="AC149" i="5"/>
  <c r="AD149" i="5"/>
  <c r="AE149" i="5"/>
  <c r="AF149" i="5"/>
  <c r="AG149" i="5"/>
  <c r="AH149" i="5"/>
  <c r="E150" i="5"/>
  <c r="F150" i="5"/>
  <c r="G150" i="5"/>
  <c r="H150" i="5"/>
  <c r="I150" i="5"/>
  <c r="J150" i="5"/>
  <c r="K150" i="5"/>
  <c r="L150" i="5"/>
  <c r="M150" i="5"/>
  <c r="N150" i="5"/>
  <c r="O150" i="5"/>
  <c r="P150" i="5"/>
  <c r="Q150" i="5"/>
  <c r="R150" i="5"/>
  <c r="S150" i="5"/>
  <c r="T150" i="5"/>
  <c r="U150" i="5"/>
  <c r="V150" i="5"/>
  <c r="W150" i="5"/>
  <c r="X150" i="5"/>
  <c r="Y150" i="5"/>
  <c r="Z150" i="5"/>
  <c r="AA150" i="5"/>
  <c r="AB150" i="5"/>
  <c r="AC150" i="5"/>
  <c r="AD150" i="5"/>
  <c r="AE150" i="5"/>
  <c r="AF150" i="5"/>
  <c r="AG150" i="5"/>
  <c r="AH150" i="5"/>
  <c r="E151" i="5"/>
  <c r="F151" i="5"/>
  <c r="G151" i="5"/>
  <c r="H151" i="5"/>
  <c r="I151" i="5"/>
  <c r="J151" i="5"/>
  <c r="K151" i="5"/>
  <c r="L151" i="5"/>
  <c r="M151" i="5"/>
  <c r="N151" i="5"/>
  <c r="O151" i="5"/>
  <c r="P151" i="5"/>
  <c r="Q151" i="5"/>
  <c r="R151" i="5"/>
  <c r="S151" i="5"/>
  <c r="T151" i="5"/>
  <c r="U151" i="5"/>
  <c r="V151" i="5"/>
  <c r="W151" i="5"/>
  <c r="X151" i="5"/>
  <c r="Y151" i="5"/>
  <c r="Z151" i="5"/>
  <c r="AA151" i="5"/>
  <c r="AB151" i="5"/>
  <c r="AC151" i="5"/>
  <c r="AD151" i="5"/>
  <c r="AE151" i="5"/>
  <c r="AF151" i="5"/>
  <c r="AG151" i="5"/>
  <c r="AH151" i="5"/>
  <c r="E152" i="5"/>
  <c r="F152" i="5"/>
  <c r="G152" i="5"/>
  <c r="H152" i="5"/>
  <c r="I152" i="5"/>
  <c r="J152" i="5"/>
  <c r="K152" i="5"/>
  <c r="L152" i="5"/>
  <c r="M152" i="5"/>
  <c r="N152" i="5"/>
  <c r="O152" i="5"/>
  <c r="P152" i="5"/>
  <c r="Q152" i="5"/>
  <c r="R152" i="5"/>
  <c r="S152" i="5"/>
  <c r="T152" i="5"/>
  <c r="U152" i="5"/>
  <c r="V152" i="5"/>
  <c r="W152" i="5"/>
  <c r="X152" i="5"/>
  <c r="Y152" i="5"/>
  <c r="Z152" i="5"/>
  <c r="AA152" i="5"/>
  <c r="AB152" i="5"/>
  <c r="AC152" i="5"/>
  <c r="AD152" i="5"/>
  <c r="AE152" i="5"/>
  <c r="AF152" i="5"/>
  <c r="AG152" i="5"/>
  <c r="AH152" i="5"/>
  <c r="E153" i="5"/>
  <c r="F153" i="5"/>
  <c r="G153" i="5"/>
  <c r="H153" i="5"/>
  <c r="I153" i="5"/>
  <c r="J153" i="5"/>
  <c r="K153" i="5"/>
  <c r="L153" i="5"/>
  <c r="M153" i="5"/>
  <c r="N153" i="5"/>
  <c r="O153" i="5"/>
  <c r="P153" i="5"/>
  <c r="Q153" i="5"/>
  <c r="R153" i="5"/>
  <c r="S153" i="5"/>
  <c r="T153" i="5"/>
  <c r="U153" i="5"/>
  <c r="V153" i="5"/>
  <c r="W153" i="5"/>
  <c r="X153" i="5"/>
  <c r="Y153" i="5"/>
  <c r="Z153" i="5"/>
  <c r="AA153" i="5"/>
  <c r="AB153" i="5"/>
  <c r="AC153" i="5"/>
  <c r="AD153" i="5"/>
  <c r="AE153" i="5"/>
  <c r="AF153" i="5"/>
  <c r="AG153" i="5"/>
  <c r="AH153" i="5"/>
  <c r="E154" i="5"/>
  <c r="F154" i="5"/>
  <c r="G154" i="5"/>
  <c r="H154" i="5"/>
  <c r="I154" i="5"/>
  <c r="J154" i="5"/>
  <c r="K154" i="5"/>
  <c r="L154" i="5"/>
  <c r="M154" i="5"/>
  <c r="N154" i="5"/>
  <c r="O154" i="5"/>
  <c r="P154" i="5"/>
  <c r="Q154" i="5"/>
  <c r="R154" i="5"/>
  <c r="S154" i="5"/>
  <c r="T154" i="5"/>
  <c r="U154" i="5"/>
  <c r="V154" i="5"/>
  <c r="W154" i="5"/>
  <c r="X154" i="5"/>
  <c r="Y154" i="5"/>
  <c r="Z154" i="5"/>
  <c r="AA154" i="5"/>
  <c r="AB154" i="5"/>
  <c r="AC154" i="5"/>
  <c r="AD154" i="5"/>
  <c r="AE154" i="5"/>
  <c r="AF154" i="5"/>
  <c r="AG154" i="5"/>
  <c r="AH154" i="5"/>
  <c r="E155" i="5"/>
  <c r="F155" i="5"/>
  <c r="G155" i="5"/>
  <c r="H155" i="5"/>
  <c r="I155" i="5"/>
  <c r="J155" i="5"/>
  <c r="K155" i="5"/>
  <c r="L155" i="5"/>
  <c r="M155" i="5"/>
  <c r="N155" i="5"/>
  <c r="O155" i="5"/>
  <c r="P155" i="5"/>
  <c r="Q155" i="5"/>
  <c r="R155" i="5"/>
  <c r="S155" i="5"/>
  <c r="T155" i="5"/>
  <c r="U155" i="5"/>
  <c r="V155" i="5"/>
  <c r="W155" i="5"/>
  <c r="X155" i="5"/>
  <c r="Y155" i="5"/>
  <c r="Z155" i="5"/>
  <c r="AA155" i="5"/>
  <c r="AB155" i="5"/>
  <c r="AC155" i="5"/>
  <c r="AD155" i="5"/>
  <c r="AE155" i="5"/>
  <c r="AF155" i="5"/>
  <c r="AG155" i="5"/>
  <c r="AH155" i="5"/>
  <c r="E156" i="5"/>
  <c r="F156" i="5"/>
  <c r="G156" i="5"/>
  <c r="H156" i="5"/>
  <c r="I156" i="5"/>
  <c r="J156" i="5"/>
  <c r="K156" i="5"/>
  <c r="L156" i="5"/>
  <c r="M156" i="5"/>
  <c r="N156" i="5"/>
  <c r="O156" i="5"/>
  <c r="P156" i="5"/>
  <c r="Q156" i="5"/>
  <c r="R156" i="5"/>
  <c r="S156" i="5"/>
  <c r="T156" i="5"/>
  <c r="U156" i="5"/>
  <c r="V156" i="5"/>
  <c r="W156" i="5"/>
  <c r="X156" i="5"/>
  <c r="Y156" i="5"/>
  <c r="Z156" i="5"/>
  <c r="AA156" i="5"/>
  <c r="AB156" i="5"/>
  <c r="AC156" i="5"/>
  <c r="AD156" i="5"/>
  <c r="AE156" i="5"/>
  <c r="AF156" i="5"/>
  <c r="AG156" i="5"/>
  <c r="AH156" i="5"/>
  <c r="E157" i="5"/>
  <c r="F157" i="5"/>
  <c r="G157" i="5"/>
  <c r="H157" i="5"/>
  <c r="I157" i="5"/>
  <c r="J157" i="5"/>
  <c r="K157" i="5"/>
  <c r="L157" i="5"/>
  <c r="M157" i="5"/>
  <c r="N157" i="5"/>
  <c r="O157" i="5"/>
  <c r="P157" i="5"/>
  <c r="Q157" i="5"/>
  <c r="R157" i="5"/>
  <c r="S157" i="5"/>
  <c r="T157" i="5"/>
  <c r="U157" i="5"/>
  <c r="V157" i="5"/>
  <c r="W157" i="5"/>
  <c r="X157" i="5"/>
  <c r="Y157" i="5"/>
  <c r="Z157" i="5"/>
  <c r="AA157" i="5"/>
  <c r="AB157" i="5"/>
  <c r="AC157" i="5"/>
  <c r="AD157" i="5"/>
  <c r="AE157" i="5"/>
  <c r="AF157" i="5"/>
  <c r="AG157" i="5"/>
  <c r="AH157" i="5"/>
  <c r="E158" i="5"/>
  <c r="F158" i="5"/>
  <c r="G158" i="5"/>
  <c r="H158" i="5"/>
  <c r="I158" i="5"/>
  <c r="J158" i="5"/>
  <c r="K158" i="5"/>
  <c r="L158" i="5"/>
  <c r="M158" i="5"/>
  <c r="N158" i="5"/>
  <c r="O158" i="5"/>
  <c r="P158" i="5"/>
  <c r="Q158" i="5"/>
  <c r="R158" i="5"/>
  <c r="S158" i="5"/>
  <c r="T158" i="5"/>
  <c r="U158" i="5"/>
  <c r="V158" i="5"/>
  <c r="W158" i="5"/>
  <c r="X158" i="5"/>
  <c r="Y158" i="5"/>
  <c r="Z158" i="5"/>
  <c r="AA158" i="5"/>
  <c r="AB158" i="5"/>
  <c r="AC158" i="5"/>
  <c r="AD158" i="5"/>
  <c r="AE158" i="5"/>
  <c r="AF158" i="5"/>
  <c r="AG158" i="5"/>
  <c r="AH158" i="5"/>
  <c r="E159" i="5"/>
  <c r="F159" i="5"/>
  <c r="G159" i="5"/>
  <c r="H159" i="5"/>
  <c r="I159" i="5"/>
  <c r="J159" i="5"/>
  <c r="K159" i="5"/>
  <c r="L159" i="5"/>
  <c r="M159" i="5"/>
  <c r="N159" i="5"/>
  <c r="O159" i="5"/>
  <c r="P159" i="5"/>
  <c r="Q159" i="5"/>
  <c r="R159" i="5"/>
  <c r="S159" i="5"/>
  <c r="T159" i="5"/>
  <c r="U159" i="5"/>
  <c r="V159" i="5"/>
  <c r="W159" i="5"/>
  <c r="X159" i="5"/>
  <c r="Y159" i="5"/>
  <c r="Z159" i="5"/>
  <c r="AA159" i="5"/>
  <c r="AB159" i="5"/>
  <c r="AC159" i="5"/>
  <c r="AD159" i="5"/>
  <c r="AE159" i="5"/>
  <c r="AF159" i="5"/>
  <c r="AG159" i="5"/>
  <c r="AH159" i="5"/>
  <c r="E160" i="5"/>
  <c r="F160" i="5"/>
  <c r="G160" i="5"/>
  <c r="H160" i="5"/>
  <c r="I160" i="5"/>
  <c r="J160" i="5"/>
  <c r="K160" i="5"/>
  <c r="L160" i="5"/>
  <c r="M160" i="5"/>
  <c r="N160" i="5"/>
  <c r="O160" i="5"/>
  <c r="P160" i="5"/>
  <c r="Q160" i="5"/>
  <c r="R160" i="5"/>
  <c r="S160" i="5"/>
  <c r="T160" i="5"/>
  <c r="U160" i="5"/>
  <c r="V160" i="5"/>
  <c r="W160" i="5"/>
  <c r="X160" i="5"/>
  <c r="Y160" i="5"/>
  <c r="Z160" i="5"/>
  <c r="AA160" i="5"/>
  <c r="AB160" i="5"/>
  <c r="AC160" i="5"/>
  <c r="AD160" i="5"/>
  <c r="AE160" i="5"/>
  <c r="AF160" i="5"/>
  <c r="AG160" i="5"/>
  <c r="AH160" i="5"/>
  <c r="E161" i="5"/>
  <c r="F161" i="5"/>
  <c r="G161" i="5"/>
  <c r="H161" i="5"/>
  <c r="I161" i="5"/>
  <c r="J161" i="5"/>
  <c r="K161" i="5"/>
  <c r="L161" i="5"/>
  <c r="M161" i="5"/>
  <c r="N161" i="5"/>
  <c r="O161" i="5"/>
  <c r="P161" i="5"/>
  <c r="Q161" i="5"/>
  <c r="R161" i="5"/>
  <c r="S161" i="5"/>
  <c r="T161" i="5"/>
  <c r="U161" i="5"/>
  <c r="V161" i="5"/>
  <c r="W161" i="5"/>
  <c r="X161" i="5"/>
  <c r="Y161" i="5"/>
  <c r="Z161" i="5"/>
  <c r="AA161" i="5"/>
  <c r="AB161" i="5"/>
  <c r="AC161" i="5"/>
  <c r="AD161" i="5"/>
  <c r="AE161" i="5"/>
  <c r="AF161" i="5"/>
  <c r="AG161" i="5"/>
  <c r="AH161" i="5"/>
  <c r="D147" i="5"/>
  <c r="D148" i="5"/>
  <c r="D149" i="5"/>
  <c r="D150" i="5"/>
  <c r="D151" i="5"/>
  <c r="D152" i="5"/>
  <c r="D153" i="5"/>
  <c r="D154" i="5"/>
  <c r="D155" i="5"/>
  <c r="D156" i="5"/>
  <c r="D157" i="5"/>
  <c r="D158" i="5"/>
  <c r="D159" i="5"/>
  <c r="D160" i="5"/>
  <c r="D161" i="5"/>
  <c r="D145" i="5"/>
  <c r="B2" i="8" s="1"/>
  <c r="C2" i="11"/>
  <c r="D2" i="11"/>
  <c r="E2" i="11"/>
  <c r="G2" i="11"/>
  <c r="K2" i="11"/>
  <c r="L2" i="11"/>
  <c r="M2" i="11"/>
  <c r="O2" i="11"/>
  <c r="S2" i="11"/>
  <c r="T2" i="11"/>
  <c r="U2" i="11"/>
  <c r="W2" i="11"/>
  <c r="AA2" i="11"/>
  <c r="AB2" i="11"/>
  <c r="AC2" i="11"/>
  <c r="AD2" i="11"/>
  <c r="AE2" i="11"/>
  <c r="C2" i="10"/>
  <c r="E2" i="10"/>
  <c r="G2" i="10"/>
  <c r="K2" i="10"/>
  <c r="L2" i="10"/>
  <c r="M2" i="10"/>
  <c r="O2" i="10"/>
  <c r="P2" i="10"/>
  <c r="S2" i="10"/>
  <c r="T2" i="10"/>
  <c r="U2" i="10"/>
  <c r="W2" i="10"/>
  <c r="AA2" i="10"/>
  <c r="AB2" i="10"/>
  <c r="AC2" i="10"/>
  <c r="AD2" i="10"/>
  <c r="AE2" i="10"/>
  <c r="AF2" i="10"/>
  <c r="C2" i="9"/>
  <c r="D2" i="9"/>
  <c r="E2" i="9"/>
  <c r="G2" i="9"/>
  <c r="K2" i="9"/>
  <c r="O2" i="9"/>
  <c r="S2" i="9"/>
  <c r="T2" i="9"/>
  <c r="U2" i="9"/>
  <c r="W2" i="9"/>
  <c r="AA2" i="9"/>
  <c r="AB2" i="9"/>
  <c r="AC2" i="9"/>
  <c r="AE2" i="9"/>
  <c r="AF2" i="9"/>
  <c r="T123" i="18"/>
  <c r="Z126" i="18"/>
  <c r="V128" i="18"/>
  <c r="V149" i="18" s="1"/>
  <c r="AD128" i="18"/>
  <c r="AD149" i="18" s="1"/>
  <c r="O130" i="18"/>
  <c r="O151" i="18" s="1"/>
  <c r="W130" i="18"/>
  <c r="W151" i="18" s="1"/>
  <c r="W131" i="18"/>
  <c r="W152" i="18" s="1"/>
  <c r="Y131" i="18"/>
  <c r="Y152" i="18" s="1"/>
  <c r="O134" i="18"/>
  <c r="O155" i="18" s="1"/>
  <c r="AE134" i="18"/>
  <c r="AE155" i="18" s="1"/>
  <c r="O135" i="18"/>
  <c r="O156" i="18" s="1"/>
  <c r="Q135" i="18"/>
  <c r="Q156" i="18" s="1"/>
  <c r="W138" i="18"/>
  <c r="W159" i="18" s="1"/>
  <c r="AE138" i="18"/>
  <c r="AE159" i="18" s="1"/>
  <c r="D125" i="18"/>
  <c r="D146" i="18" s="1"/>
  <c r="D127" i="18"/>
  <c r="D148" i="18" s="1"/>
  <c r="H140" i="18"/>
  <c r="H131" i="18" s="1"/>
  <c r="H152" i="18" s="1"/>
  <c r="I140" i="18"/>
  <c r="I131" i="18" s="1"/>
  <c r="I152" i="18" s="1"/>
  <c r="J140" i="18"/>
  <c r="K140" i="18"/>
  <c r="K130" i="18" s="1"/>
  <c r="K151" i="18" s="1"/>
  <c r="L140" i="18"/>
  <c r="L128" i="18" s="1"/>
  <c r="L149" i="18" s="1"/>
  <c r="M140" i="18"/>
  <c r="M131" i="18" s="1"/>
  <c r="M152" i="18" s="1"/>
  <c r="N140" i="18"/>
  <c r="N128" i="18" s="1"/>
  <c r="N149" i="18" s="1"/>
  <c r="O140" i="18"/>
  <c r="O138" i="18" s="1"/>
  <c r="O159" i="18" s="1"/>
  <c r="P140" i="18"/>
  <c r="P125" i="18" s="1"/>
  <c r="Q140" i="18"/>
  <c r="Q132" i="18" s="1"/>
  <c r="Q153" i="18" s="1"/>
  <c r="R140" i="18"/>
  <c r="R126" i="18" s="1"/>
  <c r="R147" i="18" s="1"/>
  <c r="S140" i="18"/>
  <c r="T140" i="18"/>
  <c r="T131" i="18" s="1"/>
  <c r="T152" i="18" s="1"/>
  <c r="U140" i="18"/>
  <c r="U131" i="18" s="1"/>
  <c r="U152" i="18" s="1"/>
  <c r="V140" i="18"/>
  <c r="V124" i="18" s="1"/>
  <c r="W140" i="18"/>
  <c r="W135" i="18" s="1"/>
  <c r="W156" i="18" s="1"/>
  <c r="X140" i="18"/>
  <c r="X126" i="18" s="1"/>
  <c r="X147" i="18" s="1"/>
  <c r="Y140" i="18"/>
  <c r="Y129" i="18" s="1"/>
  <c r="Y150" i="18" s="1"/>
  <c r="Z140" i="18"/>
  <c r="AA140" i="18"/>
  <c r="AA137" i="18" s="1"/>
  <c r="AA158" i="18" s="1"/>
  <c r="AB140" i="18"/>
  <c r="AB131" i="18" s="1"/>
  <c r="AB152" i="18" s="1"/>
  <c r="AC140" i="18"/>
  <c r="AC131" i="18" s="1"/>
  <c r="AC152" i="18" s="1"/>
  <c r="AD140" i="18"/>
  <c r="AD124" i="18" s="1"/>
  <c r="AD145" i="18" s="1"/>
  <c r="AE140" i="18"/>
  <c r="AE131" i="18" s="1"/>
  <c r="AE152" i="18" s="1"/>
  <c r="AF140" i="18"/>
  <c r="AF131" i="18" s="1"/>
  <c r="AF152" i="18" s="1"/>
  <c r="AG140" i="18"/>
  <c r="AG131" i="18" s="1"/>
  <c r="AG152" i="18" s="1"/>
  <c r="AH140" i="18"/>
  <c r="E140" i="18"/>
  <c r="F140" i="18"/>
  <c r="F124" i="18" s="1"/>
  <c r="G140" i="18"/>
  <c r="G132" i="18" s="1"/>
  <c r="G153" i="18" s="1"/>
  <c r="D140" i="18"/>
  <c r="D128" i="18" s="1"/>
  <c r="D149" i="18" s="1"/>
  <c r="C67" i="17"/>
  <c r="D67" i="17"/>
  <c r="E67" i="17"/>
  <c r="F67" i="17"/>
  <c r="G67" i="17"/>
  <c r="H67" i="17"/>
  <c r="I67" i="17"/>
  <c r="J67" i="17"/>
  <c r="K67" i="17"/>
  <c r="L67" i="17"/>
  <c r="M67" i="17"/>
  <c r="N67" i="17"/>
  <c r="O67" i="17"/>
  <c r="P67" i="17"/>
  <c r="Q67" i="17"/>
  <c r="R67" i="17"/>
  <c r="S67" i="17"/>
  <c r="T67" i="17"/>
  <c r="U67" i="17"/>
  <c r="V67" i="17"/>
  <c r="W67" i="17"/>
  <c r="X67" i="17"/>
  <c r="Y67" i="17"/>
  <c r="Z67" i="17"/>
  <c r="AA67" i="17"/>
  <c r="AB67" i="17"/>
  <c r="AC67" i="17"/>
  <c r="AD67" i="17"/>
  <c r="AE67" i="17"/>
  <c r="AF67" i="17"/>
  <c r="B67" i="17"/>
  <c r="C59" i="17"/>
  <c r="D59" i="17"/>
  <c r="E59" i="17"/>
  <c r="F59" i="17"/>
  <c r="G59" i="17"/>
  <c r="H59" i="17"/>
  <c r="I59" i="17"/>
  <c r="J59" i="17"/>
  <c r="K59" i="17"/>
  <c r="L59" i="17"/>
  <c r="M59" i="17"/>
  <c r="N59" i="17"/>
  <c r="O59" i="17"/>
  <c r="P59" i="17"/>
  <c r="Q59" i="17"/>
  <c r="R59" i="17"/>
  <c r="S59" i="17"/>
  <c r="T59" i="17"/>
  <c r="U59" i="17"/>
  <c r="V59" i="17"/>
  <c r="W59" i="17"/>
  <c r="X59" i="17"/>
  <c r="Y59" i="17"/>
  <c r="Z59" i="17"/>
  <c r="AA59" i="17"/>
  <c r="AB59" i="17"/>
  <c r="AC59" i="17"/>
  <c r="AD59" i="17"/>
  <c r="AE59" i="17"/>
  <c r="AF59" i="17"/>
  <c r="B59" i="17"/>
  <c r="S66" i="17" a="1"/>
  <c r="S66" i="17" s="1"/>
  <c r="R66" i="17" a="1"/>
  <c r="R66" i="17" s="1"/>
  <c r="S58" i="17" a="1"/>
  <c r="S58" i="17" s="1"/>
  <c r="T58" i="17" s="1" a="1"/>
  <c r="T58" i="17" s="1"/>
  <c r="R58" i="17" a="1"/>
  <c r="R58" i="17" s="1"/>
  <c r="C180" i="20" l="1"/>
  <c r="D80" i="20"/>
  <c r="C91" i="20"/>
  <c r="C161" i="20" s="1"/>
  <c r="L84" i="20"/>
  <c r="G77" i="20"/>
  <c r="X112" i="20"/>
  <c r="D75" i="20"/>
  <c r="W73" i="20"/>
  <c r="K71" i="20"/>
  <c r="K65" i="20"/>
  <c r="Q95" i="20"/>
  <c r="B97" i="20"/>
  <c r="B167" i="20" s="1"/>
  <c r="L79" i="20"/>
  <c r="P78" i="20"/>
  <c r="T76" i="20"/>
  <c r="C75" i="20"/>
  <c r="C145" i="20" s="1"/>
  <c r="P73" i="20"/>
  <c r="D71" i="20"/>
  <c r="H70" i="20"/>
  <c r="O68" i="20"/>
  <c r="Y99" i="20"/>
  <c r="K95" i="20"/>
  <c r="AF90" i="20"/>
  <c r="J118" i="20"/>
  <c r="H112" i="20"/>
  <c r="Q78" i="20"/>
  <c r="B116" i="20"/>
  <c r="B186" i="20" s="1"/>
  <c r="K79" i="20"/>
  <c r="I78" i="20"/>
  <c r="L76" i="20"/>
  <c r="AF74" i="20"/>
  <c r="H73" i="20"/>
  <c r="C71" i="20"/>
  <c r="C141" i="20" s="1"/>
  <c r="AF69" i="20"/>
  <c r="C68" i="20"/>
  <c r="C138" i="20" s="1"/>
  <c r="I98" i="20"/>
  <c r="W94" i="20"/>
  <c r="I90" i="20"/>
  <c r="Z117" i="20"/>
  <c r="D110" i="20"/>
  <c r="B68" i="20"/>
  <c r="B138" i="20" s="1"/>
  <c r="B115" i="20"/>
  <c r="B185" i="20" s="1"/>
  <c r="J79" i="20"/>
  <c r="H78" i="20"/>
  <c r="D76" i="20"/>
  <c r="Q74" i="20"/>
  <c r="L72" i="20"/>
  <c r="Z70" i="20"/>
  <c r="AE69" i="20"/>
  <c r="Q67" i="20"/>
  <c r="H98" i="20"/>
  <c r="Q94" i="20"/>
  <c r="H90" i="20"/>
  <c r="Y117" i="20"/>
  <c r="T108" i="20"/>
  <c r="B114" i="20"/>
  <c r="B184" i="20" s="1"/>
  <c r="D79" i="20"/>
  <c r="AE77" i="20"/>
  <c r="P74" i="20"/>
  <c r="D72" i="20"/>
  <c r="Y70" i="20"/>
  <c r="P69" i="20"/>
  <c r="P67" i="20"/>
  <c r="G98" i="20"/>
  <c r="AE93" i="20"/>
  <c r="D87" i="20"/>
  <c r="L116" i="20"/>
  <c r="P108" i="20"/>
  <c r="Q68" i="20"/>
  <c r="AB80" i="20"/>
  <c r="C79" i="20"/>
  <c r="C149" i="20" s="1"/>
  <c r="X77" i="20"/>
  <c r="Z75" i="20"/>
  <c r="S71" i="20"/>
  <c r="X70" i="20"/>
  <c r="O69" i="20"/>
  <c r="O67" i="20"/>
  <c r="U96" i="20"/>
  <c r="C87" i="20"/>
  <c r="C157" i="20" s="1"/>
  <c r="L114" i="20"/>
  <c r="P106" i="20"/>
  <c r="I70" i="20"/>
  <c r="L80" i="20"/>
  <c r="X78" i="20"/>
  <c r="P77" i="20"/>
  <c r="L75" i="20"/>
  <c r="I74" i="20"/>
  <c r="R71" i="20"/>
  <c r="Q70" i="20"/>
  <c r="H69" i="20"/>
  <c r="W66" i="20"/>
  <c r="AE85" i="20"/>
  <c r="K114" i="20"/>
  <c r="B69" i="20"/>
  <c r="B139" i="20" s="1"/>
  <c r="R78" i="20"/>
  <c r="H77" i="20"/>
  <c r="K75" i="20"/>
  <c r="H74" i="20"/>
  <c r="L71" i="20"/>
  <c r="P70" i="20"/>
  <c r="R68" i="20"/>
  <c r="C96" i="20"/>
  <c r="C166" i="20" s="1"/>
  <c r="I91" i="20"/>
  <c r="P85" i="20"/>
  <c r="H114" i="20"/>
  <c r="V104" i="20"/>
  <c r="V108" i="20"/>
  <c r="V112" i="20"/>
  <c r="V116" i="20"/>
  <c r="V106" i="20"/>
  <c r="V110" i="20"/>
  <c r="V114" i="20"/>
  <c r="V118" i="20"/>
  <c r="V87" i="20"/>
  <c r="V86" i="20"/>
  <c r="V92" i="20"/>
  <c r="V96" i="20"/>
  <c r="V65" i="20"/>
  <c r="V111" i="20"/>
  <c r="V85" i="20"/>
  <c r="V109" i="20"/>
  <c r="V91" i="20"/>
  <c r="V95" i="20"/>
  <c r="V99" i="20"/>
  <c r="V84" i="20"/>
  <c r="V107" i="20"/>
  <c r="V117" i="20"/>
  <c r="V90" i="20"/>
  <c r="V94" i="20"/>
  <c r="V98" i="20"/>
  <c r="V67" i="20"/>
  <c r="V97" i="20"/>
  <c r="V105" i="20"/>
  <c r="V68" i="20"/>
  <c r="V71" i="20"/>
  <c r="V75" i="20"/>
  <c r="V79" i="20"/>
  <c r="V103" i="20"/>
  <c r="V89" i="20"/>
  <c r="V93" i="20"/>
  <c r="V70" i="20"/>
  <c r="V74" i="20"/>
  <c r="V78" i="20"/>
  <c r="V113" i="20"/>
  <c r="V115" i="20"/>
  <c r="AD72" i="20"/>
  <c r="AC104" i="20"/>
  <c r="AC108" i="20"/>
  <c r="AC112" i="20"/>
  <c r="AC116" i="20"/>
  <c r="AC85" i="20"/>
  <c r="AC89" i="20"/>
  <c r="AC106" i="20"/>
  <c r="AC110" i="20"/>
  <c r="AC114" i="20"/>
  <c r="AC118" i="20"/>
  <c r="AC87" i="20"/>
  <c r="AC105" i="20"/>
  <c r="AC109" i="20"/>
  <c r="AC113" i="20"/>
  <c r="AC117" i="20"/>
  <c r="AC86" i="20"/>
  <c r="AC115" i="20"/>
  <c r="AC103" i="20"/>
  <c r="AC91" i="20"/>
  <c r="AC95" i="20"/>
  <c r="AC99" i="20"/>
  <c r="AC88" i="20"/>
  <c r="AC111" i="20"/>
  <c r="AC90" i="20"/>
  <c r="AC94" i="20"/>
  <c r="AC98" i="20"/>
  <c r="AC96" i="20"/>
  <c r="AC71" i="20"/>
  <c r="AC75" i="20"/>
  <c r="AC79" i="20"/>
  <c r="AC84" i="20"/>
  <c r="AC97" i="20"/>
  <c r="AC70" i="20"/>
  <c r="AC74" i="20"/>
  <c r="AC78" i="20"/>
  <c r="AC107" i="20"/>
  <c r="AC92" i="20"/>
  <c r="AC67" i="20"/>
  <c r="AC69" i="20"/>
  <c r="AC73" i="20"/>
  <c r="AC77" i="20"/>
  <c r="E104" i="20"/>
  <c r="E108" i="20"/>
  <c r="E112" i="20"/>
  <c r="E116" i="20"/>
  <c r="E85" i="20"/>
  <c r="E89" i="20"/>
  <c r="E106" i="20"/>
  <c r="E110" i="20"/>
  <c r="E114" i="20"/>
  <c r="E118" i="20"/>
  <c r="E87" i="20"/>
  <c r="E105" i="20"/>
  <c r="E109" i="20"/>
  <c r="E113" i="20"/>
  <c r="E117" i="20"/>
  <c r="E86" i="20"/>
  <c r="E90" i="20"/>
  <c r="E103" i="20"/>
  <c r="E91" i="20"/>
  <c r="E95" i="20"/>
  <c r="E99" i="20"/>
  <c r="E68" i="20"/>
  <c r="E111" i="20"/>
  <c r="E84" i="20"/>
  <c r="E94" i="20"/>
  <c r="E98" i="20"/>
  <c r="E67" i="20"/>
  <c r="E71" i="20"/>
  <c r="E75" i="20"/>
  <c r="E79" i="20"/>
  <c r="E97" i="20"/>
  <c r="E115" i="20"/>
  <c r="E92" i="20"/>
  <c r="E70" i="20"/>
  <c r="E74" i="20"/>
  <c r="E78" i="20"/>
  <c r="E88" i="20"/>
  <c r="E93" i="20"/>
  <c r="E65" i="20"/>
  <c r="E69" i="20"/>
  <c r="E73" i="20"/>
  <c r="E77" i="20"/>
  <c r="V80" i="20"/>
  <c r="AD77" i="20"/>
  <c r="N76" i="20"/>
  <c r="V73" i="20"/>
  <c r="F72" i="20"/>
  <c r="N69" i="20"/>
  <c r="AC66" i="20"/>
  <c r="T103" i="20"/>
  <c r="T107" i="20"/>
  <c r="T111" i="20"/>
  <c r="T115" i="20"/>
  <c r="T105" i="20"/>
  <c r="T109" i="20"/>
  <c r="T113" i="20"/>
  <c r="T117" i="20"/>
  <c r="T86" i="20"/>
  <c r="T90" i="20"/>
  <c r="T106" i="20"/>
  <c r="T116" i="20"/>
  <c r="T85" i="20"/>
  <c r="T91" i="20"/>
  <c r="T95" i="20"/>
  <c r="T99" i="20"/>
  <c r="T68" i="20"/>
  <c r="T104" i="20"/>
  <c r="T84" i="20"/>
  <c r="T114" i="20"/>
  <c r="T94" i="20"/>
  <c r="T98" i="20"/>
  <c r="T67" i="20"/>
  <c r="T112" i="20"/>
  <c r="T118" i="20"/>
  <c r="T89" i="20"/>
  <c r="T93" i="20"/>
  <c r="T97" i="20"/>
  <c r="T66" i="20"/>
  <c r="T87" i="20"/>
  <c r="T65" i="20"/>
  <c r="T70" i="20"/>
  <c r="T74" i="20"/>
  <c r="T78" i="20"/>
  <c r="T69" i="20"/>
  <c r="T73" i="20"/>
  <c r="T77" i="20"/>
  <c r="T96" i="20"/>
  <c r="AB79" i="20"/>
  <c r="F77" i="20"/>
  <c r="T75" i="20"/>
  <c r="AB72" i="20"/>
  <c r="AA103" i="20"/>
  <c r="AA107" i="20"/>
  <c r="AA111" i="20"/>
  <c r="AA115" i="20"/>
  <c r="AA84" i="20"/>
  <c r="AA88" i="20"/>
  <c r="AA105" i="20"/>
  <c r="AA109" i="20"/>
  <c r="AA113" i="20"/>
  <c r="AA117" i="20"/>
  <c r="AA86" i="20"/>
  <c r="AA104" i="20"/>
  <c r="AA108" i="20"/>
  <c r="AA112" i="20"/>
  <c r="AA116" i="20"/>
  <c r="AA85" i="20"/>
  <c r="AA89" i="20"/>
  <c r="AA90" i="20"/>
  <c r="AA94" i="20"/>
  <c r="AA98" i="20"/>
  <c r="AA67" i="20"/>
  <c r="AA106" i="20"/>
  <c r="AA87" i="20"/>
  <c r="AA93" i="20"/>
  <c r="AA97" i="20"/>
  <c r="AA66" i="20"/>
  <c r="AA114" i="20"/>
  <c r="AA110" i="20"/>
  <c r="AA70" i="20"/>
  <c r="AA74" i="20"/>
  <c r="AA78" i="20"/>
  <c r="AA92" i="20"/>
  <c r="AA99" i="20"/>
  <c r="AA69" i="20"/>
  <c r="AA73" i="20"/>
  <c r="AA77" i="20"/>
  <c r="AA118" i="20"/>
  <c r="AA65" i="20"/>
  <c r="AA95" i="20"/>
  <c r="AA72" i="20"/>
  <c r="AA76" i="20"/>
  <c r="AA80" i="20"/>
  <c r="S103" i="20"/>
  <c r="S107" i="20"/>
  <c r="S111" i="20"/>
  <c r="S115" i="20"/>
  <c r="S84" i="20"/>
  <c r="S88" i="20"/>
  <c r="S105" i="20"/>
  <c r="S109" i="20"/>
  <c r="S113" i="20"/>
  <c r="S117" i="20"/>
  <c r="S86" i="20"/>
  <c r="S90" i="20"/>
  <c r="S104" i="20"/>
  <c r="S108" i="20"/>
  <c r="S112" i="20"/>
  <c r="S116" i="20"/>
  <c r="S85" i="20"/>
  <c r="S89" i="20"/>
  <c r="S114" i="20"/>
  <c r="S94" i="20"/>
  <c r="S98" i="20"/>
  <c r="S67" i="20"/>
  <c r="S118" i="20"/>
  <c r="S93" i="20"/>
  <c r="S97" i="20"/>
  <c r="S66" i="20"/>
  <c r="S110" i="20"/>
  <c r="S87" i="20"/>
  <c r="S65" i="20"/>
  <c r="S68" i="20"/>
  <c r="S70" i="20"/>
  <c r="S74" i="20"/>
  <c r="S78" i="20"/>
  <c r="S95" i="20"/>
  <c r="S69" i="20"/>
  <c r="S73" i="20"/>
  <c r="S77" i="20"/>
  <c r="S96" i="20"/>
  <c r="S91" i="20"/>
  <c r="S72" i="20"/>
  <c r="S76" i="20"/>
  <c r="S80" i="20"/>
  <c r="B96" i="20"/>
  <c r="B166" i="20" s="1"/>
  <c r="B108" i="20"/>
  <c r="B178" i="20" s="1"/>
  <c r="T80" i="20"/>
  <c r="AA79" i="20"/>
  <c r="W77" i="20"/>
  <c r="AD76" i="20"/>
  <c r="S75" i="20"/>
  <c r="O73" i="20"/>
  <c r="V72" i="20"/>
  <c r="AD69" i="20"/>
  <c r="G69" i="20"/>
  <c r="F68" i="20"/>
  <c r="V66" i="20"/>
  <c r="S99" i="20"/>
  <c r="AD93" i="20"/>
  <c r="AA91" i="20"/>
  <c r="X89" i="20"/>
  <c r="O116" i="20"/>
  <c r="G112" i="20"/>
  <c r="S106" i="20"/>
  <c r="AD104" i="20"/>
  <c r="AD108" i="20"/>
  <c r="AD112" i="20"/>
  <c r="AD116" i="20"/>
  <c r="AD106" i="20"/>
  <c r="AD110" i="20"/>
  <c r="AD114" i="20"/>
  <c r="AD118" i="20"/>
  <c r="AD87" i="20"/>
  <c r="AD105" i="20"/>
  <c r="AD117" i="20"/>
  <c r="AD92" i="20"/>
  <c r="AD96" i="20"/>
  <c r="AD65" i="20"/>
  <c r="AD115" i="20"/>
  <c r="AD89" i="20"/>
  <c r="AD103" i="20"/>
  <c r="AD113" i="20"/>
  <c r="AD91" i="20"/>
  <c r="AD95" i="20"/>
  <c r="AD99" i="20"/>
  <c r="AD88" i="20"/>
  <c r="AD111" i="20"/>
  <c r="AD86" i="20"/>
  <c r="AD90" i="20"/>
  <c r="AD94" i="20"/>
  <c r="AD98" i="20"/>
  <c r="AD67" i="20"/>
  <c r="AD66" i="20"/>
  <c r="AD71" i="20"/>
  <c r="AD75" i="20"/>
  <c r="AD79" i="20"/>
  <c r="AD84" i="20"/>
  <c r="AD109" i="20"/>
  <c r="AD97" i="20"/>
  <c r="AD70" i="20"/>
  <c r="AD74" i="20"/>
  <c r="AD78" i="20"/>
  <c r="AD107" i="20"/>
  <c r="U104" i="20"/>
  <c r="U108" i="20"/>
  <c r="U112" i="20"/>
  <c r="U116" i="20"/>
  <c r="U85" i="20"/>
  <c r="U89" i="20"/>
  <c r="U106" i="20"/>
  <c r="U110" i="20"/>
  <c r="U114" i="20"/>
  <c r="U118" i="20"/>
  <c r="U87" i="20"/>
  <c r="U105" i="20"/>
  <c r="U109" i="20"/>
  <c r="U113" i="20"/>
  <c r="U117" i="20"/>
  <c r="U86" i="20"/>
  <c r="U90" i="20"/>
  <c r="U111" i="20"/>
  <c r="U91" i="20"/>
  <c r="U95" i="20"/>
  <c r="U99" i="20"/>
  <c r="U68" i="20"/>
  <c r="U84" i="20"/>
  <c r="U107" i="20"/>
  <c r="U94" i="20"/>
  <c r="U98" i="20"/>
  <c r="U67" i="20"/>
  <c r="U92" i="20"/>
  <c r="U71" i="20"/>
  <c r="U75" i="20"/>
  <c r="U79" i="20"/>
  <c r="U103" i="20"/>
  <c r="U93" i="20"/>
  <c r="U65" i="20"/>
  <c r="U70" i="20"/>
  <c r="U74" i="20"/>
  <c r="U78" i="20"/>
  <c r="U115" i="20"/>
  <c r="U66" i="20"/>
  <c r="U69" i="20"/>
  <c r="U73" i="20"/>
  <c r="U77" i="20"/>
  <c r="U80" i="20"/>
  <c r="E107" i="20"/>
  <c r="Z106" i="20"/>
  <c r="Z110" i="20"/>
  <c r="Z114" i="20"/>
  <c r="Z104" i="20"/>
  <c r="Z108" i="20"/>
  <c r="Z112" i="20"/>
  <c r="Z116" i="20"/>
  <c r="Z85" i="20"/>
  <c r="Z89" i="20"/>
  <c r="Z103" i="20"/>
  <c r="Z88" i="20"/>
  <c r="Z90" i="20"/>
  <c r="Z94" i="20"/>
  <c r="Z98" i="20"/>
  <c r="Z67" i="20"/>
  <c r="Z113" i="20"/>
  <c r="Z87" i="20"/>
  <c r="Z111" i="20"/>
  <c r="Z93" i="20"/>
  <c r="Z97" i="20"/>
  <c r="Z66" i="20"/>
  <c r="Z86" i="20"/>
  <c r="Z109" i="20"/>
  <c r="Z84" i="20"/>
  <c r="Z92" i="20"/>
  <c r="Z96" i="20"/>
  <c r="Z65" i="20"/>
  <c r="Z99" i="20"/>
  <c r="Z69" i="20"/>
  <c r="Z73" i="20"/>
  <c r="Z77" i="20"/>
  <c r="Z107" i="20"/>
  <c r="Z118" i="20"/>
  <c r="Z105" i="20"/>
  <c r="Z95" i="20"/>
  <c r="Z72" i="20"/>
  <c r="Z76" i="20"/>
  <c r="Z80" i="20"/>
  <c r="Z68" i="20"/>
  <c r="R106" i="20"/>
  <c r="R110" i="20"/>
  <c r="R114" i="20"/>
  <c r="R104" i="20"/>
  <c r="R108" i="20"/>
  <c r="R112" i="20"/>
  <c r="R116" i="20"/>
  <c r="R85" i="20"/>
  <c r="R89" i="20"/>
  <c r="R84" i="20"/>
  <c r="R94" i="20"/>
  <c r="R98" i="20"/>
  <c r="R67" i="20"/>
  <c r="R109" i="20"/>
  <c r="R118" i="20"/>
  <c r="R107" i="20"/>
  <c r="R93" i="20"/>
  <c r="R97" i="20"/>
  <c r="R66" i="20"/>
  <c r="R117" i="20"/>
  <c r="R90" i="20"/>
  <c r="R105" i="20"/>
  <c r="R115" i="20"/>
  <c r="R88" i="20"/>
  <c r="R92" i="20"/>
  <c r="R96" i="20"/>
  <c r="R65" i="20"/>
  <c r="R103" i="20"/>
  <c r="R95" i="20"/>
  <c r="R69" i="20"/>
  <c r="R73" i="20"/>
  <c r="R77" i="20"/>
  <c r="R111" i="20"/>
  <c r="R113" i="20"/>
  <c r="R86" i="20"/>
  <c r="R91" i="20"/>
  <c r="R72" i="20"/>
  <c r="R76" i="20"/>
  <c r="R80" i="20"/>
  <c r="J106" i="20"/>
  <c r="J110" i="20"/>
  <c r="J114" i="20"/>
  <c r="J104" i="20"/>
  <c r="J108" i="20"/>
  <c r="J112" i="20"/>
  <c r="J116" i="20"/>
  <c r="J85" i="20"/>
  <c r="J89" i="20"/>
  <c r="J117" i="20"/>
  <c r="J88" i="20"/>
  <c r="J94" i="20"/>
  <c r="J98" i="20"/>
  <c r="J67" i="20"/>
  <c r="J105" i="20"/>
  <c r="J115" i="20"/>
  <c r="J87" i="20"/>
  <c r="J103" i="20"/>
  <c r="J93" i="20"/>
  <c r="J97" i="20"/>
  <c r="J66" i="20"/>
  <c r="J113" i="20"/>
  <c r="J86" i="20"/>
  <c r="J111" i="20"/>
  <c r="J84" i="20"/>
  <c r="J92" i="20"/>
  <c r="J96" i="20"/>
  <c r="J65" i="20"/>
  <c r="J90" i="20"/>
  <c r="J91" i="20"/>
  <c r="J107" i="20"/>
  <c r="J109" i="20"/>
  <c r="J69" i="20"/>
  <c r="J73" i="20"/>
  <c r="J77" i="20"/>
  <c r="J99" i="20"/>
  <c r="J68" i="20"/>
  <c r="J72" i="20"/>
  <c r="J76" i="20"/>
  <c r="J80" i="20"/>
  <c r="B78" i="20"/>
  <c r="B148" i="20" s="1"/>
  <c r="B95" i="20"/>
  <c r="B165" i="20" s="1"/>
  <c r="N80" i="20"/>
  <c r="Z79" i="20"/>
  <c r="J78" i="20"/>
  <c r="V77" i="20"/>
  <c r="AC76" i="20"/>
  <c r="F76" i="20"/>
  <c r="R75" i="20"/>
  <c r="AF73" i="20"/>
  <c r="N73" i="20"/>
  <c r="U72" i="20"/>
  <c r="AB71" i="20"/>
  <c r="J71" i="20"/>
  <c r="X69" i="20"/>
  <c r="F69" i="20"/>
  <c r="R99" i="20"/>
  <c r="O97" i="20"/>
  <c r="AC93" i="20"/>
  <c r="Z91" i="20"/>
  <c r="V88" i="20"/>
  <c r="X110" i="20"/>
  <c r="B109" i="20"/>
  <c r="B179" i="20" s="1"/>
  <c r="B117" i="20"/>
  <c r="B187" i="20" s="1"/>
  <c r="B90" i="20"/>
  <c r="B160" i="20" s="1"/>
  <c r="B98" i="20"/>
  <c r="B168" i="20" s="1"/>
  <c r="B71" i="20"/>
  <c r="B141" i="20" s="1"/>
  <c r="B79" i="20"/>
  <c r="B149" i="20" s="1"/>
  <c r="B110" i="20"/>
  <c r="B180" i="20" s="1"/>
  <c r="B118" i="20"/>
  <c r="B188" i="20" s="1"/>
  <c r="B91" i="20"/>
  <c r="B161" i="20" s="1"/>
  <c r="B99" i="20"/>
  <c r="B169" i="20" s="1"/>
  <c r="B72" i="20"/>
  <c r="B142" i="20" s="1"/>
  <c r="B80" i="20"/>
  <c r="B150" i="20" s="1"/>
  <c r="B111" i="20"/>
  <c r="B181" i="20" s="1"/>
  <c r="B103" i="20"/>
  <c r="B173" i="20" s="1"/>
  <c r="B92" i="20"/>
  <c r="B162" i="20" s="1"/>
  <c r="B84" i="20"/>
  <c r="B154" i="20" s="1"/>
  <c r="B73" i="20"/>
  <c r="B143" i="20" s="1"/>
  <c r="B65" i="20"/>
  <c r="B135" i="20" s="1"/>
  <c r="B104" i="20"/>
  <c r="B174" i="20" s="1"/>
  <c r="B112" i="20"/>
  <c r="B182" i="20" s="1"/>
  <c r="B85" i="20"/>
  <c r="B155" i="20" s="1"/>
  <c r="B93" i="20"/>
  <c r="B163" i="20" s="1"/>
  <c r="B66" i="20"/>
  <c r="B136" i="20" s="1"/>
  <c r="B74" i="20"/>
  <c r="B144" i="20" s="1"/>
  <c r="B105" i="20"/>
  <c r="B175" i="20" s="1"/>
  <c r="B113" i="20"/>
  <c r="B183" i="20" s="1"/>
  <c r="B86" i="20"/>
  <c r="B156" i="20" s="1"/>
  <c r="B94" i="20"/>
  <c r="B164" i="20" s="1"/>
  <c r="B67" i="20"/>
  <c r="B137" i="20" s="1"/>
  <c r="B75" i="20"/>
  <c r="B145" i="20" s="1"/>
  <c r="Y106" i="20"/>
  <c r="Y110" i="20"/>
  <c r="Y114" i="20"/>
  <c r="Y118" i="20"/>
  <c r="Y87" i="20"/>
  <c r="Y104" i="20"/>
  <c r="Y108" i="20"/>
  <c r="Y112" i="20"/>
  <c r="Y116" i="20"/>
  <c r="Y85" i="20"/>
  <c r="Y89" i="20"/>
  <c r="Y103" i="20"/>
  <c r="Y107" i="20"/>
  <c r="Y111" i="20"/>
  <c r="Y115" i="20"/>
  <c r="Y84" i="20"/>
  <c r="Y88" i="20"/>
  <c r="Y113" i="20"/>
  <c r="Y93" i="20"/>
  <c r="Y97" i="20"/>
  <c r="Y66" i="20"/>
  <c r="Y86" i="20"/>
  <c r="Y109" i="20"/>
  <c r="Y92" i="20"/>
  <c r="Y96" i="20"/>
  <c r="Y65" i="20"/>
  <c r="Y94" i="20"/>
  <c r="Y69" i="20"/>
  <c r="Y73" i="20"/>
  <c r="Y77" i="20"/>
  <c r="Y105" i="20"/>
  <c r="Y95" i="20"/>
  <c r="Y67" i="20"/>
  <c r="Y72" i="20"/>
  <c r="Y76" i="20"/>
  <c r="Y80" i="20"/>
  <c r="Y90" i="20"/>
  <c r="Y68" i="20"/>
  <c r="Y71" i="20"/>
  <c r="Y75" i="20"/>
  <c r="Y79" i="20"/>
  <c r="B77" i="20"/>
  <c r="B147" i="20" s="1"/>
  <c r="B89" i="20"/>
  <c r="B159" i="20" s="1"/>
  <c r="B106" i="20"/>
  <c r="B176" i="20" s="1"/>
  <c r="M80" i="20"/>
  <c r="T79" i="20"/>
  <c r="AF78" i="20"/>
  <c r="E76" i="20"/>
  <c r="AE73" i="20"/>
  <c r="T72" i="20"/>
  <c r="AA71" i="20"/>
  <c r="AD68" i="20"/>
  <c r="AF67" i="20"/>
  <c r="E66" i="20"/>
  <c r="AF98" i="20"/>
  <c r="N97" i="20"/>
  <c r="Y91" i="20"/>
  <c r="U88" i="20"/>
  <c r="N84" i="20"/>
  <c r="Z115" i="20"/>
  <c r="T110" i="20"/>
  <c r="F104" i="20"/>
  <c r="F108" i="20"/>
  <c r="F112" i="20"/>
  <c r="F116" i="20"/>
  <c r="F106" i="20"/>
  <c r="F110" i="20"/>
  <c r="F114" i="20"/>
  <c r="F118" i="20"/>
  <c r="F87" i="20"/>
  <c r="F115" i="20"/>
  <c r="F86" i="20"/>
  <c r="F92" i="20"/>
  <c r="F96" i="20"/>
  <c r="F65" i="20"/>
  <c r="F103" i="20"/>
  <c r="F113" i="20"/>
  <c r="F85" i="20"/>
  <c r="F91" i="20"/>
  <c r="F95" i="20"/>
  <c r="F99" i="20"/>
  <c r="F111" i="20"/>
  <c r="F84" i="20"/>
  <c r="F109" i="20"/>
  <c r="F90" i="20"/>
  <c r="F94" i="20"/>
  <c r="F98" i="20"/>
  <c r="F67" i="20"/>
  <c r="F105" i="20"/>
  <c r="F107" i="20"/>
  <c r="F89" i="20"/>
  <c r="F71" i="20"/>
  <c r="F75" i="20"/>
  <c r="F79" i="20"/>
  <c r="F117" i="20"/>
  <c r="F97" i="20"/>
  <c r="F70" i="20"/>
  <c r="F74" i="20"/>
  <c r="F78" i="20"/>
  <c r="F88" i="20"/>
  <c r="M104" i="20"/>
  <c r="M108" i="20"/>
  <c r="M112" i="20"/>
  <c r="M116" i="20"/>
  <c r="M85" i="20"/>
  <c r="M89" i="20"/>
  <c r="M106" i="20"/>
  <c r="M110" i="20"/>
  <c r="M114" i="20"/>
  <c r="M118" i="20"/>
  <c r="M87" i="20"/>
  <c r="M105" i="20"/>
  <c r="M109" i="20"/>
  <c r="M113" i="20"/>
  <c r="M117" i="20"/>
  <c r="M86" i="20"/>
  <c r="M90" i="20"/>
  <c r="M107" i="20"/>
  <c r="M91" i="20"/>
  <c r="M95" i="20"/>
  <c r="M99" i="20"/>
  <c r="M68" i="20"/>
  <c r="M115" i="20"/>
  <c r="M88" i="20"/>
  <c r="M103" i="20"/>
  <c r="M94" i="20"/>
  <c r="M98" i="20"/>
  <c r="M67" i="20"/>
  <c r="M71" i="20"/>
  <c r="M75" i="20"/>
  <c r="M79" i="20"/>
  <c r="M111" i="20"/>
  <c r="M66" i="20"/>
  <c r="M96" i="20"/>
  <c r="M70" i="20"/>
  <c r="M74" i="20"/>
  <c r="M78" i="20"/>
  <c r="M97" i="20"/>
  <c r="M69" i="20"/>
  <c r="M73" i="20"/>
  <c r="M77" i="20"/>
  <c r="AC72" i="20"/>
  <c r="E96" i="20"/>
  <c r="AB103" i="20"/>
  <c r="AB107" i="20"/>
  <c r="AB111" i="20"/>
  <c r="AB115" i="20"/>
  <c r="AB105" i="20"/>
  <c r="AB109" i="20"/>
  <c r="AB113" i="20"/>
  <c r="AB117" i="20"/>
  <c r="AB86" i="20"/>
  <c r="AB110" i="20"/>
  <c r="AB89" i="20"/>
  <c r="AB91" i="20"/>
  <c r="AB95" i="20"/>
  <c r="AB99" i="20"/>
  <c r="AB68" i="20"/>
  <c r="AB108" i="20"/>
  <c r="AB88" i="20"/>
  <c r="AB90" i="20"/>
  <c r="AB94" i="20"/>
  <c r="AB98" i="20"/>
  <c r="AB67" i="20"/>
  <c r="AB106" i="20"/>
  <c r="AB116" i="20"/>
  <c r="AB87" i="20"/>
  <c r="AB104" i="20"/>
  <c r="AB85" i="20"/>
  <c r="AB93" i="20"/>
  <c r="AB97" i="20"/>
  <c r="AB66" i="20"/>
  <c r="AB112" i="20"/>
  <c r="AB114" i="20"/>
  <c r="AB84" i="20"/>
  <c r="AB70" i="20"/>
  <c r="AB74" i="20"/>
  <c r="AB78" i="20"/>
  <c r="AB92" i="20"/>
  <c r="AB69" i="20"/>
  <c r="AB73" i="20"/>
  <c r="AB77" i="20"/>
  <c r="AB118" i="20"/>
  <c r="AB65" i="20"/>
  <c r="M76" i="20"/>
  <c r="E72" i="20"/>
  <c r="M92" i="20"/>
  <c r="AF105" i="20"/>
  <c r="AF109" i="20"/>
  <c r="AF113" i="20"/>
  <c r="AF103" i="20"/>
  <c r="AF107" i="20"/>
  <c r="AF111" i="20"/>
  <c r="AF115" i="20"/>
  <c r="AF84" i="20"/>
  <c r="AF88" i="20"/>
  <c r="AF112" i="20"/>
  <c r="AF118" i="20"/>
  <c r="AF93" i="20"/>
  <c r="AF97" i="20"/>
  <c r="AF66" i="20"/>
  <c r="AF110" i="20"/>
  <c r="AF117" i="20"/>
  <c r="AF92" i="20"/>
  <c r="AF96" i="20"/>
  <c r="AF65" i="20"/>
  <c r="AF108" i="20"/>
  <c r="AF89" i="20"/>
  <c r="AF106" i="20"/>
  <c r="AF87" i="20"/>
  <c r="AF91" i="20"/>
  <c r="AF95" i="20"/>
  <c r="AF99" i="20"/>
  <c r="AF85" i="20"/>
  <c r="AF114" i="20"/>
  <c r="AF116" i="20"/>
  <c r="AF68" i="20"/>
  <c r="AF72" i="20"/>
  <c r="AF76" i="20"/>
  <c r="AF80" i="20"/>
  <c r="AF94" i="20"/>
  <c r="AF71" i="20"/>
  <c r="AF75" i="20"/>
  <c r="AF79" i="20"/>
  <c r="AF86" i="20"/>
  <c r="X105" i="20"/>
  <c r="X109" i="20"/>
  <c r="X113" i="20"/>
  <c r="X103" i="20"/>
  <c r="X107" i="20"/>
  <c r="X111" i="20"/>
  <c r="X115" i="20"/>
  <c r="X84" i="20"/>
  <c r="X88" i="20"/>
  <c r="X108" i="20"/>
  <c r="X87" i="20"/>
  <c r="X93" i="20"/>
  <c r="X97" i="20"/>
  <c r="X66" i="20"/>
  <c r="X106" i="20"/>
  <c r="X86" i="20"/>
  <c r="X116" i="20"/>
  <c r="X92" i="20"/>
  <c r="X96" i="20"/>
  <c r="X65" i="20"/>
  <c r="X104" i="20"/>
  <c r="X114" i="20"/>
  <c r="X85" i="20"/>
  <c r="X118" i="20"/>
  <c r="X91" i="20"/>
  <c r="X95" i="20"/>
  <c r="X99" i="20"/>
  <c r="X68" i="20"/>
  <c r="X67" i="20"/>
  <c r="X72" i="20"/>
  <c r="X76" i="20"/>
  <c r="X80" i="20"/>
  <c r="X90" i="20"/>
  <c r="X71" i="20"/>
  <c r="X75" i="20"/>
  <c r="X79" i="20"/>
  <c r="X117" i="20"/>
  <c r="X98" i="20"/>
  <c r="B76" i="20"/>
  <c r="B146" i="20" s="1"/>
  <c r="B88" i="20"/>
  <c r="B158" i="20" s="1"/>
  <c r="AD80" i="20"/>
  <c r="S79" i="20"/>
  <c r="Z78" i="20"/>
  <c r="V76" i="20"/>
  <c r="R74" i="20"/>
  <c r="AD73" i="20"/>
  <c r="G73" i="20"/>
  <c r="Z71" i="20"/>
  <c r="J70" i="20"/>
  <c r="V69" i="20"/>
  <c r="AC68" i="20"/>
  <c r="AC65" i="20"/>
  <c r="AE98" i="20"/>
  <c r="AB96" i="20"/>
  <c r="J95" i="20"/>
  <c r="T88" i="20"/>
  <c r="M84" i="20"/>
  <c r="N104" i="20"/>
  <c r="N108" i="20"/>
  <c r="N112" i="20"/>
  <c r="N116" i="20"/>
  <c r="N106" i="20"/>
  <c r="N110" i="20"/>
  <c r="N114" i="20"/>
  <c r="N118" i="20"/>
  <c r="N87" i="20"/>
  <c r="N90" i="20"/>
  <c r="N92" i="20"/>
  <c r="N96" i="20"/>
  <c r="N65" i="20"/>
  <c r="N107" i="20"/>
  <c r="N117" i="20"/>
  <c r="N89" i="20"/>
  <c r="N105" i="20"/>
  <c r="N91" i="20"/>
  <c r="N95" i="20"/>
  <c r="N99" i="20"/>
  <c r="N115" i="20"/>
  <c r="N88" i="20"/>
  <c r="N103" i="20"/>
  <c r="N113" i="20"/>
  <c r="N86" i="20"/>
  <c r="N94" i="20"/>
  <c r="N98" i="20"/>
  <c r="N67" i="20"/>
  <c r="N93" i="20"/>
  <c r="N71" i="20"/>
  <c r="N75" i="20"/>
  <c r="N79" i="20"/>
  <c r="N109" i="20"/>
  <c r="N111" i="20"/>
  <c r="N66" i="20"/>
  <c r="N85" i="20"/>
  <c r="N70" i="20"/>
  <c r="N74" i="20"/>
  <c r="N78" i="20"/>
  <c r="N68" i="20"/>
  <c r="AE105" i="20"/>
  <c r="AE109" i="20"/>
  <c r="AE113" i="20"/>
  <c r="AE117" i="20"/>
  <c r="AE86" i="20"/>
  <c r="AE103" i="20"/>
  <c r="AE107" i="20"/>
  <c r="AE111" i="20"/>
  <c r="AE115" i="20"/>
  <c r="AE84" i="20"/>
  <c r="AE88" i="20"/>
  <c r="AE106" i="20"/>
  <c r="AE110" i="20"/>
  <c r="AE114" i="20"/>
  <c r="AE118" i="20"/>
  <c r="AE87" i="20"/>
  <c r="AE92" i="20"/>
  <c r="AE96" i="20"/>
  <c r="AE65" i="20"/>
  <c r="AE108" i="20"/>
  <c r="AE89" i="20"/>
  <c r="AE91" i="20"/>
  <c r="AE95" i="20"/>
  <c r="AE99" i="20"/>
  <c r="AE116" i="20"/>
  <c r="AE68" i="20"/>
  <c r="AE72" i="20"/>
  <c r="AE76" i="20"/>
  <c r="AE80" i="20"/>
  <c r="AE112" i="20"/>
  <c r="AE94" i="20"/>
  <c r="AE66" i="20"/>
  <c r="AE71" i="20"/>
  <c r="AE75" i="20"/>
  <c r="AE79" i="20"/>
  <c r="AE90" i="20"/>
  <c r="AE97" i="20"/>
  <c r="AE67" i="20"/>
  <c r="AE70" i="20"/>
  <c r="AE74" i="20"/>
  <c r="AE78" i="20"/>
  <c r="W105" i="20"/>
  <c r="W109" i="20"/>
  <c r="W113" i="20"/>
  <c r="W117" i="20"/>
  <c r="W86" i="20"/>
  <c r="W103" i="20"/>
  <c r="W107" i="20"/>
  <c r="W111" i="20"/>
  <c r="W115" i="20"/>
  <c r="W84" i="20"/>
  <c r="W88" i="20"/>
  <c r="W106" i="20"/>
  <c r="W110" i="20"/>
  <c r="W114" i="20"/>
  <c r="W118" i="20"/>
  <c r="W87" i="20"/>
  <c r="W116" i="20"/>
  <c r="W92" i="20"/>
  <c r="W96" i="20"/>
  <c r="W65" i="20"/>
  <c r="W104" i="20"/>
  <c r="W85" i="20"/>
  <c r="W91" i="20"/>
  <c r="W95" i="20"/>
  <c r="W99" i="20"/>
  <c r="W112" i="20"/>
  <c r="W67" i="20"/>
  <c r="W72" i="20"/>
  <c r="W76" i="20"/>
  <c r="W80" i="20"/>
  <c r="W90" i="20"/>
  <c r="W97" i="20"/>
  <c r="W68" i="20"/>
  <c r="W71" i="20"/>
  <c r="W75" i="20"/>
  <c r="W79" i="20"/>
  <c r="W98" i="20"/>
  <c r="W89" i="20"/>
  <c r="W93" i="20"/>
  <c r="W70" i="20"/>
  <c r="W74" i="20"/>
  <c r="W78" i="20"/>
  <c r="O105" i="20"/>
  <c r="O109" i="20"/>
  <c r="O113" i="20"/>
  <c r="O117" i="20"/>
  <c r="O86" i="20"/>
  <c r="O90" i="20"/>
  <c r="O103" i="20"/>
  <c r="O107" i="20"/>
  <c r="O111" i="20"/>
  <c r="O115" i="20"/>
  <c r="O84" i="20"/>
  <c r="O88" i="20"/>
  <c r="O106" i="20"/>
  <c r="O110" i="20"/>
  <c r="O114" i="20"/>
  <c r="O118" i="20"/>
  <c r="O87" i="20"/>
  <c r="O112" i="20"/>
  <c r="O92" i="20"/>
  <c r="O96" i="20"/>
  <c r="O65" i="20"/>
  <c r="O89" i="20"/>
  <c r="O91" i="20"/>
  <c r="O95" i="20"/>
  <c r="O99" i="20"/>
  <c r="O108" i="20"/>
  <c r="O98" i="20"/>
  <c r="O72" i="20"/>
  <c r="O76" i="20"/>
  <c r="O80" i="20"/>
  <c r="O93" i="20"/>
  <c r="O71" i="20"/>
  <c r="O75" i="20"/>
  <c r="O79" i="20"/>
  <c r="O94" i="20"/>
  <c r="O66" i="20"/>
  <c r="O85" i="20"/>
  <c r="O70" i="20"/>
  <c r="O74" i="20"/>
  <c r="O78" i="20"/>
  <c r="G105" i="20"/>
  <c r="G109" i="20"/>
  <c r="G113" i="20"/>
  <c r="G117" i="20"/>
  <c r="G86" i="20"/>
  <c r="G90" i="20"/>
  <c r="G103" i="20"/>
  <c r="G107" i="20"/>
  <c r="G111" i="20"/>
  <c r="G115" i="20"/>
  <c r="G84" i="20"/>
  <c r="G88" i="20"/>
  <c r="G106" i="20"/>
  <c r="G110" i="20"/>
  <c r="G114" i="20"/>
  <c r="G118" i="20"/>
  <c r="G87" i="20"/>
  <c r="G108" i="20"/>
  <c r="G92" i="20"/>
  <c r="G96" i="20"/>
  <c r="G65" i="20"/>
  <c r="G85" i="20"/>
  <c r="G116" i="20"/>
  <c r="G91" i="20"/>
  <c r="G95" i="20"/>
  <c r="G99" i="20"/>
  <c r="G104" i="20"/>
  <c r="G94" i="20"/>
  <c r="G66" i="20"/>
  <c r="G68" i="20"/>
  <c r="G72" i="20"/>
  <c r="G76" i="20"/>
  <c r="G80" i="20"/>
  <c r="G89" i="20"/>
  <c r="G67" i="20"/>
  <c r="G71" i="20"/>
  <c r="G75" i="20"/>
  <c r="G79" i="20"/>
  <c r="G97" i="20"/>
  <c r="G70" i="20"/>
  <c r="G74" i="20"/>
  <c r="G78" i="20"/>
  <c r="B70" i="20"/>
  <c r="B140" i="20" s="1"/>
  <c r="B87" i="20"/>
  <c r="B157" i="20" s="1"/>
  <c r="AC80" i="20"/>
  <c r="F80" i="20"/>
  <c r="R79" i="20"/>
  <c r="Y78" i="20"/>
  <c r="AF77" i="20"/>
  <c r="N77" i="20"/>
  <c r="U76" i="20"/>
  <c r="AB75" i="20"/>
  <c r="J75" i="20"/>
  <c r="X73" i="20"/>
  <c r="F73" i="20"/>
  <c r="M72" i="20"/>
  <c r="T71" i="20"/>
  <c r="AF70" i="20"/>
  <c r="AA68" i="20"/>
  <c r="M65" i="20"/>
  <c r="Y98" i="20"/>
  <c r="AA96" i="20"/>
  <c r="X94" i="20"/>
  <c r="F93" i="20"/>
  <c r="R87" i="20"/>
  <c r="W108" i="20"/>
  <c r="O104" i="20"/>
  <c r="L103" i="20"/>
  <c r="L107" i="20"/>
  <c r="L111" i="20"/>
  <c r="L115" i="20"/>
  <c r="L105" i="20"/>
  <c r="L109" i="20"/>
  <c r="L113" i="20"/>
  <c r="L117" i="20"/>
  <c r="L86" i="20"/>
  <c r="L90" i="20"/>
  <c r="L112" i="20"/>
  <c r="L89" i="20"/>
  <c r="L91" i="20"/>
  <c r="L95" i="20"/>
  <c r="L99" i="20"/>
  <c r="L68" i="20"/>
  <c r="L88" i="20"/>
  <c r="L110" i="20"/>
  <c r="L94" i="20"/>
  <c r="L98" i="20"/>
  <c r="L67" i="20"/>
  <c r="L108" i="20"/>
  <c r="L87" i="20"/>
  <c r="L85" i="20"/>
  <c r="L93" i="20"/>
  <c r="L97" i="20"/>
  <c r="L66" i="20"/>
  <c r="D103" i="20"/>
  <c r="D107" i="20"/>
  <c r="D111" i="20"/>
  <c r="D115" i="20"/>
  <c r="D105" i="20"/>
  <c r="D109" i="20"/>
  <c r="D113" i="20"/>
  <c r="D117" i="20"/>
  <c r="D86" i="20"/>
  <c r="D90" i="20"/>
  <c r="D108" i="20"/>
  <c r="D85" i="20"/>
  <c r="D91" i="20"/>
  <c r="D95" i="20"/>
  <c r="D99" i="20"/>
  <c r="D68" i="20"/>
  <c r="D84" i="20"/>
  <c r="D106" i="20"/>
  <c r="D116" i="20"/>
  <c r="D94" i="20"/>
  <c r="D98" i="20"/>
  <c r="D67" i="20"/>
  <c r="D104" i="20"/>
  <c r="D118" i="20"/>
  <c r="D114" i="20"/>
  <c r="D89" i="20"/>
  <c r="D93" i="20"/>
  <c r="D97" i="20"/>
  <c r="D66" i="20"/>
  <c r="K80" i="20"/>
  <c r="C80" i="20"/>
  <c r="C150" i="20" s="1"/>
  <c r="Q79" i="20"/>
  <c r="I79" i="20"/>
  <c r="K76" i="20"/>
  <c r="C76" i="20"/>
  <c r="C146" i="20" s="1"/>
  <c r="Q75" i="20"/>
  <c r="I75" i="20"/>
  <c r="C72" i="20"/>
  <c r="C142" i="20" s="1"/>
  <c r="Q71" i="20"/>
  <c r="I71" i="20"/>
  <c r="I67" i="20"/>
  <c r="Q99" i="20"/>
  <c r="I95" i="20"/>
  <c r="P94" i="20"/>
  <c r="L92" i="20"/>
  <c r="D112" i="20"/>
  <c r="L106" i="20"/>
  <c r="L104" i="20"/>
  <c r="K103" i="20"/>
  <c r="K107" i="20"/>
  <c r="K111" i="20"/>
  <c r="K115" i="20"/>
  <c r="K84" i="20"/>
  <c r="K88" i="20"/>
  <c r="K105" i="20"/>
  <c r="K109" i="20"/>
  <c r="K113" i="20"/>
  <c r="K117" i="20"/>
  <c r="K86" i="20"/>
  <c r="K90" i="20"/>
  <c r="K104" i="20"/>
  <c r="K108" i="20"/>
  <c r="K112" i="20"/>
  <c r="K116" i="20"/>
  <c r="K85" i="20"/>
  <c r="K89" i="20"/>
  <c r="K110" i="20"/>
  <c r="K94" i="20"/>
  <c r="K98" i="20"/>
  <c r="K67" i="20"/>
  <c r="K87" i="20"/>
  <c r="K93" i="20"/>
  <c r="K97" i="20"/>
  <c r="K66" i="20"/>
  <c r="K106" i="20"/>
  <c r="C103" i="20"/>
  <c r="C173" i="20" s="1"/>
  <c r="C107" i="20"/>
  <c r="C177" i="20" s="1"/>
  <c r="C111" i="20"/>
  <c r="C181" i="20" s="1"/>
  <c r="C115" i="20"/>
  <c r="C185" i="20" s="1"/>
  <c r="C84" i="20"/>
  <c r="C154" i="20" s="1"/>
  <c r="C88" i="20"/>
  <c r="C158" i="20" s="1"/>
  <c r="C105" i="20"/>
  <c r="C175" i="20" s="1"/>
  <c r="C109" i="20"/>
  <c r="C179" i="20" s="1"/>
  <c r="C113" i="20"/>
  <c r="C183" i="20" s="1"/>
  <c r="C117" i="20"/>
  <c r="C187" i="20" s="1"/>
  <c r="C86" i="20"/>
  <c r="C156" i="20" s="1"/>
  <c r="C90" i="20"/>
  <c r="C160" i="20" s="1"/>
  <c r="C104" i="20"/>
  <c r="C174" i="20" s="1"/>
  <c r="C108" i="20"/>
  <c r="C178" i="20" s="1"/>
  <c r="C112" i="20"/>
  <c r="C182" i="20" s="1"/>
  <c r="C116" i="20"/>
  <c r="C186" i="20" s="1"/>
  <c r="C85" i="20"/>
  <c r="C155" i="20" s="1"/>
  <c r="C89" i="20"/>
  <c r="C159" i="20" s="1"/>
  <c r="C106" i="20"/>
  <c r="C176" i="20" s="1"/>
  <c r="C94" i="20"/>
  <c r="C164" i="20" s="1"/>
  <c r="C98" i="20"/>
  <c r="C168" i="20" s="1"/>
  <c r="C67" i="20"/>
  <c r="C137" i="20" s="1"/>
  <c r="C118" i="20"/>
  <c r="C188" i="20" s="1"/>
  <c r="C114" i="20"/>
  <c r="C184" i="20" s="1"/>
  <c r="C93" i="20"/>
  <c r="C163" i="20" s="1"/>
  <c r="C97" i="20"/>
  <c r="C167" i="20" s="1"/>
  <c r="C66" i="20"/>
  <c r="C136" i="20" s="1"/>
  <c r="P79" i="20"/>
  <c r="H79" i="20"/>
  <c r="L77" i="20"/>
  <c r="D77" i="20"/>
  <c r="P75" i="20"/>
  <c r="H75" i="20"/>
  <c r="L73" i="20"/>
  <c r="D73" i="20"/>
  <c r="P71" i="20"/>
  <c r="H71" i="20"/>
  <c r="L69" i="20"/>
  <c r="D69" i="20"/>
  <c r="K68" i="20"/>
  <c r="H67" i="20"/>
  <c r="D65" i="20"/>
  <c r="K99" i="20"/>
  <c r="C95" i="20"/>
  <c r="C165" i="20" s="1"/>
  <c r="K92" i="20"/>
  <c r="I117" i="20"/>
  <c r="H104" i="20"/>
  <c r="Q80" i="20"/>
  <c r="I80" i="20"/>
  <c r="K77" i="20"/>
  <c r="C77" i="20"/>
  <c r="C147" i="20" s="1"/>
  <c r="Q76" i="20"/>
  <c r="I76" i="20"/>
  <c r="K73" i="20"/>
  <c r="C73" i="20"/>
  <c r="C143" i="20" s="1"/>
  <c r="Q72" i="20"/>
  <c r="I72" i="20"/>
  <c r="K69" i="20"/>
  <c r="C69" i="20"/>
  <c r="C139" i="20" s="1"/>
  <c r="C65" i="20"/>
  <c r="C135" i="20" s="1"/>
  <c r="Q98" i="20"/>
  <c r="Q91" i="20"/>
  <c r="H89" i="20"/>
  <c r="D88" i="20"/>
  <c r="Q86" i="20"/>
  <c r="Q106" i="20"/>
  <c r="Q110" i="20"/>
  <c r="Q114" i="20"/>
  <c r="Q118" i="20"/>
  <c r="Q87" i="20"/>
  <c r="Q104" i="20"/>
  <c r="Q108" i="20"/>
  <c r="Q112" i="20"/>
  <c r="Q116" i="20"/>
  <c r="Q85" i="20"/>
  <c r="Q89" i="20"/>
  <c r="Q103" i="20"/>
  <c r="Q107" i="20"/>
  <c r="Q111" i="20"/>
  <c r="Q115" i="20"/>
  <c r="Q84" i="20"/>
  <c r="Q88" i="20"/>
  <c r="Q109" i="20"/>
  <c r="Q93" i="20"/>
  <c r="Q97" i="20"/>
  <c r="Q66" i="20"/>
  <c r="Q117" i="20"/>
  <c r="Q90" i="20"/>
  <c r="Q105" i="20"/>
  <c r="Q92" i="20"/>
  <c r="Q96" i="20"/>
  <c r="Q65" i="20"/>
  <c r="I106" i="20"/>
  <c r="I110" i="20"/>
  <c r="I114" i="20"/>
  <c r="I118" i="20"/>
  <c r="I87" i="20"/>
  <c r="I104" i="20"/>
  <c r="I108" i="20"/>
  <c r="I112" i="20"/>
  <c r="I116" i="20"/>
  <c r="I85" i="20"/>
  <c r="I89" i="20"/>
  <c r="I103" i="20"/>
  <c r="I107" i="20"/>
  <c r="I111" i="20"/>
  <c r="I115" i="20"/>
  <c r="I84" i="20"/>
  <c r="I88" i="20"/>
  <c r="I105" i="20"/>
  <c r="I93" i="20"/>
  <c r="I97" i="20"/>
  <c r="I66" i="20"/>
  <c r="I113" i="20"/>
  <c r="I86" i="20"/>
  <c r="I92" i="20"/>
  <c r="I96" i="20"/>
  <c r="I65" i="20"/>
  <c r="P80" i="20"/>
  <c r="H80" i="20"/>
  <c r="L78" i="20"/>
  <c r="D78" i="20"/>
  <c r="P76" i="20"/>
  <c r="H76" i="20"/>
  <c r="L74" i="20"/>
  <c r="D74" i="20"/>
  <c r="P72" i="20"/>
  <c r="H72" i="20"/>
  <c r="L70" i="20"/>
  <c r="D70" i="20"/>
  <c r="I68" i="20"/>
  <c r="I99" i="20"/>
  <c r="P98" i="20"/>
  <c r="L96" i="20"/>
  <c r="D92" i="20"/>
  <c r="K91" i="20"/>
  <c r="L118" i="20"/>
  <c r="P105" i="20"/>
  <c r="P109" i="20"/>
  <c r="P113" i="20"/>
  <c r="P117" i="20"/>
  <c r="P103" i="20"/>
  <c r="P107" i="20"/>
  <c r="P111" i="20"/>
  <c r="P115" i="20"/>
  <c r="P84" i="20"/>
  <c r="P88" i="20"/>
  <c r="P104" i="20"/>
  <c r="P114" i="20"/>
  <c r="P118" i="20"/>
  <c r="P93" i="20"/>
  <c r="P97" i="20"/>
  <c r="P66" i="20"/>
  <c r="P90" i="20"/>
  <c r="P112" i="20"/>
  <c r="P92" i="20"/>
  <c r="P96" i="20"/>
  <c r="P65" i="20"/>
  <c r="P110" i="20"/>
  <c r="P89" i="20"/>
  <c r="P87" i="20"/>
  <c r="P91" i="20"/>
  <c r="P95" i="20"/>
  <c r="P99" i="20"/>
  <c r="P68" i="20"/>
  <c r="H105" i="20"/>
  <c r="H109" i="20"/>
  <c r="H113" i="20"/>
  <c r="H117" i="20"/>
  <c r="H103" i="20"/>
  <c r="H107" i="20"/>
  <c r="H111" i="20"/>
  <c r="H115" i="20"/>
  <c r="H84" i="20"/>
  <c r="H88" i="20"/>
  <c r="H110" i="20"/>
  <c r="H87" i="20"/>
  <c r="H93" i="20"/>
  <c r="H97" i="20"/>
  <c r="H66" i="20"/>
  <c r="H86" i="20"/>
  <c r="H108" i="20"/>
  <c r="H92" i="20"/>
  <c r="H96" i="20"/>
  <c r="H65" i="20"/>
  <c r="H106" i="20"/>
  <c r="H85" i="20"/>
  <c r="H116" i="20"/>
  <c r="H118" i="20"/>
  <c r="H91" i="20"/>
  <c r="H95" i="20"/>
  <c r="H99" i="20"/>
  <c r="H68" i="20"/>
  <c r="K78" i="20"/>
  <c r="C78" i="20"/>
  <c r="C148" i="20" s="1"/>
  <c r="Q77" i="20"/>
  <c r="I77" i="20"/>
  <c r="K74" i="20"/>
  <c r="C74" i="20"/>
  <c r="C144" i="20" s="1"/>
  <c r="Q73" i="20"/>
  <c r="I73" i="20"/>
  <c r="K70" i="20"/>
  <c r="C70" i="20"/>
  <c r="C140" i="20" s="1"/>
  <c r="Q69" i="20"/>
  <c r="I69" i="20"/>
  <c r="C99" i="20"/>
  <c r="C169" i="20" s="1"/>
  <c r="K96" i="20"/>
  <c r="C92" i="20"/>
  <c r="C162" i="20" s="1"/>
  <c r="K118" i="20"/>
  <c r="P116" i="20"/>
  <c r="I109" i="20"/>
  <c r="G129" i="20" a="1"/>
  <c r="G129" i="20" s="1"/>
  <c r="D238" i="20"/>
  <c r="B207" i="20"/>
  <c r="D207" i="20" s="1"/>
  <c r="B226" i="20"/>
  <c r="D226" i="20" s="1"/>
  <c r="B218" i="20"/>
  <c r="D218" i="20" s="1"/>
  <c r="B199" i="20"/>
  <c r="D199" i="20" s="1"/>
  <c r="B245" i="20"/>
  <c r="D245" i="20" s="1"/>
  <c r="B237" i="20"/>
  <c r="D237" i="20" s="1"/>
  <c r="B206" i="20"/>
  <c r="D206" i="20" s="1"/>
  <c r="B198" i="20"/>
  <c r="D198" i="20" s="1"/>
  <c r="B225" i="20"/>
  <c r="D225" i="20" s="1"/>
  <c r="B217" i="20"/>
  <c r="D217" i="20" s="1"/>
  <c r="B244" i="20"/>
  <c r="D244" i="20" s="1"/>
  <c r="B236" i="20"/>
  <c r="D236" i="20" s="1"/>
  <c r="B205" i="20"/>
  <c r="D205" i="20" s="1"/>
  <c r="B197" i="20"/>
  <c r="D197" i="20" s="1"/>
  <c r="B224" i="20"/>
  <c r="D224" i="20" s="1"/>
  <c r="B216" i="20"/>
  <c r="D216" i="20" s="1"/>
  <c r="B243" i="20"/>
  <c r="D243" i="20" s="1"/>
  <c r="B235" i="20"/>
  <c r="D235" i="20" s="1"/>
  <c r="B204" i="20"/>
  <c r="D204" i="20" s="1"/>
  <c r="B196" i="20"/>
  <c r="D196" i="20" s="1"/>
  <c r="B223" i="20"/>
  <c r="D223" i="20" s="1"/>
  <c r="B215" i="20"/>
  <c r="D215" i="20" s="1"/>
  <c r="B242" i="20"/>
  <c r="D242" i="20" s="1"/>
  <c r="B234" i="20"/>
  <c r="D234" i="20" s="1"/>
  <c r="B203" i="20"/>
  <c r="D203" i="20" s="1"/>
  <c r="B195" i="20"/>
  <c r="D195" i="20" s="1"/>
  <c r="B222" i="20"/>
  <c r="D222" i="20" s="1"/>
  <c r="B214" i="20"/>
  <c r="D214" i="20" s="1"/>
  <c r="B241" i="20"/>
  <c r="D241" i="20" s="1"/>
  <c r="B233" i="20"/>
  <c r="D233" i="20" s="1"/>
  <c r="B194" i="20"/>
  <c r="B202" i="20"/>
  <c r="D202" i="20" s="1"/>
  <c r="B213" i="20"/>
  <c r="D213" i="20" s="1"/>
  <c r="B221" i="20"/>
  <c r="D221" i="20" s="1"/>
  <c r="B232" i="20"/>
  <c r="D232" i="20" s="1"/>
  <c r="B240" i="20"/>
  <c r="D240" i="20" s="1"/>
  <c r="B209" i="20"/>
  <c r="D209" i="20" s="1"/>
  <c r="B201" i="20"/>
  <c r="D201" i="20" s="1"/>
  <c r="B228" i="20"/>
  <c r="D228" i="20" s="1"/>
  <c r="B220" i="20"/>
  <c r="D220" i="20" s="1"/>
  <c r="B247" i="20"/>
  <c r="D247" i="20" s="1"/>
  <c r="B239" i="20"/>
  <c r="D239" i="20" s="1"/>
  <c r="B208" i="20"/>
  <c r="D208" i="20" s="1"/>
  <c r="B200" i="20"/>
  <c r="D200" i="20" s="1"/>
  <c r="B227" i="20"/>
  <c r="D227" i="20" s="1"/>
  <c r="B219" i="20"/>
  <c r="D219" i="20" s="1"/>
  <c r="B246" i="20"/>
  <c r="D246" i="20" s="1"/>
  <c r="U137" i="18"/>
  <c r="U158" i="18" s="1"/>
  <c r="I135" i="18"/>
  <c r="I156" i="18" s="1"/>
  <c r="G134" i="18"/>
  <c r="G155" i="18" s="1"/>
  <c r="Q131" i="18"/>
  <c r="Q152" i="18" s="1"/>
  <c r="AB127" i="18"/>
  <c r="AB148" i="18" s="1"/>
  <c r="AC138" i="18"/>
  <c r="AC159" i="18" s="1"/>
  <c r="M137" i="18"/>
  <c r="M158" i="18" s="1"/>
  <c r="G135" i="18"/>
  <c r="G156" i="18" s="1"/>
  <c r="AC133" i="18"/>
  <c r="AC154" i="18" s="1"/>
  <c r="O131" i="18"/>
  <c r="O152" i="18" s="1"/>
  <c r="M130" i="18"/>
  <c r="M151" i="18" s="1"/>
  <c r="T127" i="18"/>
  <c r="T148" i="18" s="1"/>
  <c r="AG135" i="18"/>
  <c r="AG156" i="18" s="1"/>
  <c r="U133" i="18"/>
  <c r="U154" i="18" s="1"/>
  <c r="U138" i="18"/>
  <c r="U159" i="18" s="1"/>
  <c r="AE135" i="18"/>
  <c r="AE156" i="18" s="1"/>
  <c r="AC134" i="18"/>
  <c r="AC155" i="18" s="1"/>
  <c r="M133" i="18"/>
  <c r="M154" i="18" s="1"/>
  <c r="G131" i="18"/>
  <c r="G152" i="18" s="1"/>
  <c r="AC129" i="18"/>
  <c r="AC150" i="18" s="1"/>
  <c r="G138" i="18"/>
  <c r="G159" i="18" s="1"/>
  <c r="AC137" i="18"/>
  <c r="AC158" i="18" s="1"/>
  <c r="G130" i="18"/>
  <c r="G151" i="18" s="1"/>
  <c r="D135" i="18"/>
  <c r="D156" i="18" s="1"/>
  <c r="Y135" i="18"/>
  <c r="Y156" i="18" s="1"/>
  <c r="W134" i="18"/>
  <c r="W155" i="18" s="1"/>
  <c r="AE130" i="18"/>
  <c r="AE151" i="18" s="1"/>
  <c r="U129" i="18"/>
  <c r="U150" i="18" s="1"/>
  <c r="X125" i="18"/>
  <c r="M134" i="18"/>
  <c r="M155" i="18" s="1"/>
  <c r="U130" i="18"/>
  <c r="U151" i="18" s="1"/>
  <c r="D133" i="18"/>
  <c r="D154" i="18" s="1"/>
  <c r="M138" i="18"/>
  <c r="M159" i="18" s="1"/>
  <c r="U134" i="18"/>
  <c r="U155" i="18" s="1"/>
  <c r="AC130" i="18"/>
  <c r="AC151" i="18" s="1"/>
  <c r="M129" i="18"/>
  <c r="M150" i="18" s="1"/>
  <c r="H125" i="18"/>
  <c r="H146" i="18" s="1"/>
  <c r="P146" i="18"/>
  <c r="V145" i="18"/>
  <c r="F145" i="18"/>
  <c r="S126" i="18"/>
  <c r="S147" i="18" s="1"/>
  <c r="S125" i="18"/>
  <c r="S146" i="18" s="1"/>
  <c r="S124" i="18"/>
  <c r="S145" i="18" s="1"/>
  <c r="S128" i="18"/>
  <c r="S149" i="18" s="1"/>
  <c r="S123" i="18"/>
  <c r="S127" i="18"/>
  <c r="S148" i="18" s="1"/>
  <c r="S136" i="18"/>
  <c r="S157" i="18" s="1"/>
  <c r="AH125" i="18"/>
  <c r="AH146" i="18" s="1"/>
  <c r="AH124" i="18"/>
  <c r="AH145" i="18" s="1"/>
  <c r="AH128" i="18"/>
  <c r="AH149" i="18" s="1"/>
  <c r="AH123" i="18"/>
  <c r="AH144" i="18" s="1"/>
  <c r="Z125" i="18"/>
  <c r="Z146" i="18" s="1"/>
  <c r="Z124" i="18"/>
  <c r="Z145" i="18" s="1"/>
  <c r="Z128" i="18"/>
  <c r="Z149" i="18" s="1"/>
  <c r="Z123" i="18"/>
  <c r="Z144" i="18" s="1"/>
  <c r="R125" i="18"/>
  <c r="R146" i="18" s="1"/>
  <c r="R124" i="18"/>
  <c r="R145" i="18" s="1"/>
  <c r="R128" i="18"/>
  <c r="R149" i="18" s="1"/>
  <c r="R123" i="18"/>
  <c r="R144" i="18" s="1"/>
  <c r="J125" i="18"/>
  <c r="J146" i="18" s="1"/>
  <c r="J124" i="18"/>
  <c r="J145" i="18" s="1"/>
  <c r="J128" i="18"/>
  <c r="J149" i="18" s="1"/>
  <c r="J123" i="18"/>
  <c r="J144" i="18" s="1"/>
  <c r="D134" i="18"/>
  <c r="D155" i="18" s="1"/>
  <c r="D126" i="18"/>
  <c r="D147" i="18" s="1"/>
  <c r="AD138" i="18"/>
  <c r="AD159" i="18" s="1"/>
  <c r="V138" i="18"/>
  <c r="V159" i="18" s="1"/>
  <c r="N138" i="18"/>
  <c r="N159" i="18" s="1"/>
  <c r="F138" i="18"/>
  <c r="F159" i="18" s="1"/>
  <c r="AB137" i="18"/>
  <c r="AB158" i="18" s="1"/>
  <c r="T137" i="18"/>
  <c r="T158" i="18" s="1"/>
  <c r="L137" i="18"/>
  <c r="L158" i="18" s="1"/>
  <c r="AH136" i="18"/>
  <c r="AH157" i="18" s="1"/>
  <c r="Z136" i="18"/>
  <c r="Z157" i="18" s="1"/>
  <c r="R136" i="18"/>
  <c r="R157" i="18" s="1"/>
  <c r="J136" i="18"/>
  <c r="J157" i="18" s="1"/>
  <c r="AF135" i="18"/>
  <c r="AF156" i="18" s="1"/>
  <c r="X135" i="18"/>
  <c r="X156" i="18" s="1"/>
  <c r="P135" i="18"/>
  <c r="P156" i="18" s="1"/>
  <c r="H135" i="18"/>
  <c r="H156" i="18" s="1"/>
  <c r="AD134" i="18"/>
  <c r="AD155" i="18" s="1"/>
  <c r="V134" i="18"/>
  <c r="V155" i="18" s="1"/>
  <c r="N134" i="18"/>
  <c r="N155" i="18" s="1"/>
  <c r="F134" i="18"/>
  <c r="F155" i="18" s="1"/>
  <c r="AB133" i="18"/>
  <c r="AB154" i="18" s="1"/>
  <c r="T133" i="18"/>
  <c r="T154" i="18" s="1"/>
  <c r="L133" i="18"/>
  <c r="L154" i="18" s="1"/>
  <c r="AH132" i="18"/>
  <c r="AH153" i="18" s="1"/>
  <c r="Z132" i="18"/>
  <c r="Z153" i="18" s="1"/>
  <c r="R132" i="18"/>
  <c r="R153" i="18" s="1"/>
  <c r="J132" i="18"/>
  <c r="J153" i="18" s="1"/>
  <c r="X131" i="18"/>
  <c r="X152" i="18" s="1"/>
  <c r="P131" i="18"/>
  <c r="P152" i="18" s="1"/>
  <c r="AD130" i="18"/>
  <c r="AD151" i="18" s="1"/>
  <c r="V130" i="18"/>
  <c r="V151" i="18" s="1"/>
  <c r="N130" i="18"/>
  <c r="N151" i="18" s="1"/>
  <c r="F130" i="18"/>
  <c r="F151" i="18" s="1"/>
  <c r="AB129" i="18"/>
  <c r="AB150" i="18" s="1"/>
  <c r="T129" i="18"/>
  <c r="T150" i="18" s="1"/>
  <c r="L129" i="18"/>
  <c r="L150" i="18" s="1"/>
  <c r="AB128" i="18"/>
  <c r="AB149" i="18" s="1"/>
  <c r="Z127" i="18"/>
  <c r="Z148" i="18" s="1"/>
  <c r="L123" i="18"/>
  <c r="E123" i="18"/>
  <c r="E127" i="18"/>
  <c r="E148" i="18" s="1"/>
  <c r="E126" i="18"/>
  <c r="E147" i="18" s="1"/>
  <c r="E125" i="18"/>
  <c r="E146" i="18" s="1"/>
  <c r="E129" i="18"/>
  <c r="E150" i="18" s="1"/>
  <c r="E124" i="18"/>
  <c r="E145" i="18" s="1"/>
  <c r="E128" i="18"/>
  <c r="E149" i="18" s="1"/>
  <c r="K132" i="18"/>
  <c r="K153" i="18" s="1"/>
  <c r="AG125" i="18"/>
  <c r="AG146" i="18" s="1"/>
  <c r="AG124" i="18"/>
  <c r="AG145" i="18" s="1"/>
  <c r="AG128" i="18"/>
  <c r="AG149" i="18" s="1"/>
  <c r="AG123" i="18"/>
  <c r="AG127" i="18"/>
  <c r="AG148" i="18" s="1"/>
  <c r="AG126" i="18"/>
  <c r="AG147" i="18" s="1"/>
  <c r="AG136" i="18"/>
  <c r="AG157" i="18" s="1"/>
  <c r="E134" i="18"/>
  <c r="E155" i="18" s="1"/>
  <c r="Y132" i="18"/>
  <c r="Y153" i="18" s="1"/>
  <c r="AA129" i="18"/>
  <c r="AA150" i="18" s="1"/>
  <c r="AF124" i="18"/>
  <c r="AF145" i="18" s="1"/>
  <c r="AF128" i="18"/>
  <c r="AF149" i="18" s="1"/>
  <c r="AF123" i="18"/>
  <c r="AF144" i="18" s="1"/>
  <c r="AF127" i="18"/>
  <c r="AF148" i="18" s="1"/>
  <c r="X124" i="18"/>
  <c r="X145" i="18" s="1"/>
  <c r="X128" i="18"/>
  <c r="X149" i="18" s="1"/>
  <c r="X123" i="18"/>
  <c r="X144" i="18" s="1"/>
  <c r="X127" i="18"/>
  <c r="X148" i="18" s="1"/>
  <c r="P124" i="18"/>
  <c r="P145" i="18" s="1"/>
  <c r="P128" i="18"/>
  <c r="P149" i="18" s="1"/>
  <c r="P123" i="18"/>
  <c r="P144" i="18" s="1"/>
  <c r="P127" i="18"/>
  <c r="P148" i="18" s="1"/>
  <c r="H124" i="18"/>
  <c r="H145" i="18" s="1"/>
  <c r="H128" i="18"/>
  <c r="H149" i="18" s="1"/>
  <c r="H123" i="18"/>
  <c r="H144" i="18" s="1"/>
  <c r="H127" i="18"/>
  <c r="H148" i="18" s="1"/>
  <c r="D132" i="18"/>
  <c r="D153" i="18" s="1"/>
  <c r="D124" i="18"/>
  <c r="D145" i="18" s="1"/>
  <c r="AB138" i="18"/>
  <c r="AB159" i="18" s="1"/>
  <c r="T138" i="18"/>
  <c r="T159" i="18" s="1"/>
  <c r="L138" i="18"/>
  <c r="L159" i="18" s="1"/>
  <c r="AH137" i="18"/>
  <c r="AH158" i="18" s="1"/>
  <c r="Z137" i="18"/>
  <c r="Z158" i="18" s="1"/>
  <c r="R137" i="18"/>
  <c r="R158" i="18" s="1"/>
  <c r="J137" i="18"/>
  <c r="J158" i="18" s="1"/>
  <c r="AF136" i="18"/>
  <c r="AF157" i="18" s="1"/>
  <c r="X136" i="18"/>
  <c r="X157" i="18" s="1"/>
  <c r="P136" i="18"/>
  <c r="P157" i="18" s="1"/>
  <c r="H136" i="18"/>
  <c r="H157" i="18" s="1"/>
  <c r="AD135" i="18"/>
  <c r="AD156" i="18" s="1"/>
  <c r="V135" i="18"/>
  <c r="V156" i="18" s="1"/>
  <c r="N135" i="18"/>
  <c r="N156" i="18" s="1"/>
  <c r="F135" i="18"/>
  <c r="F156" i="18" s="1"/>
  <c r="AB134" i="18"/>
  <c r="AB155" i="18" s="1"/>
  <c r="T134" i="18"/>
  <c r="T155" i="18" s="1"/>
  <c r="L134" i="18"/>
  <c r="L155" i="18" s="1"/>
  <c r="AH133" i="18"/>
  <c r="AH154" i="18" s="1"/>
  <c r="Z133" i="18"/>
  <c r="Z154" i="18" s="1"/>
  <c r="R133" i="18"/>
  <c r="R154" i="18" s="1"/>
  <c r="J133" i="18"/>
  <c r="J154" i="18" s="1"/>
  <c r="AF132" i="18"/>
  <c r="AF153" i="18" s="1"/>
  <c r="X132" i="18"/>
  <c r="X153" i="18" s="1"/>
  <c r="P132" i="18"/>
  <c r="P153" i="18" s="1"/>
  <c r="H132" i="18"/>
  <c r="H153" i="18" s="1"/>
  <c r="AD131" i="18"/>
  <c r="AD152" i="18" s="1"/>
  <c r="V131" i="18"/>
  <c r="V152" i="18" s="1"/>
  <c r="N131" i="18"/>
  <c r="N152" i="18" s="1"/>
  <c r="F131" i="18"/>
  <c r="F152" i="18" s="1"/>
  <c r="AB130" i="18"/>
  <c r="AB151" i="18" s="1"/>
  <c r="T130" i="18"/>
  <c r="T151" i="18" s="1"/>
  <c r="L130" i="18"/>
  <c r="L151" i="18" s="1"/>
  <c r="AH129" i="18"/>
  <c r="AH150" i="18" s="1"/>
  <c r="Z129" i="18"/>
  <c r="Z150" i="18" s="1"/>
  <c r="R129" i="18"/>
  <c r="R150" i="18" s="1"/>
  <c r="J129" i="18"/>
  <c r="J150" i="18" s="1"/>
  <c r="T128" i="18"/>
  <c r="T149" i="18" s="1"/>
  <c r="R127" i="18"/>
  <c r="R148" i="18" s="1"/>
  <c r="P126" i="18"/>
  <c r="P147" i="18" s="1"/>
  <c r="K136" i="18"/>
  <c r="K157" i="18" s="1"/>
  <c r="AA132" i="18"/>
  <c r="AA153" i="18" s="1"/>
  <c r="I125" i="18"/>
  <c r="I146" i="18" s="1"/>
  <c r="I124" i="18"/>
  <c r="I145" i="18" s="1"/>
  <c r="I128" i="18"/>
  <c r="I149" i="18" s="1"/>
  <c r="I123" i="18"/>
  <c r="I127" i="18"/>
  <c r="I148" i="18" s="1"/>
  <c r="I126" i="18"/>
  <c r="I147" i="18" s="1"/>
  <c r="K137" i="18"/>
  <c r="K158" i="18" s="1"/>
  <c r="Q136" i="18"/>
  <c r="Q157" i="18" s="1"/>
  <c r="S133" i="18"/>
  <c r="S154" i="18" s="1"/>
  <c r="E130" i="18"/>
  <c r="E151" i="18" s="1"/>
  <c r="AE124" i="18"/>
  <c r="AE145" i="18" s="1"/>
  <c r="AE128" i="18"/>
  <c r="AE149" i="18" s="1"/>
  <c r="AE123" i="18"/>
  <c r="AE127" i="18"/>
  <c r="AE148" i="18" s="1"/>
  <c r="AE126" i="18"/>
  <c r="AE147" i="18" s="1"/>
  <c r="AE125" i="18"/>
  <c r="AE146" i="18" s="1"/>
  <c r="W124" i="18"/>
  <c r="W145" i="18" s="1"/>
  <c r="W128" i="18"/>
  <c r="W149" i="18" s="1"/>
  <c r="W123" i="18"/>
  <c r="W127" i="18"/>
  <c r="W148" i="18" s="1"/>
  <c r="W126" i="18"/>
  <c r="W147" i="18" s="1"/>
  <c r="W125" i="18"/>
  <c r="W146" i="18" s="1"/>
  <c r="O124" i="18"/>
  <c r="O145" i="18" s="1"/>
  <c r="O128" i="18"/>
  <c r="O149" i="18" s="1"/>
  <c r="O123" i="18"/>
  <c r="O127" i="18"/>
  <c r="O148" i="18" s="1"/>
  <c r="O126" i="18"/>
  <c r="O147" i="18" s="1"/>
  <c r="O125" i="18"/>
  <c r="O146" i="18" s="1"/>
  <c r="D123" i="18"/>
  <c r="D131" i="18"/>
  <c r="D152" i="18" s="1"/>
  <c r="AA138" i="18"/>
  <c r="AA159" i="18" s="1"/>
  <c r="S138" i="18"/>
  <c r="S159" i="18" s="1"/>
  <c r="K138" i="18"/>
  <c r="K159" i="18" s="1"/>
  <c r="AG137" i="18"/>
  <c r="AG158" i="18" s="1"/>
  <c r="Y137" i="18"/>
  <c r="Y158" i="18" s="1"/>
  <c r="Q137" i="18"/>
  <c r="Q158" i="18" s="1"/>
  <c r="I137" i="18"/>
  <c r="I158" i="18" s="1"/>
  <c r="AE136" i="18"/>
  <c r="AE157" i="18" s="1"/>
  <c r="W136" i="18"/>
  <c r="W157" i="18" s="1"/>
  <c r="O136" i="18"/>
  <c r="O157" i="18" s="1"/>
  <c r="G136" i="18"/>
  <c r="G157" i="18" s="1"/>
  <c r="AC135" i="18"/>
  <c r="AC156" i="18" s="1"/>
  <c r="U135" i="18"/>
  <c r="U156" i="18" s="1"/>
  <c r="M135" i="18"/>
  <c r="M156" i="18" s="1"/>
  <c r="E135" i="18"/>
  <c r="E156" i="18" s="1"/>
  <c r="AA134" i="18"/>
  <c r="AA155" i="18" s="1"/>
  <c r="S134" i="18"/>
  <c r="S155" i="18" s="1"/>
  <c r="K134" i="18"/>
  <c r="K155" i="18" s="1"/>
  <c r="AG133" i="18"/>
  <c r="AG154" i="18" s="1"/>
  <c r="Y133" i="18"/>
  <c r="Y154" i="18" s="1"/>
  <c r="Q133" i="18"/>
  <c r="Q154" i="18" s="1"/>
  <c r="I133" i="18"/>
  <c r="I154" i="18" s="1"/>
  <c r="AE132" i="18"/>
  <c r="AE153" i="18" s="1"/>
  <c r="W132" i="18"/>
  <c r="W153" i="18" s="1"/>
  <c r="O132" i="18"/>
  <c r="O153" i="18" s="1"/>
  <c r="E131" i="18"/>
  <c r="E152" i="18" s="1"/>
  <c r="AA130" i="18"/>
  <c r="AA151" i="18" s="1"/>
  <c r="S130" i="18"/>
  <c r="S151" i="18" s="1"/>
  <c r="AG129" i="18"/>
  <c r="AG150" i="18" s="1"/>
  <c r="Q129" i="18"/>
  <c r="Q150" i="18" s="1"/>
  <c r="I129" i="18"/>
  <c r="I150" i="18" s="1"/>
  <c r="L127" i="18"/>
  <c r="L148" i="18" s="1"/>
  <c r="J126" i="18"/>
  <c r="K126" i="18"/>
  <c r="K147" i="18" s="1"/>
  <c r="K125" i="18"/>
  <c r="K146" i="18" s="1"/>
  <c r="K124" i="18"/>
  <c r="K145" i="18" s="1"/>
  <c r="K128" i="18"/>
  <c r="K149" i="18" s="1"/>
  <c r="K123" i="18"/>
  <c r="K127" i="18"/>
  <c r="K148" i="18" s="1"/>
  <c r="E137" i="18"/>
  <c r="E158" i="18" s="1"/>
  <c r="S132" i="18"/>
  <c r="S153" i="18" s="1"/>
  <c r="Y125" i="18"/>
  <c r="Y146" i="18" s="1"/>
  <c r="Y124" i="18"/>
  <c r="Y145" i="18" s="1"/>
  <c r="Y128" i="18"/>
  <c r="Y149" i="18" s="1"/>
  <c r="Y123" i="18"/>
  <c r="Y127" i="18"/>
  <c r="Y148" i="18" s="1"/>
  <c r="Y126" i="18"/>
  <c r="Y147" i="18" s="1"/>
  <c r="Y136" i="18"/>
  <c r="Y157" i="18" s="1"/>
  <c r="AG132" i="18"/>
  <c r="AG153" i="18" s="1"/>
  <c r="K129" i="18"/>
  <c r="K150" i="18" s="1"/>
  <c r="Z147" i="18"/>
  <c r="AD123" i="18"/>
  <c r="AD127" i="18"/>
  <c r="AD148" i="18" s="1"/>
  <c r="AD126" i="18"/>
  <c r="AD147" i="18" s="1"/>
  <c r="V123" i="18"/>
  <c r="V144" i="18" s="1"/>
  <c r="V127" i="18"/>
  <c r="V148" i="18" s="1"/>
  <c r="V126" i="18"/>
  <c r="V147" i="18" s="1"/>
  <c r="V125" i="18"/>
  <c r="V146" i="18" s="1"/>
  <c r="N123" i="18"/>
  <c r="N144" i="18" s="1"/>
  <c r="N127" i="18"/>
  <c r="N148" i="18" s="1"/>
  <c r="N126" i="18"/>
  <c r="N147" i="18" s="1"/>
  <c r="N125" i="18"/>
  <c r="N146" i="18" s="1"/>
  <c r="D138" i="18"/>
  <c r="D159" i="18" s="1"/>
  <c r="D130" i="18"/>
  <c r="D151" i="18" s="1"/>
  <c r="AH138" i="18"/>
  <c r="Z138" i="18"/>
  <c r="Z159" i="18" s="1"/>
  <c r="R138" i="18"/>
  <c r="R159" i="18" s="1"/>
  <c r="J138" i="18"/>
  <c r="J159" i="18" s="1"/>
  <c r="AF137" i="18"/>
  <c r="X137" i="18"/>
  <c r="X158" i="18" s="1"/>
  <c r="P137" i="18"/>
  <c r="P158" i="18" s="1"/>
  <c r="H137" i="18"/>
  <c r="H158" i="18" s="1"/>
  <c r="AD136" i="18"/>
  <c r="AD157" i="18" s="1"/>
  <c r="V136" i="18"/>
  <c r="V157" i="18" s="1"/>
  <c r="N136" i="18"/>
  <c r="N157" i="18" s="1"/>
  <c r="F136" i="18"/>
  <c r="F157" i="18" s="1"/>
  <c r="AB135" i="18"/>
  <c r="AB156" i="18" s="1"/>
  <c r="T135" i="18"/>
  <c r="T156" i="18" s="1"/>
  <c r="L135" i="18"/>
  <c r="L156" i="18" s="1"/>
  <c r="AH134" i="18"/>
  <c r="AH155" i="18" s="1"/>
  <c r="Z134" i="18"/>
  <c r="Z155" i="18" s="1"/>
  <c r="R134" i="18"/>
  <c r="R155" i="18" s="1"/>
  <c r="J134" i="18"/>
  <c r="J155" i="18" s="1"/>
  <c r="AF133" i="18"/>
  <c r="AF154" i="18" s="1"/>
  <c r="X133" i="18"/>
  <c r="X154" i="18" s="1"/>
  <c r="P133" i="18"/>
  <c r="P154" i="18" s="1"/>
  <c r="H133" i="18"/>
  <c r="H154" i="18" s="1"/>
  <c r="AD132" i="18"/>
  <c r="AD153" i="18" s="1"/>
  <c r="V132" i="18"/>
  <c r="V153" i="18" s="1"/>
  <c r="N132" i="18"/>
  <c r="N153" i="18" s="1"/>
  <c r="F132" i="18"/>
  <c r="F153" i="18" s="1"/>
  <c r="L131" i="18"/>
  <c r="L152" i="18" s="1"/>
  <c r="AH130" i="18"/>
  <c r="AH151" i="18" s="1"/>
  <c r="Z130" i="18"/>
  <c r="Z151" i="18" s="1"/>
  <c r="R130" i="18"/>
  <c r="R151" i="18" s="1"/>
  <c r="J130" i="18"/>
  <c r="J151" i="18" s="1"/>
  <c r="AF129" i="18"/>
  <c r="AF150" i="18" s="1"/>
  <c r="X129" i="18"/>
  <c r="X150" i="18" s="1"/>
  <c r="P129" i="18"/>
  <c r="P150" i="18" s="1"/>
  <c r="H129" i="18"/>
  <c r="H150" i="18" s="1"/>
  <c r="J127" i="18"/>
  <c r="J148" i="18" s="1"/>
  <c r="H126" i="18"/>
  <c r="H147" i="18" s="1"/>
  <c r="N124" i="18"/>
  <c r="AA126" i="18"/>
  <c r="AA147" i="18" s="1"/>
  <c r="AA125" i="18"/>
  <c r="AA146" i="18" s="1"/>
  <c r="AA124" i="18"/>
  <c r="AA145" i="18" s="1"/>
  <c r="AA128" i="18"/>
  <c r="AA149" i="18" s="1"/>
  <c r="AA123" i="18"/>
  <c r="AA127" i="18"/>
  <c r="AA148" i="18" s="1"/>
  <c r="Q125" i="18"/>
  <c r="Q146" i="18" s="1"/>
  <c r="Q124" i="18"/>
  <c r="Q145" i="18" s="1"/>
  <c r="Q128" i="18"/>
  <c r="Q149" i="18" s="1"/>
  <c r="Q123" i="18"/>
  <c r="Q127" i="18"/>
  <c r="Q148" i="18" s="1"/>
  <c r="Q126" i="18"/>
  <c r="Q147" i="18" s="1"/>
  <c r="E138" i="18"/>
  <c r="E159" i="18" s="1"/>
  <c r="AA133" i="18"/>
  <c r="AA154" i="18" s="1"/>
  <c r="G124" i="18"/>
  <c r="G145" i="18" s="1"/>
  <c r="G128" i="18"/>
  <c r="G149" i="18" s="1"/>
  <c r="G123" i="18"/>
  <c r="G127" i="18"/>
  <c r="G148" i="18" s="1"/>
  <c r="G126" i="18"/>
  <c r="G147" i="18" s="1"/>
  <c r="G125" i="18"/>
  <c r="G146" i="18" s="1"/>
  <c r="AC123" i="18"/>
  <c r="AC127" i="18"/>
  <c r="AC148" i="18" s="1"/>
  <c r="AC126" i="18"/>
  <c r="AC147" i="18" s="1"/>
  <c r="AC125" i="18"/>
  <c r="AC146" i="18" s="1"/>
  <c r="AC124" i="18"/>
  <c r="AC145" i="18" s="1"/>
  <c r="AC128" i="18"/>
  <c r="AC149" i="18" s="1"/>
  <c r="U123" i="18"/>
  <c r="U127" i="18"/>
  <c r="U148" i="18" s="1"/>
  <c r="U126" i="18"/>
  <c r="U147" i="18" s="1"/>
  <c r="U125" i="18"/>
  <c r="U146" i="18" s="1"/>
  <c r="U124" i="18"/>
  <c r="U145" i="18" s="1"/>
  <c r="U128" i="18"/>
  <c r="U149" i="18" s="1"/>
  <c r="M123" i="18"/>
  <c r="M127" i="18"/>
  <c r="M148" i="18" s="1"/>
  <c r="M126" i="18"/>
  <c r="M147" i="18" s="1"/>
  <c r="M125" i="18"/>
  <c r="M146" i="18" s="1"/>
  <c r="M124" i="18"/>
  <c r="M145" i="18" s="1"/>
  <c r="M128" i="18"/>
  <c r="M149" i="18" s="1"/>
  <c r="D137" i="18"/>
  <c r="D158" i="18" s="1"/>
  <c r="D129" i="18"/>
  <c r="D150" i="18" s="1"/>
  <c r="AG138" i="18"/>
  <c r="AG159" i="18" s="1"/>
  <c r="Y138" i="18"/>
  <c r="Y159" i="18" s="1"/>
  <c r="Q138" i="18"/>
  <c r="Q159" i="18" s="1"/>
  <c r="I138" i="18"/>
  <c r="I159" i="18" s="1"/>
  <c r="AE137" i="18"/>
  <c r="AE158" i="18" s="1"/>
  <c r="W137" i="18"/>
  <c r="W158" i="18" s="1"/>
  <c r="O137" i="18"/>
  <c r="O158" i="18" s="1"/>
  <c r="G137" i="18"/>
  <c r="G158" i="18" s="1"/>
  <c r="AC136" i="18"/>
  <c r="AC157" i="18" s="1"/>
  <c r="U136" i="18"/>
  <c r="U157" i="18" s="1"/>
  <c r="M136" i="18"/>
  <c r="M157" i="18" s="1"/>
  <c r="E136" i="18"/>
  <c r="E157" i="18" s="1"/>
  <c r="AA135" i="18"/>
  <c r="AA156" i="18" s="1"/>
  <c r="S135" i="18"/>
  <c r="S156" i="18" s="1"/>
  <c r="K135" i="18"/>
  <c r="K156" i="18" s="1"/>
  <c r="AG134" i="18"/>
  <c r="AG155" i="18" s="1"/>
  <c r="Y134" i="18"/>
  <c r="Y155" i="18" s="1"/>
  <c r="Q134" i="18"/>
  <c r="Q155" i="18" s="1"/>
  <c r="I134" i="18"/>
  <c r="I155" i="18" s="1"/>
  <c r="AE133" i="18"/>
  <c r="AE154" i="18" s="1"/>
  <c r="W133" i="18"/>
  <c r="W154" i="18" s="1"/>
  <c r="O133" i="18"/>
  <c r="O154" i="18" s="1"/>
  <c r="G133" i="18"/>
  <c r="G154" i="18" s="1"/>
  <c r="AC132" i="18"/>
  <c r="AC153" i="18" s="1"/>
  <c r="U132" i="18"/>
  <c r="U153" i="18" s="1"/>
  <c r="M132" i="18"/>
  <c r="M153" i="18" s="1"/>
  <c r="E132" i="18"/>
  <c r="E153" i="18" s="1"/>
  <c r="AA131" i="18"/>
  <c r="AA152" i="18" s="1"/>
  <c r="S131" i="18"/>
  <c r="S152" i="18" s="1"/>
  <c r="K131" i="18"/>
  <c r="K152" i="18" s="1"/>
  <c r="AG130" i="18"/>
  <c r="AG151" i="18" s="1"/>
  <c r="Y130" i="18"/>
  <c r="Y151" i="18" s="1"/>
  <c r="Q130" i="18"/>
  <c r="Q151" i="18" s="1"/>
  <c r="I130" i="18"/>
  <c r="I151" i="18" s="1"/>
  <c r="AE129" i="18"/>
  <c r="AE150" i="18" s="1"/>
  <c r="W129" i="18"/>
  <c r="W150" i="18" s="1"/>
  <c r="O129" i="18"/>
  <c r="O150" i="18" s="1"/>
  <c r="G129" i="18"/>
  <c r="G150" i="18" s="1"/>
  <c r="F128" i="18"/>
  <c r="F149" i="18" s="1"/>
  <c r="AH126" i="18"/>
  <c r="AH147" i="18" s="1"/>
  <c r="AF125" i="18"/>
  <c r="AF146" i="18" s="1"/>
  <c r="X146" i="18"/>
  <c r="T144" i="18"/>
  <c r="AA136" i="18"/>
  <c r="AA157" i="18" s="1"/>
  <c r="E133" i="18"/>
  <c r="E154" i="18" s="1"/>
  <c r="S137" i="18"/>
  <c r="S158" i="18" s="1"/>
  <c r="I136" i="18"/>
  <c r="I157" i="18" s="1"/>
  <c r="K133" i="18"/>
  <c r="K154" i="18" s="1"/>
  <c r="I132" i="18"/>
  <c r="I153" i="18" s="1"/>
  <c r="S129" i="18"/>
  <c r="S150" i="18" s="1"/>
  <c r="F123" i="18"/>
  <c r="F144" i="18" s="1"/>
  <c r="F127" i="18"/>
  <c r="F148" i="18" s="1"/>
  <c r="F126" i="18"/>
  <c r="F147" i="18" s="1"/>
  <c r="F125" i="18"/>
  <c r="F146" i="18" s="1"/>
  <c r="AB126" i="18"/>
  <c r="AB147" i="18" s="1"/>
  <c r="AB125" i="18"/>
  <c r="AB146" i="18" s="1"/>
  <c r="AB124" i="18"/>
  <c r="AB145" i="18" s="1"/>
  <c r="T126" i="18"/>
  <c r="T147" i="18" s="1"/>
  <c r="T125" i="18"/>
  <c r="T146" i="18" s="1"/>
  <c r="T124" i="18"/>
  <c r="T145" i="18" s="1"/>
  <c r="L126" i="18"/>
  <c r="L147" i="18" s="1"/>
  <c r="L125" i="18"/>
  <c r="L146" i="18" s="1"/>
  <c r="L124" i="18"/>
  <c r="L145" i="18" s="1"/>
  <c r="D136" i="18"/>
  <c r="D157" i="18" s="1"/>
  <c r="AF138" i="18"/>
  <c r="AF159" i="18" s="1"/>
  <c r="X138" i="18"/>
  <c r="X159" i="18" s="1"/>
  <c r="P138" i="18"/>
  <c r="P159" i="18" s="1"/>
  <c r="H138" i="18"/>
  <c r="H159" i="18" s="1"/>
  <c r="AD137" i="18"/>
  <c r="AD158" i="18" s="1"/>
  <c r="V137" i="18"/>
  <c r="V158" i="18" s="1"/>
  <c r="N137" i="18"/>
  <c r="N158" i="18" s="1"/>
  <c r="F137" i="18"/>
  <c r="F158" i="18" s="1"/>
  <c r="AB136" i="18"/>
  <c r="AB157" i="18" s="1"/>
  <c r="T136" i="18"/>
  <c r="T157" i="18" s="1"/>
  <c r="L136" i="18"/>
  <c r="L157" i="18" s="1"/>
  <c r="AH135" i="18"/>
  <c r="AH156" i="18" s="1"/>
  <c r="Z135" i="18"/>
  <c r="Z156" i="18" s="1"/>
  <c r="R135" i="18"/>
  <c r="R156" i="18" s="1"/>
  <c r="J135" i="18"/>
  <c r="J156" i="18" s="1"/>
  <c r="AF134" i="18"/>
  <c r="AF155" i="18" s="1"/>
  <c r="X134" i="18"/>
  <c r="X155" i="18" s="1"/>
  <c r="P134" i="18"/>
  <c r="P155" i="18" s="1"/>
  <c r="H134" i="18"/>
  <c r="H155" i="18" s="1"/>
  <c r="AD133" i="18"/>
  <c r="AD154" i="18" s="1"/>
  <c r="V133" i="18"/>
  <c r="V154" i="18" s="1"/>
  <c r="N133" i="18"/>
  <c r="N154" i="18" s="1"/>
  <c r="F133" i="18"/>
  <c r="F154" i="18" s="1"/>
  <c r="AB132" i="18"/>
  <c r="AB153" i="18" s="1"/>
  <c r="T132" i="18"/>
  <c r="T153" i="18" s="1"/>
  <c r="L132" i="18"/>
  <c r="L153" i="18" s="1"/>
  <c r="AH131" i="18"/>
  <c r="AH152" i="18" s="1"/>
  <c r="Z131" i="18"/>
  <c r="Z152" i="18" s="1"/>
  <c r="R131" i="18"/>
  <c r="R152" i="18" s="1"/>
  <c r="J131" i="18"/>
  <c r="J152" i="18" s="1"/>
  <c r="AF130" i="18"/>
  <c r="AF151" i="18" s="1"/>
  <c r="X130" i="18"/>
  <c r="X151" i="18" s="1"/>
  <c r="P130" i="18"/>
  <c r="P151" i="18" s="1"/>
  <c r="H130" i="18"/>
  <c r="H151" i="18" s="1"/>
  <c r="AD129" i="18"/>
  <c r="AD150" i="18" s="1"/>
  <c r="V129" i="18"/>
  <c r="V150" i="18" s="1"/>
  <c r="N129" i="18"/>
  <c r="N150" i="18" s="1"/>
  <c r="F129" i="18"/>
  <c r="F150" i="18" s="1"/>
  <c r="AH127" i="18"/>
  <c r="AH148" i="18" s="1"/>
  <c r="AF126" i="18"/>
  <c r="AF147" i="18" s="1"/>
  <c r="AD125" i="18"/>
  <c r="AD146" i="18" s="1"/>
  <c r="AB123" i="18"/>
  <c r="T66" i="17" a="1"/>
  <c r="T66" i="17" s="1"/>
  <c r="U58" i="17" a="1"/>
  <c r="U58" i="17" s="1"/>
  <c r="V58" i="17" s="1" a="1"/>
  <c r="V58" i="17" s="1"/>
  <c r="Q66" i="17"/>
  <c r="P66" i="17"/>
  <c r="O66" i="17"/>
  <c r="N66" i="17"/>
  <c r="M66" i="17"/>
  <c r="L66" i="17"/>
  <c r="K66" i="17"/>
  <c r="J66" i="17"/>
  <c r="I66" i="17"/>
  <c r="H66" i="17"/>
  <c r="G66" i="17"/>
  <c r="F66" i="17"/>
  <c r="E66" i="17"/>
  <c r="D66" i="17"/>
  <c r="C66" i="17"/>
  <c r="B66" i="17"/>
  <c r="Q58" i="17"/>
  <c r="P58" i="17"/>
  <c r="O58" i="17"/>
  <c r="N58" i="17"/>
  <c r="M58" i="17"/>
  <c r="L58" i="17"/>
  <c r="K58" i="17"/>
  <c r="J58" i="17"/>
  <c r="I58" i="17"/>
  <c r="H58" i="17"/>
  <c r="G58" i="17"/>
  <c r="F58" i="17"/>
  <c r="E58" i="17"/>
  <c r="D58" i="17"/>
  <c r="C58" i="17"/>
  <c r="B58" i="17"/>
  <c r="F60" i="18"/>
  <c r="F43" i="18" s="1"/>
  <c r="G60" i="18"/>
  <c r="G43" i="18" s="1"/>
  <c r="H60" i="18"/>
  <c r="H44" i="18" s="1"/>
  <c r="I60" i="18"/>
  <c r="I44" i="18" s="1"/>
  <c r="J60" i="18"/>
  <c r="J45" i="18" s="1"/>
  <c r="K60" i="18"/>
  <c r="K45" i="18" s="1"/>
  <c r="L60" i="18"/>
  <c r="L45" i="18" s="1"/>
  <c r="M60" i="18"/>
  <c r="M46" i="18" s="1"/>
  <c r="N60" i="18"/>
  <c r="N48" i="18" s="1"/>
  <c r="O60" i="18"/>
  <c r="O43" i="18" s="1"/>
  <c r="P60" i="18"/>
  <c r="P44" i="18" s="1"/>
  <c r="Q60" i="18"/>
  <c r="Q44" i="18" s="1"/>
  <c r="R60" i="18"/>
  <c r="R45" i="18" s="1"/>
  <c r="S60" i="18"/>
  <c r="S45" i="18" s="1"/>
  <c r="T60" i="18"/>
  <c r="T49" i="18" s="1"/>
  <c r="U60" i="18"/>
  <c r="U46" i="18" s="1"/>
  <c r="V60" i="18"/>
  <c r="V47" i="18" s="1"/>
  <c r="W60" i="18"/>
  <c r="W43" i="18" s="1"/>
  <c r="X60" i="18"/>
  <c r="X44" i="18" s="1"/>
  <c r="Y60" i="18"/>
  <c r="Y44" i="18" s="1"/>
  <c r="Z60" i="18"/>
  <c r="Z45" i="18" s="1"/>
  <c r="AA60" i="18"/>
  <c r="AA52" i="18" s="1"/>
  <c r="AB60" i="18"/>
  <c r="AB43" i="18" s="1"/>
  <c r="AC60" i="18"/>
  <c r="AC46" i="18" s="1"/>
  <c r="AD60" i="18"/>
  <c r="AD43" i="18" s="1"/>
  <c r="AE60" i="18"/>
  <c r="AE43" i="18" s="1"/>
  <c r="AF60" i="18"/>
  <c r="AF44" i="18" s="1"/>
  <c r="AG60" i="18"/>
  <c r="AG44" i="18" s="1"/>
  <c r="AH60" i="18"/>
  <c r="AH45" i="18" s="1"/>
  <c r="E60" i="18"/>
  <c r="E49" i="18" s="1"/>
  <c r="D60" i="18"/>
  <c r="D44" i="18" s="1"/>
  <c r="A37" i="1"/>
  <c r="A36" i="1"/>
  <c r="E131" i="20" l="1"/>
  <c r="F131" i="20"/>
  <c r="D169" i="20"/>
  <c r="H129" i="20" a="1"/>
  <c r="H129" i="20" s="1"/>
  <c r="E150" i="20" s="1"/>
  <c r="D166" i="20"/>
  <c r="D143" i="20"/>
  <c r="D182" i="20"/>
  <c r="D137" i="20"/>
  <c r="D165" i="20"/>
  <c r="D179" i="20"/>
  <c r="D174" i="20"/>
  <c r="D183" i="20"/>
  <c r="D140" i="20"/>
  <c r="D148" i="20"/>
  <c r="D135" i="20"/>
  <c r="D136" i="20"/>
  <c r="D168" i="20"/>
  <c r="D161" i="20"/>
  <c r="D175" i="20"/>
  <c r="E139" i="20"/>
  <c r="D158" i="20"/>
  <c r="D163" i="20"/>
  <c r="D186" i="20"/>
  <c r="D178" i="20"/>
  <c r="D181" i="20"/>
  <c r="D162" i="20"/>
  <c r="D139" i="20"/>
  <c r="D147" i="20"/>
  <c r="D159" i="20"/>
  <c r="D176" i="20"/>
  <c r="D160" i="20"/>
  <c r="D177" i="20"/>
  <c r="D167" i="20"/>
  <c r="D164" i="20"/>
  <c r="D155" i="20"/>
  <c r="D185" i="20"/>
  <c r="D144" i="20"/>
  <c r="D184" i="20"/>
  <c r="D154" i="20"/>
  <c r="D156" i="20"/>
  <c r="D173" i="20"/>
  <c r="D188" i="20"/>
  <c r="D138" i="20"/>
  <c r="D187" i="20"/>
  <c r="D146" i="20"/>
  <c r="E184" i="20"/>
  <c r="D142" i="20"/>
  <c r="D157" i="20"/>
  <c r="D141" i="20"/>
  <c r="D150" i="20"/>
  <c r="D149" i="20"/>
  <c r="E158" i="20"/>
  <c r="E169" i="20"/>
  <c r="D180" i="20"/>
  <c r="D145" i="20"/>
  <c r="S60" i="20"/>
  <c r="AD60" i="20"/>
  <c r="AC60" i="20"/>
  <c r="D60" i="20"/>
  <c r="G60" i="20"/>
  <c r="W60" i="20"/>
  <c r="AF60" i="20"/>
  <c r="E60" i="20"/>
  <c r="AA60" i="20"/>
  <c r="T60" i="20"/>
  <c r="P60" i="20"/>
  <c r="L60" i="20"/>
  <c r="O60" i="20"/>
  <c r="AE60" i="20"/>
  <c r="N60" i="20"/>
  <c r="X60" i="20"/>
  <c r="M60" i="20"/>
  <c r="Y60" i="20"/>
  <c r="J60" i="20"/>
  <c r="Z60" i="20"/>
  <c r="I60" i="20"/>
  <c r="Q60" i="20"/>
  <c r="AB60" i="20"/>
  <c r="F60" i="20"/>
  <c r="R60" i="20"/>
  <c r="U60" i="20"/>
  <c r="V60" i="20"/>
  <c r="H60" i="20"/>
  <c r="C60" i="20"/>
  <c r="B60" i="20"/>
  <c r="K60" i="20"/>
  <c r="I129" i="20" a="1"/>
  <c r="I129" i="20" s="1"/>
  <c r="F160" i="20" s="1"/>
  <c r="D194" i="20"/>
  <c r="D249" i="20" s="1"/>
  <c r="B249" i="20"/>
  <c r="O144" i="18"/>
  <c r="O139" i="18"/>
  <c r="L139" i="18"/>
  <c r="L144" i="18"/>
  <c r="T139" i="18"/>
  <c r="R139" i="18"/>
  <c r="Q144" i="18"/>
  <c r="Q139" i="18"/>
  <c r="AH139" i="18"/>
  <c r="AH159" i="18"/>
  <c r="J139" i="18"/>
  <c r="J147" i="18"/>
  <c r="Z139" i="18"/>
  <c r="X139" i="18"/>
  <c r="M144" i="18"/>
  <c r="M139" i="18"/>
  <c r="G144" i="18"/>
  <c r="G139" i="18"/>
  <c r="F139" i="18"/>
  <c r="D144" i="18"/>
  <c r="D139" i="18"/>
  <c r="AE144" i="18"/>
  <c r="AE139" i="18"/>
  <c r="AG144" i="18"/>
  <c r="AG139" i="18"/>
  <c r="N139" i="18"/>
  <c r="N145" i="18"/>
  <c r="K144" i="18"/>
  <c r="K139" i="18"/>
  <c r="I144" i="18"/>
  <c r="I139" i="18"/>
  <c r="H139" i="18"/>
  <c r="S144" i="18"/>
  <c r="S139" i="18"/>
  <c r="V139" i="18"/>
  <c r="U144" i="18"/>
  <c r="U139" i="18"/>
  <c r="AF139" i="18"/>
  <c r="AF158" i="18"/>
  <c r="Y144" i="18"/>
  <c r="Y139" i="18"/>
  <c r="W144" i="18"/>
  <c r="W139" i="18"/>
  <c r="AB139" i="18"/>
  <c r="AB144" i="18"/>
  <c r="AC144" i="18"/>
  <c r="AC139" i="18"/>
  <c r="AA144" i="18"/>
  <c r="AA139" i="18"/>
  <c r="AD144" i="18"/>
  <c r="AD139" i="18"/>
  <c r="E144" i="18"/>
  <c r="E139" i="18"/>
  <c r="P139" i="18"/>
  <c r="AA92" i="18"/>
  <c r="AA43" i="5" s="1"/>
  <c r="AA73" i="18"/>
  <c r="AA15" i="5" s="1"/>
  <c r="K85" i="18"/>
  <c r="K36" i="5" s="1"/>
  <c r="K66" i="18"/>
  <c r="K8" i="5" s="1"/>
  <c r="AH85" i="18"/>
  <c r="AH36" i="5" s="1"/>
  <c r="AH66" i="18"/>
  <c r="AH8" i="5" s="1"/>
  <c r="Z85" i="18"/>
  <c r="Z36" i="5" s="1"/>
  <c r="Z66" i="18"/>
  <c r="Z8" i="5" s="1"/>
  <c r="R85" i="18"/>
  <c r="R36" i="5" s="1"/>
  <c r="R66" i="18"/>
  <c r="R8" i="5" s="1"/>
  <c r="J85" i="18"/>
  <c r="J36" i="5" s="1"/>
  <c r="J66" i="18"/>
  <c r="J8" i="5" s="1"/>
  <c r="Y84" i="18"/>
  <c r="Y35" i="5" s="1"/>
  <c r="Y65" i="18"/>
  <c r="Y7" i="5" s="1"/>
  <c r="AF84" i="18"/>
  <c r="AF35" i="5" s="1"/>
  <c r="AF65" i="18"/>
  <c r="AF7" i="5" s="1"/>
  <c r="X84" i="18"/>
  <c r="X35" i="5" s="1"/>
  <c r="X65" i="18"/>
  <c r="X7" i="5" s="1"/>
  <c r="P84" i="18"/>
  <c r="P35" i="5" s="1"/>
  <c r="P65" i="18"/>
  <c r="P7" i="5" s="1"/>
  <c r="H84" i="18"/>
  <c r="H35" i="5" s="1"/>
  <c r="H65" i="18"/>
  <c r="H7" i="5" s="1"/>
  <c r="S85" i="18"/>
  <c r="S36" i="5" s="1"/>
  <c r="S66" i="18"/>
  <c r="S8" i="5" s="1"/>
  <c r="AE83" i="18"/>
  <c r="AE33" i="5" s="1"/>
  <c r="AC2" i="7" s="1"/>
  <c r="AE64" i="18"/>
  <c r="AE5" i="5" s="1"/>
  <c r="AC2" i="6" s="1"/>
  <c r="W83" i="18"/>
  <c r="W33" i="5" s="1"/>
  <c r="U2" i="7" s="1"/>
  <c r="W64" i="18"/>
  <c r="W5" i="5" s="1"/>
  <c r="U2" i="6" s="1"/>
  <c r="O83" i="18"/>
  <c r="O33" i="5" s="1"/>
  <c r="M2" i="7" s="1"/>
  <c r="O64" i="18"/>
  <c r="O5" i="5" s="1"/>
  <c r="M2" i="6" s="1"/>
  <c r="G83" i="18"/>
  <c r="G33" i="5" s="1"/>
  <c r="E2" i="7" s="1"/>
  <c r="G64" i="18"/>
  <c r="G5" i="5" s="1"/>
  <c r="E2" i="6" s="1"/>
  <c r="AG84" i="18"/>
  <c r="AG35" i="5" s="1"/>
  <c r="AG65" i="18"/>
  <c r="AG7" i="5" s="1"/>
  <c r="AD83" i="18"/>
  <c r="AD33" i="5" s="1"/>
  <c r="AB2" i="7" s="1"/>
  <c r="AD64" i="18"/>
  <c r="AD5" i="5" s="1"/>
  <c r="AB2" i="6" s="1"/>
  <c r="V87" i="18"/>
  <c r="V38" i="5" s="1"/>
  <c r="V68" i="18"/>
  <c r="V10" i="5" s="1"/>
  <c r="N88" i="18"/>
  <c r="N39" i="5" s="1"/>
  <c r="N69" i="18"/>
  <c r="N11" i="5" s="1"/>
  <c r="F83" i="18"/>
  <c r="F33" i="5" s="1"/>
  <c r="D2" i="7" s="1"/>
  <c r="F64" i="18"/>
  <c r="F5" i="5" s="1"/>
  <c r="D2" i="6" s="1"/>
  <c r="E89" i="18"/>
  <c r="E40" i="5" s="1"/>
  <c r="E70" i="18"/>
  <c r="E12" i="5" s="1"/>
  <c r="Q84" i="18"/>
  <c r="Q35" i="5" s="1"/>
  <c r="Q65" i="18"/>
  <c r="Q7" i="5" s="1"/>
  <c r="AC86" i="18"/>
  <c r="AC37" i="5" s="1"/>
  <c r="AC67" i="18"/>
  <c r="AC9" i="5" s="1"/>
  <c r="U86" i="18"/>
  <c r="U37" i="5" s="1"/>
  <c r="U67" i="18"/>
  <c r="U9" i="5" s="1"/>
  <c r="M86" i="18"/>
  <c r="M37" i="5" s="1"/>
  <c r="M67" i="18"/>
  <c r="M9" i="5" s="1"/>
  <c r="I84" i="18"/>
  <c r="I35" i="5" s="1"/>
  <c r="I65" i="18"/>
  <c r="I7" i="5" s="1"/>
  <c r="D84" i="18"/>
  <c r="D35" i="5" s="1"/>
  <c r="D65" i="18"/>
  <c r="D7" i="5" s="1"/>
  <c r="AB64" i="18"/>
  <c r="AB5" i="5" s="1"/>
  <c r="Z2" i="6" s="1"/>
  <c r="AB83" i="18"/>
  <c r="AB33" i="5" s="1"/>
  <c r="Z2" i="7" s="1"/>
  <c r="T89" i="18"/>
  <c r="T40" i="5" s="1"/>
  <c r="T70" i="18"/>
  <c r="T12" i="5" s="1"/>
  <c r="L85" i="18"/>
  <c r="L36" i="5" s="1"/>
  <c r="L66" i="18"/>
  <c r="L8" i="5" s="1"/>
  <c r="U66" i="17" a="1"/>
  <c r="U66" i="17" s="1"/>
  <c r="W58" i="17" a="1"/>
  <c r="W58" i="17" s="1"/>
  <c r="X58" i="17" s="1" a="1"/>
  <c r="X58" i="17" s="1"/>
  <c r="G58" i="18"/>
  <c r="F50" i="18"/>
  <c r="N49" i="18"/>
  <c r="L48" i="18"/>
  <c r="AB55" i="18"/>
  <c r="V44" i="18"/>
  <c r="L51" i="18"/>
  <c r="P58" i="18"/>
  <c r="V43" i="18"/>
  <c r="Q56" i="18"/>
  <c r="X54" i="18"/>
  <c r="F48" i="18"/>
  <c r="V54" i="18"/>
  <c r="AE46" i="18"/>
  <c r="AF58" i="18"/>
  <c r="H54" i="18"/>
  <c r="O46" i="18"/>
  <c r="D46" i="18"/>
  <c r="AD58" i="18"/>
  <c r="V53" i="18"/>
  <c r="N46" i="18"/>
  <c r="D55" i="18"/>
  <c r="F58" i="18"/>
  <c r="L55" i="18"/>
  <c r="V52" i="18"/>
  <c r="W50" i="18"/>
  <c r="AH47" i="18"/>
  <c r="AB45" i="18"/>
  <c r="J51" i="18"/>
  <c r="Y55" i="18"/>
  <c r="D54" i="18"/>
  <c r="AD57" i="18"/>
  <c r="J55" i="18"/>
  <c r="N52" i="18"/>
  <c r="V50" i="18"/>
  <c r="T47" i="18"/>
  <c r="V45" i="18"/>
  <c r="Z55" i="18"/>
  <c r="I51" i="18"/>
  <c r="D53" i="18"/>
  <c r="N57" i="18"/>
  <c r="I55" i="18"/>
  <c r="AB51" i="18"/>
  <c r="G50" i="18"/>
  <c r="R47" i="18"/>
  <c r="AB44" i="18"/>
  <c r="Z51" i="18"/>
  <c r="Q47" i="18"/>
  <c r="D45" i="18"/>
  <c r="AE58" i="18"/>
  <c r="N56" i="18"/>
  <c r="W54" i="18"/>
  <c r="Y51" i="18"/>
  <c r="AD49" i="18"/>
  <c r="AF46" i="18"/>
  <c r="Y43" i="18"/>
  <c r="L54" i="18"/>
  <c r="T43" i="18"/>
  <c r="D51" i="18"/>
  <c r="AC58" i="18"/>
  <c r="O58" i="18"/>
  <c r="AC57" i="18"/>
  <c r="F57" i="18"/>
  <c r="I56" i="18"/>
  <c r="V55" i="18"/>
  <c r="F55" i="18"/>
  <c r="U54" i="18"/>
  <c r="G54" i="18"/>
  <c r="N53" i="18"/>
  <c r="L52" i="18"/>
  <c r="V51" i="18"/>
  <c r="F51" i="18"/>
  <c r="P50" i="18"/>
  <c r="AC49" i="18"/>
  <c r="F49" i="18"/>
  <c r="AG47" i="18"/>
  <c r="N47" i="18"/>
  <c r="X46" i="18"/>
  <c r="H46" i="18"/>
  <c r="T45" i="18"/>
  <c r="N44" i="18"/>
  <c r="Q43" i="18"/>
  <c r="M54" i="18"/>
  <c r="T52" i="18"/>
  <c r="L57" i="18"/>
  <c r="T44" i="18"/>
  <c r="D43" i="18"/>
  <c r="D50" i="18"/>
  <c r="AB58" i="18"/>
  <c r="N58" i="18"/>
  <c r="AB57" i="18"/>
  <c r="AB56" i="18"/>
  <c r="F56" i="18"/>
  <c r="T55" i="18"/>
  <c r="AF54" i="18"/>
  <c r="T54" i="18"/>
  <c r="F54" i="18"/>
  <c r="M53" i="18"/>
  <c r="F52" i="18"/>
  <c r="T51" i="18"/>
  <c r="AF50" i="18"/>
  <c r="O50" i="18"/>
  <c r="AB49" i="18"/>
  <c r="AB48" i="18"/>
  <c r="AB47" i="18"/>
  <c r="L47" i="18"/>
  <c r="W46" i="18"/>
  <c r="G46" i="18"/>
  <c r="N45" i="18"/>
  <c r="L44" i="18"/>
  <c r="N43" i="18"/>
  <c r="M57" i="18"/>
  <c r="M49" i="18"/>
  <c r="L56" i="18"/>
  <c r="L49" i="18"/>
  <c r="U45" i="18"/>
  <c r="D58" i="18"/>
  <c r="D49" i="18"/>
  <c r="X58" i="18"/>
  <c r="M58" i="18"/>
  <c r="V57" i="18"/>
  <c r="Y56" i="18"/>
  <c r="AH55" i="18"/>
  <c r="R55" i="18"/>
  <c r="AE54" i="18"/>
  <c r="P54" i="18"/>
  <c r="AD53" i="18"/>
  <c r="L53" i="18"/>
  <c r="AH51" i="18"/>
  <c r="R51" i="18"/>
  <c r="AE50" i="18"/>
  <c r="N50" i="18"/>
  <c r="V49" i="18"/>
  <c r="V48" i="18"/>
  <c r="Z47" i="18"/>
  <c r="J47" i="18"/>
  <c r="V46" i="18"/>
  <c r="F46" i="18"/>
  <c r="M45" i="18"/>
  <c r="F44" i="18"/>
  <c r="L43" i="18"/>
  <c r="U58" i="18"/>
  <c r="U53" i="18"/>
  <c r="T53" i="18"/>
  <c r="T50" i="18"/>
  <c r="L46" i="18"/>
  <c r="D57" i="18"/>
  <c r="D48" i="18"/>
  <c r="W58" i="18"/>
  <c r="L58" i="18"/>
  <c r="U57" i="18"/>
  <c r="V56" i="18"/>
  <c r="AG55" i="18"/>
  <c r="Q55" i="18"/>
  <c r="AC54" i="18"/>
  <c r="O54" i="18"/>
  <c r="AC53" i="18"/>
  <c r="F53" i="18"/>
  <c r="AG51" i="18"/>
  <c r="Q51" i="18"/>
  <c r="AB50" i="18"/>
  <c r="L50" i="18"/>
  <c r="U49" i="18"/>
  <c r="T48" i="18"/>
  <c r="Y47" i="18"/>
  <c r="I47" i="18"/>
  <c r="T46" i="18"/>
  <c r="AD45" i="18"/>
  <c r="AG43" i="18"/>
  <c r="I43" i="18"/>
  <c r="T58" i="18"/>
  <c r="AB46" i="18"/>
  <c r="D56" i="18"/>
  <c r="D47" i="18"/>
  <c r="V58" i="18"/>
  <c r="H58" i="18"/>
  <c r="T57" i="18"/>
  <c r="T56" i="18"/>
  <c r="AD55" i="18"/>
  <c r="N55" i="18"/>
  <c r="AB54" i="18"/>
  <c r="N54" i="18"/>
  <c r="AB53" i="18"/>
  <c r="AB52" i="18"/>
  <c r="AD51" i="18"/>
  <c r="N51" i="18"/>
  <c r="X50" i="18"/>
  <c r="H50" i="18"/>
  <c r="F47" i="18"/>
  <c r="P46" i="18"/>
  <c r="AC45" i="18"/>
  <c r="F45" i="18"/>
  <c r="S52" i="18"/>
  <c r="AF56" i="18"/>
  <c r="AA58" i="18"/>
  <c r="S58" i="18"/>
  <c r="K58" i="18"/>
  <c r="AG57" i="18"/>
  <c r="Y57" i="18"/>
  <c r="Q57" i="18"/>
  <c r="I57" i="18"/>
  <c r="AE56" i="18"/>
  <c r="W56" i="18"/>
  <c r="O56" i="18"/>
  <c r="G56" i="18"/>
  <c r="AC55" i="18"/>
  <c r="U55" i="18"/>
  <c r="M55" i="18"/>
  <c r="E55" i="18"/>
  <c r="AA54" i="18"/>
  <c r="S54" i="18"/>
  <c r="K54" i="18"/>
  <c r="AG53" i="18"/>
  <c r="Y53" i="18"/>
  <c r="Q53" i="18"/>
  <c r="I53" i="18"/>
  <c r="AE52" i="18"/>
  <c r="W52" i="18"/>
  <c r="O52" i="18"/>
  <c r="G52" i="18"/>
  <c r="AC51" i="18"/>
  <c r="U51" i="18"/>
  <c r="M51" i="18"/>
  <c r="E51" i="18"/>
  <c r="AA50" i="18"/>
  <c r="S50" i="18"/>
  <c r="K50" i="18"/>
  <c r="AG49" i="18"/>
  <c r="Y49" i="18"/>
  <c r="Q49" i="18"/>
  <c r="I49" i="18"/>
  <c r="AE48" i="18"/>
  <c r="W48" i="18"/>
  <c r="O48" i="18"/>
  <c r="G48" i="18"/>
  <c r="AC47" i="18"/>
  <c r="U47" i="18"/>
  <c r="M47" i="18"/>
  <c r="E47" i="18"/>
  <c r="AA46" i="18"/>
  <c r="S46" i="18"/>
  <c r="K46" i="18"/>
  <c r="AG45" i="18"/>
  <c r="Y45" i="18"/>
  <c r="Q45" i="18"/>
  <c r="I45" i="18"/>
  <c r="AE44" i="18"/>
  <c r="W44" i="18"/>
  <c r="O44" i="18"/>
  <c r="G44" i="18"/>
  <c r="AC43" i="18"/>
  <c r="U43" i="18"/>
  <c r="M43" i="18"/>
  <c r="E43" i="18"/>
  <c r="E53" i="18"/>
  <c r="AA44" i="18"/>
  <c r="K44" i="18"/>
  <c r="R57" i="18"/>
  <c r="P56" i="18"/>
  <c r="Z58" i="18"/>
  <c r="J58" i="18"/>
  <c r="X57" i="18"/>
  <c r="H57" i="18"/>
  <c r="AH54" i="18"/>
  <c r="R54" i="18"/>
  <c r="AF53" i="18"/>
  <c r="X53" i="18"/>
  <c r="H53" i="18"/>
  <c r="AH50" i="18"/>
  <c r="Z50" i="18"/>
  <c r="R50" i="18"/>
  <c r="AF49" i="18"/>
  <c r="X49" i="18"/>
  <c r="P49" i="18"/>
  <c r="H49" i="18"/>
  <c r="AD48" i="18"/>
  <c r="AH46" i="18"/>
  <c r="Z46" i="18"/>
  <c r="R46" i="18"/>
  <c r="J46" i="18"/>
  <c r="AF45" i="18"/>
  <c r="X45" i="18"/>
  <c r="P45" i="18"/>
  <c r="H45" i="18"/>
  <c r="AD44" i="18"/>
  <c r="AA56" i="18"/>
  <c r="K48" i="18"/>
  <c r="E58" i="18"/>
  <c r="Z57" i="18"/>
  <c r="X56" i="18"/>
  <c r="AH58" i="18"/>
  <c r="R58" i="18"/>
  <c r="AF57" i="18"/>
  <c r="P57" i="18"/>
  <c r="AD56" i="18"/>
  <c r="Z54" i="18"/>
  <c r="J54" i="18"/>
  <c r="P53" i="18"/>
  <c r="AD52" i="18"/>
  <c r="J50" i="18"/>
  <c r="D52" i="18"/>
  <c r="AG58" i="18"/>
  <c r="Y58" i="18"/>
  <c r="Q58" i="18"/>
  <c r="I58" i="18"/>
  <c r="AE57" i="18"/>
  <c r="W57" i="18"/>
  <c r="O57" i="18"/>
  <c r="G57" i="18"/>
  <c r="AC56" i="18"/>
  <c r="U56" i="18"/>
  <c r="M56" i="18"/>
  <c r="E56" i="18"/>
  <c r="AA55" i="18"/>
  <c r="S55" i="18"/>
  <c r="K55" i="18"/>
  <c r="AG54" i="18"/>
  <c r="Y54" i="18"/>
  <c r="Q54" i="18"/>
  <c r="I54" i="18"/>
  <c r="AE53" i="18"/>
  <c r="W53" i="18"/>
  <c r="O53" i="18"/>
  <c r="G53" i="18"/>
  <c r="AC52" i="18"/>
  <c r="U52" i="18"/>
  <c r="M52" i="18"/>
  <c r="E52" i="18"/>
  <c r="AA51" i="18"/>
  <c r="S51" i="18"/>
  <c r="K51" i="18"/>
  <c r="AG50" i="18"/>
  <c r="Y50" i="18"/>
  <c r="Q50" i="18"/>
  <c r="I50" i="18"/>
  <c r="AE49" i="18"/>
  <c r="W49" i="18"/>
  <c r="O49" i="18"/>
  <c r="G49" i="18"/>
  <c r="AC48" i="18"/>
  <c r="U48" i="18"/>
  <c r="M48" i="18"/>
  <c r="E48" i="18"/>
  <c r="AA47" i="18"/>
  <c r="S47" i="18"/>
  <c r="K47" i="18"/>
  <c r="AG46" i="18"/>
  <c r="Y46" i="18"/>
  <c r="Q46" i="18"/>
  <c r="I46" i="18"/>
  <c r="AE45" i="18"/>
  <c r="W45" i="18"/>
  <c r="O45" i="18"/>
  <c r="G45" i="18"/>
  <c r="AC44" i="18"/>
  <c r="U44" i="18"/>
  <c r="M44" i="18"/>
  <c r="E44" i="18"/>
  <c r="AA43" i="18"/>
  <c r="S43" i="18"/>
  <c r="K43" i="18"/>
  <c r="AH43" i="18"/>
  <c r="Z43" i="18"/>
  <c r="R43" i="18"/>
  <c r="J43" i="18"/>
  <c r="K56" i="18"/>
  <c r="S48" i="18"/>
  <c r="E45" i="18"/>
  <c r="S44" i="18"/>
  <c r="AH56" i="18"/>
  <c r="Z56" i="18"/>
  <c r="R56" i="18"/>
  <c r="J56" i="18"/>
  <c r="AF55" i="18"/>
  <c r="X55" i="18"/>
  <c r="P55" i="18"/>
  <c r="H55" i="18"/>
  <c r="AD54" i="18"/>
  <c r="AH52" i="18"/>
  <c r="Z52" i="18"/>
  <c r="R52" i="18"/>
  <c r="J52" i="18"/>
  <c r="AF51" i="18"/>
  <c r="X51" i="18"/>
  <c r="P51" i="18"/>
  <c r="H51" i="18"/>
  <c r="AD50" i="18"/>
  <c r="AH48" i="18"/>
  <c r="Z48" i="18"/>
  <c r="R48" i="18"/>
  <c r="J48" i="18"/>
  <c r="AF47" i="18"/>
  <c r="X47" i="18"/>
  <c r="P47" i="18"/>
  <c r="H47" i="18"/>
  <c r="AD46" i="18"/>
  <c r="AH44" i="18"/>
  <c r="Z44" i="18"/>
  <c r="R44" i="18"/>
  <c r="J44" i="18"/>
  <c r="AF43" i="18"/>
  <c r="X43" i="18"/>
  <c r="P43" i="18"/>
  <c r="H43" i="18"/>
  <c r="S56" i="18"/>
  <c r="K52" i="18"/>
  <c r="AA48" i="18"/>
  <c r="AA57" i="18"/>
  <c r="S57" i="18"/>
  <c r="K57" i="18"/>
  <c r="AG56" i="18"/>
  <c r="AE55" i="18"/>
  <c r="W55" i="18"/>
  <c r="O55" i="18"/>
  <c r="G55" i="18"/>
  <c r="E54" i="18"/>
  <c r="AA53" i="18"/>
  <c r="S53" i="18"/>
  <c r="K53" i="18"/>
  <c r="AG52" i="18"/>
  <c r="Y52" i="18"/>
  <c r="Q52" i="18"/>
  <c r="I52" i="18"/>
  <c r="AE51" i="18"/>
  <c r="W51" i="18"/>
  <c r="O51" i="18"/>
  <c r="G51" i="18"/>
  <c r="AC50" i="18"/>
  <c r="U50" i="18"/>
  <c r="M50" i="18"/>
  <c r="E50" i="18"/>
  <c r="AA49" i="18"/>
  <c r="S49" i="18"/>
  <c r="K49" i="18"/>
  <c r="AG48" i="18"/>
  <c r="Y48" i="18"/>
  <c r="Q48" i="18"/>
  <c r="I48" i="18"/>
  <c r="AE47" i="18"/>
  <c r="W47" i="18"/>
  <c r="O47" i="18"/>
  <c r="G47" i="18"/>
  <c r="E46" i="18"/>
  <c r="AA45" i="18"/>
  <c r="E57" i="18"/>
  <c r="AH57" i="18"/>
  <c r="J57" i="18"/>
  <c r="H56" i="18"/>
  <c r="AH53" i="18"/>
  <c r="Z53" i="18"/>
  <c r="R53" i="18"/>
  <c r="J53" i="18"/>
  <c r="AF52" i="18"/>
  <c r="X52" i="18"/>
  <c r="P52" i="18"/>
  <c r="H52" i="18"/>
  <c r="AH49" i="18"/>
  <c r="Z49" i="18"/>
  <c r="R49" i="18"/>
  <c r="J49" i="18"/>
  <c r="AF48" i="18"/>
  <c r="X48" i="18"/>
  <c r="P48" i="18"/>
  <c r="H48" i="18"/>
  <c r="AD47" i="18"/>
  <c r="E173" i="20" l="1"/>
  <c r="E157" i="20"/>
  <c r="E135" i="20"/>
  <c r="E138" i="20"/>
  <c r="E164" i="20"/>
  <c r="G131" i="20"/>
  <c r="E177" i="20"/>
  <c r="E165" i="20"/>
  <c r="E162" i="20"/>
  <c r="E145" i="20"/>
  <c r="E181" i="20"/>
  <c r="E156" i="20"/>
  <c r="E182" i="20"/>
  <c r="F145" i="20"/>
  <c r="F180" i="20"/>
  <c r="E175" i="20"/>
  <c r="E176" i="20"/>
  <c r="E143" i="20"/>
  <c r="E141" i="20"/>
  <c r="E163" i="20"/>
  <c r="E167" i="20"/>
  <c r="E188" i="20"/>
  <c r="E154" i="20"/>
  <c r="F174" i="20"/>
  <c r="F143" i="20"/>
  <c r="E155" i="20"/>
  <c r="E136" i="20"/>
  <c r="E168" i="20"/>
  <c r="F164" i="20"/>
  <c r="E161" i="20"/>
  <c r="E148" i="20"/>
  <c r="F142" i="20"/>
  <c r="F186" i="20"/>
  <c r="E140" i="20"/>
  <c r="F187" i="20"/>
  <c r="E146" i="20"/>
  <c r="F178" i="20"/>
  <c r="F185" i="20"/>
  <c r="E137" i="20"/>
  <c r="F139" i="20"/>
  <c r="E159" i="20"/>
  <c r="F162" i="20"/>
  <c r="E147" i="20"/>
  <c r="E166" i="20"/>
  <c r="F182" i="20"/>
  <c r="E144" i="20"/>
  <c r="E183" i="20"/>
  <c r="E174" i="20"/>
  <c r="F140" i="20"/>
  <c r="F181" i="20"/>
  <c r="F165" i="20"/>
  <c r="F154" i="20"/>
  <c r="F159" i="20"/>
  <c r="F144" i="20"/>
  <c r="F179" i="20"/>
  <c r="F188" i="20"/>
  <c r="F137" i="20"/>
  <c r="E186" i="20"/>
  <c r="E179" i="20"/>
  <c r="E149" i="20"/>
  <c r="E187" i="20"/>
  <c r="E160" i="20"/>
  <c r="E178" i="20"/>
  <c r="E142" i="20"/>
  <c r="F158" i="20"/>
  <c r="E180" i="20"/>
  <c r="J129" i="20" a="1"/>
  <c r="J129" i="20" s="1"/>
  <c r="K129" i="20" s="1" a="1"/>
  <c r="K129" i="20" s="1"/>
  <c r="F136" i="20"/>
  <c r="F147" i="20"/>
  <c r="F135" i="20"/>
  <c r="F183" i="20"/>
  <c r="E185" i="20"/>
  <c r="F156" i="20"/>
  <c r="F169" i="20"/>
  <c r="F176" i="20"/>
  <c r="F148" i="20"/>
  <c r="F184" i="20"/>
  <c r="F161" i="20"/>
  <c r="F163" i="20"/>
  <c r="F157" i="20"/>
  <c r="F167" i="20"/>
  <c r="F138" i="20"/>
  <c r="F175" i="20"/>
  <c r="F166" i="20"/>
  <c r="F150" i="20"/>
  <c r="F173" i="20"/>
  <c r="F168" i="20"/>
  <c r="F155" i="20"/>
  <c r="F146" i="20"/>
  <c r="F177" i="20"/>
  <c r="F141" i="20"/>
  <c r="F149" i="20"/>
  <c r="H88" i="18"/>
  <c r="H39" i="5" s="1"/>
  <c r="H69" i="18"/>
  <c r="H11" i="5" s="1"/>
  <c r="AE91" i="18"/>
  <c r="AE42" i="5" s="1"/>
  <c r="AE72" i="18"/>
  <c r="AE14" i="5" s="1"/>
  <c r="AF87" i="18"/>
  <c r="AF38" i="5" s="1"/>
  <c r="AF68" i="18"/>
  <c r="AF10" i="5" s="1"/>
  <c r="P95" i="18"/>
  <c r="P46" i="5" s="1"/>
  <c r="P76" i="18"/>
  <c r="P18" i="5" s="1"/>
  <c r="AE89" i="18"/>
  <c r="AE40" i="5" s="1"/>
  <c r="AE70" i="18"/>
  <c r="AE12" i="5" s="1"/>
  <c r="Z94" i="18"/>
  <c r="Z45" i="5" s="1"/>
  <c r="Z75" i="18"/>
  <c r="Z17" i="5" s="1"/>
  <c r="AH94" i="18"/>
  <c r="AH45" i="5" s="1"/>
  <c r="AH75" i="18"/>
  <c r="AH17" i="5" s="1"/>
  <c r="AE88" i="18"/>
  <c r="AE39" i="5" s="1"/>
  <c r="AE69" i="18"/>
  <c r="AE11" i="5" s="1"/>
  <c r="F85" i="18"/>
  <c r="F36" i="5" s="1"/>
  <c r="F66" i="18"/>
  <c r="F8" i="5" s="1"/>
  <c r="Q91" i="18"/>
  <c r="Q42" i="5" s="1"/>
  <c r="Q72" i="18"/>
  <c r="Q14" i="5" s="1"/>
  <c r="L93" i="18"/>
  <c r="L44" i="5" s="1"/>
  <c r="L74" i="18"/>
  <c r="L16" i="5" s="1"/>
  <c r="T94" i="18"/>
  <c r="T45" i="5" s="1"/>
  <c r="T75" i="18"/>
  <c r="T17" i="5" s="1"/>
  <c r="F91" i="18"/>
  <c r="F42" i="5" s="1"/>
  <c r="F72" i="18"/>
  <c r="F14" i="5" s="1"/>
  <c r="AD78" i="18"/>
  <c r="AD20" i="5" s="1"/>
  <c r="AD97" i="18"/>
  <c r="AD48" i="5" s="1"/>
  <c r="P88" i="18"/>
  <c r="P39" i="5" s="1"/>
  <c r="P69" i="18"/>
  <c r="P11" i="5" s="1"/>
  <c r="I92" i="18"/>
  <c r="I43" i="5" s="1"/>
  <c r="I73" i="18"/>
  <c r="I15" i="5" s="1"/>
  <c r="R84" i="18"/>
  <c r="R35" i="5" s="1"/>
  <c r="R65" i="18"/>
  <c r="R7" i="5" s="1"/>
  <c r="S88" i="18"/>
  <c r="S39" i="5" s="1"/>
  <c r="S69" i="18"/>
  <c r="S11" i="5" s="1"/>
  <c r="I71" i="18"/>
  <c r="I13" i="5" s="1"/>
  <c r="I90" i="18"/>
  <c r="I41" i="5" s="1"/>
  <c r="Y79" i="18"/>
  <c r="Y21" i="5" s="1"/>
  <c r="Y98" i="18"/>
  <c r="Y49" i="5" s="1"/>
  <c r="H97" i="18"/>
  <c r="H48" i="5" s="1"/>
  <c r="H78" i="18"/>
  <c r="H20" i="5" s="1"/>
  <c r="M91" i="18"/>
  <c r="M42" i="5" s="1"/>
  <c r="M72" i="18"/>
  <c r="M14" i="5" s="1"/>
  <c r="AC85" i="18"/>
  <c r="AC36" i="5" s="1"/>
  <c r="AC66" i="18"/>
  <c r="AC8" i="5" s="1"/>
  <c r="AG91" i="18"/>
  <c r="AG42" i="5" s="1"/>
  <c r="AG72" i="18"/>
  <c r="AG14" i="5" s="1"/>
  <c r="Z87" i="18"/>
  <c r="Z38" i="5" s="1"/>
  <c r="Z68" i="18"/>
  <c r="Z10" i="5" s="1"/>
  <c r="D83" i="18"/>
  <c r="D33" i="5" s="1"/>
  <c r="B2" i="7" s="1"/>
  <c r="D64" i="18"/>
  <c r="D5" i="5" s="1"/>
  <c r="B2" i="6" s="1"/>
  <c r="Z72" i="18"/>
  <c r="Z14" i="5" s="1"/>
  <c r="Z91" i="18"/>
  <c r="Z42" i="5" s="1"/>
  <c r="F98" i="18"/>
  <c r="F49" i="5" s="1"/>
  <c r="F79" i="18"/>
  <c r="F21" i="5" s="1"/>
  <c r="X88" i="18"/>
  <c r="X39" i="5" s="1"/>
  <c r="X69" i="18"/>
  <c r="X11" i="5" s="1"/>
  <c r="X92" i="18"/>
  <c r="X43" i="5" s="1"/>
  <c r="X73" i="18"/>
  <c r="X15" i="5" s="1"/>
  <c r="AH97" i="18"/>
  <c r="AH48" i="5" s="1"/>
  <c r="AH78" i="18"/>
  <c r="AH20" i="5" s="1"/>
  <c r="I88" i="18"/>
  <c r="I39" i="5" s="1"/>
  <c r="I69" i="18"/>
  <c r="I11" i="5" s="1"/>
  <c r="M90" i="18"/>
  <c r="M41" i="5" s="1"/>
  <c r="M71" i="18"/>
  <c r="M13" i="5" s="1"/>
  <c r="Q92" i="18"/>
  <c r="Q43" i="5" s="1"/>
  <c r="Q73" i="18"/>
  <c r="Q15" i="5" s="1"/>
  <c r="O95" i="18"/>
  <c r="O46" i="5" s="1"/>
  <c r="O76" i="18"/>
  <c r="O18" i="5" s="1"/>
  <c r="K92" i="18"/>
  <c r="K43" i="5" s="1"/>
  <c r="K73" i="18"/>
  <c r="K15" i="5" s="1"/>
  <c r="Z84" i="18"/>
  <c r="Z35" i="5" s="1"/>
  <c r="Z65" i="18"/>
  <c r="Z7" i="5" s="1"/>
  <c r="R88" i="18"/>
  <c r="R39" i="5" s="1"/>
  <c r="R69" i="18"/>
  <c r="R11" i="5" s="1"/>
  <c r="J92" i="18"/>
  <c r="J43" i="5" s="1"/>
  <c r="J73" i="18"/>
  <c r="J15" i="5" s="1"/>
  <c r="AF95" i="18"/>
  <c r="AF46" i="5" s="1"/>
  <c r="AF76" i="18"/>
  <c r="AF18" i="5" s="1"/>
  <c r="K96" i="18"/>
  <c r="K47" i="5" s="1"/>
  <c r="K77" i="18"/>
  <c r="K19" i="5" s="1"/>
  <c r="E84" i="18"/>
  <c r="E35" i="5" s="1"/>
  <c r="E65" i="18"/>
  <c r="E7" i="5" s="1"/>
  <c r="I86" i="18"/>
  <c r="I37" i="5" s="1"/>
  <c r="I67" i="18"/>
  <c r="I9" i="5" s="1"/>
  <c r="M88" i="18"/>
  <c r="M39" i="5" s="1"/>
  <c r="M69" i="18"/>
  <c r="M11" i="5" s="1"/>
  <c r="Q90" i="18"/>
  <c r="Q41" i="5" s="1"/>
  <c r="Q71" i="18"/>
  <c r="Q13" i="5" s="1"/>
  <c r="U92" i="18"/>
  <c r="U43" i="5" s="1"/>
  <c r="U73" i="18"/>
  <c r="U15" i="5" s="1"/>
  <c r="Y94" i="18"/>
  <c r="Y45" i="5" s="1"/>
  <c r="Y75" i="18"/>
  <c r="Y17" i="5" s="1"/>
  <c r="AC96" i="18"/>
  <c r="AC47" i="5" s="1"/>
  <c r="AC77" i="18"/>
  <c r="AC19" i="5" s="1"/>
  <c r="AG98" i="18"/>
  <c r="AG49" i="5" s="1"/>
  <c r="AG79" i="18"/>
  <c r="AG21" i="5" s="1"/>
  <c r="P97" i="18"/>
  <c r="P48" i="5" s="1"/>
  <c r="P78" i="18"/>
  <c r="P20" i="5" s="1"/>
  <c r="AA96" i="18"/>
  <c r="AA47" i="5" s="1"/>
  <c r="AA77" i="18"/>
  <c r="AA19" i="5" s="1"/>
  <c r="Z86" i="18"/>
  <c r="Z37" i="5" s="1"/>
  <c r="Z67" i="18"/>
  <c r="Z9" i="5" s="1"/>
  <c r="Z90" i="18"/>
  <c r="Z41" i="5" s="1"/>
  <c r="Z71" i="18"/>
  <c r="Z13" i="5" s="1"/>
  <c r="X97" i="18"/>
  <c r="X48" i="5" s="1"/>
  <c r="X78" i="18"/>
  <c r="X20" i="5" s="1"/>
  <c r="E83" i="18"/>
  <c r="E33" i="5" s="1"/>
  <c r="C2" i="7" s="1"/>
  <c r="E64" i="18"/>
  <c r="E5" i="5" s="1"/>
  <c r="C2" i="6" s="1"/>
  <c r="I85" i="18"/>
  <c r="I36" i="5" s="1"/>
  <c r="I66" i="18"/>
  <c r="I8" i="5" s="1"/>
  <c r="M87" i="18"/>
  <c r="M38" i="5" s="1"/>
  <c r="M68" i="18"/>
  <c r="M10" i="5" s="1"/>
  <c r="Q89" i="18"/>
  <c r="Q40" i="5" s="1"/>
  <c r="Q70" i="18"/>
  <c r="Q12" i="5" s="1"/>
  <c r="U91" i="18"/>
  <c r="U42" i="5" s="1"/>
  <c r="U72" i="18"/>
  <c r="U14" i="5" s="1"/>
  <c r="Y93" i="18"/>
  <c r="Y44" i="5" s="1"/>
  <c r="Y74" i="18"/>
  <c r="Y16" i="5" s="1"/>
  <c r="AC95" i="18"/>
  <c r="AC46" i="5" s="1"/>
  <c r="AC76" i="18"/>
  <c r="AC18" i="5" s="1"/>
  <c r="AG97" i="18"/>
  <c r="AG48" i="5" s="1"/>
  <c r="AG78" i="18"/>
  <c r="AG20" i="5" s="1"/>
  <c r="P67" i="18"/>
  <c r="P9" i="5" s="1"/>
  <c r="P86" i="18"/>
  <c r="P37" i="5" s="1"/>
  <c r="N94" i="18"/>
  <c r="N45" i="5" s="1"/>
  <c r="N75" i="18"/>
  <c r="N17" i="5" s="1"/>
  <c r="D87" i="18"/>
  <c r="D38" i="5" s="1"/>
  <c r="D68" i="18"/>
  <c r="D10" i="5" s="1"/>
  <c r="I87" i="18"/>
  <c r="I38" i="5" s="1"/>
  <c r="I68" i="18"/>
  <c r="I10" i="5" s="1"/>
  <c r="F74" i="18"/>
  <c r="F16" i="5" s="1"/>
  <c r="F93" i="18"/>
  <c r="F44" i="5" s="1"/>
  <c r="L98" i="18"/>
  <c r="L49" i="5" s="1"/>
  <c r="L79" i="18"/>
  <c r="L21" i="5" s="1"/>
  <c r="U98" i="18"/>
  <c r="U49" i="5" s="1"/>
  <c r="U79" i="18"/>
  <c r="U21" i="5" s="1"/>
  <c r="V88" i="18"/>
  <c r="V39" i="5" s="1"/>
  <c r="V69" i="18"/>
  <c r="V11" i="5" s="1"/>
  <c r="P75" i="18"/>
  <c r="P17" i="5" s="1"/>
  <c r="P94" i="18"/>
  <c r="P45" i="5" s="1"/>
  <c r="D89" i="18"/>
  <c r="D40" i="5" s="1"/>
  <c r="D70" i="18"/>
  <c r="D12" i="5" s="1"/>
  <c r="L65" i="18"/>
  <c r="L7" i="5" s="1"/>
  <c r="L84" i="18"/>
  <c r="L35" i="5" s="1"/>
  <c r="O90" i="18"/>
  <c r="O41" i="5" s="1"/>
  <c r="O71" i="18"/>
  <c r="O13" i="5" s="1"/>
  <c r="T95" i="18"/>
  <c r="T46" i="5" s="1"/>
  <c r="T76" i="18"/>
  <c r="T18" i="5" s="1"/>
  <c r="T65" i="18"/>
  <c r="T7" i="5" s="1"/>
  <c r="T84" i="18"/>
  <c r="T35" i="5" s="1"/>
  <c r="X67" i="18"/>
  <c r="X9" i="5" s="1"/>
  <c r="X86" i="18"/>
  <c r="X37" i="5" s="1"/>
  <c r="L92" i="18"/>
  <c r="L43" i="5" s="1"/>
  <c r="L73" i="18"/>
  <c r="L15" i="5" s="1"/>
  <c r="AC97" i="18"/>
  <c r="AC48" i="5" s="1"/>
  <c r="AC78" i="18"/>
  <c r="AC20" i="5" s="1"/>
  <c r="AD89" i="18"/>
  <c r="AD40" i="5" s="1"/>
  <c r="AD70" i="18"/>
  <c r="AD12" i="5" s="1"/>
  <c r="AB84" i="18"/>
  <c r="AB35" i="5" s="1"/>
  <c r="AB65" i="18"/>
  <c r="AB7" i="5" s="1"/>
  <c r="Z76" i="18"/>
  <c r="Z18" i="5" s="1"/>
  <c r="Z95" i="18"/>
  <c r="Z46" i="5" s="1"/>
  <c r="Y95" i="18"/>
  <c r="Y46" i="5" s="1"/>
  <c r="Y76" i="18"/>
  <c r="Y18" i="5" s="1"/>
  <c r="D95" i="18"/>
  <c r="D46" i="5" s="1"/>
  <c r="D76" i="18"/>
  <c r="D18" i="5" s="1"/>
  <c r="AE86" i="18"/>
  <c r="AE37" i="5" s="1"/>
  <c r="AE67" i="18"/>
  <c r="AE9" i="5" s="1"/>
  <c r="V84" i="18"/>
  <c r="V35" i="5" s="1"/>
  <c r="V65" i="18"/>
  <c r="V7" i="5" s="1"/>
  <c r="AA89" i="18"/>
  <c r="AA40" i="5" s="1"/>
  <c r="AA70" i="18"/>
  <c r="AA12" i="5" s="1"/>
  <c r="AA68" i="18"/>
  <c r="AA10" i="5" s="1"/>
  <c r="AA87" i="18"/>
  <c r="AA38" i="5" s="1"/>
  <c r="I93" i="18"/>
  <c r="I44" i="5" s="1"/>
  <c r="I74" i="18"/>
  <c r="I16" i="5" s="1"/>
  <c r="X95" i="18"/>
  <c r="X46" i="5" s="1"/>
  <c r="X76" i="18"/>
  <c r="X18" i="5" s="1"/>
  <c r="I89" i="18"/>
  <c r="I40" i="5" s="1"/>
  <c r="I70" i="18"/>
  <c r="I12" i="5" s="1"/>
  <c r="AF88" i="18"/>
  <c r="AF39" i="5" s="1"/>
  <c r="AF69" i="18"/>
  <c r="AF11" i="5" s="1"/>
  <c r="AF92" i="18"/>
  <c r="AF43" i="5" s="1"/>
  <c r="AF73" i="18"/>
  <c r="AF15" i="5" s="1"/>
  <c r="E97" i="18"/>
  <c r="E48" i="5" s="1"/>
  <c r="E78" i="18"/>
  <c r="E20" i="5" s="1"/>
  <c r="Q88" i="18"/>
  <c r="Q39" i="5" s="1"/>
  <c r="Q69" i="18"/>
  <c r="Q11" i="5" s="1"/>
  <c r="U90" i="18"/>
  <c r="U41" i="5" s="1"/>
  <c r="U71" i="18"/>
  <c r="U13" i="5" s="1"/>
  <c r="Y92" i="18"/>
  <c r="Y43" i="5" s="1"/>
  <c r="Y73" i="18"/>
  <c r="Y15" i="5" s="1"/>
  <c r="W95" i="18"/>
  <c r="W46" i="5" s="1"/>
  <c r="W76" i="18"/>
  <c r="W18" i="5" s="1"/>
  <c r="S96" i="18"/>
  <c r="S47" i="5" s="1"/>
  <c r="S77" i="18"/>
  <c r="S19" i="5" s="1"/>
  <c r="AH84" i="18"/>
  <c r="AH35" i="5" s="1"/>
  <c r="AH65" i="18"/>
  <c r="AH7" i="5" s="1"/>
  <c r="Z88" i="18"/>
  <c r="Z39" i="5" s="1"/>
  <c r="Z69" i="18"/>
  <c r="Z11" i="5" s="1"/>
  <c r="R92" i="18"/>
  <c r="R43" i="5" s="1"/>
  <c r="R73" i="18"/>
  <c r="R15" i="5" s="1"/>
  <c r="J96" i="18"/>
  <c r="J47" i="5" s="1"/>
  <c r="J77" i="18"/>
  <c r="J19" i="5" s="1"/>
  <c r="J83" i="18"/>
  <c r="J33" i="5" s="1"/>
  <c r="H2" i="7" s="1"/>
  <c r="J64" i="18"/>
  <c r="J5" i="5" s="1"/>
  <c r="H2" i="6" s="1"/>
  <c r="M84" i="18"/>
  <c r="M35" i="5" s="1"/>
  <c r="M65" i="18"/>
  <c r="M7" i="5" s="1"/>
  <c r="Q86" i="18"/>
  <c r="Q37" i="5" s="1"/>
  <c r="Q67" i="18"/>
  <c r="Q9" i="5" s="1"/>
  <c r="U88" i="18"/>
  <c r="U39" i="5" s="1"/>
  <c r="U69" i="18"/>
  <c r="U11" i="5" s="1"/>
  <c r="Y90" i="18"/>
  <c r="Y41" i="5" s="1"/>
  <c r="Y71" i="18"/>
  <c r="Y13" i="5" s="1"/>
  <c r="AC92" i="18"/>
  <c r="AC43" i="5" s="1"/>
  <c r="AC73" i="18"/>
  <c r="AC15" i="5" s="1"/>
  <c r="AG94" i="18"/>
  <c r="AG45" i="5" s="1"/>
  <c r="AG75" i="18"/>
  <c r="AG17" i="5" s="1"/>
  <c r="G97" i="18"/>
  <c r="G48" i="5" s="1"/>
  <c r="G78" i="18"/>
  <c r="G20" i="5" s="1"/>
  <c r="D92" i="18"/>
  <c r="D43" i="5" s="1"/>
  <c r="D73" i="18"/>
  <c r="D15" i="5" s="1"/>
  <c r="AF97" i="18"/>
  <c r="AF48" i="5" s="1"/>
  <c r="AF78" i="18"/>
  <c r="AF20" i="5" s="1"/>
  <c r="AD84" i="18"/>
  <c r="AD35" i="5" s="1"/>
  <c r="AD65" i="18"/>
  <c r="AD7" i="5" s="1"/>
  <c r="AH86" i="18"/>
  <c r="AH37" i="5" s="1"/>
  <c r="AH67" i="18"/>
  <c r="AH9" i="5" s="1"/>
  <c r="AH90" i="18"/>
  <c r="AH41" i="5" s="1"/>
  <c r="AH71" i="18"/>
  <c r="AH13" i="5" s="1"/>
  <c r="J98" i="18"/>
  <c r="J49" i="5" s="1"/>
  <c r="J79" i="18"/>
  <c r="J21" i="5" s="1"/>
  <c r="M83" i="18"/>
  <c r="M33" i="5" s="1"/>
  <c r="K2" i="7" s="1"/>
  <c r="M64" i="18"/>
  <c r="M5" i="5" s="1"/>
  <c r="K2" i="6" s="1"/>
  <c r="Q85" i="18"/>
  <c r="Q36" i="5" s="1"/>
  <c r="Q66" i="18"/>
  <c r="Q8" i="5" s="1"/>
  <c r="U87" i="18"/>
  <c r="U38" i="5" s="1"/>
  <c r="U68" i="18"/>
  <c r="U10" i="5" s="1"/>
  <c r="Y89" i="18"/>
  <c r="Y40" i="5" s="1"/>
  <c r="Y70" i="18"/>
  <c r="Y12" i="5" s="1"/>
  <c r="AC91" i="18"/>
  <c r="AC42" i="5" s="1"/>
  <c r="AC72" i="18"/>
  <c r="AC14" i="5" s="1"/>
  <c r="AG93" i="18"/>
  <c r="AG44" i="5" s="1"/>
  <c r="AG74" i="18"/>
  <c r="AG16" i="5" s="1"/>
  <c r="G96" i="18"/>
  <c r="G47" i="5" s="1"/>
  <c r="G77" i="18"/>
  <c r="G19" i="5" s="1"/>
  <c r="K98" i="18"/>
  <c r="K49" i="5" s="1"/>
  <c r="K79" i="18"/>
  <c r="K21" i="5" s="1"/>
  <c r="F87" i="18"/>
  <c r="F38" i="5" s="1"/>
  <c r="F68" i="18"/>
  <c r="F10" i="5" s="1"/>
  <c r="AB94" i="18"/>
  <c r="AB45" i="5" s="1"/>
  <c r="AB75" i="18"/>
  <c r="AB17" i="5" s="1"/>
  <c r="D96" i="18"/>
  <c r="D47" i="5" s="1"/>
  <c r="D77" i="18"/>
  <c r="D19" i="5" s="1"/>
  <c r="Y87" i="18"/>
  <c r="Y38" i="5" s="1"/>
  <c r="Y68" i="18"/>
  <c r="Y10" i="5" s="1"/>
  <c r="AC93" i="18"/>
  <c r="AC44" i="5" s="1"/>
  <c r="AC74" i="18"/>
  <c r="AC16" i="5" s="1"/>
  <c r="W98" i="18"/>
  <c r="W49" i="5" s="1"/>
  <c r="W79" i="18"/>
  <c r="W21" i="5" s="1"/>
  <c r="L83" i="18"/>
  <c r="L33" i="5" s="1"/>
  <c r="J2" i="7" s="1"/>
  <c r="L64" i="18"/>
  <c r="L5" i="5" s="1"/>
  <c r="J2" i="6" s="1"/>
  <c r="V70" i="18"/>
  <c r="V12" i="5" s="1"/>
  <c r="V89" i="18"/>
  <c r="V40" i="5" s="1"/>
  <c r="AE94" i="18"/>
  <c r="AE45" i="5" s="1"/>
  <c r="AE75" i="18"/>
  <c r="AE17" i="5" s="1"/>
  <c r="D79" i="18"/>
  <c r="D21" i="5" s="1"/>
  <c r="D98" i="18"/>
  <c r="D49" i="5" s="1"/>
  <c r="N66" i="18"/>
  <c r="N8" i="5" s="1"/>
  <c r="N85" i="18"/>
  <c r="N36" i="5" s="1"/>
  <c r="AF71" i="18"/>
  <c r="AF13" i="5" s="1"/>
  <c r="AF90" i="18"/>
  <c r="AF41" i="5" s="1"/>
  <c r="F96" i="18"/>
  <c r="F47" i="5" s="1"/>
  <c r="F77" i="18"/>
  <c r="F19" i="5" s="1"/>
  <c r="L97" i="18"/>
  <c r="L48" i="5" s="1"/>
  <c r="L78" i="18"/>
  <c r="L20" i="5" s="1"/>
  <c r="N87" i="18"/>
  <c r="N38" i="5" s="1"/>
  <c r="N68" i="18"/>
  <c r="N10" i="5" s="1"/>
  <c r="N93" i="18"/>
  <c r="N44" i="5" s="1"/>
  <c r="N74" i="18"/>
  <c r="N16" i="5" s="1"/>
  <c r="O98" i="18"/>
  <c r="O49" i="5" s="1"/>
  <c r="O79" i="18"/>
  <c r="O21" i="5" s="1"/>
  <c r="Y91" i="18"/>
  <c r="Y42" i="5" s="1"/>
  <c r="Y72" i="18"/>
  <c r="Y14" i="5" s="1"/>
  <c r="R68" i="18"/>
  <c r="R10" i="5" s="1"/>
  <c r="R87" i="18"/>
  <c r="R38" i="5" s="1"/>
  <c r="V85" i="18"/>
  <c r="V36" i="5" s="1"/>
  <c r="V66" i="18"/>
  <c r="V8" i="5" s="1"/>
  <c r="J91" i="18"/>
  <c r="J42" i="5" s="1"/>
  <c r="J72" i="18"/>
  <c r="J14" i="5" s="1"/>
  <c r="N86" i="18"/>
  <c r="N37" i="5" s="1"/>
  <c r="N67" i="18"/>
  <c r="N9" i="5" s="1"/>
  <c r="V94" i="18"/>
  <c r="V45" i="5" s="1"/>
  <c r="V75" i="18"/>
  <c r="V17" i="5" s="1"/>
  <c r="AB95" i="18"/>
  <c r="AB46" i="5" s="1"/>
  <c r="AB76" i="18"/>
  <c r="AB18" i="5" s="1"/>
  <c r="E92" i="18"/>
  <c r="E43" i="5" s="1"/>
  <c r="E73" i="18"/>
  <c r="E15" i="5" s="1"/>
  <c r="P92" i="18"/>
  <c r="P43" i="5" s="1"/>
  <c r="P73" i="18"/>
  <c r="P15" i="5" s="1"/>
  <c r="R86" i="18"/>
  <c r="R37" i="5" s="1"/>
  <c r="R67" i="18"/>
  <c r="R9" i="5" s="1"/>
  <c r="J89" i="18"/>
  <c r="J40" i="5" s="1"/>
  <c r="J70" i="18"/>
  <c r="J12" i="5" s="1"/>
  <c r="J93" i="18"/>
  <c r="J44" i="5" s="1"/>
  <c r="J74" i="18"/>
  <c r="J16" i="5" s="1"/>
  <c r="AA85" i="18"/>
  <c r="AA36" i="5" s="1"/>
  <c r="AA66" i="18"/>
  <c r="AA8" i="5" s="1"/>
  <c r="Y88" i="18"/>
  <c r="Y39" i="5" s="1"/>
  <c r="Y69" i="18"/>
  <c r="Y11" i="5" s="1"/>
  <c r="AC90" i="18"/>
  <c r="AC41" i="5" s="1"/>
  <c r="AC71" i="18"/>
  <c r="AC13" i="5" s="1"/>
  <c r="AG92" i="18"/>
  <c r="AG43" i="5" s="1"/>
  <c r="AG73" i="18"/>
  <c r="AG15" i="5" s="1"/>
  <c r="AE95" i="18"/>
  <c r="AE46" i="5" s="1"/>
  <c r="AE76" i="18"/>
  <c r="AE18" i="5" s="1"/>
  <c r="H83" i="18"/>
  <c r="H33" i="5" s="1"/>
  <c r="F2" i="7" s="1"/>
  <c r="H64" i="18"/>
  <c r="H5" i="5" s="1"/>
  <c r="F2" i="6" s="1"/>
  <c r="AD86" i="18"/>
  <c r="AD37" i="5" s="1"/>
  <c r="AD67" i="18"/>
  <c r="AD9" i="5" s="1"/>
  <c r="AH88" i="18"/>
  <c r="AH39" i="5" s="1"/>
  <c r="AH69" i="18"/>
  <c r="AH11" i="5" s="1"/>
  <c r="Z92" i="18"/>
  <c r="Z43" i="5" s="1"/>
  <c r="Z73" i="18"/>
  <c r="Z15" i="5" s="1"/>
  <c r="R96" i="18"/>
  <c r="R47" i="5" s="1"/>
  <c r="R77" i="18"/>
  <c r="R19" i="5" s="1"/>
  <c r="R83" i="18"/>
  <c r="R33" i="5" s="1"/>
  <c r="P2" i="7" s="1"/>
  <c r="R64" i="18"/>
  <c r="R5" i="5" s="1"/>
  <c r="P2" i="6" s="1"/>
  <c r="U65" i="18"/>
  <c r="U7" i="5" s="1"/>
  <c r="U84" i="18"/>
  <c r="U35" i="5" s="1"/>
  <c r="Y67" i="18"/>
  <c r="Y9" i="5" s="1"/>
  <c r="Y86" i="18"/>
  <c r="Y37" i="5" s="1"/>
  <c r="AC69" i="18"/>
  <c r="AC11" i="5" s="1"/>
  <c r="AC88" i="18"/>
  <c r="AC39" i="5" s="1"/>
  <c r="AG71" i="18"/>
  <c r="AG13" i="5" s="1"/>
  <c r="AG90" i="18"/>
  <c r="AG41" i="5" s="1"/>
  <c r="G74" i="18"/>
  <c r="G16" i="5" s="1"/>
  <c r="G93" i="18"/>
  <c r="G44" i="5" s="1"/>
  <c r="K76" i="18"/>
  <c r="K18" i="5" s="1"/>
  <c r="K95" i="18"/>
  <c r="K46" i="5" s="1"/>
  <c r="O78" i="18"/>
  <c r="O20" i="5" s="1"/>
  <c r="O97" i="18"/>
  <c r="O48" i="5" s="1"/>
  <c r="J71" i="18"/>
  <c r="J13" i="5" s="1"/>
  <c r="J90" i="18"/>
  <c r="J41" i="5" s="1"/>
  <c r="R98" i="18"/>
  <c r="R49" i="5" s="1"/>
  <c r="R79" i="18"/>
  <c r="R21" i="5" s="1"/>
  <c r="H66" i="18"/>
  <c r="H8" i="5" s="1"/>
  <c r="H85" i="18"/>
  <c r="H36" i="5" s="1"/>
  <c r="AD88" i="18"/>
  <c r="AD39" i="5" s="1"/>
  <c r="AD69" i="18"/>
  <c r="AD11" i="5" s="1"/>
  <c r="H93" i="18"/>
  <c r="H44" i="5" s="1"/>
  <c r="H74" i="18"/>
  <c r="H16" i="5" s="1"/>
  <c r="Z79" i="18"/>
  <c r="Z21" i="5" s="1"/>
  <c r="Z98" i="18"/>
  <c r="Z49" i="5" s="1"/>
  <c r="U83" i="18"/>
  <c r="U33" i="5" s="1"/>
  <c r="S2" i="7" s="1"/>
  <c r="U64" i="18"/>
  <c r="U5" i="5" s="1"/>
  <c r="S2" i="6" s="1"/>
  <c r="Y85" i="18"/>
  <c r="Y36" i="5" s="1"/>
  <c r="Y66" i="18"/>
  <c r="Y8" i="5" s="1"/>
  <c r="AC87" i="18"/>
  <c r="AC38" i="5" s="1"/>
  <c r="AC68" i="18"/>
  <c r="AC10" i="5" s="1"/>
  <c r="AG89" i="18"/>
  <c r="AG40" i="5" s="1"/>
  <c r="AG70" i="18"/>
  <c r="AG12" i="5" s="1"/>
  <c r="G92" i="18"/>
  <c r="G43" i="5" s="1"/>
  <c r="G73" i="18"/>
  <c r="G15" i="5" s="1"/>
  <c r="K94" i="18"/>
  <c r="K45" i="5" s="1"/>
  <c r="K75" i="18"/>
  <c r="K17" i="5" s="1"/>
  <c r="O96" i="18"/>
  <c r="O47" i="5" s="1"/>
  <c r="O77" i="18"/>
  <c r="O19" i="5" s="1"/>
  <c r="S98" i="18"/>
  <c r="S49" i="5" s="1"/>
  <c r="S79" i="18"/>
  <c r="S21" i="5" s="1"/>
  <c r="H90" i="18"/>
  <c r="H41" i="5" s="1"/>
  <c r="H71" i="18"/>
  <c r="H13" i="5" s="1"/>
  <c r="N95" i="18"/>
  <c r="N46" i="5" s="1"/>
  <c r="N76" i="18"/>
  <c r="N18" i="5" s="1"/>
  <c r="AB86" i="18"/>
  <c r="AB37" i="5" s="1"/>
  <c r="AB67" i="18"/>
  <c r="AB9" i="5" s="1"/>
  <c r="T88" i="18"/>
  <c r="T39" i="5" s="1"/>
  <c r="T69" i="18"/>
  <c r="T11" i="5" s="1"/>
  <c r="O94" i="18"/>
  <c r="O45" i="5" s="1"/>
  <c r="O75" i="18"/>
  <c r="O17" i="5" s="1"/>
  <c r="D88" i="18"/>
  <c r="D39" i="5" s="1"/>
  <c r="D69" i="18"/>
  <c r="D11" i="5" s="1"/>
  <c r="F84" i="18"/>
  <c r="F35" i="5" s="1"/>
  <c r="F65" i="18"/>
  <c r="F7" i="5" s="1"/>
  <c r="N90" i="18"/>
  <c r="N41" i="5" s="1"/>
  <c r="N71" i="18"/>
  <c r="N13" i="5" s="1"/>
  <c r="R95" i="18"/>
  <c r="R46" i="5" s="1"/>
  <c r="R76" i="18"/>
  <c r="R18" i="5" s="1"/>
  <c r="U85" i="18"/>
  <c r="U36" i="5" s="1"/>
  <c r="U66" i="18"/>
  <c r="U8" i="5" s="1"/>
  <c r="G86" i="18"/>
  <c r="G37" i="5" s="1"/>
  <c r="G67" i="18"/>
  <c r="G9" i="5" s="1"/>
  <c r="T72" i="18"/>
  <c r="T14" i="5" s="1"/>
  <c r="T91" i="18"/>
  <c r="T42" i="5" s="1"/>
  <c r="AB96" i="18"/>
  <c r="AB47" i="5" s="1"/>
  <c r="AB77" i="18"/>
  <c r="AB19" i="5" s="1"/>
  <c r="T92" i="18"/>
  <c r="T43" i="5" s="1"/>
  <c r="T73" i="18"/>
  <c r="T15" i="5" s="1"/>
  <c r="AG87" i="18"/>
  <c r="AG38" i="5" s="1"/>
  <c r="AG68" i="18"/>
  <c r="AG10" i="5" s="1"/>
  <c r="G94" i="18"/>
  <c r="G45" i="5" s="1"/>
  <c r="G75" i="18"/>
  <c r="G17" i="5" s="1"/>
  <c r="AC98" i="18"/>
  <c r="AC49" i="5" s="1"/>
  <c r="AC79" i="18"/>
  <c r="AC21" i="5" s="1"/>
  <c r="W94" i="18"/>
  <c r="W45" i="5" s="1"/>
  <c r="W75" i="18"/>
  <c r="W17" i="5" s="1"/>
  <c r="G90" i="18"/>
  <c r="G41" i="5" s="1"/>
  <c r="G71" i="18"/>
  <c r="G13" i="5" s="1"/>
  <c r="T87" i="18"/>
  <c r="T38" i="5" s="1"/>
  <c r="T68" i="18"/>
  <c r="T10" i="5" s="1"/>
  <c r="AB85" i="18"/>
  <c r="AB36" i="5" s="1"/>
  <c r="AB66" i="18"/>
  <c r="AB8" i="5" s="1"/>
  <c r="V74" i="18"/>
  <c r="V16" i="5" s="1"/>
  <c r="V93" i="18"/>
  <c r="V44" i="5" s="1"/>
  <c r="F69" i="18"/>
  <c r="F11" i="5" s="1"/>
  <c r="F88" i="18"/>
  <c r="F39" i="5" s="1"/>
  <c r="L88" i="18"/>
  <c r="L39" i="5" s="1"/>
  <c r="L69" i="18"/>
  <c r="L11" i="5" s="1"/>
  <c r="W87" i="18"/>
  <c r="W38" i="5" s="1"/>
  <c r="W68" i="18"/>
  <c r="W10" i="5" s="1"/>
  <c r="J84" i="18"/>
  <c r="J35" i="5" s="1"/>
  <c r="J65" i="18"/>
  <c r="J7" i="5" s="1"/>
  <c r="S83" i="18"/>
  <c r="S33" i="5" s="1"/>
  <c r="Q2" i="7" s="1"/>
  <c r="S64" i="18"/>
  <c r="S5" i="5" s="1"/>
  <c r="Q2" i="6" s="1"/>
  <c r="Q98" i="18"/>
  <c r="Q49" i="5" s="1"/>
  <c r="Q79" i="18"/>
  <c r="Q21" i="5" s="1"/>
  <c r="AF70" i="18"/>
  <c r="AF12" i="5" s="1"/>
  <c r="AF89" i="18"/>
  <c r="AF40" i="5" s="1"/>
  <c r="W84" i="18"/>
  <c r="W35" i="5" s="1"/>
  <c r="W65" i="18"/>
  <c r="W7" i="5" s="1"/>
  <c r="M95" i="18"/>
  <c r="M46" i="5" s="1"/>
  <c r="M76" i="18"/>
  <c r="M18" i="5" s="1"/>
  <c r="H79" i="18"/>
  <c r="H21" i="5" s="1"/>
  <c r="H98" i="18"/>
  <c r="H49" i="5" s="1"/>
  <c r="T93" i="18"/>
  <c r="T44" i="5" s="1"/>
  <c r="T74" i="18"/>
  <c r="T16" i="5" s="1"/>
  <c r="M97" i="18"/>
  <c r="M48" i="5" s="1"/>
  <c r="M78" i="18"/>
  <c r="M20" i="5" s="1"/>
  <c r="T85" i="18"/>
  <c r="T36" i="5" s="1"/>
  <c r="T66" i="18"/>
  <c r="T8" i="5" s="1"/>
  <c r="Q87" i="18"/>
  <c r="Q38" i="5" s="1"/>
  <c r="Q68" i="18"/>
  <c r="Q10" i="5" s="1"/>
  <c r="L95" i="18"/>
  <c r="L46" i="5" s="1"/>
  <c r="L76" i="18"/>
  <c r="L18" i="5" s="1"/>
  <c r="E90" i="18"/>
  <c r="E41" i="5" s="1"/>
  <c r="E71" i="18"/>
  <c r="E13" i="5" s="1"/>
  <c r="J88" i="18"/>
  <c r="J39" i="5" s="1"/>
  <c r="J69" i="18"/>
  <c r="J11" i="5" s="1"/>
  <c r="AE66" i="18"/>
  <c r="AE8" i="5" s="1"/>
  <c r="AE85" i="18"/>
  <c r="AE36" i="5" s="1"/>
  <c r="Q75" i="18"/>
  <c r="Q17" i="5" s="1"/>
  <c r="Q94" i="18"/>
  <c r="Q45" i="5" s="1"/>
  <c r="K88" i="18"/>
  <c r="K39" i="5" s="1"/>
  <c r="K69" i="18"/>
  <c r="K11" i="5" s="1"/>
  <c r="AE84" i="18"/>
  <c r="AE35" i="5" s="1"/>
  <c r="AE65" i="18"/>
  <c r="AE7" i="5" s="1"/>
  <c r="U95" i="18"/>
  <c r="U46" i="5" s="1"/>
  <c r="U76" i="18"/>
  <c r="U18" i="5" s="1"/>
  <c r="V98" i="18"/>
  <c r="V49" i="5" s="1"/>
  <c r="V79" i="18"/>
  <c r="V21" i="5" s="1"/>
  <c r="AD74" i="18"/>
  <c r="AD16" i="5" s="1"/>
  <c r="AD93" i="18"/>
  <c r="AD44" i="5" s="1"/>
  <c r="AB89" i="18"/>
  <c r="AB40" i="5" s="1"/>
  <c r="AB70" i="18"/>
  <c r="AB12" i="5" s="1"/>
  <c r="V91" i="18"/>
  <c r="V42" i="5" s="1"/>
  <c r="V72" i="18"/>
  <c r="V14" i="5" s="1"/>
  <c r="I91" i="18"/>
  <c r="I42" i="5" s="1"/>
  <c r="I72" i="18"/>
  <c r="I14" i="5" s="1"/>
  <c r="L72" i="18"/>
  <c r="L14" i="5" s="1"/>
  <c r="L91" i="18"/>
  <c r="L42" i="5" s="1"/>
  <c r="R89" i="18"/>
  <c r="R40" i="5" s="1"/>
  <c r="R70" i="18"/>
  <c r="R12" i="5" s="1"/>
  <c r="R93" i="18"/>
  <c r="R44" i="5" s="1"/>
  <c r="R74" i="18"/>
  <c r="R16" i="5" s="1"/>
  <c r="E86" i="18"/>
  <c r="E37" i="5" s="1"/>
  <c r="E67" i="18"/>
  <c r="E9" i="5" s="1"/>
  <c r="AG88" i="18"/>
  <c r="AG39" i="5" s="1"/>
  <c r="AG69" i="18"/>
  <c r="AG11" i="5" s="1"/>
  <c r="G91" i="18"/>
  <c r="G42" i="5" s="1"/>
  <c r="G72" i="18"/>
  <c r="G14" i="5" s="1"/>
  <c r="K93" i="18"/>
  <c r="K44" i="5" s="1"/>
  <c r="K74" i="18"/>
  <c r="K16" i="5" s="1"/>
  <c r="AG96" i="18"/>
  <c r="AG47" i="5" s="1"/>
  <c r="AG77" i="18"/>
  <c r="AG19" i="5" s="1"/>
  <c r="P83" i="18"/>
  <c r="P33" i="5" s="1"/>
  <c r="N2" i="7" s="1"/>
  <c r="P64" i="18"/>
  <c r="P5" i="5" s="1"/>
  <c r="N2" i="6" s="1"/>
  <c r="H87" i="18"/>
  <c r="H38" i="5" s="1"/>
  <c r="H68" i="18"/>
  <c r="H10" i="5" s="1"/>
  <c r="AD90" i="18"/>
  <c r="AD41" i="5" s="1"/>
  <c r="AD71" i="18"/>
  <c r="AD13" i="5" s="1"/>
  <c r="AH92" i="18"/>
  <c r="AH43" i="5" s="1"/>
  <c r="AH73" i="18"/>
  <c r="AH15" i="5" s="1"/>
  <c r="Z96" i="18"/>
  <c r="Z47" i="5" s="1"/>
  <c r="Z77" i="18"/>
  <c r="Z19" i="5" s="1"/>
  <c r="Z83" i="18"/>
  <c r="Z33" i="5" s="1"/>
  <c r="X2" i="7" s="1"/>
  <c r="Z64" i="18"/>
  <c r="Z5" i="5" s="1"/>
  <c r="X2" i="6" s="1"/>
  <c r="AC84" i="18"/>
  <c r="AC35" i="5" s="1"/>
  <c r="AC65" i="18"/>
  <c r="AC7" i="5" s="1"/>
  <c r="AG86" i="18"/>
  <c r="AG37" i="5" s="1"/>
  <c r="AG67" i="18"/>
  <c r="AG9" i="5" s="1"/>
  <c r="G89" i="18"/>
  <c r="G40" i="5" s="1"/>
  <c r="G70" i="18"/>
  <c r="G12" i="5" s="1"/>
  <c r="K91" i="18"/>
  <c r="K42" i="5" s="1"/>
  <c r="K72" i="18"/>
  <c r="K14" i="5" s="1"/>
  <c r="O93" i="18"/>
  <c r="O44" i="5" s="1"/>
  <c r="O74" i="18"/>
  <c r="O16" i="5" s="1"/>
  <c r="S95" i="18"/>
  <c r="S46" i="5" s="1"/>
  <c r="S76" i="18"/>
  <c r="S18" i="5" s="1"/>
  <c r="W97" i="18"/>
  <c r="W48" i="5" s="1"/>
  <c r="W78" i="18"/>
  <c r="W20" i="5" s="1"/>
  <c r="AD92" i="18"/>
  <c r="AD43" i="5" s="1"/>
  <c r="AD73" i="18"/>
  <c r="AD15" i="5" s="1"/>
  <c r="AH98" i="18"/>
  <c r="AH49" i="5" s="1"/>
  <c r="AH79" i="18"/>
  <c r="AH21" i="5" s="1"/>
  <c r="P85" i="18"/>
  <c r="P36" i="5" s="1"/>
  <c r="P66" i="18"/>
  <c r="P8" i="5" s="1"/>
  <c r="H70" i="18"/>
  <c r="H12" i="5" s="1"/>
  <c r="H89" i="18"/>
  <c r="H40" i="5" s="1"/>
  <c r="X74" i="18"/>
  <c r="X16" i="5" s="1"/>
  <c r="X93" i="18"/>
  <c r="X44" i="5" s="1"/>
  <c r="P96" i="18"/>
  <c r="P47" i="5" s="1"/>
  <c r="P77" i="18"/>
  <c r="P19" i="5" s="1"/>
  <c r="AC83" i="18"/>
  <c r="AC33" i="5" s="1"/>
  <c r="AA2" i="7" s="1"/>
  <c r="AC64" i="18"/>
  <c r="AC5" i="5" s="1"/>
  <c r="AA2" i="6" s="1"/>
  <c r="AG85" i="18"/>
  <c r="AG36" i="5" s="1"/>
  <c r="AG66" i="18"/>
  <c r="AG8" i="5" s="1"/>
  <c r="G88" i="18"/>
  <c r="G39" i="5" s="1"/>
  <c r="G69" i="18"/>
  <c r="G11" i="5" s="1"/>
  <c r="K90" i="18"/>
  <c r="K41" i="5" s="1"/>
  <c r="K71" i="18"/>
  <c r="K13" i="5" s="1"/>
  <c r="O92" i="18"/>
  <c r="O43" i="5" s="1"/>
  <c r="O73" i="18"/>
  <c r="O15" i="5" s="1"/>
  <c r="S94" i="18"/>
  <c r="S45" i="5" s="1"/>
  <c r="S75" i="18"/>
  <c r="S17" i="5" s="1"/>
  <c r="W96" i="18"/>
  <c r="W47" i="5" s="1"/>
  <c r="W77" i="18"/>
  <c r="W19" i="5" s="1"/>
  <c r="AA98" i="18"/>
  <c r="AA49" i="5" s="1"/>
  <c r="AA79" i="18"/>
  <c r="AA21" i="5" s="1"/>
  <c r="X90" i="18"/>
  <c r="X41" i="5" s="1"/>
  <c r="X71" i="18"/>
  <c r="X13" i="5" s="1"/>
  <c r="AD95" i="18"/>
  <c r="AD46" i="5" s="1"/>
  <c r="AD76" i="18"/>
  <c r="AD18" i="5" s="1"/>
  <c r="T98" i="18"/>
  <c r="T49" i="5" s="1"/>
  <c r="T79" i="18"/>
  <c r="T21" i="5" s="1"/>
  <c r="U89" i="18"/>
  <c r="U40" i="5" s="1"/>
  <c r="U70" i="18"/>
  <c r="U12" i="5" s="1"/>
  <c r="AC94" i="18"/>
  <c r="AC45" i="5" s="1"/>
  <c r="AC75" i="18"/>
  <c r="AC17" i="5" s="1"/>
  <c r="D78" i="18"/>
  <c r="D20" i="5" s="1"/>
  <c r="D97" i="18"/>
  <c r="D48" i="5" s="1"/>
  <c r="M85" i="18"/>
  <c r="M36" i="5" s="1"/>
  <c r="M66" i="18"/>
  <c r="M8" i="5" s="1"/>
  <c r="AE90" i="18"/>
  <c r="AE41" i="5" s="1"/>
  <c r="AE71" i="18"/>
  <c r="AE13" i="5" s="1"/>
  <c r="AH76" i="18"/>
  <c r="AH18" i="5" s="1"/>
  <c r="AH95" i="18"/>
  <c r="AH46" i="5" s="1"/>
  <c r="L89" i="18"/>
  <c r="L40" i="5" s="1"/>
  <c r="L70" i="18"/>
  <c r="L12" i="5" s="1"/>
  <c r="W86" i="18"/>
  <c r="W37" i="5" s="1"/>
  <c r="W67" i="18"/>
  <c r="W9" i="5" s="1"/>
  <c r="F73" i="18"/>
  <c r="F15" i="5" s="1"/>
  <c r="F92" i="18"/>
  <c r="F43" i="5" s="1"/>
  <c r="AB97" i="18"/>
  <c r="AB48" i="5" s="1"/>
  <c r="AB78" i="18"/>
  <c r="AB20" i="5" s="1"/>
  <c r="M94" i="18"/>
  <c r="M45" i="5" s="1"/>
  <c r="M75" i="18"/>
  <c r="M17" i="5" s="1"/>
  <c r="F89" i="18"/>
  <c r="F40" i="5" s="1"/>
  <c r="F70" i="18"/>
  <c r="F12" i="5" s="1"/>
  <c r="U94" i="18"/>
  <c r="U45" i="5" s="1"/>
  <c r="U75" i="18"/>
  <c r="U17" i="5" s="1"/>
  <c r="D91" i="18"/>
  <c r="D42" i="5" s="1"/>
  <c r="D72" i="18"/>
  <c r="D14" i="5" s="1"/>
  <c r="N96" i="18"/>
  <c r="N47" i="5" s="1"/>
  <c r="N77" i="18"/>
  <c r="N19" i="5" s="1"/>
  <c r="AB91" i="18"/>
  <c r="AB42" i="5" s="1"/>
  <c r="AB72" i="18"/>
  <c r="AB14" i="5" s="1"/>
  <c r="V90" i="18"/>
  <c r="V41" i="5" s="1"/>
  <c r="V71" i="18"/>
  <c r="V13" i="5" s="1"/>
  <c r="AH87" i="18"/>
  <c r="AH38" i="5" s="1"/>
  <c r="AH68" i="18"/>
  <c r="AH10" i="5" s="1"/>
  <c r="AD98" i="18"/>
  <c r="AD49" i="5" s="1"/>
  <c r="AD79" i="18"/>
  <c r="AD21" i="5" s="1"/>
  <c r="X94" i="18"/>
  <c r="X45" i="5" s="1"/>
  <c r="X75" i="18"/>
  <c r="X17" i="5" s="1"/>
  <c r="N70" i="18"/>
  <c r="N12" i="5" s="1"/>
  <c r="N89" i="18"/>
  <c r="N40" i="5" s="1"/>
  <c r="H96" i="18"/>
  <c r="H47" i="5" s="1"/>
  <c r="H77" i="18"/>
  <c r="H19" i="5" s="1"/>
  <c r="E94" i="18"/>
  <c r="E45" i="5" s="1"/>
  <c r="E75" i="18"/>
  <c r="E17" i="5" s="1"/>
  <c r="X91" i="18"/>
  <c r="X42" i="5" s="1"/>
  <c r="X72" i="18"/>
  <c r="X14" i="5" s="1"/>
  <c r="W66" i="18"/>
  <c r="W8" i="5" s="1"/>
  <c r="W85" i="18"/>
  <c r="W36" i="5" s="1"/>
  <c r="M96" i="18"/>
  <c r="M47" i="5" s="1"/>
  <c r="M77" i="18"/>
  <c r="M19" i="5" s="1"/>
  <c r="J86" i="18"/>
  <c r="J37" i="5" s="1"/>
  <c r="J67" i="18"/>
  <c r="J9" i="5" s="1"/>
  <c r="AA86" i="18"/>
  <c r="AA37" i="5" s="1"/>
  <c r="AA67" i="18"/>
  <c r="AA9" i="5" s="1"/>
  <c r="Q97" i="18"/>
  <c r="Q48" i="5" s="1"/>
  <c r="Q78" i="18"/>
  <c r="Q20" i="5" s="1"/>
  <c r="AD85" i="18"/>
  <c r="AD36" i="5" s="1"/>
  <c r="AD66" i="18"/>
  <c r="AD8" i="5" s="1"/>
  <c r="J87" i="18"/>
  <c r="J38" i="5" s="1"/>
  <c r="J68" i="18"/>
  <c r="J10" i="5" s="1"/>
  <c r="AB69" i="18"/>
  <c r="AB11" i="5" s="1"/>
  <c r="AB88" i="18"/>
  <c r="AB39" i="5" s="1"/>
  <c r="I96" i="18"/>
  <c r="I47" i="5" s="1"/>
  <c r="I77" i="18"/>
  <c r="I19" i="5" s="1"/>
  <c r="D93" i="18"/>
  <c r="D44" i="5" s="1"/>
  <c r="D74" i="18"/>
  <c r="D16" i="5" s="1"/>
  <c r="P98" i="18"/>
  <c r="P49" i="5" s="1"/>
  <c r="P79" i="18"/>
  <c r="P21" i="5" s="1"/>
  <c r="AE87" i="18"/>
  <c r="AE38" i="5" s="1"/>
  <c r="AE68" i="18"/>
  <c r="AE10" i="5" s="1"/>
  <c r="G95" i="18"/>
  <c r="G46" i="5" s="1"/>
  <c r="G76" i="18"/>
  <c r="G18" i="5" s="1"/>
  <c r="AF91" i="18"/>
  <c r="AF42" i="5" s="1"/>
  <c r="AF72" i="18"/>
  <c r="AF14" i="5" s="1"/>
  <c r="E69" i="18"/>
  <c r="E11" i="5" s="1"/>
  <c r="E88" i="18"/>
  <c r="E39" i="5" s="1"/>
  <c r="U77" i="18"/>
  <c r="U19" i="5" s="1"/>
  <c r="U96" i="18"/>
  <c r="U47" i="5" s="1"/>
  <c r="R90" i="18"/>
  <c r="R41" i="5" s="1"/>
  <c r="R71" i="18"/>
  <c r="R13" i="5" s="1"/>
  <c r="E87" i="18"/>
  <c r="E38" i="5" s="1"/>
  <c r="E68" i="18"/>
  <c r="E10" i="5" s="1"/>
  <c r="Y97" i="18"/>
  <c r="Y48" i="5" s="1"/>
  <c r="Y78" i="18"/>
  <c r="Y20" i="5" s="1"/>
  <c r="T86" i="18"/>
  <c r="T37" i="5" s="1"/>
  <c r="T67" i="18"/>
  <c r="T9" i="5" s="1"/>
  <c r="U93" i="18"/>
  <c r="U44" i="5" s="1"/>
  <c r="U74" i="18"/>
  <c r="U16" i="5" s="1"/>
  <c r="N83" i="18"/>
  <c r="N33" i="5" s="1"/>
  <c r="L2" i="7" s="1"/>
  <c r="N64" i="18"/>
  <c r="N5" i="5" s="1"/>
  <c r="L2" i="6" s="1"/>
  <c r="H86" i="18"/>
  <c r="H37" i="5" s="1"/>
  <c r="H67" i="18"/>
  <c r="H9" i="5" s="1"/>
  <c r="AF86" i="18"/>
  <c r="AF37" i="5" s="1"/>
  <c r="AF67" i="18"/>
  <c r="AF9" i="5" s="1"/>
  <c r="AF98" i="18"/>
  <c r="AF49" i="5" s="1"/>
  <c r="AF79" i="18"/>
  <c r="AF21" i="5" s="1"/>
  <c r="Z89" i="18"/>
  <c r="Z40" i="5" s="1"/>
  <c r="Z70" i="18"/>
  <c r="Z12" i="5" s="1"/>
  <c r="Z93" i="18"/>
  <c r="Z44" i="5" s="1"/>
  <c r="Z74" i="18"/>
  <c r="Z16" i="5" s="1"/>
  <c r="G87" i="18"/>
  <c r="G38" i="5" s="1"/>
  <c r="G68" i="18"/>
  <c r="G10" i="5" s="1"/>
  <c r="K89" i="18"/>
  <c r="K40" i="5" s="1"/>
  <c r="K70" i="18"/>
  <c r="K12" i="5" s="1"/>
  <c r="O91" i="18"/>
  <c r="O42" i="5" s="1"/>
  <c r="O72" i="18"/>
  <c r="O14" i="5" s="1"/>
  <c r="S93" i="18"/>
  <c r="S44" i="5" s="1"/>
  <c r="S74" i="18"/>
  <c r="S16" i="5" s="1"/>
  <c r="K97" i="18"/>
  <c r="K48" i="5" s="1"/>
  <c r="K78" i="18"/>
  <c r="K20" i="5" s="1"/>
  <c r="X83" i="18"/>
  <c r="X33" i="5" s="1"/>
  <c r="V2" i="7" s="1"/>
  <c r="X64" i="18"/>
  <c r="X5" i="5" s="1"/>
  <c r="V2" i="6" s="1"/>
  <c r="P87" i="18"/>
  <c r="P38" i="5" s="1"/>
  <c r="P68" i="18"/>
  <c r="P10" i="5" s="1"/>
  <c r="H91" i="18"/>
  <c r="H42" i="5" s="1"/>
  <c r="H72" i="18"/>
  <c r="H14" i="5" s="1"/>
  <c r="AD94" i="18"/>
  <c r="AD45" i="5" s="1"/>
  <c r="AD75" i="18"/>
  <c r="AD17" i="5" s="1"/>
  <c r="AH96" i="18"/>
  <c r="AH47" i="5" s="1"/>
  <c r="AH77" i="18"/>
  <c r="AH19" i="5" s="1"/>
  <c r="AH83" i="18"/>
  <c r="AH33" i="5" s="1"/>
  <c r="AF2" i="7" s="1"/>
  <c r="AH64" i="18"/>
  <c r="AH5" i="5" s="1"/>
  <c r="AF2" i="6" s="1"/>
  <c r="G85" i="18"/>
  <c r="G36" i="5" s="1"/>
  <c r="G66" i="18"/>
  <c r="G8" i="5" s="1"/>
  <c r="K87" i="18"/>
  <c r="K38" i="5" s="1"/>
  <c r="K68" i="18"/>
  <c r="K10" i="5" s="1"/>
  <c r="O89" i="18"/>
  <c r="O40" i="5" s="1"/>
  <c r="O70" i="18"/>
  <c r="O12" i="5" s="1"/>
  <c r="S72" i="18"/>
  <c r="S14" i="5" s="1"/>
  <c r="S91" i="18"/>
  <c r="S42" i="5" s="1"/>
  <c r="W93" i="18"/>
  <c r="W44" i="5" s="1"/>
  <c r="W74" i="18"/>
  <c r="W16" i="5" s="1"/>
  <c r="AA95" i="18"/>
  <c r="AA46" i="5" s="1"/>
  <c r="AA76" i="18"/>
  <c r="AA18" i="5" s="1"/>
  <c r="AE78" i="18"/>
  <c r="AE20" i="5" s="1"/>
  <c r="AE97" i="18"/>
  <c r="AE48" i="5" s="1"/>
  <c r="P93" i="18"/>
  <c r="P44" i="5" s="1"/>
  <c r="P74" i="18"/>
  <c r="P16" i="5" s="1"/>
  <c r="X96" i="18"/>
  <c r="X47" i="5" s="1"/>
  <c r="X77" i="18"/>
  <c r="X19" i="5" s="1"/>
  <c r="X85" i="18"/>
  <c r="X36" i="5" s="1"/>
  <c r="X66" i="18"/>
  <c r="X8" i="5" s="1"/>
  <c r="P70" i="18"/>
  <c r="P12" i="5" s="1"/>
  <c r="P89" i="18"/>
  <c r="P40" i="5" s="1"/>
  <c r="AF93" i="18"/>
  <c r="AF44" i="5" s="1"/>
  <c r="AF74" i="18"/>
  <c r="AF16" i="5" s="1"/>
  <c r="R97" i="18"/>
  <c r="R48" i="5" s="1"/>
  <c r="R78" i="18"/>
  <c r="R20" i="5" s="1"/>
  <c r="G84" i="18"/>
  <c r="G35" i="5" s="1"/>
  <c r="G65" i="18"/>
  <c r="G7" i="5" s="1"/>
  <c r="K86" i="18"/>
  <c r="K37" i="5" s="1"/>
  <c r="K67" i="18"/>
  <c r="K9" i="5" s="1"/>
  <c r="O88" i="18"/>
  <c r="O39" i="5" s="1"/>
  <c r="O69" i="18"/>
  <c r="O11" i="5" s="1"/>
  <c r="S90" i="18"/>
  <c r="S41" i="5" s="1"/>
  <c r="S71" i="18"/>
  <c r="S13" i="5" s="1"/>
  <c r="W92" i="18"/>
  <c r="W43" i="5" s="1"/>
  <c r="W73" i="18"/>
  <c r="W15" i="5" s="1"/>
  <c r="AA94" i="18"/>
  <c r="AA45" i="5" s="1"/>
  <c r="AA75" i="18"/>
  <c r="AA17" i="5" s="1"/>
  <c r="AE96" i="18"/>
  <c r="AE47" i="5" s="1"/>
  <c r="AE77" i="18"/>
  <c r="AE19" i="5" s="1"/>
  <c r="AF96" i="18"/>
  <c r="AF47" i="5" s="1"/>
  <c r="AF77" i="18"/>
  <c r="AF19" i="5" s="1"/>
  <c r="N91" i="18"/>
  <c r="N42" i="5" s="1"/>
  <c r="N72" i="18"/>
  <c r="N14" i="5" s="1"/>
  <c r="T96" i="18"/>
  <c r="T47" i="5" s="1"/>
  <c r="T77" i="18"/>
  <c r="T19" i="5" s="1"/>
  <c r="I83" i="18"/>
  <c r="I33" i="5" s="1"/>
  <c r="G2" i="7" s="1"/>
  <c r="I64" i="18"/>
  <c r="I5" i="5" s="1"/>
  <c r="G2" i="6" s="1"/>
  <c r="L90" i="18"/>
  <c r="L41" i="5" s="1"/>
  <c r="L71" i="18"/>
  <c r="L13" i="5" s="1"/>
  <c r="Q95" i="18"/>
  <c r="Q46" i="5" s="1"/>
  <c r="Q76" i="18"/>
  <c r="Q18" i="5" s="1"/>
  <c r="L86" i="18"/>
  <c r="L37" i="5" s="1"/>
  <c r="L67" i="18"/>
  <c r="L9" i="5" s="1"/>
  <c r="F86" i="18"/>
  <c r="F37" i="5" s="1"/>
  <c r="F67" i="18"/>
  <c r="F9" i="5" s="1"/>
  <c r="R72" i="18"/>
  <c r="R14" i="5" s="1"/>
  <c r="R91" i="18"/>
  <c r="R42" i="5" s="1"/>
  <c r="Y96" i="18"/>
  <c r="Y47" i="5" s="1"/>
  <c r="Y77" i="18"/>
  <c r="Y19" i="5" s="1"/>
  <c r="L96" i="18"/>
  <c r="L47" i="5" s="1"/>
  <c r="L77" i="18"/>
  <c r="L19" i="5" s="1"/>
  <c r="L68" i="18"/>
  <c r="L10" i="5" s="1"/>
  <c r="L87" i="18"/>
  <c r="L38" i="5" s="1"/>
  <c r="M93" i="18"/>
  <c r="M44" i="5" s="1"/>
  <c r="M74" i="18"/>
  <c r="M16" i="5" s="1"/>
  <c r="N98" i="18"/>
  <c r="N49" i="5" s="1"/>
  <c r="N79" i="18"/>
  <c r="N21" i="5" s="1"/>
  <c r="Q83" i="18"/>
  <c r="Q33" i="5" s="1"/>
  <c r="O2" i="7" s="1"/>
  <c r="Q64" i="18"/>
  <c r="Q5" i="5" s="1"/>
  <c r="O2" i="6" s="1"/>
  <c r="AC89" i="18"/>
  <c r="AC40" i="5" s="1"/>
  <c r="AC70" i="18"/>
  <c r="AC12" i="5" s="1"/>
  <c r="F95" i="18"/>
  <c r="F46" i="5" s="1"/>
  <c r="F76" i="18"/>
  <c r="F18" i="5" s="1"/>
  <c r="T83" i="18"/>
  <c r="T33" i="5" s="1"/>
  <c r="R2" i="7" s="1"/>
  <c r="T64" i="18"/>
  <c r="T5" i="5" s="1"/>
  <c r="R2" i="6" s="1"/>
  <c r="AE98" i="18"/>
  <c r="AE49" i="5" s="1"/>
  <c r="AE79" i="18"/>
  <c r="AE21" i="5" s="1"/>
  <c r="I95" i="18"/>
  <c r="I46" i="5" s="1"/>
  <c r="I76" i="18"/>
  <c r="I18" i="5" s="1"/>
  <c r="N73" i="18"/>
  <c r="N15" i="5" s="1"/>
  <c r="N92" i="18"/>
  <c r="N43" i="5" s="1"/>
  <c r="W90" i="18"/>
  <c r="W41" i="5" s="1"/>
  <c r="W71" i="18"/>
  <c r="W13" i="5" s="1"/>
  <c r="D86" i="18"/>
  <c r="D37" i="5" s="1"/>
  <c r="D67" i="18"/>
  <c r="D9" i="5" s="1"/>
  <c r="Q96" i="18"/>
  <c r="Q47" i="5" s="1"/>
  <c r="Q77" i="18"/>
  <c r="Q19" i="5" s="1"/>
  <c r="F90" i="18"/>
  <c r="F41" i="5" s="1"/>
  <c r="F71" i="18"/>
  <c r="F13" i="5" s="1"/>
  <c r="H92" i="18"/>
  <c r="H43" i="5" s="1"/>
  <c r="H73" i="18"/>
  <c r="H15" i="5" s="1"/>
  <c r="AA97" i="18"/>
  <c r="AA48" i="5" s="1"/>
  <c r="AA78" i="18"/>
  <c r="AA20" i="5" s="1"/>
  <c r="E85" i="18"/>
  <c r="E36" i="5" s="1"/>
  <c r="E66" i="18"/>
  <c r="E8" i="5" s="1"/>
  <c r="I94" i="18"/>
  <c r="I45" i="5" s="1"/>
  <c r="I75" i="18"/>
  <c r="I17" i="5" s="1"/>
  <c r="E98" i="18"/>
  <c r="E49" i="5" s="1"/>
  <c r="E79" i="18"/>
  <c r="E21" i="5" s="1"/>
  <c r="AA84" i="18"/>
  <c r="AA35" i="5" s="1"/>
  <c r="AA65" i="18"/>
  <c r="AA7" i="5" s="1"/>
  <c r="E91" i="18"/>
  <c r="E42" i="5" s="1"/>
  <c r="E72" i="18"/>
  <c r="E14" i="5" s="1"/>
  <c r="AB92" i="18"/>
  <c r="AB43" i="5" s="1"/>
  <c r="AB73" i="18"/>
  <c r="AB15" i="5" s="1"/>
  <c r="V77" i="18"/>
  <c r="V19" i="5" s="1"/>
  <c r="V96" i="18"/>
  <c r="V47" i="5" s="1"/>
  <c r="M98" i="18"/>
  <c r="M49" i="5" s="1"/>
  <c r="M79" i="18"/>
  <c r="M21" i="5" s="1"/>
  <c r="D90" i="18"/>
  <c r="D41" i="5" s="1"/>
  <c r="D71" i="18"/>
  <c r="D13" i="5" s="1"/>
  <c r="Y83" i="18"/>
  <c r="Y33" i="5" s="1"/>
  <c r="W2" i="7" s="1"/>
  <c r="Y64" i="18"/>
  <c r="Y5" i="5" s="1"/>
  <c r="W2" i="6" s="1"/>
  <c r="H94" i="18"/>
  <c r="H45" i="5" s="1"/>
  <c r="H75" i="18"/>
  <c r="H17" i="5" s="1"/>
  <c r="J97" i="18"/>
  <c r="J48" i="5" s="1"/>
  <c r="J78" i="18"/>
  <c r="J20" i="5" s="1"/>
  <c r="AA88" i="18"/>
  <c r="AA39" i="5" s="1"/>
  <c r="AA69" i="18"/>
  <c r="AA11" i="5" s="1"/>
  <c r="AA64" i="18"/>
  <c r="AA5" i="5" s="1"/>
  <c r="Y2" i="6" s="1"/>
  <c r="AA83" i="18"/>
  <c r="AA33" i="5" s="1"/>
  <c r="Y2" i="7" s="1"/>
  <c r="M73" i="18"/>
  <c r="M15" i="5" s="1"/>
  <c r="M92" i="18"/>
  <c r="M43" i="5" s="1"/>
  <c r="AD96" i="18"/>
  <c r="AD47" i="5" s="1"/>
  <c r="AD77" i="18"/>
  <c r="AD19" i="5" s="1"/>
  <c r="E93" i="18"/>
  <c r="E44" i="5" s="1"/>
  <c r="E74" i="18"/>
  <c r="E16" i="5" s="1"/>
  <c r="Q93" i="18"/>
  <c r="Q44" i="5" s="1"/>
  <c r="Q74" i="18"/>
  <c r="Q16" i="5" s="1"/>
  <c r="AB93" i="18"/>
  <c r="AB44" i="5" s="1"/>
  <c r="AB74" i="18"/>
  <c r="AB16" i="5" s="1"/>
  <c r="U97" i="18"/>
  <c r="U48" i="5" s="1"/>
  <c r="U78" i="18"/>
  <c r="U20" i="5" s="1"/>
  <c r="X98" i="18"/>
  <c r="X49" i="5" s="1"/>
  <c r="X79" i="18"/>
  <c r="X21" i="5" s="1"/>
  <c r="AF94" i="18"/>
  <c r="AF45" i="5" s="1"/>
  <c r="AF75" i="18"/>
  <c r="AF17" i="5" s="1"/>
  <c r="F97" i="18"/>
  <c r="F48" i="5" s="1"/>
  <c r="F78" i="18"/>
  <c r="F20" i="5" s="1"/>
  <c r="D94" i="18"/>
  <c r="D45" i="5" s="1"/>
  <c r="D75" i="18"/>
  <c r="D17" i="5" s="1"/>
  <c r="AD87" i="18"/>
  <c r="AD38" i="5" s="1"/>
  <c r="AD68" i="18"/>
  <c r="AD10" i="5" s="1"/>
  <c r="AH89" i="18"/>
  <c r="AH40" i="5" s="1"/>
  <c r="AH70" i="18"/>
  <c r="AH12" i="5" s="1"/>
  <c r="AH93" i="18"/>
  <c r="AH44" i="5" s="1"/>
  <c r="AH74" i="18"/>
  <c r="AH16" i="5" s="1"/>
  <c r="O87" i="18"/>
  <c r="O38" i="5" s="1"/>
  <c r="O68" i="18"/>
  <c r="O10" i="5" s="1"/>
  <c r="S89" i="18"/>
  <c r="S40" i="5" s="1"/>
  <c r="S70" i="18"/>
  <c r="S12" i="5" s="1"/>
  <c r="W91" i="18"/>
  <c r="W42" i="5" s="1"/>
  <c r="W72" i="18"/>
  <c r="W14" i="5" s="1"/>
  <c r="AA93" i="18"/>
  <c r="AA44" i="5" s="1"/>
  <c r="AA74" i="18"/>
  <c r="AA16" i="5" s="1"/>
  <c r="S97" i="18"/>
  <c r="S48" i="5" s="1"/>
  <c r="S78" i="18"/>
  <c r="S20" i="5" s="1"/>
  <c r="AF83" i="18"/>
  <c r="AF33" i="5" s="1"/>
  <c r="AD2" i="7" s="1"/>
  <c r="AF64" i="18"/>
  <c r="AF5" i="5" s="1"/>
  <c r="AD2" i="6" s="1"/>
  <c r="X87" i="18"/>
  <c r="X38" i="5" s="1"/>
  <c r="X68" i="18"/>
  <c r="X10" i="5" s="1"/>
  <c r="P91" i="18"/>
  <c r="P42" i="5" s="1"/>
  <c r="P72" i="18"/>
  <c r="P14" i="5" s="1"/>
  <c r="H95" i="18"/>
  <c r="H46" i="5" s="1"/>
  <c r="H76" i="18"/>
  <c r="H18" i="5" s="1"/>
  <c r="S84" i="18"/>
  <c r="S35" i="5" s="1"/>
  <c r="S65" i="18"/>
  <c r="S7" i="5" s="1"/>
  <c r="K83" i="18"/>
  <c r="K33" i="5" s="1"/>
  <c r="I2" i="7" s="1"/>
  <c r="K64" i="18"/>
  <c r="K5" i="5" s="1"/>
  <c r="I2" i="6" s="1"/>
  <c r="O85" i="18"/>
  <c r="O36" i="5" s="1"/>
  <c r="O66" i="18"/>
  <c r="O8" i="5" s="1"/>
  <c r="S87" i="18"/>
  <c r="S38" i="5" s="1"/>
  <c r="S68" i="18"/>
  <c r="S10" i="5" s="1"/>
  <c r="W89" i="18"/>
  <c r="W40" i="5" s="1"/>
  <c r="W70" i="18"/>
  <c r="W12" i="5" s="1"/>
  <c r="AA91" i="18"/>
  <c r="AA42" i="5" s="1"/>
  <c r="AA72" i="18"/>
  <c r="AA14" i="5" s="1"/>
  <c r="AE93" i="18"/>
  <c r="AE44" i="5" s="1"/>
  <c r="AE74" i="18"/>
  <c r="AE16" i="5" s="1"/>
  <c r="E96" i="18"/>
  <c r="E47" i="5" s="1"/>
  <c r="E77" i="18"/>
  <c r="E19" i="5" s="1"/>
  <c r="I98" i="18"/>
  <c r="I49" i="5" s="1"/>
  <c r="I79" i="18"/>
  <c r="I21" i="5" s="1"/>
  <c r="J94" i="18"/>
  <c r="J45" i="5" s="1"/>
  <c r="J75" i="18"/>
  <c r="J17" i="5" s="1"/>
  <c r="Z97" i="18"/>
  <c r="Z48" i="5" s="1"/>
  <c r="Z78" i="18"/>
  <c r="Z20" i="5" s="1"/>
  <c r="AF66" i="18"/>
  <c r="AF8" i="5" s="1"/>
  <c r="AF85" i="18"/>
  <c r="AF36" i="5" s="1"/>
  <c r="X89" i="18"/>
  <c r="X40" i="5" s="1"/>
  <c r="X70" i="18"/>
  <c r="X12" i="5" s="1"/>
  <c r="R75" i="18"/>
  <c r="R17" i="5" s="1"/>
  <c r="R94" i="18"/>
  <c r="R45" i="5" s="1"/>
  <c r="K84" i="18"/>
  <c r="K35" i="5" s="1"/>
  <c r="K65" i="18"/>
  <c r="K7" i="5" s="1"/>
  <c r="O84" i="18"/>
  <c r="O35" i="5" s="1"/>
  <c r="O65" i="18"/>
  <c r="O7" i="5" s="1"/>
  <c r="S86" i="18"/>
  <c r="S37" i="5" s="1"/>
  <c r="S67" i="18"/>
  <c r="S9" i="5" s="1"/>
  <c r="W88" i="18"/>
  <c r="W39" i="5" s="1"/>
  <c r="W69" i="18"/>
  <c r="W11" i="5" s="1"/>
  <c r="AA90" i="18"/>
  <c r="AA41" i="5" s="1"/>
  <c r="AA71" i="18"/>
  <c r="AA13" i="5" s="1"/>
  <c r="AE92" i="18"/>
  <c r="AE43" i="5" s="1"/>
  <c r="AE73" i="18"/>
  <c r="AE15" i="5" s="1"/>
  <c r="E95" i="18"/>
  <c r="E46" i="5" s="1"/>
  <c r="E76" i="18"/>
  <c r="E18" i="5" s="1"/>
  <c r="I97" i="18"/>
  <c r="I48" i="5" s="1"/>
  <c r="I78" i="18"/>
  <c r="I20" i="5" s="1"/>
  <c r="S92" i="18"/>
  <c r="S43" i="5" s="1"/>
  <c r="S73" i="18"/>
  <c r="S15" i="5" s="1"/>
  <c r="AD91" i="18"/>
  <c r="AD42" i="5" s="1"/>
  <c r="AD72" i="18"/>
  <c r="AD14" i="5" s="1"/>
  <c r="T97" i="18"/>
  <c r="T48" i="5" s="1"/>
  <c r="T78" i="18"/>
  <c r="T20" i="5" s="1"/>
  <c r="AG83" i="18"/>
  <c r="AG33" i="5" s="1"/>
  <c r="AE2" i="7" s="1"/>
  <c r="AG64" i="18"/>
  <c r="AG5" i="5" s="1"/>
  <c r="AE2" i="6" s="1"/>
  <c r="AB90" i="18"/>
  <c r="AB41" i="5" s="1"/>
  <c r="AB71" i="18"/>
  <c r="AB13" i="5" s="1"/>
  <c r="AG95" i="18"/>
  <c r="AG46" i="5" s="1"/>
  <c r="AG76" i="18"/>
  <c r="AG18" i="5" s="1"/>
  <c r="T90" i="18"/>
  <c r="T41" i="5" s="1"/>
  <c r="T71" i="18"/>
  <c r="T13" i="5" s="1"/>
  <c r="V86" i="18"/>
  <c r="V37" i="5" s="1"/>
  <c r="V67" i="18"/>
  <c r="V9" i="5" s="1"/>
  <c r="AH91" i="18"/>
  <c r="AH42" i="5" s="1"/>
  <c r="AH72" i="18"/>
  <c r="AH14" i="5" s="1"/>
  <c r="V97" i="18"/>
  <c r="V48" i="5" s="1"/>
  <c r="V78" i="18"/>
  <c r="V20" i="5" s="1"/>
  <c r="M89" i="18"/>
  <c r="M40" i="5" s="1"/>
  <c r="M70" i="18"/>
  <c r="M12" i="5" s="1"/>
  <c r="AB87" i="18"/>
  <c r="AB38" i="5" s="1"/>
  <c r="AB68" i="18"/>
  <c r="AB10" i="5" s="1"/>
  <c r="F94" i="18"/>
  <c r="F45" i="5" s="1"/>
  <c r="F75" i="18"/>
  <c r="F17" i="5" s="1"/>
  <c r="AB98" i="18"/>
  <c r="AB49" i="5" s="1"/>
  <c r="AB79" i="18"/>
  <c r="AB21" i="5" s="1"/>
  <c r="N84" i="18"/>
  <c r="N35" i="5" s="1"/>
  <c r="N65" i="18"/>
  <c r="N7" i="5" s="1"/>
  <c r="P90" i="18"/>
  <c r="P41" i="5" s="1"/>
  <c r="P71" i="18"/>
  <c r="P13" i="5" s="1"/>
  <c r="V95" i="18"/>
  <c r="V46" i="5" s="1"/>
  <c r="V76" i="18"/>
  <c r="V18" i="5" s="1"/>
  <c r="L94" i="18"/>
  <c r="L45" i="5" s="1"/>
  <c r="L75" i="18"/>
  <c r="L17" i="5" s="1"/>
  <c r="D85" i="18"/>
  <c r="D36" i="5" s="1"/>
  <c r="D66" i="18"/>
  <c r="D8" i="5" s="1"/>
  <c r="N78" i="18"/>
  <c r="N20" i="5" s="1"/>
  <c r="N97" i="18"/>
  <c r="N48" i="5" s="1"/>
  <c r="J76" i="18"/>
  <c r="J18" i="5" s="1"/>
  <c r="J95" i="18"/>
  <c r="J46" i="5" s="1"/>
  <c r="V73" i="18"/>
  <c r="V15" i="5" s="1"/>
  <c r="V92" i="18"/>
  <c r="V43" i="5" s="1"/>
  <c r="O86" i="18"/>
  <c r="O37" i="5" s="1"/>
  <c r="O67" i="18"/>
  <c r="O9" i="5" s="1"/>
  <c r="V83" i="18"/>
  <c r="V33" i="5" s="1"/>
  <c r="T2" i="7" s="1"/>
  <c r="V64" i="18"/>
  <c r="V5" i="5" s="1"/>
  <c r="T2" i="6" s="1"/>
  <c r="G98" i="18"/>
  <c r="G49" i="5" s="1"/>
  <c r="G79" i="18"/>
  <c r="G21" i="5" s="1"/>
  <c r="V66" i="17" a="1"/>
  <c r="V66" i="17" s="1"/>
  <c r="Y58" i="17" a="1"/>
  <c r="Y58" i="17" s="1"/>
  <c r="Z58" i="17" s="1" a="1"/>
  <c r="Z58" i="17" s="1"/>
  <c r="V59" i="18"/>
  <c r="H59" i="18"/>
  <c r="F59" i="18"/>
  <c r="AB59" i="18"/>
  <c r="W59" i="18"/>
  <c r="G59" i="18"/>
  <c r="O59" i="18"/>
  <c r="T59" i="18"/>
  <c r="Y59" i="18"/>
  <c r="L59" i="18"/>
  <c r="AG59" i="18"/>
  <c r="AE59" i="18"/>
  <c r="I59" i="18"/>
  <c r="N59" i="18"/>
  <c r="D59" i="18"/>
  <c r="AD59" i="18"/>
  <c r="Q59" i="18"/>
  <c r="E59" i="18"/>
  <c r="J59" i="18"/>
  <c r="M59" i="18"/>
  <c r="P59" i="18"/>
  <c r="Z59" i="18"/>
  <c r="AC59" i="18"/>
  <c r="R59" i="18"/>
  <c r="X59" i="18"/>
  <c r="AH59" i="18"/>
  <c r="AF59" i="18"/>
  <c r="K59" i="18"/>
  <c r="U59" i="18"/>
  <c r="S59" i="18"/>
  <c r="AA59" i="18"/>
  <c r="H131" i="20" l="1"/>
  <c r="I131" i="20"/>
  <c r="L129" i="20" a="1"/>
  <c r="L129" i="20" s="1"/>
  <c r="M129" i="20" s="1" a="1"/>
  <c r="M129" i="20" s="1"/>
  <c r="H164" i="20"/>
  <c r="H145" i="20"/>
  <c r="H185" i="20"/>
  <c r="H160" i="20"/>
  <c r="H155" i="20"/>
  <c r="H181" i="20"/>
  <c r="H176" i="20"/>
  <c r="H138" i="20"/>
  <c r="H150" i="20"/>
  <c r="H141" i="20"/>
  <c r="H163" i="20"/>
  <c r="H135" i="20"/>
  <c r="H165" i="20"/>
  <c r="H159" i="20"/>
  <c r="H161" i="20"/>
  <c r="H149" i="20"/>
  <c r="H146" i="20"/>
  <c r="H167" i="20"/>
  <c r="H136" i="20"/>
  <c r="H173" i="20"/>
  <c r="H168" i="20"/>
  <c r="H157" i="20"/>
  <c r="H142" i="20"/>
  <c r="H162" i="20"/>
  <c r="H174" i="20"/>
  <c r="H178" i="20"/>
  <c r="H148" i="20"/>
  <c r="H177" i="20"/>
  <c r="H169" i="20"/>
  <c r="H166" i="20"/>
  <c r="H188" i="20"/>
  <c r="H144" i="20"/>
  <c r="H184" i="20"/>
  <c r="H182" i="20"/>
  <c r="H147" i="20"/>
  <c r="H187" i="20"/>
  <c r="H179" i="20"/>
  <c r="H154" i="20"/>
  <c r="H139" i="20"/>
  <c r="H175" i="20"/>
  <c r="H183" i="20"/>
  <c r="H143" i="20"/>
  <c r="H180" i="20"/>
  <c r="H186" i="20"/>
  <c r="H140" i="20"/>
  <c r="H137" i="20"/>
  <c r="H158" i="20"/>
  <c r="H156" i="20"/>
  <c r="G163" i="20"/>
  <c r="G187" i="20"/>
  <c r="G135" i="20"/>
  <c r="G183" i="20"/>
  <c r="G150" i="20"/>
  <c r="G161" i="20"/>
  <c r="G148" i="20"/>
  <c r="G142" i="20"/>
  <c r="G139" i="20"/>
  <c r="G165" i="20"/>
  <c r="G188" i="20"/>
  <c r="G159" i="20"/>
  <c r="G186" i="20"/>
  <c r="G157" i="20"/>
  <c r="G177" i="20"/>
  <c r="G169" i="20"/>
  <c r="G184" i="20"/>
  <c r="G168" i="20"/>
  <c r="G181" i="20"/>
  <c r="G178" i="20"/>
  <c r="G173" i="20"/>
  <c r="G149" i="20"/>
  <c r="G145" i="20"/>
  <c r="G166" i="20"/>
  <c r="G162" i="20"/>
  <c r="G143" i="20"/>
  <c r="G140" i="20"/>
  <c r="G180" i="20"/>
  <c r="G147" i="20"/>
  <c r="G156" i="20"/>
  <c r="G176" i="20"/>
  <c r="G158" i="20"/>
  <c r="G185" i="20"/>
  <c r="G155" i="20"/>
  <c r="G179" i="20"/>
  <c r="G167" i="20"/>
  <c r="G160" i="20"/>
  <c r="G154" i="20"/>
  <c r="G182" i="20"/>
  <c r="G137" i="20"/>
  <c r="G174" i="20"/>
  <c r="G144" i="20"/>
  <c r="G141" i="20"/>
  <c r="G136" i="20"/>
  <c r="G175" i="20"/>
  <c r="G164" i="20"/>
  <c r="G146" i="20"/>
  <c r="G138" i="20"/>
  <c r="W66" i="17" a="1"/>
  <c r="W66" i="17" s="1"/>
  <c r="AA58" i="17" a="1"/>
  <c r="AA58" i="17" s="1"/>
  <c r="AB58" i="17" s="1" a="1"/>
  <c r="AB58" i="17" s="1"/>
  <c r="AC58" i="17" s="1" a="1"/>
  <c r="AC58" i="17" s="1"/>
  <c r="J131" i="20" l="1"/>
  <c r="K131" i="20"/>
  <c r="J144" i="20"/>
  <c r="J183" i="20"/>
  <c r="J148" i="20"/>
  <c r="J146" i="20"/>
  <c r="J140" i="20"/>
  <c r="J137" i="20"/>
  <c r="J138" i="20"/>
  <c r="J150" i="20"/>
  <c r="J177" i="20"/>
  <c r="J169" i="20"/>
  <c r="J182" i="20"/>
  <c r="J160" i="20"/>
  <c r="J147" i="20"/>
  <c r="J139" i="20"/>
  <c r="J179" i="20"/>
  <c r="J156" i="20"/>
  <c r="J135" i="20"/>
  <c r="J136" i="20"/>
  <c r="J166" i="20"/>
  <c r="J143" i="20"/>
  <c r="J154" i="20"/>
  <c r="J181" i="20"/>
  <c r="J175" i="20"/>
  <c r="J174" i="20"/>
  <c r="J142" i="20"/>
  <c r="J184" i="20"/>
  <c r="J187" i="20"/>
  <c r="J176" i="20"/>
  <c r="J188" i="20"/>
  <c r="J155" i="20"/>
  <c r="J180" i="20"/>
  <c r="J163" i="20"/>
  <c r="J141" i="20"/>
  <c r="J186" i="20"/>
  <c r="J165" i="20"/>
  <c r="J164" i="20"/>
  <c r="J145" i="20"/>
  <c r="J162" i="20"/>
  <c r="J178" i="20"/>
  <c r="J149" i="20"/>
  <c r="J167" i="20"/>
  <c r="J161" i="20"/>
  <c r="J168" i="20"/>
  <c r="J173" i="20"/>
  <c r="J157" i="20"/>
  <c r="J158" i="20"/>
  <c r="J159" i="20"/>
  <c r="J185" i="20"/>
  <c r="I164" i="20"/>
  <c r="I179" i="20"/>
  <c r="I143" i="20"/>
  <c r="I157" i="20"/>
  <c r="I158" i="20"/>
  <c r="I140" i="20"/>
  <c r="I145" i="20"/>
  <c r="I186" i="20"/>
  <c r="I183" i="20"/>
  <c r="I188" i="20"/>
  <c r="I176" i="20"/>
  <c r="I160" i="20"/>
  <c r="I162" i="20"/>
  <c r="I169" i="20"/>
  <c r="I181" i="20"/>
  <c r="I135" i="20"/>
  <c r="I137" i="20"/>
  <c r="I148" i="20"/>
  <c r="I182" i="20"/>
  <c r="I156" i="20"/>
  <c r="I154" i="20"/>
  <c r="I185" i="20"/>
  <c r="I184" i="20"/>
  <c r="I136" i="20"/>
  <c r="I150" i="20"/>
  <c r="I180" i="20"/>
  <c r="I141" i="20"/>
  <c r="I161" i="20"/>
  <c r="I159" i="20"/>
  <c r="I138" i="20"/>
  <c r="I149" i="20"/>
  <c r="I166" i="20"/>
  <c r="I144" i="20"/>
  <c r="I167" i="20"/>
  <c r="I175" i="20"/>
  <c r="I146" i="20"/>
  <c r="I178" i="20"/>
  <c r="I163" i="20"/>
  <c r="I177" i="20"/>
  <c r="I173" i="20"/>
  <c r="I142" i="20"/>
  <c r="I155" i="20"/>
  <c r="I139" i="20"/>
  <c r="I174" i="20"/>
  <c r="I165" i="20"/>
  <c r="I147" i="20"/>
  <c r="I187" i="20"/>
  <c r="I168" i="20"/>
  <c r="N129" i="20" a="1"/>
  <c r="N129" i="20" s="1"/>
  <c r="X66" i="17" a="1"/>
  <c r="X66" i="17" s="1"/>
  <c r="Y66" i="17" s="1" a="1"/>
  <c r="Y66" i="17" s="1"/>
  <c r="AD58" i="17" a="1"/>
  <c r="AD58" i="17" s="1"/>
  <c r="L131" i="20" l="1"/>
  <c r="M131" i="20"/>
  <c r="K142" i="20"/>
  <c r="K157" i="20"/>
  <c r="K148" i="20"/>
  <c r="K176" i="20"/>
  <c r="K187" i="20"/>
  <c r="K155" i="20"/>
  <c r="K162" i="20"/>
  <c r="K135" i="20"/>
  <c r="K141" i="20"/>
  <c r="K178" i="20"/>
  <c r="K175" i="20"/>
  <c r="K137" i="20"/>
  <c r="K139" i="20"/>
  <c r="K180" i="20"/>
  <c r="K166" i="20"/>
  <c r="K177" i="20"/>
  <c r="K164" i="20"/>
  <c r="K144" i="20"/>
  <c r="K183" i="20"/>
  <c r="K158" i="20"/>
  <c r="K147" i="20"/>
  <c r="K156" i="20"/>
  <c r="K161" i="20"/>
  <c r="K160" i="20"/>
  <c r="K173" i="20"/>
  <c r="K150" i="20"/>
  <c r="K181" i="20"/>
  <c r="K146" i="20"/>
  <c r="K185" i="20"/>
  <c r="K143" i="20"/>
  <c r="K163" i="20"/>
  <c r="K184" i="20"/>
  <c r="K174" i="20"/>
  <c r="K138" i="20"/>
  <c r="K136" i="20"/>
  <c r="K182" i="20"/>
  <c r="K169" i="20"/>
  <c r="K140" i="20"/>
  <c r="K159" i="20"/>
  <c r="K149" i="20"/>
  <c r="K167" i="20"/>
  <c r="K154" i="20"/>
  <c r="K165" i="20"/>
  <c r="K168" i="20"/>
  <c r="K186" i="20"/>
  <c r="K145" i="20"/>
  <c r="K188" i="20"/>
  <c r="K179" i="20"/>
  <c r="O129" i="20" a="1"/>
  <c r="O129" i="20" s="1"/>
  <c r="Z66" i="17" a="1"/>
  <c r="Z66" i="17" s="1"/>
  <c r="AA66" i="17" s="1" a="1"/>
  <c r="AA66" i="17" s="1"/>
  <c r="AB66" i="17" s="1" a="1"/>
  <c r="AB66" i="17" s="1"/>
  <c r="AE58" i="17" a="1"/>
  <c r="AE58" i="17" s="1"/>
  <c r="AF58" i="17" s="1" a="1"/>
  <c r="AF58" i="17" s="1"/>
  <c r="N131" i="20" l="1"/>
  <c r="L135" i="20"/>
  <c r="L176" i="20"/>
  <c r="L156" i="20"/>
  <c r="L162" i="20"/>
  <c r="L187" i="20"/>
  <c r="L137" i="20"/>
  <c r="L184" i="20"/>
  <c r="L173" i="20"/>
  <c r="L186" i="20"/>
  <c r="L178" i="20"/>
  <c r="L161" i="20"/>
  <c r="L166" i="20"/>
  <c r="L168" i="20"/>
  <c r="L167" i="20"/>
  <c r="L158" i="20"/>
  <c r="L165" i="20"/>
  <c r="L175" i="20"/>
  <c r="L157" i="20"/>
  <c r="L159" i="20"/>
  <c r="L142" i="20"/>
  <c r="L177" i="20"/>
  <c r="L160" i="20"/>
  <c r="L179" i="20"/>
  <c r="L188" i="20"/>
  <c r="L169" i="20"/>
  <c r="L185" i="20"/>
  <c r="L146" i="20"/>
  <c r="L155" i="20"/>
  <c r="L147" i="20"/>
  <c r="L144" i="20"/>
  <c r="L174" i="20"/>
  <c r="L182" i="20"/>
  <c r="L163" i="20"/>
  <c r="L139" i="20"/>
  <c r="L136" i="20"/>
  <c r="L180" i="20"/>
  <c r="L164" i="20"/>
  <c r="L138" i="20"/>
  <c r="L140" i="20"/>
  <c r="L149" i="20"/>
  <c r="L154" i="20"/>
  <c r="L145" i="20"/>
  <c r="L150" i="20"/>
  <c r="L143" i="20"/>
  <c r="L148" i="20"/>
  <c r="L183" i="20"/>
  <c r="L141" i="20"/>
  <c r="L181" i="20"/>
  <c r="P129" i="20" a="1"/>
  <c r="P129" i="20" s="1"/>
  <c r="AC66" i="17" a="1"/>
  <c r="AC66" i="17" s="1"/>
  <c r="AD66" i="17" s="1" a="1"/>
  <c r="AD66" i="17" s="1"/>
  <c r="AE66" i="17" s="1" a="1"/>
  <c r="AE66" i="17" s="1"/>
  <c r="O131" i="20" l="1"/>
  <c r="M163" i="20"/>
  <c r="M165" i="20"/>
  <c r="M182" i="20"/>
  <c r="M173" i="20"/>
  <c r="M162" i="20"/>
  <c r="M185" i="20"/>
  <c r="M155" i="20"/>
  <c r="M154" i="20"/>
  <c r="M175" i="20"/>
  <c r="M160" i="20"/>
  <c r="M187" i="20"/>
  <c r="M135" i="20"/>
  <c r="M186" i="20"/>
  <c r="M184" i="20"/>
  <c r="M143" i="20"/>
  <c r="M176" i="20"/>
  <c r="M167" i="20"/>
  <c r="M150" i="20"/>
  <c r="M166" i="20"/>
  <c r="M174" i="20"/>
  <c r="M181" i="20"/>
  <c r="M145" i="20"/>
  <c r="M144" i="20"/>
  <c r="M188" i="20"/>
  <c r="M161" i="20"/>
  <c r="M147" i="20"/>
  <c r="M180" i="20"/>
  <c r="M139" i="20"/>
  <c r="M159" i="20"/>
  <c r="M146" i="20"/>
  <c r="M169" i="20"/>
  <c r="M140" i="20"/>
  <c r="M149" i="20"/>
  <c r="M136" i="20"/>
  <c r="M142" i="20"/>
  <c r="M168" i="20"/>
  <c r="M158" i="20"/>
  <c r="M148" i="20"/>
  <c r="M157" i="20"/>
  <c r="M156" i="20"/>
  <c r="M138" i="20"/>
  <c r="M141" i="20"/>
  <c r="M164" i="20"/>
  <c r="M137" i="20"/>
  <c r="M183" i="20"/>
  <c r="M179" i="20"/>
  <c r="M177" i="20"/>
  <c r="M178" i="20"/>
  <c r="Q129" i="20" a="1"/>
  <c r="Q129" i="20" s="1"/>
  <c r="AF66" i="17" a="1"/>
  <c r="AF66" i="17" s="1"/>
  <c r="P131" i="20" l="1"/>
  <c r="N142" i="20"/>
  <c r="N183" i="20"/>
  <c r="N149" i="20"/>
  <c r="N144" i="20"/>
  <c r="N167" i="20"/>
  <c r="N186" i="20"/>
  <c r="N135" i="20"/>
  <c r="N178" i="20"/>
  <c r="N179" i="20"/>
  <c r="N154" i="20"/>
  <c r="N173" i="20"/>
  <c r="N143" i="20"/>
  <c r="N159" i="20"/>
  <c r="N141" i="20"/>
  <c r="N176" i="20"/>
  <c r="N156" i="20"/>
  <c r="N187" i="20"/>
  <c r="N150" i="20"/>
  <c r="N188" i="20"/>
  <c r="N158" i="20"/>
  <c r="N175" i="20"/>
  <c r="N184" i="20"/>
  <c r="N177" i="20"/>
  <c r="N136" i="20"/>
  <c r="N157" i="20"/>
  <c r="N169" i="20"/>
  <c r="N162" i="20"/>
  <c r="N163" i="20"/>
  <c r="N161" i="20"/>
  <c r="N138" i="20"/>
  <c r="N182" i="20"/>
  <c r="N185" i="20"/>
  <c r="N181" i="20"/>
  <c r="N174" i="20"/>
  <c r="N164" i="20"/>
  <c r="N139" i="20"/>
  <c r="N160" i="20"/>
  <c r="N145" i="20"/>
  <c r="N155" i="20"/>
  <c r="N137" i="20"/>
  <c r="N180" i="20"/>
  <c r="N146" i="20"/>
  <c r="N166" i="20"/>
  <c r="N168" i="20"/>
  <c r="N148" i="20"/>
  <c r="N165" i="20"/>
  <c r="N147" i="20"/>
  <c r="N140" i="20"/>
  <c r="R129" i="20" a="1"/>
  <c r="R129" i="20" s="1"/>
  <c r="Q131" i="20" l="1"/>
  <c r="O147" i="20"/>
  <c r="O146" i="20"/>
  <c r="O181" i="20"/>
  <c r="O182" i="20"/>
  <c r="O173" i="20"/>
  <c r="O140" i="20"/>
  <c r="O176" i="20"/>
  <c r="O136" i="20"/>
  <c r="O155" i="20"/>
  <c r="O174" i="20"/>
  <c r="O164" i="20"/>
  <c r="O175" i="20"/>
  <c r="O185" i="20"/>
  <c r="O150" i="20"/>
  <c r="O167" i="20"/>
  <c r="O142" i="20"/>
  <c r="O135" i="20"/>
  <c r="O168" i="20"/>
  <c r="O179" i="20"/>
  <c r="O159" i="20"/>
  <c r="O186" i="20"/>
  <c r="O166" i="20"/>
  <c r="O156" i="20"/>
  <c r="O162" i="20"/>
  <c r="O148" i="20"/>
  <c r="O180" i="20"/>
  <c r="O158" i="20"/>
  <c r="O169" i="20"/>
  <c r="O188" i="20"/>
  <c r="O149" i="20"/>
  <c r="O161" i="20"/>
  <c r="O138" i="20"/>
  <c r="O187" i="20"/>
  <c r="O157" i="20"/>
  <c r="O141" i="20"/>
  <c r="O137" i="20"/>
  <c r="O165" i="20"/>
  <c r="O177" i="20"/>
  <c r="O178" i="20"/>
  <c r="O144" i="20"/>
  <c r="O160" i="20"/>
  <c r="O184" i="20"/>
  <c r="O154" i="20"/>
  <c r="O139" i="20"/>
  <c r="O163" i="20"/>
  <c r="O183" i="20"/>
  <c r="O143" i="20"/>
  <c r="O145" i="20"/>
  <c r="S129" i="20" a="1"/>
  <c r="S129" i="20" s="1"/>
  <c r="R131" i="20" l="1"/>
  <c r="P156" i="20"/>
  <c r="P146" i="20"/>
  <c r="P181" i="20"/>
  <c r="P159" i="20"/>
  <c r="P177" i="20"/>
  <c r="P173" i="20"/>
  <c r="P178" i="20"/>
  <c r="P137" i="20"/>
  <c r="P169" i="20"/>
  <c r="P167" i="20"/>
  <c r="P136" i="20"/>
  <c r="P138" i="20"/>
  <c r="P176" i="20"/>
  <c r="P162" i="20"/>
  <c r="P165" i="20"/>
  <c r="P174" i="20"/>
  <c r="P144" i="20"/>
  <c r="P142" i="20"/>
  <c r="P185" i="20"/>
  <c r="P166" i="20"/>
  <c r="P179" i="20"/>
  <c r="P150" i="20"/>
  <c r="P184" i="20"/>
  <c r="P149" i="20"/>
  <c r="P186" i="20"/>
  <c r="P154" i="20"/>
  <c r="P180" i="20"/>
  <c r="P135" i="20"/>
  <c r="P141" i="20"/>
  <c r="P187" i="20"/>
  <c r="P182" i="20"/>
  <c r="P161" i="20"/>
  <c r="P157" i="20"/>
  <c r="P163" i="20"/>
  <c r="P168" i="20"/>
  <c r="P143" i="20"/>
  <c r="P160" i="20"/>
  <c r="P188" i="20"/>
  <c r="P147" i="20"/>
  <c r="P145" i="20"/>
  <c r="P148" i="20"/>
  <c r="P175" i="20"/>
  <c r="P140" i="20"/>
  <c r="P139" i="20"/>
  <c r="P158" i="20"/>
  <c r="P183" i="20"/>
  <c r="P164" i="20"/>
  <c r="P155" i="20"/>
  <c r="T129" i="20" a="1"/>
  <c r="T129" i="20" s="1"/>
  <c r="S131" i="20" l="1"/>
  <c r="Q183" i="20"/>
  <c r="Q139" i="20"/>
  <c r="Q147" i="20"/>
  <c r="Q155" i="20"/>
  <c r="Q176" i="20"/>
  <c r="Q142" i="20"/>
  <c r="Q181" i="20"/>
  <c r="Q177" i="20"/>
  <c r="Q149" i="20"/>
  <c r="Q140" i="20"/>
  <c r="Q166" i="20"/>
  <c r="Q174" i="20"/>
  <c r="Q175" i="20"/>
  <c r="Q157" i="20"/>
  <c r="Q144" i="20"/>
  <c r="Q141" i="20"/>
  <c r="Q169" i="20"/>
  <c r="Q154" i="20"/>
  <c r="Q161" i="20"/>
  <c r="Q164" i="20"/>
  <c r="Q178" i="20"/>
  <c r="Q182" i="20"/>
  <c r="Q167" i="20"/>
  <c r="Q135" i="20"/>
  <c r="Q163" i="20"/>
  <c r="Q180" i="20"/>
  <c r="Q146" i="20"/>
  <c r="Q158" i="20"/>
  <c r="Q165" i="20"/>
  <c r="Q160" i="20"/>
  <c r="Q168" i="20"/>
  <c r="Q138" i="20"/>
  <c r="Q148" i="20"/>
  <c r="Q159" i="20"/>
  <c r="Q179" i="20"/>
  <c r="Q186" i="20"/>
  <c r="Q145" i="20"/>
  <c r="Q150" i="20"/>
  <c r="Q188" i="20"/>
  <c r="Q184" i="20"/>
  <c r="Q143" i="20"/>
  <c r="Q137" i="20"/>
  <c r="Q156" i="20"/>
  <c r="Q187" i="20"/>
  <c r="Q173" i="20"/>
  <c r="Q185" i="20"/>
  <c r="Q136" i="20"/>
  <c r="Q162" i="20"/>
  <c r="U129" i="20" a="1"/>
  <c r="U129" i="20" s="1"/>
  <c r="T131" i="20" l="1"/>
  <c r="R140" i="20"/>
  <c r="R135" i="20"/>
  <c r="R187" i="20"/>
  <c r="R166" i="20"/>
  <c r="R181" i="20"/>
  <c r="R169" i="20"/>
  <c r="R158" i="20"/>
  <c r="R185" i="20"/>
  <c r="R179" i="20"/>
  <c r="R136" i="20"/>
  <c r="R168" i="20"/>
  <c r="R167" i="20"/>
  <c r="R162" i="20"/>
  <c r="R145" i="20"/>
  <c r="R177" i="20"/>
  <c r="R188" i="20"/>
  <c r="R182" i="20"/>
  <c r="R164" i="20"/>
  <c r="R144" i="20"/>
  <c r="R138" i="20"/>
  <c r="R174" i="20"/>
  <c r="R154" i="20"/>
  <c r="R163" i="20"/>
  <c r="R155" i="20"/>
  <c r="R186" i="20"/>
  <c r="R184" i="20"/>
  <c r="R142" i="20"/>
  <c r="R180" i="20"/>
  <c r="R159" i="20"/>
  <c r="R149" i="20"/>
  <c r="R137" i="20"/>
  <c r="R161" i="20"/>
  <c r="R150" i="20"/>
  <c r="R148" i="20"/>
  <c r="R139" i="20"/>
  <c r="R141" i="20"/>
  <c r="R165" i="20"/>
  <c r="R173" i="20"/>
  <c r="R176" i="20"/>
  <c r="R143" i="20"/>
  <c r="R146" i="20"/>
  <c r="R156" i="20"/>
  <c r="R157" i="20"/>
  <c r="R175" i="20"/>
  <c r="R160" i="20"/>
  <c r="R178" i="20"/>
  <c r="R183" i="20"/>
  <c r="R147" i="20"/>
  <c r="V129" i="20" a="1"/>
  <c r="V129" i="20" s="1"/>
  <c r="U131" i="20" l="1"/>
  <c r="S162" i="20"/>
  <c r="S156" i="20"/>
  <c r="S185" i="20"/>
  <c r="S159" i="20"/>
  <c r="S167" i="20"/>
  <c r="S186" i="20"/>
  <c r="S182" i="20"/>
  <c r="S158" i="20"/>
  <c r="S181" i="20"/>
  <c r="S187" i="20"/>
  <c r="S141" i="20"/>
  <c r="S155" i="20"/>
  <c r="S179" i="20"/>
  <c r="S175" i="20"/>
  <c r="S176" i="20"/>
  <c r="S147" i="20"/>
  <c r="S177" i="20"/>
  <c r="S183" i="20"/>
  <c r="S135" i="20"/>
  <c r="S173" i="20"/>
  <c r="S169" i="20"/>
  <c r="S180" i="20"/>
  <c r="S149" i="20"/>
  <c r="S154" i="20"/>
  <c r="S164" i="20"/>
  <c r="S165" i="20"/>
  <c r="S146" i="20"/>
  <c r="S144" i="20"/>
  <c r="S140" i="20"/>
  <c r="S137" i="20"/>
  <c r="S136" i="20"/>
  <c r="S163" i="20"/>
  <c r="S178" i="20"/>
  <c r="S161" i="20"/>
  <c r="S143" i="20"/>
  <c r="S188" i="20"/>
  <c r="S166" i="20"/>
  <c r="S139" i="20"/>
  <c r="S138" i="20"/>
  <c r="S168" i="20"/>
  <c r="S157" i="20"/>
  <c r="S145" i="20"/>
  <c r="S184" i="20"/>
  <c r="S174" i="20"/>
  <c r="S160" i="20"/>
  <c r="S148" i="20"/>
  <c r="S150" i="20"/>
  <c r="S142" i="20"/>
  <c r="W129" i="20" a="1"/>
  <c r="W129" i="20" s="1"/>
  <c r="V131" i="20" l="1"/>
  <c r="T162" i="20"/>
  <c r="T135" i="20"/>
  <c r="T180" i="20"/>
  <c r="T156" i="20"/>
  <c r="T182" i="20"/>
  <c r="T166" i="20"/>
  <c r="T143" i="20"/>
  <c r="T139" i="20"/>
  <c r="T159" i="20"/>
  <c r="T174" i="20"/>
  <c r="T137" i="20"/>
  <c r="T150" i="20"/>
  <c r="T173" i="20"/>
  <c r="T169" i="20"/>
  <c r="T157" i="20"/>
  <c r="T147" i="20"/>
  <c r="T167" i="20"/>
  <c r="T163" i="20"/>
  <c r="T178" i="20"/>
  <c r="T165" i="20"/>
  <c r="T187" i="20"/>
  <c r="T168" i="20"/>
  <c r="T136" i="20"/>
  <c r="T184" i="20"/>
  <c r="T154" i="20"/>
  <c r="T160" i="20"/>
  <c r="T183" i="20"/>
  <c r="T158" i="20"/>
  <c r="T161" i="20"/>
  <c r="T149" i="20"/>
  <c r="T164" i="20"/>
  <c r="T186" i="20"/>
  <c r="T176" i="20"/>
  <c r="T177" i="20"/>
  <c r="T188" i="20"/>
  <c r="T146" i="20"/>
  <c r="T145" i="20"/>
  <c r="T141" i="20"/>
  <c r="T179" i="20"/>
  <c r="T144" i="20"/>
  <c r="T140" i="20"/>
  <c r="T138" i="20"/>
  <c r="T155" i="20"/>
  <c r="T185" i="20"/>
  <c r="T175" i="20"/>
  <c r="T181" i="20"/>
  <c r="T142" i="20"/>
  <c r="T148" i="20"/>
  <c r="X129" i="20" a="1"/>
  <c r="X129" i="20" s="1"/>
  <c r="W131" i="20" l="1"/>
  <c r="U167" i="20"/>
  <c r="U142" i="20"/>
  <c r="U156" i="20"/>
  <c r="U136" i="20"/>
  <c r="U150" i="20"/>
  <c r="U147" i="20"/>
  <c r="U163" i="20"/>
  <c r="U185" i="20"/>
  <c r="U180" i="20"/>
  <c r="U149" i="20"/>
  <c r="U148" i="20"/>
  <c r="U140" i="20"/>
  <c r="U135" i="20"/>
  <c r="U164" i="20"/>
  <c r="U145" i="20"/>
  <c r="U154" i="20"/>
  <c r="U141" i="20"/>
  <c r="U144" i="20"/>
  <c r="U137" i="20"/>
  <c r="U168" i="20"/>
  <c r="U160" i="20"/>
  <c r="U146" i="20"/>
  <c r="U138" i="20"/>
  <c r="U187" i="20"/>
  <c r="U169" i="20"/>
  <c r="U162" i="20"/>
  <c r="U161" i="20"/>
  <c r="U181" i="20"/>
  <c r="U184" i="20"/>
  <c r="U173" i="20"/>
  <c r="U186" i="20"/>
  <c r="U139" i="20"/>
  <c r="U183" i="20"/>
  <c r="U177" i="20"/>
  <c r="U176" i="20"/>
  <c r="U165" i="20"/>
  <c r="U155" i="20"/>
  <c r="U159" i="20"/>
  <c r="U175" i="20"/>
  <c r="U166" i="20"/>
  <c r="U188" i="20"/>
  <c r="U179" i="20"/>
  <c r="U157" i="20"/>
  <c r="U182" i="20"/>
  <c r="U158" i="20"/>
  <c r="U178" i="20"/>
  <c r="U143" i="20"/>
  <c r="U174" i="20"/>
  <c r="Y129" i="20" a="1"/>
  <c r="Y129" i="20" s="1"/>
  <c r="X131" i="20" l="1"/>
  <c r="V159" i="20"/>
  <c r="V166" i="20"/>
  <c r="V167" i="20"/>
  <c r="V183" i="20"/>
  <c r="V148" i="20"/>
  <c r="V138" i="20"/>
  <c r="V137" i="20"/>
  <c r="V186" i="20"/>
  <c r="V169" i="20"/>
  <c r="V173" i="20"/>
  <c r="V185" i="20"/>
  <c r="V145" i="20"/>
  <c r="V141" i="20"/>
  <c r="V177" i="20"/>
  <c r="V165" i="20"/>
  <c r="V162" i="20"/>
  <c r="V168" i="20"/>
  <c r="V149" i="20"/>
  <c r="V160" i="20"/>
  <c r="V187" i="20"/>
  <c r="V135" i="20"/>
  <c r="V156" i="20"/>
  <c r="V182" i="20"/>
  <c r="V161" i="20"/>
  <c r="V164" i="20"/>
  <c r="V155" i="20"/>
  <c r="V136" i="20"/>
  <c r="V181" i="20"/>
  <c r="V176" i="20"/>
  <c r="V146" i="20"/>
  <c r="V175" i="20"/>
  <c r="V158" i="20"/>
  <c r="V143" i="20"/>
  <c r="V180" i="20"/>
  <c r="V150" i="20"/>
  <c r="V144" i="20"/>
  <c r="V179" i="20"/>
  <c r="V139" i="20"/>
  <c r="V142" i="20"/>
  <c r="V178" i="20"/>
  <c r="V147" i="20"/>
  <c r="V140" i="20"/>
  <c r="V163" i="20"/>
  <c r="V188" i="20"/>
  <c r="V154" i="20"/>
  <c r="V157" i="20"/>
  <c r="V184" i="20"/>
  <c r="V174" i="20"/>
  <c r="Z129" i="20" a="1"/>
  <c r="Z129" i="20" s="1"/>
  <c r="Y131" i="20" l="1"/>
  <c r="W139" i="20"/>
  <c r="W155" i="20"/>
  <c r="W174" i="20"/>
  <c r="W148" i="20"/>
  <c r="W157" i="20"/>
  <c r="W184" i="20"/>
  <c r="W180" i="20"/>
  <c r="W141" i="20"/>
  <c r="W144" i="20"/>
  <c r="W181" i="20"/>
  <c r="W163" i="20"/>
  <c r="W173" i="20"/>
  <c r="W156" i="20"/>
  <c r="W145" i="20"/>
  <c r="W182" i="20"/>
  <c r="W138" i="20"/>
  <c r="W164" i="20"/>
  <c r="W188" i="20"/>
  <c r="W137" i="20"/>
  <c r="W162" i="20"/>
  <c r="W149" i="20"/>
  <c r="W169" i="20"/>
  <c r="W161" i="20"/>
  <c r="W159" i="20"/>
  <c r="W168" i="20"/>
  <c r="W136" i="20"/>
  <c r="W183" i="20"/>
  <c r="W176" i="20"/>
  <c r="W175" i="20"/>
  <c r="W167" i="20"/>
  <c r="W150" i="20"/>
  <c r="W147" i="20"/>
  <c r="W179" i="20"/>
  <c r="W186" i="20"/>
  <c r="W166" i="20"/>
  <c r="W135" i="20"/>
  <c r="W158" i="20"/>
  <c r="W154" i="20"/>
  <c r="W142" i="20"/>
  <c r="W140" i="20"/>
  <c r="W143" i="20"/>
  <c r="W160" i="20"/>
  <c r="W187" i="20"/>
  <c r="W165" i="20"/>
  <c r="W178" i="20"/>
  <c r="W185" i="20"/>
  <c r="W177" i="20"/>
  <c r="W146" i="20"/>
  <c r="AA129" i="20" a="1"/>
  <c r="AA129" i="20" s="1"/>
  <c r="Z131" i="20" l="1"/>
  <c r="X144" i="20"/>
  <c r="X155" i="20"/>
  <c r="X140" i="20"/>
  <c r="X181" i="20"/>
  <c r="X138" i="20"/>
  <c r="X165" i="20"/>
  <c r="X154" i="20"/>
  <c r="X176" i="20"/>
  <c r="X135" i="20"/>
  <c r="X143" i="20"/>
  <c r="X162" i="20"/>
  <c r="X147" i="20"/>
  <c r="X185" i="20"/>
  <c r="X163" i="20"/>
  <c r="X178" i="20"/>
  <c r="X159" i="20"/>
  <c r="X187" i="20"/>
  <c r="X173" i="20"/>
  <c r="X145" i="20"/>
  <c r="X179" i="20"/>
  <c r="X160" i="20"/>
  <c r="X180" i="20"/>
  <c r="X167" i="20"/>
  <c r="X184" i="20"/>
  <c r="X157" i="20"/>
  <c r="X158" i="20"/>
  <c r="X188" i="20"/>
  <c r="X148" i="20"/>
  <c r="X139" i="20"/>
  <c r="X182" i="20"/>
  <c r="X174" i="20"/>
  <c r="X177" i="20"/>
  <c r="X168" i="20"/>
  <c r="X166" i="20"/>
  <c r="X161" i="20"/>
  <c r="X150" i="20"/>
  <c r="X142" i="20"/>
  <c r="X141" i="20"/>
  <c r="X146" i="20"/>
  <c r="X186" i="20"/>
  <c r="X136" i="20"/>
  <c r="X169" i="20"/>
  <c r="X183" i="20"/>
  <c r="X156" i="20"/>
  <c r="X149" i="20"/>
  <c r="X175" i="20"/>
  <c r="X137" i="20"/>
  <c r="X164" i="20"/>
  <c r="AB129" i="20" a="1"/>
  <c r="AB129" i="20" s="1"/>
  <c r="AA131" i="20" l="1"/>
  <c r="Y144" i="20"/>
  <c r="Y183" i="20"/>
  <c r="Y149" i="20"/>
  <c r="Y174" i="20"/>
  <c r="Y187" i="20"/>
  <c r="Y155" i="20"/>
  <c r="Y137" i="20"/>
  <c r="Y146" i="20"/>
  <c r="Y145" i="20"/>
  <c r="Y180" i="20"/>
  <c r="Y166" i="20"/>
  <c r="Y141" i="20"/>
  <c r="Y150" i="20"/>
  <c r="Y164" i="20"/>
  <c r="Y165" i="20"/>
  <c r="Y158" i="20"/>
  <c r="Y175" i="20"/>
  <c r="Y160" i="20"/>
  <c r="Y139" i="20"/>
  <c r="Y163" i="20"/>
  <c r="Y168" i="20"/>
  <c r="Y182" i="20"/>
  <c r="Y142" i="20"/>
  <c r="Y161" i="20"/>
  <c r="Y178" i="20"/>
  <c r="Y156" i="20"/>
  <c r="Y177" i="20"/>
  <c r="Y188" i="20"/>
  <c r="Y162" i="20"/>
  <c r="Y135" i="20"/>
  <c r="Y169" i="20"/>
  <c r="Y186" i="20"/>
  <c r="Y147" i="20"/>
  <c r="Y167" i="20"/>
  <c r="Y173" i="20"/>
  <c r="Y154" i="20"/>
  <c r="Y176" i="20"/>
  <c r="Y181" i="20"/>
  <c r="Y157" i="20"/>
  <c r="Y179" i="20"/>
  <c r="Y143" i="20"/>
  <c r="Y185" i="20"/>
  <c r="Y136" i="20"/>
  <c r="Y148" i="20"/>
  <c r="Y140" i="20"/>
  <c r="Y159" i="20"/>
  <c r="Y138" i="20"/>
  <c r="Y184" i="20"/>
  <c r="AC129" i="20" a="1"/>
  <c r="AC129" i="20" s="1"/>
  <c r="AB131" i="20" l="1"/>
  <c r="Z144" i="20"/>
  <c r="Z180" i="20"/>
  <c r="Z142" i="20"/>
  <c r="Z176" i="20"/>
  <c r="Z155" i="20"/>
  <c r="Z185" i="20"/>
  <c r="Z149" i="20"/>
  <c r="Z169" i="20"/>
  <c r="Z148" i="20"/>
  <c r="Z167" i="20"/>
  <c r="Z145" i="20"/>
  <c r="Z146" i="20"/>
  <c r="Z160" i="20"/>
  <c r="Z165" i="20"/>
  <c r="Z138" i="20"/>
  <c r="Z140" i="20"/>
  <c r="Z150" i="20"/>
  <c r="Z187" i="20"/>
  <c r="Z139" i="20"/>
  <c r="Z181" i="20"/>
  <c r="Z158" i="20"/>
  <c r="Z157" i="20"/>
  <c r="Z154" i="20"/>
  <c r="Z137" i="20"/>
  <c r="Z168" i="20"/>
  <c r="Z178" i="20"/>
  <c r="Z173" i="20"/>
  <c r="Z184" i="20"/>
  <c r="Z188" i="20"/>
  <c r="Z147" i="20"/>
  <c r="Z162" i="20"/>
  <c r="Z179" i="20"/>
  <c r="Z136" i="20"/>
  <c r="Z161" i="20"/>
  <c r="Z159" i="20"/>
  <c r="Z186" i="20"/>
  <c r="Z143" i="20"/>
  <c r="Z182" i="20"/>
  <c r="Z141" i="20"/>
  <c r="Z156" i="20"/>
  <c r="Z164" i="20"/>
  <c r="Z175" i="20"/>
  <c r="Z135" i="20"/>
  <c r="Z177" i="20"/>
  <c r="Z166" i="20"/>
  <c r="Z174" i="20"/>
  <c r="Z163" i="20"/>
  <c r="Z183" i="20"/>
  <c r="AD129" i="20" a="1"/>
  <c r="AD129" i="20" s="1"/>
  <c r="AC131" i="20" l="1"/>
  <c r="AA145" i="20"/>
  <c r="AA166" i="20"/>
  <c r="AA148" i="20"/>
  <c r="AA181" i="20"/>
  <c r="AA141" i="20"/>
  <c r="AA157" i="20"/>
  <c r="AA135" i="20"/>
  <c r="AD131" i="20" s="1"/>
  <c r="AA142" i="20"/>
  <c r="AA138" i="20"/>
  <c r="AA188" i="20"/>
  <c r="AA186" i="20"/>
  <c r="AA144" i="20"/>
  <c r="AA150" i="20"/>
  <c r="AA146" i="20"/>
  <c r="AA162" i="20"/>
  <c r="AA140" i="20"/>
  <c r="AA175" i="20"/>
  <c r="AA176" i="20"/>
  <c r="AA161" i="20"/>
  <c r="AA147" i="20"/>
  <c r="AA139" i="20"/>
  <c r="AA169" i="20"/>
  <c r="AA149" i="20"/>
  <c r="AA163" i="20"/>
  <c r="AA154" i="20"/>
  <c r="AA174" i="20"/>
  <c r="AA164" i="20"/>
  <c r="AA187" i="20"/>
  <c r="AA183" i="20"/>
  <c r="AA178" i="20"/>
  <c r="AA158" i="20"/>
  <c r="AA184" i="20"/>
  <c r="AA155" i="20"/>
  <c r="AA180" i="20"/>
  <c r="AA156" i="20"/>
  <c r="AA136" i="20"/>
  <c r="AA159" i="20"/>
  <c r="AA168" i="20"/>
  <c r="AA160" i="20"/>
  <c r="AA185" i="20"/>
  <c r="AA177" i="20"/>
  <c r="AA167" i="20"/>
  <c r="AA173" i="20"/>
  <c r="AA179" i="20"/>
  <c r="AA137" i="20"/>
  <c r="AA165" i="20"/>
  <c r="AA182" i="20"/>
  <c r="AA143" i="20"/>
  <c r="AE129" i="20" a="1"/>
  <c r="AE129" i="20" s="1"/>
  <c r="AB146" i="20" l="1"/>
  <c r="AB135" i="20"/>
  <c r="AB138" i="20"/>
  <c r="AB157" i="20"/>
  <c r="AB165" i="20"/>
  <c r="AB159" i="20"/>
  <c r="AB155" i="20"/>
  <c r="AB140" i="20"/>
  <c r="AB183" i="20"/>
  <c r="AB178" i="20"/>
  <c r="AB143" i="20"/>
  <c r="AB175" i="20"/>
  <c r="AB162" i="20"/>
  <c r="AB181" i="20"/>
  <c r="AB160" i="20"/>
  <c r="AB174" i="20"/>
  <c r="AB166" i="20"/>
  <c r="AB187" i="20"/>
  <c r="AB182" i="20"/>
  <c r="AB167" i="20"/>
  <c r="AB180" i="20"/>
  <c r="AB145" i="20"/>
  <c r="AB158" i="20"/>
  <c r="AB176" i="20"/>
  <c r="AB168" i="20"/>
  <c r="AB177" i="20"/>
  <c r="AB184" i="20"/>
  <c r="AB188" i="20"/>
  <c r="AB136" i="20"/>
  <c r="AB163" i="20"/>
  <c r="AB142" i="20"/>
  <c r="AB150" i="20"/>
  <c r="AB137" i="20"/>
  <c r="AB148" i="20"/>
  <c r="AB144" i="20"/>
  <c r="AB156" i="20"/>
  <c r="AB149" i="20"/>
  <c r="AB164" i="20"/>
  <c r="AB186" i="20"/>
  <c r="AB173" i="20"/>
  <c r="AB169" i="20"/>
  <c r="AB141" i="20"/>
  <c r="AB147" i="20"/>
  <c r="AB179" i="20"/>
  <c r="AB154" i="20"/>
  <c r="AB161" i="20"/>
  <c r="AB139" i="20"/>
  <c r="AB185" i="20"/>
  <c r="AF129" i="20" a="1"/>
  <c r="AF129" i="20" s="1"/>
  <c r="AE131" i="20" l="1"/>
  <c r="AG129" i="20" a="1"/>
  <c r="AG129" i="20" s="1"/>
  <c r="AC135" i="20"/>
  <c r="AC148" i="20"/>
  <c r="AC176" i="20"/>
  <c r="AC138" i="20"/>
  <c r="AC166" i="20"/>
  <c r="AC147" i="20"/>
  <c r="AC142" i="20"/>
  <c r="AC161" i="20"/>
  <c r="AC144" i="20"/>
  <c r="AC177" i="20"/>
  <c r="AC140" i="20"/>
  <c r="AC157" i="20"/>
  <c r="AC136" i="20"/>
  <c r="AC168" i="20"/>
  <c r="AC143" i="20"/>
  <c r="AC137" i="20"/>
  <c r="AC162" i="20"/>
  <c r="AC141" i="20"/>
  <c r="AC184" i="20"/>
  <c r="AC178" i="20"/>
  <c r="AC156" i="20"/>
  <c r="AC181" i="20"/>
  <c r="AC183" i="20"/>
  <c r="AC179" i="20"/>
  <c r="AC186" i="20"/>
  <c r="AC185" i="20"/>
  <c r="AC173" i="20"/>
  <c r="AC146" i="20"/>
  <c r="AC145" i="20"/>
  <c r="AC174" i="20"/>
  <c r="AC182" i="20"/>
  <c r="AC188" i="20"/>
  <c r="AC139" i="20"/>
  <c r="AC158" i="20"/>
  <c r="AC154" i="20"/>
  <c r="AC163" i="20"/>
  <c r="AC160" i="20"/>
  <c r="AC167" i="20"/>
  <c r="AC187" i="20"/>
  <c r="AC149" i="20"/>
  <c r="AC159" i="20"/>
  <c r="AC150" i="20"/>
  <c r="AC169" i="20"/>
  <c r="AC165" i="20"/>
  <c r="AC164" i="20"/>
  <c r="AC155" i="20"/>
  <c r="AC175" i="20"/>
  <c r="AC180" i="20"/>
  <c r="AF131" i="20" l="1"/>
  <c r="AH129" i="20" a="1"/>
  <c r="AH129" i="20" s="1"/>
  <c r="AD155" i="20"/>
  <c r="AD169" i="20"/>
  <c r="AD135" i="20"/>
  <c r="AD165" i="20"/>
  <c r="AD142" i="20"/>
  <c r="AD168" i="20"/>
  <c r="AD183" i="20"/>
  <c r="AD173" i="20"/>
  <c r="AD188" i="20"/>
  <c r="AD166" i="20"/>
  <c r="AD180" i="20"/>
  <c r="AD162" i="20"/>
  <c r="AD161" i="20"/>
  <c r="AD175" i="20"/>
  <c r="AD138" i="20"/>
  <c r="AD157" i="20"/>
  <c r="AD176" i="20"/>
  <c r="AD150" i="20"/>
  <c r="AD177" i="20"/>
  <c r="AD186" i="20"/>
  <c r="AD187" i="20"/>
  <c r="AD178" i="20"/>
  <c r="AD174" i="20"/>
  <c r="AD143" i="20"/>
  <c r="AD145" i="20"/>
  <c r="AD139" i="20"/>
  <c r="AD182" i="20"/>
  <c r="AD144" i="20"/>
  <c r="AD184" i="20"/>
  <c r="AD141" i="20"/>
  <c r="AD140" i="20"/>
  <c r="AD179" i="20"/>
  <c r="AD154" i="20"/>
  <c r="AD156" i="20"/>
  <c r="AD149" i="20"/>
  <c r="AD164" i="20"/>
  <c r="AD159" i="20"/>
  <c r="AD163" i="20"/>
  <c r="AD181" i="20"/>
  <c r="AD148" i="20"/>
  <c r="AD136" i="20"/>
  <c r="AD185" i="20"/>
  <c r="AD158" i="20"/>
  <c r="AD167" i="20"/>
  <c r="AD137" i="20"/>
  <c r="AD146" i="20"/>
  <c r="AD160" i="20"/>
  <c r="AD147" i="20"/>
  <c r="AG131" i="20" l="1"/>
  <c r="AE174" i="20"/>
  <c r="AE146" i="20"/>
  <c r="AE135" i="20"/>
  <c r="AE167" i="20"/>
  <c r="AE138" i="20"/>
  <c r="AE178" i="20"/>
  <c r="AE168" i="20"/>
  <c r="AE158" i="20"/>
  <c r="AE150" i="20"/>
  <c r="AE166" i="20"/>
  <c r="AE176" i="20"/>
  <c r="AE183" i="20"/>
  <c r="AE159" i="20"/>
  <c r="AE154" i="20"/>
  <c r="AE148" i="20"/>
  <c r="AE140" i="20"/>
  <c r="AE137" i="20"/>
  <c r="AE187" i="20"/>
  <c r="AE180" i="20"/>
  <c r="AE179" i="20"/>
  <c r="AE141" i="20"/>
  <c r="AE147" i="20"/>
  <c r="AE163" i="20"/>
  <c r="AE144" i="20"/>
  <c r="AE164" i="20"/>
  <c r="AE157" i="20"/>
  <c r="AE188" i="20"/>
  <c r="AE169" i="20"/>
  <c r="AE184" i="20"/>
  <c r="AE149" i="20"/>
  <c r="AE185" i="20"/>
  <c r="AE177" i="20"/>
  <c r="AE181" i="20"/>
  <c r="AE182" i="20"/>
  <c r="AE139" i="20"/>
  <c r="AE155" i="20"/>
  <c r="AE165" i="20"/>
  <c r="AE161" i="20"/>
  <c r="AE173" i="20"/>
  <c r="AE136" i="20"/>
  <c r="AE160" i="20"/>
  <c r="AE142" i="20"/>
  <c r="AE186" i="20"/>
  <c r="AE156" i="20"/>
  <c r="AE162" i="20"/>
  <c r="AE145" i="20"/>
  <c r="AE175" i="20"/>
  <c r="AE143" i="20"/>
  <c r="AI129" i="20" a="1"/>
  <c r="AI129" i="20" s="1"/>
  <c r="AH131" i="20" l="1"/>
  <c r="AF174" i="20"/>
  <c r="AF141" i="20"/>
  <c r="AF179" i="20"/>
  <c r="AF150" i="20"/>
  <c r="AF142" i="20"/>
  <c r="AF168" i="20"/>
  <c r="AF155" i="20"/>
  <c r="AF145" i="20"/>
  <c r="AF165" i="20"/>
  <c r="AF157" i="20"/>
  <c r="AF156" i="20"/>
  <c r="AF148" i="20"/>
  <c r="AF137" i="20"/>
  <c r="AF135" i="20"/>
  <c r="AF184" i="20"/>
  <c r="AF162" i="20"/>
  <c r="AF180" i="20"/>
  <c r="AF138" i="20"/>
  <c r="AF143" i="20"/>
  <c r="AF149" i="20"/>
  <c r="AF188" i="20"/>
  <c r="AF178" i="20"/>
  <c r="AF158" i="20"/>
  <c r="AF185" i="20"/>
  <c r="AF176" i="20"/>
  <c r="AF167" i="20"/>
  <c r="AF147" i="20"/>
  <c r="AF140" i="20"/>
  <c r="AF166" i="20"/>
  <c r="AF187" i="20"/>
  <c r="AF177" i="20"/>
  <c r="AF169" i="20"/>
  <c r="AF182" i="20"/>
  <c r="AF183" i="20"/>
  <c r="AF163" i="20"/>
  <c r="AF161" i="20"/>
  <c r="AF160" i="20"/>
  <c r="AF173" i="20"/>
  <c r="AF146" i="20"/>
  <c r="AF139" i="20"/>
  <c r="AF144" i="20"/>
  <c r="AF154" i="20"/>
  <c r="AF186" i="20"/>
  <c r="AF175" i="20"/>
  <c r="AF136" i="20"/>
  <c r="AF159" i="20"/>
  <c r="AF164" i="20"/>
  <c r="AF181" i="20"/>
  <c r="AI131" i="20"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<sst xmlns="http://schemas.openxmlformats.org/spreadsheetml/2006/main" count="2116" uniqueCount="550">
  <si>
    <t>BDEQ BAU Electricity Output from Distributed Sources</t>
  </si>
  <si>
    <t>BDEQ BAU Distributed Electricity Source Capacity</t>
  </si>
  <si>
    <t>Sources:</t>
  </si>
  <si>
    <t>Distributed Generation and Capacity</t>
  </si>
  <si>
    <t>Energy Information Administration</t>
  </si>
  <si>
    <t>Annual Energy Outlook 2020</t>
  </si>
  <si>
    <t>https://www.eia.gov/outlooks/aeo/tables_ref.php</t>
  </si>
  <si>
    <t>Table 21 and Table 22</t>
  </si>
  <si>
    <t>Urban vs. Rural Residential Households</t>
  </si>
  <si>
    <t>Residential Energy Consumption Survey (RECS)</t>
  </si>
  <si>
    <t>https://www.eia.gov/consumption/residential/data/2015/hc/hc2.1.xlsx</t>
  </si>
  <si>
    <t>Table HC2.1</t>
  </si>
  <si>
    <t>State Downscaling</t>
  </si>
  <si>
    <t>EIA State Level API to call data for:</t>
  </si>
  <si>
    <t>Nat gas nonpeaker, onshore wind, solar, and petroleum capacity and generation</t>
  </si>
  <si>
    <t>Scripts used to call and process data here:</t>
  </si>
  <si>
    <t>https://github.com/RMI-Web/state-policy-simulator/blob/master/derive_metrics/bldgs/BDEQ_SYDEC.py</t>
  </si>
  <si>
    <t>Notes</t>
  </si>
  <si>
    <t>The variable "BCEU BAU Components Energy Use" includes only "purchased electricity"</t>
  </si>
  <si>
    <t>(i.e. that which buildings get from the grid, not generate on-site), so the quantities</t>
  </si>
  <si>
    <t xml:space="preserve">of generation in this variable are additional. Electricity Output is reported in MWh and </t>
  </si>
  <si>
    <t>Capacity is reported in MW</t>
  </si>
  <si>
    <t>Urban Rural Split</t>
  </si>
  <si>
    <t>Urban</t>
  </si>
  <si>
    <t>Rural</t>
  </si>
  <si>
    <t>Conversion from billion kilowatthours to megawatthours</t>
  </si>
  <si>
    <t>Conversion from gigawatts to megawatts</t>
  </si>
  <si>
    <t>Notes for state downscaling</t>
  </si>
  <si>
    <t xml:space="preserve">EIA publishes small-scale production by state for residential, commercial, and independent </t>
  </si>
  <si>
    <t>producers (e.g. residential PV generation located at https://www.eia.gov/opendata/qb.php?category=1737602)</t>
  </si>
  <si>
    <t>Divide the state’s net electricity generation for a given technology (e.g. solar PV, including utility-scale) by the national total</t>
  </si>
  <si>
    <t>Where the given sector’s generation is not available (e.g. onshore wind for residential), proxy using the state’s independent power producers.</t>
  </si>
  <si>
    <t>Get national level distributed generation figures from the AEO, using the API</t>
  </si>
  <si>
    <t>Report</t>
  </si>
  <si>
    <t>Scenario</t>
  </si>
  <si>
    <t>Reference case</t>
  </si>
  <si>
    <t>Datekey</t>
  </si>
  <si>
    <t>Release Date</t>
  </si>
  <si>
    <t>RST000</t>
  </si>
  <si>
    <t>21. Residential Sector Equipment Stock and Efficiency, and Distributed Generation</t>
  </si>
  <si>
    <t xml:space="preserve"> Equipment Stock Data</t>
  </si>
  <si>
    <t>Equipment Stock (million units)</t>
  </si>
  <si>
    <t xml:space="preserve"> Main Space Heaters</t>
  </si>
  <si>
    <t>RST000:ba_ElectricHeatP</t>
  </si>
  <si>
    <t xml:space="preserve">   Electric Heat Pumps</t>
  </si>
  <si>
    <t>RST000:ba_ElectricOther</t>
  </si>
  <si>
    <t xml:space="preserve">   Electric Other</t>
  </si>
  <si>
    <t>RST000:ba_NaturalGasHea</t>
  </si>
  <si>
    <t xml:space="preserve">   Natural Gas Heat Pumps</t>
  </si>
  <si>
    <t>RST000:ba_NaturalGasOth</t>
  </si>
  <si>
    <t xml:space="preserve">   Natural Gas Other</t>
  </si>
  <si>
    <t>RST000:ba_Distillate</t>
  </si>
  <si>
    <t xml:space="preserve">   Distillate Fuel Oil</t>
  </si>
  <si>
    <t>RST000:ba_LiquefiedPetr</t>
  </si>
  <si>
    <t xml:space="preserve">   Propane</t>
  </si>
  <si>
    <t>RST000:ba_Kerosene</t>
  </si>
  <si>
    <t xml:space="preserve">   Kerosene</t>
  </si>
  <si>
    <t>RST000:ba_WoodStoves</t>
  </si>
  <si>
    <t xml:space="preserve">   Wood Stoves</t>
  </si>
  <si>
    <t>RST000:ba_GeothermalHea</t>
  </si>
  <si>
    <t xml:space="preserve">   Geothermal Heat Pumps</t>
  </si>
  <si>
    <t>RST000:ba_Total</t>
  </si>
  <si>
    <t xml:space="preserve">     Total</t>
  </si>
  <si>
    <t xml:space="preserve"> Space Cooling (million units)</t>
  </si>
  <si>
    <t>RST000:ca_ElectricHeatP</t>
  </si>
  <si>
    <t>RST000:ca_NaturalGasHea</t>
  </si>
  <si>
    <t>RST000:ca_GeothermalHea</t>
  </si>
  <si>
    <t>RST000:ca_CentralAirCon</t>
  </si>
  <si>
    <t xml:space="preserve">   Central Air Conditioners</t>
  </si>
  <si>
    <t>RST000:ca_RoomAirCondit</t>
  </si>
  <si>
    <t xml:space="preserve">   Room Air Conditioners</t>
  </si>
  <si>
    <t>RST000:ca_Total</t>
  </si>
  <si>
    <t xml:space="preserve"> Water Heaters (million units)</t>
  </si>
  <si>
    <t>RST000:da_Electric</t>
  </si>
  <si>
    <t xml:space="preserve">   Electric</t>
  </si>
  <si>
    <t>RST000:da_NaturalGas</t>
  </si>
  <si>
    <t xml:space="preserve">   Natural Gas</t>
  </si>
  <si>
    <t>RST000:da_Distillate</t>
  </si>
  <si>
    <t>RST000:da_LiquefiedPetr</t>
  </si>
  <si>
    <t>RST000:da_SolarThermal</t>
  </si>
  <si>
    <t xml:space="preserve">   Solar Thermal</t>
  </si>
  <si>
    <t>RST000:da_Total</t>
  </si>
  <si>
    <t xml:space="preserve"> Cooking Equipment (million units) 1/</t>
  </si>
  <si>
    <t>RST000:ea_Electric</t>
  </si>
  <si>
    <t>RST000:ea_NaturalGas</t>
  </si>
  <si>
    <t>RST000:ea_LiquefiedPetr</t>
  </si>
  <si>
    <t>RST000:ea_Total</t>
  </si>
  <si>
    <t xml:space="preserve"> Clothes Dryers (million units)</t>
  </si>
  <si>
    <t>RST000:fa_Electric</t>
  </si>
  <si>
    <t>RST000:fa_NaturalGas</t>
  </si>
  <si>
    <t>RST000:fa_Total</t>
  </si>
  <si>
    <t xml:space="preserve"> Other Appliances (million units)</t>
  </si>
  <si>
    <t>RST000:ga_Refrigerators</t>
  </si>
  <si>
    <t xml:space="preserve">   Refrigerators</t>
  </si>
  <si>
    <t>RST000:ga_Freezers</t>
  </si>
  <si>
    <t xml:space="preserve">   Freezers</t>
  </si>
  <si>
    <t>Stock Average Equipment Efficiency</t>
  </si>
  <si>
    <t>RST000:ha_ElectricHeatP</t>
  </si>
  <si>
    <t xml:space="preserve">   Electric Heat Pumps (HSPF)</t>
  </si>
  <si>
    <t>RST000:ha_NaturalGasHea</t>
  </si>
  <si>
    <t xml:space="preserve">   Natural Gas Heat Pumps (GCOP)</t>
  </si>
  <si>
    <t>RST000:ha_GeothermalHea</t>
  </si>
  <si>
    <t xml:space="preserve">   Geothermal Heat Pumps (COP)</t>
  </si>
  <si>
    <t>RST000:ha_NaturalGasFur</t>
  </si>
  <si>
    <t xml:space="preserve">   Natural Gas Furnace (AFUE)</t>
  </si>
  <si>
    <t>RST000:ha_DistillateFur</t>
  </si>
  <si>
    <t xml:space="preserve">   Distillate Furnace (AFUE)</t>
  </si>
  <si>
    <t xml:space="preserve"> Space Cooling</t>
  </si>
  <si>
    <t>RST000:ia_ElectricHeatP</t>
  </si>
  <si>
    <t xml:space="preserve">   Electric Heat Pumps (SEER)</t>
  </si>
  <si>
    <t>RST000:ia_NaturalGasHea</t>
  </si>
  <si>
    <t>RST000:ia_GeothermalHea</t>
  </si>
  <si>
    <t xml:space="preserve">   Geothermal Heat Pumps (EER)</t>
  </si>
  <si>
    <t>RST000:ia_Cent.AirCondi</t>
  </si>
  <si>
    <t xml:space="preserve">   Central Air Conditioners (SEER)</t>
  </si>
  <si>
    <t>RST000:ia_RoomAirCondit</t>
  </si>
  <si>
    <t xml:space="preserve">   Room Air Conditioners (EER)</t>
  </si>
  <si>
    <t xml:space="preserve"> Water Heaters</t>
  </si>
  <si>
    <t>RST000:ja_Electric(EF)</t>
  </si>
  <si>
    <t xml:space="preserve">   Electric (EF)</t>
  </si>
  <si>
    <t>RST000:ja_NaturalGas(EF</t>
  </si>
  <si>
    <t xml:space="preserve">   Natural Gas (EF)</t>
  </si>
  <si>
    <t>RST000:ja_Distillate(EF</t>
  </si>
  <si>
    <t xml:space="preserve">   Distillate Fuel Oil (EF)</t>
  </si>
  <si>
    <t>RST000:ja_LiquefiedPetr</t>
  </si>
  <si>
    <t xml:space="preserve">   Propane (EF)</t>
  </si>
  <si>
    <t xml:space="preserve"> Other Appliances (kilowatthours per year) 2/</t>
  </si>
  <si>
    <t>RST000:ka_Refrigerators</t>
  </si>
  <si>
    <t>RST000:ka_Freezers</t>
  </si>
  <si>
    <t>Building Shell Efficiency Index 3/</t>
  </si>
  <si>
    <t xml:space="preserve"> Space Heating</t>
  </si>
  <si>
    <t>RST000:la_Pre-1998Homes</t>
  </si>
  <si>
    <t xml:space="preserve">   Pre-2015 Homes</t>
  </si>
  <si>
    <t>RST000:la_NewConstructi</t>
  </si>
  <si>
    <t xml:space="preserve">   New Construction</t>
  </si>
  <si>
    <t>RST000:la_AllHomes</t>
  </si>
  <si>
    <t xml:space="preserve">     All Homes</t>
  </si>
  <si>
    <t>RST000:ma_Pre-1998Homes</t>
  </si>
  <si>
    <t>RST000:ma_NewConstructi</t>
  </si>
  <si>
    <t>RST000:ma_AllHomes</t>
  </si>
  <si>
    <t xml:space="preserve"> Distributed Generation and</t>
  </si>
  <si>
    <t xml:space="preserve"> Combined Heat and Power</t>
  </si>
  <si>
    <t xml:space="preserve">   Generating Capacity (gigawatts)</t>
  </si>
  <si>
    <t>RST000:dgc_FuelsCells</t>
  </si>
  <si>
    <t xml:space="preserve">     Natural Gas Fuel Cells</t>
  </si>
  <si>
    <t>RST000:dgc_SolarPhoto</t>
  </si>
  <si>
    <t xml:space="preserve">     Solar Photovoltaic</t>
  </si>
  <si>
    <t>RST000:dgc_WindHuffHuff</t>
  </si>
  <si>
    <t xml:space="preserve">     Wind</t>
  </si>
  <si>
    <t>RST000:dgc_TotalCap</t>
  </si>
  <si>
    <t xml:space="preserve">       Total</t>
  </si>
  <si>
    <t xml:space="preserve">   Net Generation (billion kilowatthours)</t>
  </si>
  <si>
    <t>RST000:dgg_FuelCells</t>
  </si>
  <si>
    <t>RST000:dgg_SolarPhoto</t>
  </si>
  <si>
    <t>RST000:dgg_WindHuffHuff</t>
  </si>
  <si>
    <t>RST000:dgg_TotalGen</t>
  </si>
  <si>
    <t xml:space="preserve">     Disposition</t>
  </si>
  <si>
    <t>RST000:dgg_SalestoGrid</t>
  </si>
  <si>
    <t xml:space="preserve">       Sales to the Grid</t>
  </si>
  <si>
    <t>RST000:dgg_forOwnUse</t>
  </si>
  <si>
    <t xml:space="preserve">       Generation for Own Use</t>
  </si>
  <si>
    <t xml:space="preserve">   Energy Input (trillion Btu)</t>
  </si>
  <si>
    <t>RST000:dge_FuelCells</t>
  </si>
  <si>
    <t>RST000:dge_SolarPhoto</t>
  </si>
  <si>
    <t>RST000:dge_WindHuffHuff</t>
  </si>
  <si>
    <t>RST000:dge_TotalGen</t>
  </si>
  <si>
    <t>(by type) in each Census division.  The values listed for New Construction represent the change in heating and cooling load</t>
  </si>
  <si>
    <t>based on the difference in physical size and shell attributes for a newly-constructed home (by type and Census division).</t>
  </si>
  <si>
    <t>As an example, a value of 0.95 for cooling in the New Construction row equates to a cooling load 5% lower than the 2015</t>
  </si>
  <si>
    <t>stock, after accounting for the physical size difference and efficiency gains from better insulation, window replacement,</t>
  </si>
  <si>
    <t>or other building envelope improvements.</t>
  </si>
  <si>
    <t>period for heating divided by total electric input in watt-hours during the same period.</t>
  </si>
  <si>
    <t>dividing the energy output by the energy input.</t>
  </si>
  <si>
    <t>conditions, by dividing the energy output by the energy input.</t>
  </si>
  <si>
    <t>out in the standardized Department of Energy test procedures.</t>
  </si>
  <si>
    <t>Btu during its normal annual usage period for cooling divided by the total electric energy input in watt-hours during the same</t>
  </si>
  <si>
    <t>period.</t>
  </si>
  <si>
    <t>watts at any given set of rating conditions, expressed in Btu per hour per watt.</t>
  </si>
  <si>
    <t>by the U.S. Department of Energy.</t>
  </si>
  <si>
    <t>CST000</t>
  </si>
  <si>
    <t>22. Commercial Sector Energy Consumption, Floorspace, Equipment Efficiency, and Distributed Generation</t>
  </si>
  <si>
    <t xml:space="preserve"> Indicators</t>
  </si>
  <si>
    <t>Commercial Building Delivered</t>
  </si>
  <si>
    <t xml:space="preserve"> Energy Consumption (quadrillion Btu) 1/</t>
  </si>
  <si>
    <t>CST000:ba_Assembly</t>
  </si>
  <si>
    <t xml:space="preserve"> Assembly</t>
  </si>
  <si>
    <t>CST000:ba_Education</t>
  </si>
  <si>
    <t xml:space="preserve"> Education</t>
  </si>
  <si>
    <t>CST000:ba_FoodSales</t>
  </si>
  <si>
    <t xml:space="preserve"> Food Sales</t>
  </si>
  <si>
    <t>CST000:ba_FoodService</t>
  </si>
  <si>
    <t xml:space="preserve"> Food Service</t>
  </si>
  <si>
    <t>CST000:ba_HealthCare</t>
  </si>
  <si>
    <t xml:space="preserve"> Health Care</t>
  </si>
  <si>
    <t>CST000:ba_Lodging</t>
  </si>
  <si>
    <t xml:space="preserve"> Lodging</t>
  </si>
  <si>
    <t>CST000:ba_Office-Large</t>
  </si>
  <si>
    <t xml:space="preserve"> Office - Large</t>
  </si>
  <si>
    <t>CST000:ba_Office-Small</t>
  </si>
  <si>
    <t xml:space="preserve"> Office - Small</t>
  </si>
  <si>
    <t>CST000:ba_Mercantile/Se</t>
  </si>
  <si>
    <t xml:space="preserve"> Mercantile/Service</t>
  </si>
  <si>
    <t>CST000:ba_Warehouse</t>
  </si>
  <si>
    <t xml:space="preserve"> Warehouse</t>
  </si>
  <si>
    <t>CST000:ba_Other</t>
  </si>
  <si>
    <t xml:space="preserve"> Other</t>
  </si>
  <si>
    <t>CST000:ba_Total</t>
  </si>
  <si>
    <t xml:space="preserve">   Total</t>
  </si>
  <si>
    <t>Commercial Building Floorspace</t>
  </si>
  <si>
    <t xml:space="preserve"> (billion square feet)</t>
  </si>
  <si>
    <t>CST000:ca_Assembly</t>
  </si>
  <si>
    <t>CST000:ca_Education</t>
  </si>
  <si>
    <t>CST000:ca_FoodSales</t>
  </si>
  <si>
    <t>CST000:ca_FoodService</t>
  </si>
  <si>
    <t>CST000:ca_HealthCare</t>
  </si>
  <si>
    <t>CST000:ca_Lodging</t>
  </si>
  <si>
    <t>CST000:ca_Office-Large</t>
  </si>
  <si>
    <t>CST000:ca_Office-Small</t>
  </si>
  <si>
    <t>CST000:ca_Mercantile/Se</t>
  </si>
  <si>
    <t>CST000:ca_Warehouse</t>
  </si>
  <si>
    <t>CST000:ca_Other</t>
  </si>
  <si>
    <t>CST000:ca_Total</t>
  </si>
  <si>
    <t>Stock Average Equipment Efficiency 2/</t>
  </si>
  <si>
    <t>CST000:ea_Electricity</t>
  </si>
  <si>
    <t xml:space="preserve">   Electricity</t>
  </si>
  <si>
    <t>CST000:ea_NaturalGas</t>
  </si>
  <si>
    <t>CST000:ea_Distillate</t>
  </si>
  <si>
    <t>CST000:fa_Electricity</t>
  </si>
  <si>
    <t>CST000:fa_NaturalGas</t>
  </si>
  <si>
    <t xml:space="preserve"> Water Heating</t>
  </si>
  <si>
    <t>CST000:ga_Electricity</t>
  </si>
  <si>
    <t>CST000:ga_NaturalGas</t>
  </si>
  <si>
    <t>CST000:ga_Distillate</t>
  </si>
  <si>
    <t xml:space="preserve"> Ventilation (cubic feet per minute per Btu) 3/</t>
  </si>
  <si>
    <t>CST000:ha_Electricity</t>
  </si>
  <si>
    <t xml:space="preserve"> Cooking</t>
  </si>
  <si>
    <t>CST000:ia_Electricity</t>
  </si>
  <si>
    <t>CST000:ia_NaturalGas</t>
  </si>
  <si>
    <t xml:space="preserve"> Lighting Efficacy 4/</t>
  </si>
  <si>
    <t xml:space="preserve">   (efficacy in lumens per watt)</t>
  </si>
  <si>
    <t>CST000:ja_Electricity</t>
  </si>
  <si>
    <t xml:space="preserve"> Refrigeration</t>
  </si>
  <si>
    <t>CST000:ka_Electricity</t>
  </si>
  <si>
    <t>CST000:dgc_Petroleum</t>
  </si>
  <si>
    <t xml:space="preserve">     Petroleum</t>
  </si>
  <si>
    <t>CST000:dgc_NaturalGas</t>
  </si>
  <si>
    <t xml:space="preserve">     Natural Gas</t>
  </si>
  <si>
    <t>CST000:dgc_SolarPhoto</t>
  </si>
  <si>
    <t>CST000:dgc_WindPuffPuff</t>
  </si>
  <si>
    <t>CST000:dgc_OtherOther</t>
  </si>
  <si>
    <t xml:space="preserve">     Other 5/</t>
  </si>
  <si>
    <t>CST000:dgc_TotalCap</t>
  </si>
  <si>
    <t>CST000:dgg_Petroleum</t>
  </si>
  <si>
    <t>CST000:dgg_NaturalGas</t>
  </si>
  <si>
    <t>CST000:dgg_SolarPhoto</t>
  </si>
  <si>
    <t>CST000:dgg_WindHuffHuff</t>
  </si>
  <si>
    <t>CST000:dgg_OtherAutre</t>
  </si>
  <si>
    <t>CST000:dgg_TotalGen</t>
  </si>
  <si>
    <t>CST000:dgg_SalestoGrid</t>
  </si>
  <si>
    <t>CST000:dgg_forOwnUse</t>
  </si>
  <si>
    <t>CST000:dge_Petroleum</t>
  </si>
  <si>
    <t>CST000:dge_NaturalGas</t>
  </si>
  <si>
    <t>CST000:dge_SolarPhoto</t>
  </si>
  <si>
    <t>CST000:dge_WindHuffHuff</t>
  </si>
  <si>
    <t>CST000:dge_AutreAutre</t>
  </si>
  <si>
    <t>CST000:dge_TotalGen</t>
  </si>
  <si>
    <t>attributable to buildings.</t>
  </si>
  <si>
    <t>by Btu of energy input.</t>
  </si>
  <si>
    <t>light, expressed in lumens per watt.</t>
  </si>
  <si>
    <t>Number of housing units (million)</t>
  </si>
  <si>
    <t>Housing unit type</t>
  </si>
  <si>
    <t>Single-family detached</t>
  </si>
  <si>
    <t>Single-family attached</t>
  </si>
  <si>
    <t>Mobile home</t>
  </si>
  <si>
    <t>All homes</t>
  </si>
  <si>
    <t>Census region and division</t>
  </si>
  <si>
    <t>Northeast</t>
  </si>
  <si>
    <t>New England</t>
  </si>
  <si>
    <t>Q</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</si>
  <si>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</si>
  <si>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</si>
  <si>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</si>
  <si>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</si>
  <si>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</si>
  <si>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</si>
  <si>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</si>
  <si>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</si>
  <si>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</si>
  <si>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</si>
  <si>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</si>
  <si>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</si>
  <si>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</si>
  <si>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Urbanized area</t>
  </si>
  <si>
    <t>Urban cluster</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</si>
  <si>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</si>
  <si>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</si>
  <si>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</si>
  <si>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</si>
  <si>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</si>
  <si>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</si>
  <si>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</si>
  <si>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</si>
  <si>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</si>
  <si>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</si>
  <si>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</si>
  <si>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</si>
  <si>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</si>
  <si>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</si>
  <si>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Number of stories</t>
  </si>
  <si>
    <t>N</t>
  </si>
  <si>
    <t>Not asked (apartments and mobile homes)</t>
  </si>
  <si>
    <t>Major outside wall construction</t>
  </si>
  <si>
    <t>Brick</t>
  </si>
  <si>
    <t>Wood</t>
  </si>
  <si>
    <t>Stucco</t>
  </si>
  <si>
    <t>Stone</t>
  </si>
  <si>
    <t>Some other material</t>
  </si>
  <si>
    <t>Major roofing material</t>
  </si>
  <si>
    <t>Shingles (composition or asphalt)</t>
  </si>
  <si>
    <t>Metal</t>
  </si>
  <si>
    <t>Wood shingles or shakes</t>
  </si>
  <si>
    <t>Ceramic or clay tiles</t>
  </si>
  <si>
    <t>Concrete tiles</t>
  </si>
  <si>
    <t>Slate or synthetic slate</t>
  </si>
  <si>
    <t>Not asked (apartments in buildings with 5 or more units)</t>
  </si>
  <si>
    <t>Total number of rooms (excluding bathrooms)</t>
  </si>
  <si>
    <t>1 or 2</t>
  </si>
  <si>
    <t>9 or more</t>
  </si>
  <si>
    <t>Number of bedrooms</t>
  </si>
  <si>
    <t>5 or more</t>
  </si>
  <si>
    <t>Number of other rooms (excluding bathrooms)</t>
  </si>
  <si>
    <t>Number of full bathrooms</t>
  </si>
  <si>
    <t>3 or more</t>
  </si>
  <si>
    <t>Number of half bathrooms</t>
  </si>
  <si>
    <t>2 or more</t>
  </si>
  <si>
    <t>Basement</t>
  </si>
  <si>
    <t>Yes</t>
  </si>
  <si>
    <t>Finished basement</t>
  </si>
  <si>
    <t>Unfinished basement</t>
  </si>
  <si>
    <t>No</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</si>
  <si>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</si>
  <si>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</si>
  <si>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</si>
  <si>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</si>
  <si>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</si>
  <si>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</si>
  <si>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</si>
  <si>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</si>
  <si>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</si>
  <si>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</si>
  <si>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</si>
  <si>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</si>
  <si>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Never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</si>
  <si>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</si>
  <si>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</si>
  <si>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</si>
  <si>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</si>
  <si>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</si>
  <si>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</si>
  <si>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</si>
  <si>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</si>
  <si>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</si>
  <si>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</si>
  <si>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</si>
  <si>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</si>
  <si>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</si>
  <si>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</si>
  <si>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</si>
  <si>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</si>
  <si>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</si>
  <si>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</si>
  <si>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</si>
  <si>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</si>
  <si>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</si>
  <si>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</si>
  <si>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</si>
  <si>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</si>
  <si>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</si>
  <si>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</si>
  <si>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</si>
  <si>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</si>
  <si>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</si>
  <si>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</si>
  <si>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</si>
  <si>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</si>
  <si>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</si>
  <si>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</si>
  <si>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</si>
  <si>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</si>
  <si>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</si>
  <si>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</si>
  <si>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</si>
  <si>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</si>
  <si>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</si>
  <si>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</si>
  <si>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</si>
  <si>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</si>
  <si>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</si>
  <si>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</si>
  <si>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Table 21</t>
  </si>
  <si>
    <t>BDEQ-BEOfDS-urban-residential</t>
  </si>
  <si>
    <t>MW*hour</t>
  </si>
  <si>
    <t>hard coal</t>
  </si>
  <si>
    <t>natural gas nonpeaker</t>
  </si>
  <si>
    <t>nuclear</t>
  </si>
  <si>
    <t>hydro</t>
  </si>
  <si>
    <t>onshore wind</t>
  </si>
  <si>
    <t>solar PV</t>
  </si>
  <si>
    <t>solar thermal</t>
  </si>
  <si>
    <t>biomass</t>
  </si>
  <si>
    <t>geothermal</t>
  </si>
  <si>
    <t>petroleum</t>
  </si>
  <si>
    <t>natural gas peaker</t>
  </si>
  <si>
    <t>lignite</t>
  </si>
  <si>
    <t>offshore wind</t>
  </si>
  <si>
    <t>crude oil</t>
  </si>
  <si>
    <t>heavy or residual fuel oil</t>
  </si>
  <si>
    <t>municipal solid waste</t>
  </si>
  <si>
    <t>BDEQ-BEOfDS-rural-residential</t>
  </si>
  <si>
    <t>BDEQ-BDESC-urban-residential</t>
  </si>
  <si>
    <t>MW</t>
  </si>
  <si>
    <t>BDEQ-BDESC-rural-residential</t>
  </si>
  <si>
    <t>Table 22</t>
  </si>
  <si>
    <t>BDEQ-BDESC-commercial</t>
  </si>
  <si>
    <t>BDEQ-BEOfDS-commercial</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</si>
  <si>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</si>
  <si>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</si>
  <si>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</si>
  <si>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</si>
  <si>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</si>
  <si>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</si>
  <si>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</si>
  <si>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</si>
  <si>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</si>
  <si>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</si>
  <si>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</si>
  <si>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</si>
  <si>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</si>
  <si>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</si>
  <si>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</si>
  <si>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</si>
  <si>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</si>
  <si>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</si>
  <si>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</si>
  <si>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</si>
  <si>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</si>
  <si>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</si>
  <si>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</si>
  <si>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</si>
  <si>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</si>
  <si>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</si>
  <si>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</si>
  <si>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</si>
  <si>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</si>
  <si>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AEO2022 National Energy Modeling System run ref2022.d011222a.Projections:  EIA, AEO2022 National Energy Modeling System run ref2022.d011222a.</t>
  </si>
  <si>
    <t>Sources:  2021:  U.S. Energy Information Administration (EIA), Short-Term Energy Outlook, November 2021 and EIA,</t>
  </si>
  <si>
    <t>Note:  Totals may not equal sum of components due to independent rounding.</t>
  </si>
  <si>
    <t>- - = Not applicable.</t>
  </si>
  <si>
    <t>Btu = British thermal unit.</t>
  </si>
  <si>
    <t>EF = Efficiency Factor:  Efficiency (measured in Btu out / Btu in) of water heaters under certain test conditions specified</t>
  </si>
  <si>
    <t>EER = Energy Efficiency Ratio:  A ratio calculated by dividing the cooling capacity in Btu per hour by the power input in</t>
  </si>
  <si>
    <t>SEER = Seasonal Energy Efficiency Ratio:  The total cooling of a central unitary air conditioner or a unitary heat pump in</t>
  </si>
  <si>
    <t>AFUE = Annual Fuel Utilization Efficiency:  Efficiency rating based on average usage, including on and off cycling, as set</t>
  </si>
  <si>
    <t>GCOP = Gas Coefficient of Performance:  Energy efficiency rating measure for natural gas heat pumps determined, under specific testing</t>
  </si>
  <si>
    <t>COP  = Coefficient of Performance:  Energy efficiency rating measure determined, under specific testing conditions, by</t>
  </si>
  <si>
    <t>HSPF = Heating Seasonal Performance Factor:  The total heating output of a heat pump in Btu during its normal annual usage</t>
  </si>
  <si>
    <t>based on the difference in physical size and shell attributes for a newly-constructed home (by type and census division).</t>
  </si>
  <si>
    <t>(by type) in each census division.  The values listed for New Construction represent the change in heating and cooling load</t>
  </si>
  <si>
    <t>3/ The building shell efficiency index sets the space heating and space cooling value at 1.00 for an average home in 2015</t>
  </si>
  <si>
    <t>2/ Kilowatthours per year to run the appliance under certain test conditions as specified by the Department of Energy.</t>
  </si>
  <si>
    <t>1/ Does not include microwave ovens or outdoor grills.</t>
  </si>
  <si>
    <t>--</t>
  </si>
  <si>
    <t>2021–2050</t>
  </si>
  <si>
    <t>Change</t>
  </si>
  <si>
    <t>Annual</t>
  </si>
  <si>
    <t>Average</t>
  </si>
  <si>
    <t xml:space="preserve"> March 2022</t>
  </si>
  <si>
    <t>d011222a</t>
  </si>
  <si>
    <t>Reference</t>
  </si>
  <si>
    <t>ref2022</t>
  </si>
  <si>
    <t>Annual Energy Outlook 2022</t>
  </si>
  <si>
    <t>ref2022.d011222a</t>
  </si>
  <si>
    <t>Sources:  U.S. Energy Information Administration, AEO2022 National Energy Modeling System run ref2022.d011222a.</t>
  </si>
  <si>
    <t>5/ May include coal, wood, municipal waste, and hydroelectric power.</t>
  </si>
  <si>
    <t>4/ A measurement of the ratio of light produced by a light source to the electrical power used to produce that quantity of</t>
  </si>
  <si>
    <t>3/ The efficiency measure for ventilation is in terms of cubic feet per minute (cfm) of ventilation air delivered divided</t>
  </si>
  <si>
    <t>2/ Unless noted otherwise, the efficiency measures are in the terms of Btu of energy output divided by Btu of energy input.</t>
  </si>
  <si>
    <t>attributable to buildings. Includes purchased electricity and onsite generation for own use, as well as solar thermal energy.</t>
  </si>
  <si>
    <t>1/ Excludes commercial sector energy consumption (from uses such as street lights or municipal water services) that is not</t>
  </si>
  <si>
    <t xml:space="preserve"> End-use Consumption (quadrillion Btu) 1/</t>
  </si>
  <si>
    <t>Commercial Building Gross</t>
  </si>
  <si>
    <t>AEO2021 National Energy Modeling System run ref2021.d113020a.Projections:  EIA, AEO2021 National Energy Modeling System run ref2021.d113020a.</t>
  </si>
  <si>
    <t>Sources:  2020:  U.S. Energy Information Administration (EIA), Short-Term Energy Outlook, October 2020 and EIA,</t>
  </si>
  <si>
    <t>(percent)</t>
  </si>
  <si>
    <t xml:space="preserve">2020-2050 </t>
  </si>
  <si>
    <t xml:space="preserve"> Growth </t>
  </si>
  <si>
    <t>Compound</t>
  </si>
  <si>
    <t xml:space="preserve"> January 2021</t>
  </si>
  <si>
    <t>d113020a</t>
  </si>
  <si>
    <t>ref2021</t>
  </si>
  <si>
    <t>Annual Energy Outlook 2021</t>
  </si>
  <si>
    <t>ref2021.d113020a</t>
  </si>
  <si>
    <t>Sources:  U.S. Energy Information Administration, AEO2021 National Energy Modeling System run ref2021.d113020a.</t>
  </si>
  <si>
    <t>California Energy Demand Forecast, 2021 - 2035 Baseline Forecast - Mid Demand Case</t>
  </si>
  <si>
    <t>Year</t>
  </si>
  <si>
    <t>Residential</t>
  </si>
  <si>
    <t>Commercial</t>
  </si>
  <si>
    <t>Industrial</t>
  </si>
  <si>
    <t>Mining</t>
  </si>
  <si>
    <t>AGWP</t>
  </si>
  <si>
    <t>TCU</t>
  </si>
  <si>
    <t>Form 1.7a - STATE Planning Area</t>
  </si>
  <si>
    <t>Self-generation by Sector (GWh)</t>
  </si>
  <si>
    <t>Total_Self_Generation</t>
  </si>
  <si>
    <t>Last historical year is 2020.</t>
  </si>
  <si>
    <t>BDEQ-BEOfDS-total-residential</t>
  </si>
  <si>
    <t>Percentage</t>
  </si>
  <si>
    <t>TOTAL</t>
  </si>
  <si>
    <t>Downscaling</t>
  </si>
  <si>
    <t>Transposed Data</t>
  </si>
  <si>
    <t>Trend Continued 2036 - 2050</t>
  </si>
  <si>
    <t>GWh</t>
  </si>
  <si>
    <t>MWh</t>
  </si>
  <si>
    <t>IEPR 2021</t>
  </si>
  <si>
    <t>Net Generation</t>
  </si>
  <si>
    <t>Generating Capacity (megawatts)</t>
  </si>
  <si>
    <t>Net Generation (megawatt hours)</t>
  </si>
  <si>
    <t>Percentages of 2020</t>
  </si>
  <si>
    <t>https://www.californiadgstats.ca.gov/</t>
  </si>
  <si>
    <t>2019 Annual Capacity (MW):</t>
  </si>
  <si>
    <t>2020 Annual Capacity (MW):</t>
  </si>
  <si>
    <t>2021 Annual Capacity (MW):</t>
  </si>
  <si>
    <t>Annual Capacity (MW):</t>
  </si>
  <si>
    <t>2019 Start Year:</t>
  </si>
  <si>
    <t>Percentages</t>
  </si>
  <si>
    <t>Total</t>
  </si>
  <si>
    <t>Data Source:</t>
  </si>
  <si>
    <t>Trend:</t>
  </si>
  <si>
    <t>2017 Annual Capacity (MW):</t>
  </si>
  <si>
    <t>2018 Annual Capacity (MW):</t>
  </si>
  <si>
    <t>Check:</t>
  </si>
  <si>
    <t>natural gas steam turbine</t>
  </si>
  <si>
    <t>natural gas combined cycle</t>
  </si>
  <si>
    <t>hard coal w CCS</t>
  </si>
  <si>
    <t>natural gas combined cycle w CCS</t>
  </si>
  <si>
    <t>biomass w CCS</t>
  </si>
  <si>
    <t>lignite w CCS</t>
  </si>
  <si>
    <t>small modular reactor</t>
  </si>
  <si>
    <t>hydrogen combustion turbine</t>
  </si>
  <si>
    <t>hydrogen combined cycle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</si>
</sst>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_);_(* \(#,##0\);_(* &quot;-&quot;??_);_(@_)"/>
    <numFmt numFmtId="165" formatCode="0.0%"/>
    <numFmt numFmtId="166" formatCode="#,##0.0"/>
    <numFmt numFmtId="167" formatCode="0.0"/>
    <numFmt numFmtId="168" formatCode="0.000E+00"/>
    <numFmt numFmtId="169" formatCode="0.00000000000000000000000000000"/>
  </numFmts>
  <fonts count="38" x14ac:knownFonts="1">
    <font>
      <sz val="11"/>
      <color theme="1"/>
      <name val="Arial"/>
    </font>
    <font>
      <sz val="11"/>
      <color theme="1"/>
      <name val="Calibri"/>
      <family val="2"/>
      <scheme val="minor"/>
    </font>
    <font>
      <b/>
      <sz val="11"/>
      <color theme="1"/>
      <name val="Calibri"/>
      <family val="2"/>
    </font>
    <font>
      <sz val="11"/>
      <color theme="1"/>
      <name val="Calibri"/>
      <family val="2"/>
    </font>
    <font>
      <sz val="11"/>
      <color theme="1"/>
      <name val="Calibri"/>
      <family val="2"/>
    </font>
    <font>
      <b/>
      <sz val="11"/>
      <name val="Arial"/>
      <family val="2"/>
    </font>
    <font>
      <sz val="11"/>
      <name val="Arial"/>
      <family val="2"/>
    </font>
    <font>
      <u/>
      <sz val="11"/>
      <color rgb="FF1155CC"/>
      <name val="Arial"/>
      <family val="2"/>
    </font>
    <font>
      <b/>
      <sz val="11"/>
      <color theme="1"/>
      <name val="Arial"/>
      <family val="2"/>
    </font>
    <font>
      <sz val="11"/>
      <color theme="1"/>
      <name val="Arial"/>
      <family val="2"/>
    </font>
    <font>
      <u/>
      <sz val="11"/>
      <color rgb="FF000000"/>
      <name val="Roboto"/>
    </font>
    <font>
      <sz val="11"/>
      <color rgb="FF000000"/>
      <name val="Arial"/>
      <family val="2"/>
    </font>
    <font>
      <sz val="8"/>
      <color theme="1"/>
      <name val="Arial"/>
      <family val="2"/>
    </font>
    <font>
      <b/>
      <sz val="14"/>
      <color theme="1"/>
      <name val="Calibri"/>
      <family val="2"/>
    </font>
    <font>
      <sz val="11"/>
      <color theme="1"/>
      <name val="Arial"/>
      <family val="2"/>
    </font>
    <font>
      <sz val="9"/>
      <color indexed="8"/>
      <name val="Calibri"/>
      <family val="2"/>
    </font>
    <font>
      <i/>
      <sz val="9"/>
      <color theme="1"/>
      <name val="Calibri"/>
      <family val="2"/>
      <scheme val="minor"/>
    </font>
    <font>
      <sz val="9"/>
      <color theme="1"/>
      <name val="Calibri"/>
      <family val="2"/>
      <scheme val="minor"/>
    </font>
    <font>
      <vertAlign val="superscript"/>
      <sz val="9"/>
      <color theme="1"/>
      <name val="Calibri"/>
      <family val="2"/>
      <scheme val="minor"/>
    </font>
    <font>
      <sz val="10"/>
      <color theme="1"/>
      <name val="Calibri"/>
      <family val="2"/>
      <scheme val="minor"/>
    </font>
    <font>
      <b/>
      <sz val="9"/>
      <color indexed="8"/>
      <name val="Calibri"/>
      <family val="2"/>
    </font>
    <font>
      <b/>
      <sz val="10"/>
      <color theme="1"/>
      <name val="Calibri"/>
      <family val="2"/>
      <scheme val="minor"/>
    </font>
    <font>
      <b/>
      <vertAlign val="superscript"/>
      <sz val="10"/>
      <color theme="1"/>
      <name val="Calibri"/>
      <family val="2"/>
      <scheme val="minor"/>
    </font>
    <font>
      <b/>
      <sz val="9"/>
      <color theme="1"/>
      <name val="Calibri"/>
      <family val="2"/>
      <scheme val="minor"/>
    </font>
    <font>
      <b/>
      <sz val="12"/>
      <color indexed="30"/>
      <name val="Calibri"/>
      <family val="2"/>
    </font>
    <font>
      <b/>
      <sz val="12"/>
      <name val="Calibri"/>
      <family val="2"/>
      <scheme val="minor"/>
    </font>
    <font>
      <sz val="11"/>
      <color theme="0" tint="-0.499984740745262"/>
      <name val="Calibri"/>
      <family val="2"/>
      <scheme val="minor"/>
    </font>
    <font>
      <sz val="9"/>
      <name val="Calibri"/>
      <family val="2"/>
    </font>
    <font>
      <sz val="9"/>
      <name val="Calibri"/>
      <family val="2"/>
    </font>
    <font>
      <sz val="8"/>
      <name val="Arial"/>
      <family val="2"/>
    </font>
    <font>
      <b/>
      <sz val="9"/>
      <name val="Calibri"/>
      <family val="2"/>
    </font>
    <font>
      <sz val="10"/>
      <color indexed="8"/>
      <name val="Arial"/>
      <family val="2"/>
    </font>
    <font>
      <sz val="10"/>
      <name val="Calibri"/>
      <family val="2"/>
    </font>
    <font>
      <b/>
      <sz val="11"/>
      <name val="Calibri"/>
      <family val="2"/>
    </font>
    <font>
      <b/>
      <sz val="14"/>
      <name val="Calibri"/>
      <family val="2"/>
    </font>
    <font>
      <i/>
      <sz val="12"/>
      <name val="Calibri"/>
      <family val="2"/>
    </font>
    <font>
      <sz val="11"/>
      <name val="Calibri"/>
      <family val="2"/>
    </font>
    <font>
      <sz val="12"/>
      <name val="Calibri"/>
      <family val="2"/>
    </font>
  </fonts>
  <fills count="11">
    <fill>
      <patternFill patternType="none"/>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59999389629810485"/>
        <bgColor indexed="64"/>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style="medium">
        <color rgb="FF0096D7"/>
      </top>
      <bottom/>
      <diagonal/>
    </border>
    <border>
      <left/>
      <right/>
      <top/>
      <bottom style="thick">
        <color theme="4"/>
      </bottom>
      <diagonal/>
    </border>
    <border>
      <left/>
      <right/>
      <top/>
      <bottom style="dashed">
        <color rgb="FFBFBFBF"/>
      </bottom>
      <diagonal/>
    </border>
    <border>
      <left/>
      <right/>
      <top style="thick">
        <color theme="4"/>
      </top>
      <bottom style="dashed">
        <color theme="0" tint="-0.24994659260841701"/>
      </bottom>
      <diagonal/>
    </border>
    <border>
      <left style="thick">
        <color theme="0"/>
      </left>
      <right style="thick">
        <color theme="0"/>
      </right>
      <top/>
      <bottom style="thin">
        <color theme="0" tint="-0.24994659260841701"/>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0" tint="-0.24994659260841701"/>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bottom style="thin">
        <color rgb="FF000000"/>
      </bottom>
      <diagonal/>
    </border>
  </borders>
  <cellStyleXfs count="16">
    <xf numFmtId="0" fontId="0" fillId="0" borderId="1"/>
    <xf numFmtId="9" fontId="14" fillId="0" borderId="0" applyFont="0" applyFill="0" applyBorder="0" applyAlignment="0" applyProtection="0"/>
    <xf numFmtId="0" fontId="1" fillId="0" borderId="1"/>
    <xf numFmtId="0" fontId="15" fillId="0" borderId="4" applyNumberFormat="0" applyProtection="0">
      <alignment wrapText="1"/>
    </xf>
    <xf numFmtId="0" fontId="15" fillId="0" borderId="6" applyNumberFormat="0" applyFont="0" applyProtection="0">
      <alignment wrapText="1"/>
    </xf>
    <xf numFmtId="0" fontId="20" fillId="0" borderId="3" applyNumberFormat="0" applyProtection="0">
      <alignment wrapText="1"/>
    </xf>
    <xf numFmtId="0" fontId="20" fillId="0" borderId="2" applyNumberFormat="0" applyProtection="0">
      <alignment wrapText="1"/>
    </xf>
    <xf numFmtId="0" fontId="23" fillId="0" borderId="8" applyNumberFormat="0" applyProtection="0">
      <alignment horizontal="left" wrapText="1"/>
    </xf>
    <xf numFmtId="0" fontId="24" fillId="0" borderId="1" applyNumberFormat="0" applyProtection="0">
      <alignment horizontal="left"/>
    </xf>
    <xf numFmtId="0" fontId="15" fillId="0" borderId="1"/>
    <xf numFmtId="0" fontId="15" fillId="0" borderId="4">
      <alignment wrapText="1"/>
    </xf>
    <xf numFmtId="0" fontId="15" fillId="0" borderId="6">
      <alignment wrapText="1"/>
    </xf>
    <xf numFmtId="0" fontId="20" fillId="0" borderId="3">
      <alignment wrapText="1"/>
    </xf>
    <xf numFmtId="0" fontId="20" fillId="0" borderId="2">
      <alignment wrapText="1"/>
    </xf>
    <xf numFmtId="0" fontId="15" fillId="0" borderId="1"/>
    <xf numFmtId="0" fontId="24" fillId="0" borderId="1">
      <alignment horizontal="left"/>
    </xf>
  </cellStyleXfs>
  <cellXfs count="123">
    <xf numFmtId="0" fontId="0" fillId="0" borderId="0" xfId="0" applyBorder="1"/>
    <xf numFmtId="0" fontId="2" fillId="0" borderId="0" xfId="0" applyFont="1" applyBorder="1"/>
    <xf numFmtId="0" fontId="3" fillId="0" borderId="0" xfId="0" applyFont="1" applyBorder="1"/>
    <xf numFmtId="0" fontId="2" fillId="2" borderId="1" xfId="0" applyFont="1" applyFill="1"/>
    <xf numFmtId="0" fontId="3" fillId="0" borderId="0" xfId="0" applyFont="1" applyBorder="1" applyAlignment="1">
      <alignment horizontal="left"/>
    </xf>
    <xf numFmtId="0" fontId="5" fillId="3" borderId="0" xfId="0" applyFont="1" applyFill="1" applyBorder="1"/>
    <xf numFmtId="0" fontId="6" fillId="0" borderId="0" xfId="0" applyFont="1" applyBorder="1"/>
    <xf numFmtId="0" fontId="4" fillId="0" borderId="0" xfId="0" applyFont="1" applyBorder="1"/>
    <xf numFmtId="0" fontId="7" fillId="0" borderId="0" xfId="0" applyFont="1" applyBorder="1"/>
    <xf numFmtId="3" fontId="3" fillId="0" borderId="0" xfId="0" applyNumberFormat="1" applyFont="1" applyBorder="1"/>
    <xf numFmtId="164" fontId="3" fillId="0" borderId="0" xfId="0" applyNumberFormat="1" applyFont="1" applyBorder="1"/>
    <xf numFmtId="165" fontId="9" fillId="0" borderId="0" xfId="0" applyNumberFormat="1" applyFont="1" applyBorder="1"/>
    <xf numFmtId="0" fontId="9" fillId="0" borderId="0" xfId="0" applyFont="1" applyBorder="1" applyAlignment="1">
      <alignment wrapText="1"/>
    </xf>
    <xf numFmtId="0" fontId="8" fillId="0" borderId="0" xfId="0" applyFont="1" applyBorder="1"/>
    <xf numFmtId="0" fontId="9" fillId="0" borderId="0" xfId="0" applyFont="1" applyBorder="1"/>
    <xf numFmtId="0" fontId="10" fillId="4" borderId="0" xfId="0" applyFont="1" applyFill="1" applyBorder="1"/>
    <xf numFmtId="0" fontId="11" fillId="0" borderId="0" xfId="0" applyFont="1" applyBorder="1"/>
    <xf numFmtId="0" fontId="12" fillId="0" borderId="0" xfId="0" applyFont="1" applyBorder="1"/>
    <xf numFmtId="0" fontId="13" fillId="0" borderId="0" xfId="0" applyFont="1" applyBorder="1"/>
    <xf numFmtId="0" fontId="2" fillId="5" borderId="1" xfId="0" applyFont="1" applyFill="1"/>
    <xf numFmtId="168" fontId="3" fillId="0" borderId="0" xfId="0" applyNumberFormat="1" applyFont="1" applyBorder="1"/>
    <xf numFmtId="168" fontId="3" fillId="6" borderId="1" xfId="0" applyNumberFormat="1" applyFont="1" applyFill="1"/>
    <xf numFmtId="14" fontId="0" fillId="0" borderId="0" xfId="0" applyNumberFormat="1" applyBorder="1"/>
    <xf numFmtId="0" fontId="1" fillId="0" borderId="1" xfId="2"/>
    <xf numFmtId="0" fontId="1" fillId="0" borderId="1" xfId="2" applyAlignment="1">
      <alignment horizontal="left" indent="1"/>
    </xf>
    <xf numFmtId="2" fontId="19" fillId="0" borderId="6" xfId="4" applyNumberFormat="1" applyFont="1" applyAlignment="1">
      <alignment horizontal="right" wrapText="1"/>
    </xf>
    <xf numFmtId="0" fontId="19" fillId="0" borderId="6" xfId="4" applyFont="1" applyAlignment="1">
      <alignment horizontal="left" wrapText="1" indent="1"/>
    </xf>
    <xf numFmtId="167" fontId="19" fillId="0" borderId="6" xfId="4" applyNumberFormat="1" applyFont="1" applyAlignment="1">
      <alignment horizontal="right" wrapText="1"/>
    </xf>
    <xf numFmtId="0" fontId="19" fillId="0" borderId="6" xfId="4" applyFont="1">
      <alignment wrapText="1"/>
    </xf>
    <xf numFmtId="2" fontId="21" fillId="0" borderId="3" xfId="5" applyNumberFormat="1" applyFont="1" applyAlignment="1">
      <alignment horizontal="right" wrapText="1"/>
    </xf>
    <xf numFmtId="0" fontId="21" fillId="0" borderId="3" xfId="5" applyFont="1" applyAlignment="1">
      <alignment horizontal="left" wrapText="1" indent="1"/>
    </xf>
    <xf numFmtId="0" fontId="21" fillId="0" borderId="3" xfId="5" applyFont="1">
      <alignment wrapText="1"/>
    </xf>
    <xf numFmtId="0" fontId="19" fillId="0" borderId="6" xfId="4" applyFont="1" applyAlignment="1">
      <alignment horizontal="left" wrapText="1" indent="2"/>
    </xf>
    <xf numFmtId="0" fontId="19" fillId="0" borderId="6" xfId="4" applyFont="1" applyAlignment="1">
      <alignment horizontal="left" wrapText="1"/>
    </xf>
    <xf numFmtId="0" fontId="19" fillId="0" borderId="6" xfId="4" applyFont="1" applyAlignment="1">
      <alignment horizontal="right" wrapText="1"/>
    </xf>
    <xf numFmtId="0" fontId="19" fillId="0" borderId="6" xfId="4" quotePrefix="1" applyFont="1">
      <alignment wrapText="1"/>
    </xf>
    <xf numFmtId="2" fontId="19" fillId="0" borderId="7" xfId="4" applyNumberFormat="1" applyFont="1" applyBorder="1" applyAlignment="1">
      <alignment horizontal="right" wrapText="1"/>
    </xf>
    <xf numFmtId="0" fontId="21" fillId="0" borderId="7" xfId="4" applyFont="1" applyBorder="1">
      <alignment wrapText="1"/>
    </xf>
    <xf numFmtId="3" fontId="21" fillId="0" borderId="5" xfId="6" applyNumberFormat="1" applyFont="1" applyBorder="1" applyAlignment="1">
      <alignment horizontal="right" wrapText="1"/>
    </xf>
    <xf numFmtId="0" fontId="21" fillId="0" borderId="2" xfId="6" applyFont="1">
      <alignment wrapText="1"/>
    </xf>
    <xf numFmtId="3" fontId="21" fillId="0" borderId="1" xfId="2" applyNumberFormat="1" applyFont="1" applyAlignment="1">
      <alignment horizontal="left" wrapText="1"/>
    </xf>
    <xf numFmtId="0" fontId="24" fillId="0" borderId="1" xfId="8" applyAlignment="1">
      <alignment horizontal="left" wrapText="1"/>
    </xf>
    <xf numFmtId="0" fontId="15" fillId="0" borderId="1" xfId="9"/>
    <xf numFmtId="0" fontId="27" fillId="0" borderId="1" xfId="9" applyFont="1"/>
    <xf numFmtId="0" fontId="15" fillId="0" borderId="4" xfId="9" applyBorder="1"/>
    <xf numFmtId="165" fontId="0" fillId="0" borderId="6" xfId="11" applyNumberFormat="1" applyFont="1" applyAlignment="1">
      <alignment horizontal="right" wrapText="1"/>
    </xf>
    <xf numFmtId="3" fontId="0" fillId="0" borderId="6" xfId="11" applyNumberFormat="1" applyFont="1" applyAlignment="1">
      <alignment horizontal="right" wrapText="1"/>
    </xf>
    <xf numFmtId="0" fontId="0" fillId="0" borderId="6" xfId="11" applyFont="1">
      <alignment wrapText="1"/>
    </xf>
    <xf numFmtId="0" fontId="29" fillId="0" borderId="1" xfId="9" applyFont="1"/>
    <xf numFmtId="4" fontId="0" fillId="0" borderId="6" xfId="11" applyNumberFormat="1" applyFont="1" applyAlignment="1">
      <alignment horizontal="right" wrapText="1"/>
    </xf>
    <xf numFmtId="0" fontId="20" fillId="0" borderId="3" xfId="12">
      <alignment wrapText="1"/>
    </xf>
    <xf numFmtId="166" fontId="0" fillId="0" borderId="6" xfId="11" applyNumberFormat="1" applyFont="1" applyAlignment="1">
      <alignment horizontal="right" wrapText="1"/>
    </xf>
    <xf numFmtId="165" fontId="20" fillId="0" borderId="3" xfId="12" applyNumberFormat="1" applyAlignment="1">
      <alignment horizontal="right" wrapText="1"/>
    </xf>
    <xf numFmtId="166" fontId="20" fillId="0" borderId="3" xfId="12" applyNumberFormat="1" applyAlignment="1">
      <alignment horizontal="right" wrapText="1"/>
    </xf>
    <xf numFmtId="0" fontId="15" fillId="0" borderId="1" xfId="9" applyAlignment="1">
      <alignment horizontal="right"/>
    </xf>
    <xf numFmtId="0" fontId="30" fillId="0" borderId="2" xfId="13" applyFont="1" applyAlignment="1">
      <alignment horizontal="right"/>
    </xf>
    <xf numFmtId="0" fontId="20" fillId="0" borderId="2" xfId="13">
      <alignment wrapText="1"/>
    </xf>
    <xf numFmtId="0" fontId="30" fillId="0" borderId="1" xfId="9" applyFont="1" applyAlignment="1">
      <alignment horizontal="right"/>
    </xf>
    <xf numFmtId="0" fontId="15" fillId="0" borderId="1" xfId="9" applyAlignment="1">
      <alignment horizontal="left"/>
    </xf>
    <xf numFmtId="0" fontId="15" fillId="0" borderId="1" xfId="14"/>
    <xf numFmtId="0" fontId="24" fillId="0" borderId="1" xfId="15">
      <alignment horizontal="left"/>
    </xf>
    <xf numFmtId="0" fontId="31" fillId="0" borderId="1" xfId="9" applyFont="1"/>
    <xf numFmtId="0" fontId="32" fillId="0" borderId="1" xfId="9" applyFont="1"/>
    <xf numFmtId="4" fontId="20" fillId="0" borderId="3" xfId="12" applyNumberFormat="1" applyAlignment="1">
      <alignment horizontal="right" wrapText="1"/>
    </xf>
    <xf numFmtId="0" fontId="15" fillId="0" borderId="1" xfId="9" applyAlignment="1">
      <alignment horizontal="left" indent="1"/>
    </xf>
    <xf numFmtId="0" fontId="27" fillId="0" borderId="1" xfId="9" applyFont="1" applyAlignment="1">
      <alignment horizontal="left"/>
    </xf>
    <xf numFmtId="0" fontId="20" fillId="0" borderId="2" xfId="13" applyAlignment="1">
      <alignment horizontal="right" wrapText="1"/>
    </xf>
    <xf numFmtId="0" fontId="20" fillId="0" borderId="1" xfId="9" applyFont="1" applyAlignment="1">
      <alignment horizontal="right"/>
    </xf>
    <xf numFmtId="0" fontId="0" fillId="0" borderId="1" xfId="0"/>
    <xf numFmtId="3" fontId="0" fillId="0" borderId="0" xfId="0" applyNumberFormat="1" applyBorder="1"/>
    <xf numFmtId="0" fontId="33" fillId="0" borderId="11" xfId="0" applyFont="1" applyBorder="1" applyAlignment="1">
      <alignment horizontal="center" wrapText="1"/>
    </xf>
    <xf numFmtId="0" fontId="33" fillId="0" borderId="12" xfId="0" applyFont="1" applyBorder="1" applyAlignment="1">
      <alignment horizontal="center"/>
    </xf>
    <xf numFmtId="3" fontId="36" fillId="0" borderId="12" xfId="0" applyNumberFormat="1" applyFont="1" applyBorder="1"/>
    <xf numFmtId="3" fontId="33" fillId="0" borderId="12" xfId="0" applyNumberFormat="1" applyFont="1" applyBorder="1"/>
    <xf numFmtId="0" fontId="37" fillId="0" borderId="1" xfId="0" applyFont="1" applyAlignment="1">
      <alignment horizontal="left" vertical="top"/>
    </xf>
    <xf numFmtId="168" fontId="0" fillId="0" borderId="0" xfId="0" applyNumberFormat="1" applyBorder="1"/>
    <xf numFmtId="0" fontId="3" fillId="0" borderId="1" xfId="0" applyFont="1"/>
    <xf numFmtId="0" fontId="4" fillId="0" borderId="1" xfId="0" applyFont="1"/>
    <xf numFmtId="168" fontId="3" fillId="0" borderId="1" xfId="0" applyNumberFormat="1" applyFont="1"/>
    <xf numFmtId="0" fontId="33" fillId="7" borderId="12" xfId="0" applyFont="1" applyFill="1" applyBorder="1" applyAlignment="1">
      <alignment horizontal="center"/>
    </xf>
    <xf numFmtId="3" fontId="36" fillId="7" borderId="12" xfId="0" applyNumberFormat="1" applyFont="1" applyFill="1" applyBorder="1"/>
    <xf numFmtId="3" fontId="33" fillId="7" borderId="12" xfId="0" applyNumberFormat="1" applyFont="1" applyFill="1" applyBorder="1"/>
    <xf numFmtId="165" fontId="3" fillId="0" borderId="0" xfId="1" applyNumberFormat="1" applyFont="1" applyBorder="1"/>
    <xf numFmtId="165" fontId="3" fillId="6" borderId="1" xfId="1" applyNumberFormat="1" applyFont="1" applyFill="1" applyBorder="1"/>
    <xf numFmtId="10" fontId="3" fillId="0" borderId="1" xfId="1" applyNumberFormat="1" applyFont="1" applyBorder="1"/>
    <xf numFmtId="9" fontId="3" fillId="0" borderId="1" xfId="1" applyFont="1" applyBorder="1"/>
    <xf numFmtId="0" fontId="13" fillId="0" borderId="1" xfId="0" applyFont="1"/>
    <xf numFmtId="0" fontId="9" fillId="0" borderId="1" xfId="0" applyFont="1"/>
    <xf numFmtId="3" fontId="0" fillId="0" borderId="1" xfId="0" applyNumberFormat="1"/>
    <xf numFmtId="0" fontId="8" fillId="7" borderId="1" xfId="0" applyFont="1" applyFill="1"/>
    <xf numFmtId="0" fontId="0" fillId="7" borderId="1" xfId="0" applyFill="1"/>
    <xf numFmtId="3" fontId="0" fillId="7" borderId="1" xfId="0" applyNumberFormat="1" applyFill="1"/>
    <xf numFmtId="3" fontId="0" fillId="7" borderId="0" xfId="0" applyNumberFormat="1" applyFill="1" applyBorder="1"/>
    <xf numFmtId="165" fontId="3" fillId="0" borderId="1" xfId="1" applyNumberFormat="1" applyFont="1" applyBorder="1"/>
    <xf numFmtId="168" fontId="2" fillId="0" borderId="1" xfId="0" applyNumberFormat="1" applyFont="1"/>
    <xf numFmtId="0" fontId="2" fillId="0" borderId="1" xfId="0" applyFont="1"/>
    <xf numFmtId="0" fontId="3" fillId="8" borderId="1" xfId="0" applyFont="1" applyFill="1"/>
    <xf numFmtId="0" fontId="9" fillId="8" borderId="1" xfId="0" applyFont="1" applyFill="1"/>
    <xf numFmtId="168" fontId="3" fillId="9" borderId="1" xfId="0" applyNumberFormat="1" applyFont="1" applyFill="1"/>
    <xf numFmtId="0" fontId="3" fillId="9" borderId="1" xfId="0" applyFont="1" applyFill="1"/>
    <xf numFmtId="169" fontId="3" fillId="0" borderId="1" xfId="0" applyNumberFormat="1" applyFont="1"/>
    <xf numFmtId="168" fontId="2" fillId="10" borderId="1" xfId="0" applyNumberFormat="1" applyFont="1" applyFill="1"/>
    <xf numFmtId="0" fontId="3" fillId="10" borderId="1" xfId="0" applyFont="1" applyFill="1"/>
    <xf numFmtId="0" fontId="26" fillId="0" borderId="1" xfId="2" applyFont="1" applyAlignment="1">
      <alignment horizontal="left" wrapText="1"/>
    </xf>
    <xf numFmtId="0" fontId="25" fillId="0" borderId="1" xfId="8" applyFont="1" applyAlignment="1">
      <alignment horizontal="left" wrapText="1"/>
    </xf>
    <xf numFmtId="0" fontId="1" fillId="0" borderId="1" xfId="2" applyAlignment="1">
      <alignment wrapText="1"/>
    </xf>
    <xf numFmtId="3" fontId="21" fillId="0" borderId="10" xfId="2" applyNumberFormat="1" applyFont="1" applyBorder="1" applyAlignment="1">
      <alignment horizontal="left" wrapText="1"/>
    </xf>
    <xf numFmtId="0" fontId="1" fillId="0" borderId="10" xfId="2" applyBorder="1" applyAlignment="1">
      <alignment horizontal="left"/>
    </xf>
    <xf numFmtId="3" fontId="21" fillId="0" borderId="9" xfId="7" applyNumberFormat="1" applyFont="1" applyBorder="1">
      <alignment horizontal="left" wrapText="1"/>
    </xf>
    <xf numFmtId="0" fontId="15" fillId="0" borderId="4" xfId="3">
      <alignment wrapText="1"/>
    </xf>
    <xf numFmtId="0" fontId="28" fillId="0" borderId="4" xfId="10" applyFont="1" applyAlignment="1">
      <alignment horizontal="left" wrapText="1"/>
    </xf>
    <xf numFmtId="0" fontId="15" fillId="0" borderId="4" xfId="9" applyBorder="1"/>
    <xf numFmtId="0" fontId="15" fillId="0" borderId="1" xfId="9"/>
    <xf numFmtId="0" fontId="27" fillId="0" borderId="1" xfId="9" applyFont="1" applyAlignment="1">
      <alignment horizontal="left"/>
    </xf>
    <xf numFmtId="0" fontId="15" fillId="0" borderId="1" xfId="9" applyAlignment="1">
      <alignment horizontal="left"/>
    </xf>
    <xf numFmtId="0" fontId="28" fillId="0" borderId="4" xfId="10" applyFont="1">
      <alignment wrapText="1"/>
    </xf>
    <xf numFmtId="0" fontId="27" fillId="0" borderId="1" xfId="9" applyFont="1"/>
    <xf numFmtId="0" fontId="34" fillId="0" borderId="1" xfId="0" applyFont="1" applyAlignment="1">
      <alignment horizontal="center"/>
    </xf>
    <xf numFmtId="0" fontId="0" fillId="0" borderId="1" xfId="0"/>
    <xf numFmtId="0" fontId="35" fillId="0" borderId="1" xfId="0" applyFont="1" applyAlignment="1">
      <alignment horizontal="center"/>
    </xf>
    <xf numFmtId="0" fontId="3" fillId="0" borderId="1" xfId="0" applyFont="1" applyBorder="1"/>
    <xf numFmtId="168" fontId="3" fillId="0" borderId="1" xfId="0" applyNumberFormat="1" applyFont="1" applyBorder="1"/>
    <xf numFmtId="0" fontId="0" fillId="0" borderId="1" xfId="0" applyBorder="1"/>
  </cellXfs>
  <cellStyles count="16">
    <cellStyle name="Body: normal cell" xfId="4" xr:uid="{FA083D9C-5496-4793-87A5-B01D046EFE45}"/>
    <cellStyle name="Body: normal cell 2" xfId="11" xr:uid="{5645CF45-EF6B-4345-ADFC-851E41700EBD}"/>
    <cellStyle name="Font: Calibri, 9pt regular" xfId="14" xr:uid="{22916084-0CC0-49BE-A7C8-A2429368F68C}"/>
    <cellStyle name="Footnotes: top row" xfId="3" xr:uid="{85FEA887-AFD8-44B2-AB61-1317A0688CFD}"/>
    <cellStyle name="Footnotes: top row 2" xfId="10" xr:uid="{8D4A044B-0AB5-4AF9-9A80-0935337D531E}"/>
    <cellStyle name="Header: bottom row" xfId="6" xr:uid="{8DE2E323-15C7-4FB0-B0FA-BB33379A8DB5}"/>
    <cellStyle name="Header: bottom row 2" xfId="13" xr:uid="{06265436-B5EC-434F-A397-00992FAB0C3C}"/>
    <cellStyle name="Header: top rows" xfId="7" xr:uid="{57460068-5806-4F56-BCBE-B7E856767586}"/>
    <cellStyle name="Normal" xfId="0" builtinId="0"/>
    <cellStyle name="Normal 2" xfId="2" xr:uid="{18E39717-ED33-405A-804C-7FE64F882A03}"/>
    <cellStyle name="Normal 3" xfId="9" xr:uid="{8659CB66-9526-4C0A-B5B8-C975D2414C05}"/>
    <cellStyle name="Parent row" xfId="5" xr:uid="{8C3F802B-7DB8-4339-A00F-D5DE8D3AA547}"/>
    <cellStyle name="Parent row 2" xfId="12" xr:uid="{1B778711-0B21-4FB6-BFBE-ED4D890C95AD}"/>
    <cellStyle name="Percent" xfId="1" builtinId="5"/>
    <cellStyle name="Table title" xfId="8" xr:uid="{5767714F-B1A8-413C-ADEC-F2C0AC6222D0}"/>
    <cellStyle name="Table title 2" xfId="15" xr:uid="{DD3ACDF0-8FD3-42D2-B53D-BA85040B729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helley/Dropbox%20(Energy%20Innovation)/PC%20(2)/Documents/GitHub_Repositories/eps-us/InputData/bldgs/BDEQ/BAU%20Distribued%20Electricity%20Quantities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21_Table_21._Residential_Sec"/>
      <sheetName val="AEO22_Table_21._Residential_Sec"/>
      <sheetName val="AEO21_Table_22._Comm_Sector_Ene"/>
      <sheetName val="AEO22_Table_22._Comm_Sector_Ene"/>
      <sheetName val="RECS HC2.1"/>
      <sheetName val="Calculations"/>
      <sheetName val="BDEQ-BEOfDS-urban-residential"/>
      <sheetName val="BDEQ-BEOfDS-rural-residential"/>
      <sheetName val="BDEQ-BEOfDS-commercial"/>
      <sheetName val="BDEQ-BDESC-urban-residential"/>
      <sheetName val="BDEQ-BDESC-rural-residential"/>
      <sheetName val="BDEQ-BDESC-commercial"/>
    </sheetNames>
    <sheetDataSet>
      <sheetData sheetId="0">
        <row r="35">
          <cell r="A35">
            <v>0.81308184246741677</v>
          </cell>
        </row>
        <row r="36">
          <cell r="A36">
            <v>0.18691815753258317</v>
          </cell>
        </row>
        <row r="38">
          <cell r="B38">
            <v>1000000</v>
          </cell>
        </row>
        <row r="39">
          <cell r="B39">
            <v>1000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eia.gov/opendata/qb.php?category=1737602)" TargetMode="External"/><Relationship Id="rId1" Type="http://schemas.openxmlformats.org/officeDocument/2006/relationships/hyperlink" Target="https://github.com/RMI-Web/state-policy-simulator/blob/master/derive_metrics/bldgs/BDEQ_SYDEC.py"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workbookViewId="0">
      <selection activeCell="H12" sqref="H12"/>
    </sheetView>
  </sheetViews>
  <sheetFormatPr defaultColWidth="12.625" defaultRowHeight="15" customHeight="1" x14ac:dyDescent="0.2"/>
  <cols>
    <col min="1" max="1" width="15" customWidth="1"/>
    <col min="2" max="2" width="44.625" customWidth="1"/>
    <col min="3" max="3" width="8.875" bestFit="1" customWidth="1"/>
    <col min="4" max="4" width="12.625" customWidth="1"/>
    <col min="5" max="5" width="9.5" customWidth="1"/>
    <col min="6" max="26" width="7.625" customWidth="1"/>
  </cols>
  <sheetData>
    <row r="1" spans="1:5" ht="14.25" customHeight="1" x14ac:dyDescent="0.25">
      <c r="A1" s="1" t="s">
        <v>0</v>
      </c>
      <c r="B1" s="2"/>
      <c r="C1" s="22">
        <v>44685</v>
      </c>
      <c r="D1" s="2"/>
      <c r="E1" s="2"/>
    </row>
    <row r="2" spans="1:5" ht="14.25" customHeight="1" x14ac:dyDescent="0.25">
      <c r="A2" s="1" t="s">
        <v>1</v>
      </c>
      <c r="B2" s="2"/>
      <c r="D2" s="2"/>
      <c r="E2" s="2"/>
    </row>
    <row r="3" spans="1:5" ht="14.25" customHeight="1" x14ac:dyDescent="0.25">
      <c r="A3" s="2"/>
      <c r="B3" s="2"/>
      <c r="D3" s="2"/>
      <c r="E3" s="2"/>
    </row>
    <row r="4" spans="1:5" ht="14.25" customHeight="1" x14ac:dyDescent="0.25">
      <c r="A4" s="1" t="s">
        <v>2</v>
      </c>
      <c r="B4" s="3" t="s">
        <v>3</v>
      </c>
      <c r="D4" s="2"/>
      <c r="E4" s="2"/>
    </row>
    <row r="5" spans="1:5" ht="14.25" customHeight="1" x14ac:dyDescent="0.25">
      <c r="A5" s="2"/>
      <c r="B5" s="7" t="s">
        <v>4</v>
      </c>
      <c r="D5" s="2"/>
      <c r="E5" s="2"/>
    </row>
    <row r="6" spans="1:5" ht="14.25" customHeight="1" x14ac:dyDescent="0.25">
      <c r="A6" s="2"/>
      <c r="B6" s="4">
        <v>2020</v>
      </c>
      <c r="D6" s="2"/>
      <c r="E6" s="2"/>
    </row>
    <row r="7" spans="1:5" ht="14.25" customHeight="1" x14ac:dyDescent="0.25">
      <c r="A7" s="2"/>
      <c r="B7" s="7" t="s">
        <v>5</v>
      </c>
      <c r="D7" s="2"/>
      <c r="E7" s="2"/>
    </row>
    <row r="8" spans="1:5" ht="14.25" customHeight="1" x14ac:dyDescent="0.25">
      <c r="A8" s="2"/>
      <c r="B8" s="7" t="s">
        <v>6</v>
      </c>
      <c r="D8" s="2"/>
      <c r="E8" s="2"/>
    </row>
    <row r="9" spans="1:5" ht="14.25" customHeight="1" x14ac:dyDescent="0.25">
      <c r="A9" s="2"/>
      <c r="B9" s="7" t="s">
        <v>7</v>
      </c>
      <c r="D9" s="2"/>
      <c r="E9" s="2"/>
    </row>
    <row r="10" spans="1:5" ht="14.25" customHeight="1" x14ac:dyDescent="0.25">
      <c r="A10" s="2"/>
      <c r="B10" s="2"/>
      <c r="D10" s="2"/>
      <c r="E10" s="2"/>
    </row>
    <row r="11" spans="1:5" ht="14.25" customHeight="1" x14ac:dyDescent="0.25">
      <c r="A11" s="2"/>
      <c r="B11" s="3" t="s">
        <v>8</v>
      </c>
      <c r="D11" s="2"/>
      <c r="E11" s="2"/>
    </row>
    <row r="12" spans="1:5" ht="14.25" customHeight="1" x14ac:dyDescent="0.25">
      <c r="A12" s="2"/>
      <c r="B12" s="7" t="s">
        <v>4</v>
      </c>
      <c r="D12" s="2"/>
      <c r="E12" s="2"/>
    </row>
    <row r="13" spans="1:5" ht="14.25" customHeight="1" x14ac:dyDescent="0.25">
      <c r="A13" s="2"/>
      <c r="B13" s="4">
        <v>2018</v>
      </c>
      <c r="D13" s="2"/>
      <c r="E13" s="2"/>
    </row>
    <row r="14" spans="1:5" ht="14.25" customHeight="1" x14ac:dyDescent="0.25">
      <c r="A14" s="2"/>
      <c r="B14" s="7" t="s">
        <v>9</v>
      </c>
      <c r="D14" s="2"/>
      <c r="E14" s="2"/>
    </row>
    <row r="15" spans="1:5" ht="14.25" customHeight="1" x14ac:dyDescent="0.25">
      <c r="A15" s="2"/>
      <c r="B15" s="7" t="s">
        <v>10</v>
      </c>
      <c r="D15" s="2"/>
      <c r="E15" s="2"/>
    </row>
    <row r="16" spans="1:5" ht="14.25" customHeight="1" x14ac:dyDescent="0.25">
      <c r="A16" s="2"/>
      <c r="B16" s="7" t="s">
        <v>11</v>
      </c>
      <c r="D16" s="2"/>
      <c r="E16" s="2"/>
    </row>
    <row r="17" spans="1:6" ht="14.25" customHeight="1" x14ac:dyDescent="0.25">
      <c r="A17" s="2"/>
      <c r="B17" s="2"/>
      <c r="D17" s="2"/>
      <c r="E17" s="2"/>
    </row>
    <row r="18" spans="1:6" ht="14.25" customHeight="1" x14ac:dyDescent="0.25">
      <c r="B18" s="5" t="s">
        <v>12</v>
      </c>
      <c r="D18" s="2"/>
      <c r="E18" s="2"/>
    </row>
    <row r="19" spans="1:6" ht="14.25" customHeight="1" x14ac:dyDescent="0.25">
      <c r="B19" s="7" t="s">
        <v>4</v>
      </c>
      <c r="D19" s="2"/>
      <c r="E19" s="2"/>
    </row>
    <row r="20" spans="1:6" ht="14.25" customHeight="1" x14ac:dyDescent="0.25">
      <c r="B20" s="4">
        <v>2018</v>
      </c>
      <c r="D20" s="2"/>
      <c r="E20" s="2"/>
    </row>
    <row r="21" spans="1:6" ht="14.25" customHeight="1" x14ac:dyDescent="0.25">
      <c r="B21" s="6" t="s">
        <v>13</v>
      </c>
      <c r="D21" s="2"/>
      <c r="E21" s="2"/>
    </row>
    <row r="22" spans="1:6" ht="14.25" customHeight="1" x14ac:dyDescent="0.25">
      <c r="B22" s="6" t="s">
        <v>14</v>
      </c>
      <c r="D22" s="2"/>
      <c r="E22" s="2"/>
    </row>
    <row r="23" spans="1:6" ht="14.25" customHeight="1" x14ac:dyDescent="0.25">
      <c r="B23" s="7" t="s">
        <v>15</v>
      </c>
      <c r="D23" s="2"/>
      <c r="E23" s="2"/>
    </row>
    <row r="24" spans="1:6" ht="14.25" customHeight="1" x14ac:dyDescent="0.25">
      <c r="B24" s="8" t="s">
        <v>16</v>
      </c>
      <c r="D24" s="2"/>
      <c r="E24" s="2"/>
    </row>
    <row r="25" spans="1:6" ht="14.25" customHeight="1" x14ac:dyDescent="0.25">
      <c r="D25" s="2"/>
      <c r="E25" s="2"/>
    </row>
    <row r="26" spans="1:6" ht="14.25" customHeight="1" x14ac:dyDescent="0.25">
      <c r="D26" s="2"/>
      <c r="E26" s="2"/>
    </row>
    <row r="27" spans="1:6" ht="14.25" customHeight="1" x14ac:dyDescent="0.25">
      <c r="D27" s="2"/>
      <c r="E27" s="2"/>
    </row>
    <row r="28" spans="1:6" ht="42.75" customHeight="1" x14ac:dyDescent="0.25">
      <c r="C28" s="9"/>
      <c r="D28" s="10"/>
      <c r="E28" s="10"/>
    </row>
    <row r="29" spans="1:6" ht="14.25" customHeight="1" x14ac:dyDescent="0.25">
      <c r="A29" s="13" t="s">
        <v>17</v>
      </c>
      <c r="B29" s="14"/>
      <c r="D29" s="2"/>
      <c r="E29" s="2"/>
      <c r="F29" s="10"/>
    </row>
    <row r="30" spans="1:6" ht="14.25" customHeight="1" x14ac:dyDescent="0.25">
      <c r="A30" t="s">
        <v>18</v>
      </c>
      <c r="B30" s="14"/>
      <c r="D30" s="2"/>
      <c r="E30" s="2"/>
    </row>
    <row r="31" spans="1:6" ht="14.25" customHeight="1" x14ac:dyDescent="0.25">
      <c r="A31" t="s">
        <v>19</v>
      </c>
      <c r="B31" s="14"/>
      <c r="D31" s="2"/>
      <c r="E31" s="2"/>
    </row>
    <row r="32" spans="1:6" ht="14.25" customHeight="1" x14ac:dyDescent="0.25">
      <c r="A32" t="s">
        <v>20</v>
      </c>
      <c r="B32" s="14"/>
      <c r="D32" s="2"/>
      <c r="E32" s="2"/>
    </row>
    <row r="33" spans="1:5" ht="14.25" customHeight="1" x14ac:dyDescent="0.25">
      <c r="A33" t="s">
        <v>21</v>
      </c>
      <c r="B33" s="14"/>
      <c r="D33" s="2"/>
      <c r="E33" s="2"/>
    </row>
    <row r="34" spans="1:5" ht="14.25" customHeight="1" x14ac:dyDescent="0.25">
      <c r="A34" s="14"/>
      <c r="B34" s="14"/>
      <c r="D34" s="2"/>
      <c r="E34" s="2"/>
    </row>
    <row r="35" spans="1:5" ht="14.25" customHeight="1" x14ac:dyDescent="0.25">
      <c r="A35" s="13" t="s">
        <v>22</v>
      </c>
      <c r="B35" s="14"/>
      <c r="D35" s="2"/>
      <c r="E35" s="2"/>
    </row>
    <row r="36" spans="1:5" ht="14.25" customHeight="1" x14ac:dyDescent="0.25">
      <c r="A36" s="11">
        <f>'RECS HC2.1'!B24/('RECS HC2.1'!B24+'RECS HC2.1'!B27)</f>
        <v>0.81308184246741677</v>
      </c>
      <c r="B36" t="s">
        <v>23</v>
      </c>
      <c r="D36" s="2"/>
      <c r="E36" s="2"/>
    </row>
    <row r="37" spans="1:5" ht="14.25" customHeight="1" x14ac:dyDescent="0.25">
      <c r="A37" s="11">
        <f>'RECS HC2.1'!B27/('RECS HC2.1'!B24+'RECS HC2.1'!B27)</f>
        <v>0.18691815753258317</v>
      </c>
      <c r="B37" t="s">
        <v>24</v>
      </c>
      <c r="D37" s="2"/>
      <c r="E37" s="2"/>
    </row>
    <row r="38" spans="1:5" ht="14.25" customHeight="1" x14ac:dyDescent="0.25">
      <c r="A38" s="14"/>
      <c r="B38" s="14"/>
      <c r="D38" s="2"/>
      <c r="E38" s="2"/>
    </row>
    <row r="39" spans="1:5" ht="14.25" customHeight="1" x14ac:dyDescent="0.25">
      <c r="A39" s="12" t="s">
        <v>25</v>
      </c>
      <c r="B39">
        <v>1000000</v>
      </c>
      <c r="D39" s="2"/>
      <c r="E39" s="2"/>
    </row>
    <row r="40" spans="1:5" ht="14.25" customHeight="1" x14ac:dyDescent="0.25">
      <c r="A40" t="s">
        <v>26</v>
      </c>
      <c r="B40">
        <v>1000</v>
      </c>
      <c r="D40" s="2"/>
      <c r="E40" s="2"/>
    </row>
    <row r="41" spans="1:5" ht="14.25" customHeight="1" x14ac:dyDescent="0.25">
      <c r="A41" s="2"/>
      <c r="B41" s="2"/>
      <c r="D41" s="2"/>
      <c r="E41" s="2"/>
    </row>
    <row r="42" spans="1:5" ht="14.25" customHeight="1" x14ac:dyDescent="0.25">
      <c r="A42" s="13" t="s">
        <v>27</v>
      </c>
      <c r="B42" s="2"/>
      <c r="D42" s="2"/>
      <c r="E42" s="2"/>
    </row>
    <row r="43" spans="1:5" ht="14.25" customHeight="1" x14ac:dyDescent="0.25">
      <c r="A43" s="13"/>
      <c r="B43" s="2"/>
      <c r="D43" s="2"/>
      <c r="E43" s="2"/>
    </row>
    <row r="44" spans="1:5" ht="14.25" customHeight="1" x14ac:dyDescent="0.25">
      <c r="A44" s="14" t="s">
        <v>28</v>
      </c>
      <c r="B44" s="2"/>
      <c r="D44" s="2"/>
      <c r="E44" s="2"/>
    </row>
    <row r="45" spans="1:5" ht="14.25" customHeight="1" x14ac:dyDescent="0.25">
      <c r="A45" s="15" t="s">
        <v>29</v>
      </c>
      <c r="B45" s="2"/>
      <c r="D45" s="2"/>
      <c r="E45" s="2"/>
    </row>
    <row r="46" spans="1:5" ht="14.25" customHeight="1" x14ac:dyDescent="0.25">
      <c r="A46" s="14" t="s">
        <v>30</v>
      </c>
      <c r="B46" s="2"/>
      <c r="D46" s="2"/>
      <c r="E46" s="2"/>
    </row>
    <row r="47" spans="1:5" ht="14.25" customHeight="1" x14ac:dyDescent="0.25">
      <c r="A47" s="16" t="s">
        <v>31</v>
      </c>
      <c r="B47" s="2"/>
      <c r="D47" s="2"/>
      <c r="E47" s="2"/>
    </row>
    <row r="48" spans="1:5" ht="14.25" customHeight="1" x14ac:dyDescent="0.25">
      <c r="A48" s="14" t="s">
        <v>32</v>
      </c>
      <c r="B48" s="2"/>
      <c r="D48" s="2"/>
      <c r="E48" s="2"/>
    </row>
    <row r="49" spans="1:5" ht="14.25" customHeight="1" x14ac:dyDescent="0.25">
      <c r="A49" s="2"/>
      <c r="B49" s="2"/>
      <c r="D49" s="2"/>
      <c r="E49" s="2"/>
    </row>
    <row r="50" spans="1:5" ht="14.25" customHeight="1" x14ac:dyDescent="0.25">
      <c r="A50" s="2"/>
      <c r="B50" s="2"/>
      <c r="D50" s="2"/>
      <c r="E50" s="2"/>
    </row>
    <row r="51" spans="1:5" ht="14.25" customHeight="1" x14ac:dyDescent="0.25">
      <c r="A51" s="2"/>
      <c r="B51" s="2"/>
      <c r="D51" s="2"/>
      <c r="E51" s="2"/>
    </row>
    <row r="52" spans="1:5" ht="14.25" customHeight="1" x14ac:dyDescent="0.25">
      <c r="A52" s="2"/>
      <c r="B52" s="2"/>
      <c r="D52" s="2"/>
      <c r="E52" s="2"/>
    </row>
    <row r="53" spans="1:5" ht="14.25" customHeight="1" x14ac:dyDescent="0.25">
      <c r="A53" s="2"/>
      <c r="B53" s="2"/>
      <c r="D53" s="2"/>
      <c r="E53" s="2"/>
    </row>
    <row r="54" spans="1:5" ht="14.25" customHeight="1" x14ac:dyDescent="0.25">
      <c r="A54" s="2"/>
      <c r="B54" s="2"/>
      <c r="D54" s="2"/>
      <c r="E54" s="2"/>
    </row>
    <row r="55" spans="1:5" ht="14.25" customHeight="1" x14ac:dyDescent="0.25">
      <c r="A55" s="2"/>
      <c r="B55" s="2"/>
      <c r="D55" s="2"/>
      <c r="E55" s="2"/>
    </row>
    <row r="56" spans="1:5" ht="14.25" customHeight="1" x14ac:dyDescent="0.25">
      <c r="A56" s="2"/>
      <c r="B56" s="2"/>
      <c r="D56" s="2"/>
      <c r="E56" s="2"/>
    </row>
    <row r="57" spans="1:5" ht="14.25" customHeight="1" x14ac:dyDescent="0.25">
      <c r="A57" s="2"/>
      <c r="B57" s="2"/>
      <c r="D57" s="2"/>
      <c r="E57" s="2"/>
    </row>
    <row r="58" spans="1:5" ht="14.25" customHeight="1" x14ac:dyDescent="0.25">
      <c r="A58" s="2"/>
      <c r="B58" s="2"/>
      <c r="D58" s="2"/>
      <c r="E58" s="2"/>
    </row>
    <row r="59" spans="1:5" ht="14.25" customHeight="1" x14ac:dyDescent="0.25">
      <c r="A59" s="2"/>
      <c r="B59" s="2"/>
      <c r="D59" s="2"/>
      <c r="E59" s="2"/>
    </row>
    <row r="60" spans="1:5" ht="14.25" customHeight="1" x14ac:dyDescent="0.25">
      <c r="A60" s="2"/>
      <c r="B60" s="2"/>
      <c r="D60" s="2"/>
      <c r="E60" s="2"/>
    </row>
    <row r="61" spans="1:5" ht="14.25" customHeight="1" x14ac:dyDescent="0.25">
      <c r="A61" s="2"/>
      <c r="B61" s="2"/>
      <c r="D61" s="2"/>
      <c r="E61" s="2"/>
    </row>
    <row r="62" spans="1:5" ht="14.25" customHeight="1" x14ac:dyDescent="0.25">
      <c r="A62" s="2"/>
      <c r="B62" s="2"/>
      <c r="D62" s="2"/>
      <c r="E62" s="2"/>
    </row>
    <row r="63" spans="1:5" ht="14.25" customHeight="1" x14ac:dyDescent="0.25">
      <c r="A63" s="2"/>
      <c r="B63" s="2"/>
      <c r="D63" s="2"/>
      <c r="E63" s="2"/>
    </row>
    <row r="64" spans="1:5" ht="14.25" customHeight="1" x14ac:dyDescent="0.25">
      <c r="A64" s="2"/>
      <c r="B64" s="2"/>
      <c r="D64" s="2"/>
      <c r="E64" s="2"/>
    </row>
    <row r="65" spans="1:5" ht="14.25" customHeight="1" x14ac:dyDescent="0.25">
      <c r="A65" s="2"/>
      <c r="B65" s="2"/>
      <c r="D65" s="2"/>
      <c r="E65" s="2"/>
    </row>
    <row r="66" spans="1:5" ht="14.25" customHeight="1" x14ac:dyDescent="0.25">
      <c r="A66" s="2"/>
      <c r="B66" s="2"/>
      <c r="D66" s="2"/>
      <c r="E66" s="2"/>
    </row>
    <row r="67" spans="1:5" ht="14.25" customHeight="1" x14ac:dyDescent="0.25">
      <c r="A67" s="2"/>
      <c r="B67" s="2"/>
      <c r="D67" s="2"/>
      <c r="E67" s="2"/>
    </row>
    <row r="68" spans="1:5" ht="14.25" customHeight="1" x14ac:dyDescent="0.25">
      <c r="A68" s="2"/>
      <c r="B68" s="2"/>
      <c r="D68" s="2"/>
      <c r="E68" s="2"/>
    </row>
    <row r="69" spans="1:5" ht="14.25" customHeight="1" x14ac:dyDescent="0.25">
      <c r="A69" s="2"/>
      <c r="B69" s="2"/>
      <c r="D69" s="2"/>
      <c r="E69" s="2"/>
    </row>
    <row r="70" spans="1:5" ht="14.25" customHeight="1" x14ac:dyDescent="0.25">
      <c r="A70" s="2"/>
      <c r="B70" s="2"/>
      <c r="D70" s="2"/>
      <c r="E70" s="2"/>
    </row>
    <row r="71" spans="1:5" ht="14.25" customHeight="1" x14ac:dyDescent="0.25">
      <c r="A71" s="2"/>
      <c r="B71" s="2"/>
      <c r="D71" s="2"/>
      <c r="E71" s="2"/>
    </row>
    <row r="72" spans="1:5" ht="14.25" customHeight="1" x14ac:dyDescent="0.25">
      <c r="A72" s="2"/>
      <c r="B72" s="2"/>
      <c r="D72" s="2"/>
      <c r="E72" s="2"/>
    </row>
    <row r="73" spans="1:5" ht="14.25" customHeight="1" x14ac:dyDescent="0.25">
      <c r="A73" s="2"/>
      <c r="B73" s="2"/>
      <c r="D73" s="2"/>
      <c r="E73" s="2"/>
    </row>
    <row r="74" spans="1:5" ht="14.25" customHeight="1" x14ac:dyDescent="0.25">
      <c r="A74" s="2"/>
      <c r="B74" s="2"/>
      <c r="D74" s="2"/>
      <c r="E74" s="2"/>
    </row>
    <row r="75" spans="1:5" ht="14.25" customHeight="1" x14ac:dyDescent="0.25">
      <c r="A75" s="2"/>
      <c r="B75" s="2"/>
      <c r="D75" s="2"/>
      <c r="E75" s="2"/>
    </row>
    <row r="76" spans="1:5" ht="14.25" customHeight="1" x14ac:dyDescent="0.25">
      <c r="A76" s="2"/>
      <c r="B76" s="2"/>
      <c r="D76" s="2"/>
      <c r="E76" s="2"/>
    </row>
    <row r="77" spans="1:5" ht="14.25" customHeight="1" x14ac:dyDescent="0.25">
      <c r="A77" s="2"/>
      <c r="B77" s="2"/>
      <c r="D77" s="2"/>
      <c r="E77" s="2"/>
    </row>
    <row r="78" spans="1:5" ht="14.25" customHeight="1" x14ac:dyDescent="0.25">
      <c r="A78" s="2"/>
      <c r="B78" s="2"/>
      <c r="D78" s="2"/>
      <c r="E78" s="2"/>
    </row>
    <row r="79" spans="1:5" ht="14.25" customHeight="1" x14ac:dyDescent="0.25">
      <c r="A79" s="2"/>
      <c r="B79" s="2"/>
      <c r="D79" s="2"/>
      <c r="E79" s="2"/>
    </row>
    <row r="80" spans="1:5" ht="14.25" customHeight="1" x14ac:dyDescent="0.25">
      <c r="A80" s="2"/>
      <c r="B80" s="2"/>
      <c r="D80" s="2"/>
      <c r="E80" s="2"/>
    </row>
    <row r="81" spans="1:5" ht="14.25" customHeight="1" x14ac:dyDescent="0.25">
      <c r="A81" s="2"/>
      <c r="B81" s="2"/>
      <c r="D81" s="2"/>
      <c r="E81" s="2"/>
    </row>
    <row r="82" spans="1:5" ht="14.25" customHeight="1" x14ac:dyDescent="0.25">
      <c r="A82" s="2"/>
      <c r="B82" s="2"/>
      <c r="D82" s="2"/>
      <c r="E82" s="2"/>
    </row>
    <row r="83" spans="1:5" ht="14.25" customHeight="1" x14ac:dyDescent="0.25">
      <c r="A83" s="2"/>
      <c r="B83" s="2"/>
      <c r="D83" s="2"/>
      <c r="E83" s="2"/>
    </row>
    <row r="84" spans="1:5" ht="14.25" customHeight="1" x14ac:dyDescent="0.25">
      <c r="A84" s="2"/>
      <c r="B84" s="2"/>
      <c r="D84" s="2"/>
      <c r="E84" s="2"/>
    </row>
    <row r="85" spans="1:5" ht="14.25" customHeight="1" x14ac:dyDescent="0.25">
      <c r="A85" s="2"/>
      <c r="B85" s="2"/>
      <c r="D85" s="2"/>
      <c r="E85" s="2"/>
    </row>
    <row r="86" spans="1:5" ht="14.25" customHeight="1" x14ac:dyDescent="0.25">
      <c r="A86" s="2"/>
      <c r="B86" s="2"/>
      <c r="D86" s="2"/>
      <c r="E86" s="2"/>
    </row>
    <row r="87" spans="1:5" ht="14.25" customHeight="1" x14ac:dyDescent="0.25">
      <c r="A87" s="2"/>
      <c r="B87" s="2"/>
      <c r="D87" s="2"/>
      <c r="E87" s="2"/>
    </row>
    <row r="88" spans="1:5" ht="14.25" customHeight="1" x14ac:dyDescent="0.25">
      <c r="A88" s="2"/>
      <c r="B88" s="2"/>
      <c r="D88" s="2"/>
      <c r="E88" s="2"/>
    </row>
    <row r="89" spans="1:5" ht="14.25" customHeight="1" x14ac:dyDescent="0.25">
      <c r="A89" s="2"/>
      <c r="B89" s="2"/>
      <c r="D89" s="2"/>
      <c r="E89" s="2"/>
    </row>
    <row r="90" spans="1:5" ht="14.25" customHeight="1" x14ac:dyDescent="0.25">
      <c r="A90" s="2"/>
      <c r="B90" s="2"/>
      <c r="D90" s="2"/>
      <c r="E90" s="2"/>
    </row>
    <row r="91" spans="1:5" ht="14.25" customHeight="1" x14ac:dyDescent="0.25">
      <c r="A91" s="2"/>
      <c r="B91" s="2"/>
      <c r="D91" s="2"/>
      <c r="E91" s="2"/>
    </row>
    <row r="92" spans="1:5" ht="14.25" customHeight="1" x14ac:dyDescent="0.25">
      <c r="A92" s="2"/>
      <c r="B92" s="2"/>
      <c r="D92" s="2"/>
      <c r="E92" s="2"/>
    </row>
    <row r="93" spans="1:5" ht="14.25" customHeight="1" x14ac:dyDescent="0.25">
      <c r="A93" s="2"/>
      <c r="B93" s="2"/>
      <c r="D93" s="2"/>
      <c r="E93" s="2"/>
    </row>
    <row r="94" spans="1:5" ht="14.25" customHeight="1" x14ac:dyDescent="0.25">
      <c r="A94" s="2"/>
      <c r="B94" s="2"/>
      <c r="D94" s="2"/>
      <c r="E94" s="2"/>
    </row>
    <row r="95" spans="1:5" ht="14.25" customHeight="1" x14ac:dyDescent="0.25">
      <c r="A95" s="2"/>
      <c r="B95" s="2"/>
      <c r="D95" s="2"/>
      <c r="E95" s="2"/>
    </row>
    <row r="96" spans="1:5" ht="14.25" customHeight="1" x14ac:dyDescent="0.25">
      <c r="A96" s="2"/>
      <c r="B96" s="2"/>
      <c r="D96" s="2"/>
      <c r="E96" s="2"/>
    </row>
    <row r="97" spans="1:5" ht="14.25" customHeight="1" x14ac:dyDescent="0.25">
      <c r="A97" s="2"/>
      <c r="B97" s="2"/>
      <c r="D97" s="2"/>
      <c r="E97" s="2"/>
    </row>
    <row r="98" spans="1:5" ht="14.25" customHeight="1" x14ac:dyDescent="0.25">
      <c r="A98" s="2"/>
      <c r="B98" s="2"/>
      <c r="D98" s="2"/>
      <c r="E98" s="2"/>
    </row>
    <row r="99" spans="1:5" ht="14.25" customHeight="1" x14ac:dyDescent="0.25">
      <c r="A99" s="2"/>
      <c r="B99" s="2"/>
      <c r="D99" s="2"/>
      <c r="E99" s="2"/>
    </row>
    <row r="100" spans="1:5" ht="14.25" customHeight="1" x14ac:dyDescent="0.25">
      <c r="A100" s="2"/>
      <c r="B100" s="2"/>
      <c r="D100" s="2"/>
      <c r="E100" s="2"/>
    </row>
    <row r="101" spans="1:5" ht="14.25" customHeight="1" x14ac:dyDescent="0.25">
      <c r="A101" s="2"/>
      <c r="B101" s="2"/>
      <c r="D101" s="2"/>
      <c r="E101" s="2"/>
    </row>
    <row r="102" spans="1:5" ht="14.25" customHeight="1" x14ac:dyDescent="0.25">
      <c r="A102" s="2"/>
      <c r="B102" s="2"/>
      <c r="D102" s="2"/>
      <c r="E102" s="2"/>
    </row>
    <row r="103" spans="1:5" ht="14.25" customHeight="1" x14ac:dyDescent="0.25">
      <c r="A103" s="2"/>
      <c r="B103" s="2"/>
      <c r="D103" s="2"/>
      <c r="E103" s="2"/>
    </row>
    <row r="104" spans="1:5" ht="14.25" customHeight="1" x14ac:dyDescent="0.25">
      <c r="A104" s="2"/>
      <c r="B104" s="2"/>
      <c r="D104" s="2"/>
      <c r="E104" s="2"/>
    </row>
    <row r="105" spans="1:5" ht="14.25" customHeight="1" x14ac:dyDescent="0.25">
      <c r="A105" s="2"/>
      <c r="B105" s="2"/>
      <c r="D105" s="2"/>
      <c r="E105" s="2"/>
    </row>
    <row r="106" spans="1:5" ht="14.25" customHeight="1" x14ac:dyDescent="0.25">
      <c r="A106" s="2"/>
      <c r="B106" s="2"/>
      <c r="D106" s="2"/>
      <c r="E106" s="2"/>
    </row>
    <row r="107" spans="1:5" ht="14.25" customHeight="1" x14ac:dyDescent="0.25">
      <c r="A107" s="2"/>
      <c r="B107" s="2"/>
      <c r="D107" s="2"/>
      <c r="E107" s="2"/>
    </row>
    <row r="108" spans="1:5" ht="14.25" customHeight="1" x14ac:dyDescent="0.25">
      <c r="A108" s="2"/>
      <c r="B108" s="2"/>
      <c r="D108" s="2"/>
      <c r="E108" s="2"/>
    </row>
    <row r="109" spans="1:5" ht="14.25" customHeight="1" x14ac:dyDescent="0.25">
      <c r="A109" s="2"/>
      <c r="B109" s="2"/>
      <c r="D109" s="2"/>
      <c r="E109" s="2"/>
    </row>
    <row r="110" spans="1:5" ht="14.25" customHeight="1" x14ac:dyDescent="0.25">
      <c r="A110" s="2"/>
      <c r="B110" s="2"/>
      <c r="D110" s="2"/>
      <c r="E110" s="2"/>
    </row>
    <row r="111" spans="1:5" ht="14.25" customHeight="1" x14ac:dyDescent="0.25">
      <c r="A111" s="2"/>
      <c r="B111" s="2"/>
      <c r="D111" s="2"/>
      <c r="E111" s="2"/>
    </row>
    <row r="112" spans="1:5" ht="14.25" customHeight="1" x14ac:dyDescent="0.25">
      <c r="A112" s="2"/>
      <c r="B112" s="2"/>
      <c r="D112" s="2"/>
      <c r="E112" s="2"/>
    </row>
    <row r="113" spans="1:5" ht="14.25" customHeight="1" x14ac:dyDescent="0.25">
      <c r="A113" s="2"/>
      <c r="B113" s="2"/>
      <c r="D113" s="2"/>
      <c r="E113" s="2"/>
    </row>
    <row r="114" spans="1:5" ht="14.25" customHeight="1" x14ac:dyDescent="0.25">
      <c r="A114" s="2"/>
      <c r="B114" s="2"/>
      <c r="D114" s="2"/>
      <c r="E114" s="2"/>
    </row>
    <row r="115" spans="1:5" ht="14.25" customHeight="1" x14ac:dyDescent="0.25">
      <c r="A115" s="2"/>
      <c r="B115" s="2"/>
      <c r="D115" s="2"/>
      <c r="E115" s="2"/>
    </row>
    <row r="116" spans="1:5" ht="14.25" customHeight="1" x14ac:dyDescent="0.25">
      <c r="A116" s="2"/>
      <c r="B116" s="2"/>
      <c r="D116" s="2"/>
      <c r="E116" s="2"/>
    </row>
    <row r="117" spans="1:5" ht="14.25" customHeight="1" x14ac:dyDescent="0.25">
      <c r="A117" s="2"/>
      <c r="B117" s="2"/>
      <c r="D117" s="2"/>
      <c r="E117" s="2"/>
    </row>
    <row r="118" spans="1:5" ht="14.25" customHeight="1" x14ac:dyDescent="0.25">
      <c r="A118" s="2"/>
      <c r="B118" s="2"/>
      <c r="D118" s="2"/>
      <c r="E118" s="2"/>
    </row>
    <row r="119" spans="1:5" ht="14.25" customHeight="1" x14ac:dyDescent="0.25">
      <c r="A119" s="2"/>
      <c r="B119" s="2"/>
      <c r="D119" s="2"/>
      <c r="E119" s="2"/>
    </row>
    <row r="120" spans="1:5" ht="14.25" customHeight="1" x14ac:dyDescent="0.25">
      <c r="A120" s="2"/>
      <c r="B120" s="2"/>
      <c r="D120" s="2"/>
      <c r="E120" s="2"/>
    </row>
    <row r="121" spans="1:5" ht="14.25" customHeight="1" x14ac:dyDescent="0.25">
      <c r="A121" s="2"/>
      <c r="B121" s="2"/>
      <c r="D121" s="2"/>
      <c r="E121" s="2"/>
    </row>
    <row r="122" spans="1:5" ht="14.25" customHeight="1" x14ac:dyDescent="0.25">
      <c r="A122" s="2"/>
      <c r="B122" s="2"/>
      <c r="D122" s="2"/>
      <c r="E122" s="2"/>
    </row>
    <row r="123" spans="1:5" ht="14.25" customHeight="1" x14ac:dyDescent="0.25">
      <c r="A123" s="2"/>
      <c r="B123" s="2"/>
      <c r="D123" s="2"/>
      <c r="E123" s="2"/>
    </row>
    <row r="124" spans="1:5" ht="14.25" customHeight="1" x14ac:dyDescent="0.25">
      <c r="A124" s="2"/>
      <c r="B124" s="2"/>
      <c r="D124" s="2"/>
      <c r="E124" s="2"/>
    </row>
    <row r="125" spans="1:5" ht="14.25" customHeight="1" x14ac:dyDescent="0.25">
      <c r="A125" s="2"/>
      <c r="B125" s="2"/>
      <c r="D125" s="2"/>
      <c r="E125" s="2"/>
    </row>
    <row r="126" spans="1:5" ht="14.25" customHeight="1" x14ac:dyDescent="0.25">
      <c r="A126" s="2"/>
      <c r="B126" s="2"/>
      <c r="D126" s="2"/>
      <c r="E126" s="2"/>
    </row>
    <row r="127" spans="1:5" ht="14.25" customHeight="1" x14ac:dyDescent="0.25">
      <c r="A127" s="2"/>
      <c r="B127" s="2"/>
      <c r="D127" s="2"/>
      <c r="E127" s="2"/>
    </row>
    <row r="128" spans="1:5" ht="14.25" customHeight="1" x14ac:dyDescent="0.25">
      <c r="A128" s="2"/>
      <c r="B128" s="2"/>
      <c r="D128" s="2"/>
      <c r="E128" s="2"/>
    </row>
    <row r="129" spans="1:5" ht="14.25" customHeight="1" x14ac:dyDescent="0.25">
      <c r="A129" s="2"/>
      <c r="B129" s="2"/>
      <c r="D129" s="2"/>
      <c r="E129" s="2"/>
    </row>
    <row r="130" spans="1:5" ht="14.25" customHeight="1" x14ac:dyDescent="0.25">
      <c r="A130" s="2"/>
      <c r="B130" s="2"/>
      <c r="D130" s="2"/>
      <c r="E130" s="2"/>
    </row>
    <row r="131" spans="1:5" ht="14.25" customHeight="1" x14ac:dyDescent="0.25">
      <c r="A131" s="2"/>
      <c r="B131" s="2"/>
      <c r="D131" s="2"/>
      <c r="E131" s="2"/>
    </row>
    <row r="132" spans="1:5" ht="14.25" customHeight="1" x14ac:dyDescent="0.25">
      <c r="A132" s="2"/>
      <c r="B132" s="2"/>
      <c r="D132" s="2"/>
      <c r="E132" s="2"/>
    </row>
    <row r="133" spans="1:5" ht="14.25" customHeight="1" x14ac:dyDescent="0.25">
      <c r="A133" s="2"/>
      <c r="B133" s="2"/>
      <c r="D133" s="2"/>
      <c r="E133" s="2"/>
    </row>
    <row r="134" spans="1:5" ht="14.25" customHeight="1" x14ac:dyDescent="0.25">
      <c r="A134" s="2"/>
      <c r="B134" s="2"/>
      <c r="D134" s="2"/>
      <c r="E134" s="2"/>
    </row>
    <row r="135" spans="1:5" ht="14.25" customHeight="1" x14ac:dyDescent="0.25">
      <c r="A135" s="2"/>
      <c r="B135" s="2"/>
      <c r="D135" s="2"/>
      <c r="E135" s="2"/>
    </row>
    <row r="136" spans="1:5" ht="14.25" customHeight="1" x14ac:dyDescent="0.25">
      <c r="A136" s="2"/>
      <c r="B136" s="2"/>
      <c r="D136" s="2"/>
      <c r="E136" s="2"/>
    </row>
    <row r="137" spans="1:5" ht="14.25" customHeight="1" x14ac:dyDescent="0.25">
      <c r="A137" s="2"/>
      <c r="B137" s="2"/>
      <c r="D137" s="2"/>
      <c r="E137" s="2"/>
    </row>
    <row r="138" spans="1:5" ht="14.25" customHeight="1" x14ac:dyDescent="0.25">
      <c r="A138" s="2"/>
      <c r="B138" s="2"/>
      <c r="D138" s="2"/>
      <c r="E138" s="2"/>
    </row>
    <row r="139" spans="1:5" ht="14.25" customHeight="1" x14ac:dyDescent="0.25">
      <c r="A139" s="2"/>
      <c r="B139" s="2"/>
      <c r="D139" s="2"/>
      <c r="E139" s="2"/>
    </row>
    <row r="140" spans="1:5" ht="14.25" customHeight="1" x14ac:dyDescent="0.25">
      <c r="A140" s="2"/>
      <c r="B140" s="2"/>
      <c r="D140" s="2"/>
      <c r="E140" s="2"/>
    </row>
    <row r="141" spans="1:5" ht="14.25" customHeight="1" x14ac:dyDescent="0.25">
      <c r="A141" s="2"/>
      <c r="B141" s="2"/>
      <c r="D141" s="2"/>
      <c r="E141" s="2"/>
    </row>
    <row r="142" spans="1:5" ht="14.25" customHeight="1" x14ac:dyDescent="0.25">
      <c r="A142" s="2"/>
      <c r="B142" s="2"/>
      <c r="D142" s="2"/>
      <c r="E142" s="2"/>
    </row>
    <row r="143" spans="1:5" ht="14.25" customHeight="1" x14ac:dyDescent="0.25">
      <c r="A143" s="2"/>
      <c r="B143" s="2"/>
      <c r="D143" s="2"/>
      <c r="E143" s="2"/>
    </row>
    <row r="144" spans="1:5" ht="14.25" customHeight="1" x14ac:dyDescent="0.25">
      <c r="A144" s="2"/>
      <c r="B144" s="2"/>
      <c r="D144" s="2"/>
      <c r="E144" s="2"/>
    </row>
    <row r="145" spans="1:5" ht="14.25" customHeight="1" x14ac:dyDescent="0.25">
      <c r="A145" s="2"/>
      <c r="B145" s="2"/>
      <c r="D145" s="2"/>
      <c r="E145" s="2"/>
    </row>
    <row r="146" spans="1:5" ht="14.25" customHeight="1" x14ac:dyDescent="0.25">
      <c r="A146" s="2"/>
      <c r="B146" s="2"/>
      <c r="D146" s="2"/>
      <c r="E146" s="2"/>
    </row>
    <row r="147" spans="1:5" ht="14.25" customHeight="1" x14ac:dyDescent="0.25">
      <c r="A147" s="2"/>
      <c r="B147" s="2"/>
      <c r="D147" s="2"/>
      <c r="E147" s="2"/>
    </row>
    <row r="148" spans="1:5" ht="14.25" customHeight="1" x14ac:dyDescent="0.25">
      <c r="A148" s="2"/>
      <c r="B148" s="2"/>
      <c r="D148" s="2"/>
      <c r="E148" s="2"/>
    </row>
    <row r="149" spans="1:5" ht="14.25" customHeight="1" x14ac:dyDescent="0.25">
      <c r="A149" s="2"/>
      <c r="B149" s="2"/>
      <c r="D149" s="2"/>
      <c r="E149" s="2"/>
    </row>
    <row r="150" spans="1:5" ht="14.25" customHeight="1" x14ac:dyDescent="0.25">
      <c r="A150" s="2"/>
      <c r="B150" s="2"/>
      <c r="D150" s="2"/>
      <c r="E150" s="2"/>
    </row>
    <row r="151" spans="1:5" ht="14.25" customHeight="1" x14ac:dyDescent="0.25">
      <c r="A151" s="2"/>
      <c r="B151" s="2"/>
      <c r="D151" s="2"/>
      <c r="E151" s="2"/>
    </row>
    <row r="152" spans="1:5" ht="14.25" customHeight="1" x14ac:dyDescent="0.25">
      <c r="A152" s="2"/>
      <c r="B152" s="2"/>
      <c r="D152" s="2"/>
      <c r="E152" s="2"/>
    </row>
    <row r="153" spans="1:5" ht="14.25" customHeight="1" x14ac:dyDescent="0.25">
      <c r="A153" s="2"/>
      <c r="B153" s="2"/>
      <c r="D153" s="2"/>
      <c r="E153" s="2"/>
    </row>
    <row r="154" spans="1:5" ht="14.25" customHeight="1" x14ac:dyDescent="0.25">
      <c r="A154" s="2"/>
      <c r="B154" s="2"/>
      <c r="D154" s="2"/>
      <c r="E154" s="2"/>
    </row>
    <row r="155" spans="1:5" ht="14.25" customHeight="1" x14ac:dyDescent="0.25">
      <c r="A155" s="2"/>
      <c r="B155" s="2"/>
      <c r="D155" s="2"/>
      <c r="E155" s="2"/>
    </row>
    <row r="156" spans="1:5" ht="14.25" customHeight="1" x14ac:dyDescent="0.25">
      <c r="A156" s="2"/>
      <c r="B156" s="2"/>
      <c r="D156" s="2"/>
      <c r="E156" s="2"/>
    </row>
    <row r="157" spans="1:5" ht="14.25" customHeight="1" x14ac:dyDescent="0.25">
      <c r="A157" s="2"/>
      <c r="B157" s="2"/>
      <c r="D157" s="2"/>
      <c r="E157" s="2"/>
    </row>
    <row r="158" spans="1:5" ht="14.25" customHeight="1" x14ac:dyDescent="0.25">
      <c r="A158" s="2"/>
      <c r="B158" s="2"/>
      <c r="D158" s="2"/>
      <c r="E158" s="2"/>
    </row>
    <row r="159" spans="1:5" ht="14.25" customHeight="1" x14ac:dyDescent="0.25">
      <c r="A159" s="2"/>
      <c r="B159" s="2"/>
      <c r="D159" s="2"/>
      <c r="E159" s="2"/>
    </row>
    <row r="160" spans="1:5" ht="14.25" customHeight="1" x14ac:dyDescent="0.25">
      <c r="A160" s="2"/>
      <c r="B160" s="2"/>
      <c r="D160" s="2"/>
      <c r="E160" s="2"/>
    </row>
    <row r="161" spans="1:5" ht="14.25" customHeight="1" x14ac:dyDescent="0.25">
      <c r="A161" s="2"/>
      <c r="B161" s="2"/>
      <c r="D161" s="2"/>
      <c r="E161" s="2"/>
    </row>
    <row r="162" spans="1:5" ht="14.25" customHeight="1" x14ac:dyDescent="0.25">
      <c r="A162" s="2"/>
      <c r="B162" s="2"/>
      <c r="D162" s="2"/>
      <c r="E162" s="2"/>
    </row>
    <row r="163" spans="1:5" ht="14.25" customHeight="1" x14ac:dyDescent="0.25">
      <c r="A163" s="2"/>
      <c r="B163" s="2"/>
      <c r="D163" s="2"/>
      <c r="E163" s="2"/>
    </row>
    <row r="164" spans="1:5" ht="14.25" customHeight="1" x14ac:dyDescent="0.25">
      <c r="A164" s="2"/>
      <c r="B164" s="2"/>
      <c r="D164" s="2"/>
      <c r="E164" s="2"/>
    </row>
    <row r="165" spans="1:5" ht="14.25" customHeight="1" x14ac:dyDescent="0.25">
      <c r="A165" s="2"/>
      <c r="B165" s="2"/>
      <c r="D165" s="2"/>
      <c r="E165" s="2"/>
    </row>
    <row r="166" spans="1:5" ht="14.25" customHeight="1" x14ac:dyDescent="0.25">
      <c r="A166" s="2"/>
      <c r="B166" s="2"/>
      <c r="D166" s="2"/>
      <c r="E166" s="2"/>
    </row>
    <row r="167" spans="1:5" ht="14.25" customHeight="1" x14ac:dyDescent="0.25">
      <c r="A167" s="2"/>
      <c r="B167" s="2"/>
      <c r="D167" s="2"/>
      <c r="E167" s="2"/>
    </row>
    <row r="168" spans="1:5" ht="14.25" customHeight="1" x14ac:dyDescent="0.25">
      <c r="A168" s="2"/>
      <c r="B168" s="2"/>
      <c r="D168" s="2"/>
      <c r="E168" s="2"/>
    </row>
    <row r="169" spans="1:5" ht="14.25" customHeight="1" x14ac:dyDescent="0.25">
      <c r="A169" s="2"/>
      <c r="B169" s="2"/>
      <c r="D169" s="2"/>
      <c r="E169" s="2"/>
    </row>
    <row r="170" spans="1:5" ht="14.25" customHeight="1" x14ac:dyDescent="0.25">
      <c r="A170" s="2"/>
      <c r="B170" s="2"/>
      <c r="D170" s="2"/>
      <c r="E170" s="2"/>
    </row>
    <row r="171" spans="1:5" ht="14.25" customHeight="1" x14ac:dyDescent="0.25">
      <c r="A171" s="2"/>
      <c r="B171" s="2"/>
      <c r="D171" s="2"/>
      <c r="E171" s="2"/>
    </row>
    <row r="172" spans="1:5" ht="14.25" customHeight="1" x14ac:dyDescent="0.25">
      <c r="A172" s="2"/>
      <c r="B172" s="2"/>
      <c r="D172" s="2"/>
      <c r="E172" s="2"/>
    </row>
    <row r="173" spans="1:5" ht="14.25" customHeight="1" x14ac:dyDescent="0.25">
      <c r="A173" s="2"/>
      <c r="B173" s="2"/>
      <c r="D173" s="2"/>
      <c r="E173" s="2"/>
    </row>
    <row r="174" spans="1:5" ht="14.25" customHeight="1" x14ac:dyDescent="0.25">
      <c r="A174" s="2"/>
      <c r="B174" s="2"/>
      <c r="D174" s="2"/>
      <c r="E174" s="2"/>
    </row>
    <row r="175" spans="1:5" ht="14.25" customHeight="1" x14ac:dyDescent="0.25">
      <c r="A175" s="2"/>
      <c r="B175" s="2"/>
      <c r="D175" s="2"/>
      <c r="E175" s="2"/>
    </row>
    <row r="176" spans="1:5" ht="14.25" customHeight="1" x14ac:dyDescent="0.25">
      <c r="A176" s="2"/>
      <c r="B176" s="2"/>
      <c r="D176" s="2"/>
      <c r="E176" s="2"/>
    </row>
    <row r="177" spans="1:5" ht="14.25" customHeight="1" x14ac:dyDescent="0.25">
      <c r="A177" s="2"/>
      <c r="B177" s="2"/>
      <c r="D177" s="2"/>
      <c r="E177" s="2"/>
    </row>
    <row r="178" spans="1:5" ht="14.25" customHeight="1" x14ac:dyDescent="0.25">
      <c r="A178" s="2"/>
      <c r="B178" s="2"/>
      <c r="D178" s="2"/>
      <c r="E178" s="2"/>
    </row>
    <row r="179" spans="1:5" ht="14.25" customHeight="1" x14ac:dyDescent="0.25">
      <c r="A179" s="2"/>
      <c r="B179" s="2"/>
      <c r="D179" s="2"/>
      <c r="E179" s="2"/>
    </row>
    <row r="180" spans="1:5" ht="14.25" customHeight="1" x14ac:dyDescent="0.25">
      <c r="A180" s="2"/>
      <c r="B180" s="2"/>
      <c r="D180" s="2"/>
      <c r="E180" s="2"/>
    </row>
    <row r="181" spans="1:5" ht="14.25" customHeight="1" x14ac:dyDescent="0.25">
      <c r="A181" s="2"/>
      <c r="B181" s="2"/>
      <c r="D181" s="2"/>
      <c r="E181" s="2"/>
    </row>
    <row r="182" spans="1:5" ht="14.25" customHeight="1" x14ac:dyDescent="0.25">
      <c r="A182" s="2"/>
      <c r="B182" s="2"/>
      <c r="D182" s="2"/>
      <c r="E182" s="2"/>
    </row>
    <row r="183" spans="1:5" ht="14.25" customHeight="1" x14ac:dyDescent="0.25">
      <c r="A183" s="2"/>
      <c r="B183" s="2"/>
      <c r="D183" s="2"/>
      <c r="E183" s="2"/>
    </row>
    <row r="184" spans="1:5" ht="14.25" customHeight="1" x14ac:dyDescent="0.25">
      <c r="A184" s="2"/>
      <c r="B184" s="2"/>
      <c r="D184" s="2"/>
      <c r="E184" s="2"/>
    </row>
    <row r="185" spans="1:5" ht="14.25" customHeight="1" x14ac:dyDescent="0.25">
      <c r="A185" s="2"/>
      <c r="B185" s="2"/>
      <c r="D185" s="2"/>
      <c r="E185" s="2"/>
    </row>
    <row r="186" spans="1:5" ht="14.25" customHeight="1" x14ac:dyDescent="0.25">
      <c r="A186" s="2"/>
      <c r="B186" s="2"/>
      <c r="D186" s="2"/>
      <c r="E186" s="2"/>
    </row>
    <row r="187" spans="1:5" ht="14.25" customHeight="1" x14ac:dyDescent="0.25">
      <c r="A187" s="2"/>
      <c r="B187" s="2"/>
      <c r="D187" s="2"/>
      <c r="E187" s="2"/>
    </row>
    <row r="188" spans="1:5" ht="14.25" customHeight="1" x14ac:dyDescent="0.25">
      <c r="A188" s="2"/>
      <c r="B188" s="2"/>
      <c r="D188" s="2"/>
      <c r="E188" s="2"/>
    </row>
    <row r="189" spans="1:5" ht="14.25" customHeight="1" x14ac:dyDescent="0.25">
      <c r="A189" s="2"/>
      <c r="B189" s="2"/>
      <c r="D189" s="2"/>
      <c r="E189" s="2"/>
    </row>
    <row r="190" spans="1:5" ht="14.25" customHeight="1" x14ac:dyDescent="0.25">
      <c r="A190" s="2"/>
      <c r="B190" s="2"/>
      <c r="D190" s="2"/>
      <c r="E190" s="2"/>
    </row>
    <row r="191" spans="1:5" ht="14.25" customHeight="1" x14ac:dyDescent="0.25">
      <c r="A191" s="2"/>
      <c r="B191" s="2"/>
      <c r="D191" s="2"/>
      <c r="E191" s="2"/>
    </row>
    <row r="192" spans="1:5" ht="14.25" customHeight="1" x14ac:dyDescent="0.25">
      <c r="A192" s="2"/>
      <c r="B192" s="2"/>
      <c r="D192" s="2"/>
      <c r="E192" s="2"/>
    </row>
    <row r="193" spans="1:5" ht="14.25" customHeight="1" x14ac:dyDescent="0.25">
      <c r="A193" s="2"/>
      <c r="B193" s="2"/>
      <c r="D193" s="2"/>
      <c r="E193" s="2"/>
    </row>
    <row r="194" spans="1:5" ht="14.25" customHeight="1" x14ac:dyDescent="0.25">
      <c r="A194" s="2"/>
      <c r="B194" s="2"/>
      <c r="D194" s="2"/>
      <c r="E194" s="2"/>
    </row>
    <row r="195" spans="1:5" ht="14.25" customHeight="1" x14ac:dyDescent="0.25">
      <c r="A195" s="2"/>
      <c r="B195" s="2"/>
      <c r="D195" s="2"/>
      <c r="E195" s="2"/>
    </row>
    <row r="196" spans="1:5" ht="14.25" customHeight="1" x14ac:dyDescent="0.25">
      <c r="A196" s="2"/>
      <c r="B196" s="2"/>
      <c r="D196" s="2"/>
      <c r="E196" s="2"/>
    </row>
    <row r="197" spans="1:5" ht="14.25" customHeight="1" x14ac:dyDescent="0.25">
      <c r="A197" s="2"/>
      <c r="B197" s="2"/>
      <c r="D197" s="2"/>
      <c r="E197" s="2"/>
    </row>
    <row r="198" spans="1:5" ht="14.25" customHeight="1" x14ac:dyDescent="0.25">
      <c r="A198" s="2"/>
      <c r="B198" s="2"/>
      <c r="D198" s="2"/>
      <c r="E198" s="2"/>
    </row>
    <row r="199" spans="1:5" ht="14.25" customHeight="1" x14ac:dyDescent="0.25">
      <c r="A199" s="2"/>
      <c r="B199" s="2"/>
      <c r="D199" s="2"/>
      <c r="E199" s="2"/>
    </row>
    <row r="200" spans="1:5" ht="14.25" customHeight="1" x14ac:dyDescent="0.25">
      <c r="A200" s="2"/>
      <c r="B200" s="2"/>
      <c r="D200" s="2"/>
      <c r="E200" s="2"/>
    </row>
    <row r="201" spans="1:5" ht="14.25" customHeight="1" x14ac:dyDescent="0.25">
      <c r="A201" s="2"/>
      <c r="B201" s="2"/>
      <c r="D201" s="2"/>
      <c r="E201" s="2"/>
    </row>
    <row r="202" spans="1:5" ht="14.25" customHeight="1" x14ac:dyDescent="0.25">
      <c r="A202" s="2"/>
      <c r="B202" s="2"/>
      <c r="D202" s="2"/>
      <c r="E202" s="2"/>
    </row>
    <row r="203" spans="1:5" ht="14.25" customHeight="1" x14ac:dyDescent="0.25">
      <c r="A203" s="2"/>
      <c r="B203" s="2"/>
      <c r="D203" s="2"/>
      <c r="E203" s="2"/>
    </row>
    <row r="204" spans="1:5" ht="14.25" customHeight="1" x14ac:dyDescent="0.25">
      <c r="A204" s="2"/>
      <c r="B204" s="2"/>
      <c r="D204" s="2"/>
      <c r="E204" s="2"/>
    </row>
    <row r="205" spans="1:5" ht="14.25" customHeight="1" x14ac:dyDescent="0.25">
      <c r="A205" s="2"/>
      <c r="B205" s="2"/>
      <c r="D205" s="2"/>
      <c r="E205" s="2"/>
    </row>
    <row r="206" spans="1:5" ht="14.25" customHeight="1" x14ac:dyDescent="0.25">
      <c r="A206" s="2"/>
      <c r="B206" s="2"/>
      <c r="D206" s="2"/>
      <c r="E206" s="2"/>
    </row>
    <row r="207" spans="1:5" ht="14.25" customHeight="1" x14ac:dyDescent="0.25">
      <c r="A207" s="2"/>
      <c r="B207" s="2"/>
      <c r="D207" s="2"/>
      <c r="E207" s="2"/>
    </row>
    <row r="208" spans="1:5" ht="14.25" customHeight="1" x14ac:dyDescent="0.25">
      <c r="A208" s="2"/>
      <c r="B208" s="2"/>
      <c r="D208" s="2"/>
      <c r="E208" s="2"/>
    </row>
    <row r="209" spans="1:5" ht="14.25" customHeight="1" x14ac:dyDescent="0.25">
      <c r="A209" s="2"/>
      <c r="B209" s="2"/>
      <c r="D209" s="2"/>
      <c r="E209" s="2"/>
    </row>
    <row r="210" spans="1:5" ht="14.25" customHeight="1" x14ac:dyDescent="0.25">
      <c r="A210" s="2"/>
      <c r="B210" s="2"/>
      <c r="D210" s="2"/>
      <c r="E210" s="2"/>
    </row>
    <row r="211" spans="1:5" ht="14.25" customHeight="1" x14ac:dyDescent="0.25">
      <c r="A211" s="2"/>
      <c r="B211" s="2"/>
      <c r="D211" s="2"/>
      <c r="E211" s="2"/>
    </row>
    <row r="212" spans="1:5" ht="14.25" customHeight="1" x14ac:dyDescent="0.25">
      <c r="A212" s="2"/>
      <c r="B212" s="2"/>
      <c r="D212" s="2"/>
      <c r="E212" s="2"/>
    </row>
    <row r="213" spans="1:5" ht="14.25" customHeight="1" x14ac:dyDescent="0.25">
      <c r="A213" s="2"/>
      <c r="B213" s="2"/>
      <c r="D213" s="2"/>
      <c r="E213" s="2"/>
    </row>
    <row r="214" spans="1:5" ht="14.25" customHeight="1" x14ac:dyDescent="0.25">
      <c r="A214" s="2"/>
      <c r="B214" s="2"/>
      <c r="D214" s="2"/>
      <c r="E214" s="2"/>
    </row>
    <row r="215" spans="1:5" ht="14.25" customHeight="1" x14ac:dyDescent="0.25">
      <c r="A215" s="2"/>
      <c r="B215" s="2"/>
      <c r="D215" s="2"/>
      <c r="E215" s="2"/>
    </row>
    <row r="216" spans="1:5" ht="14.25" customHeight="1" x14ac:dyDescent="0.25">
      <c r="A216" s="2"/>
      <c r="B216" s="2"/>
      <c r="D216" s="2"/>
      <c r="E216" s="2"/>
    </row>
    <row r="217" spans="1:5" ht="14.25" customHeight="1" x14ac:dyDescent="0.25">
      <c r="A217" s="2"/>
      <c r="B217" s="2"/>
      <c r="D217" s="2"/>
      <c r="E217" s="2"/>
    </row>
    <row r="218" spans="1:5" ht="14.25" customHeight="1" x14ac:dyDescent="0.25">
      <c r="A218" s="2"/>
      <c r="B218" s="2"/>
      <c r="D218" s="2"/>
      <c r="E218" s="2"/>
    </row>
    <row r="219" spans="1:5" ht="14.25" customHeight="1" x14ac:dyDescent="0.25">
      <c r="A219" s="2"/>
      <c r="B219" s="2"/>
      <c r="D219" s="2"/>
      <c r="E219" s="2"/>
    </row>
    <row r="220" spans="1:5" ht="14.25" customHeight="1" x14ac:dyDescent="0.25">
      <c r="A220" s="2"/>
      <c r="B220" s="2"/>
      <c r="D220" s="2"/>
      <c r="E220" s="2"/>
    </row>
    <row r="221" spans="1:5" ht="14.25" customHeight="1" x14ac:dyDescent="0.25">
      <c r="A221" s="2"/>
      <c r="B221" s="2"/>
      <c r="D221" s="2"/>
      <c r="E221" s="2"/>
    </row>
    <row r="222" spans="1:5" ht="14.25" customHeight="1" x14ac:dyDescent="0.25">
      <c r="A222" s="2"/>
      <c r="B222" s="2"/>
      <c r="D222" s="2"/>
      <c r="E222" s="2"/>
    </row>
    <row r="223" spans="1:5" ht="14.25" customHeight="1" x14ac:dyDescent="0.25">
      <c r="A223" s="2"/>
      <c r="B223" s="2"/>
      <c r="D223" s="2"/>
      <c r="E223" s="2"/>
    </row>
    <row r="224" spans="1:5" ht="14.25" customHeight="1" x14ac:dyDescent="0.25">
      <c r="A224" s="2"/>
      <c r="B224" s="2"/>
      <c r="D224" s="2"/>
      <c r="E224" s="2"/>
    </row>
    <row r="225" spans="1:5" ht="14.25" customHeight="1" x14ac:dyDescent="0.25">
      <c r="A225" s="2"/>
      <c r="B225" s="2"/>
      <c r="D225" s="2"/>
      <c r="E225" s="2"/>
    </row>
    <row r="226" spans="1:5" ht="14.25" customHeight="1" x14ac:dyDescent="0.25">
      <c r="A226" s="2"/>
      <c r="B226" s="2"/>
      <c r="D226" s="2"/>
      <c r="E226" s="2"/>
    </row>
    <row r="227" spans="1:5" ht="14.25" customHeight="1" x14ac:dyDescent="0.25">
      <c r="A227" s="2"/>
      <c r="B227" s="2"/>
      <c r="D227" s="2"/>
      <c r="E227" s="2"/>
    </row>
    <row r="228" spans="1:5" ht="14.25" customHeight="1" x14ac:dyDescent="0.25">
      <c r="A228" s="2"/>
      <c r="B228" s="2"/>
      <c r="D228" s="2"/>
      <c r="E228" s="2"/>
    </row>
    <row r="229" spans="1:5" ht="14.25" customHeight="1" x14ac:dyDescent="0.25">
      <c r="A229" s="2"/>
      <c r="B229" s="2"/>
      <c r="D229" s="2"/>
      <c r="E229" s="2"/>
    </row>
    <row r="230" spans="1:5" ht="14.25" customHeight="1" x14ac:dyDescent="0.25">
      <c r="A230" s="2"/>
      <c r="B230" s="2"/>
      <c r="D230" s="2"/>
      <c r="E230" s="2"/>
    </row>
    <row r="231" spans="1:5" ht="14.25" customHeight="1" x14ac:dyDescent="0.25">
      <c r="A231" s="2"/>
      <c r="B231" s="2"/>
      <c r="D231" s="2"/>
      <c r="E231" s="2"/>
    </row>
    <row r="232" spans="1:5" ht="14.25" customHeight="1" x14ac:dyDescent="0.25">
      <c r="A232" s="2"/>
      <c r="B232" s="2"/>
      <c r="D232" s="2"/>
      <c r="E232" s="2"/>
    </row>
    <row r="233" spans="1:5" ht="14.25" customHeight="1" x14ac:dyDescent="0.25">
      <c r="A233" s="2"/>
      <c r="B233" s="2"/>
      <c r="D233" s="2"/>
      <c r="E233" s="2"/>
    </row>
    <row r="234" spans="1:5" ht="14.25" customHeight="1" x14ac:dyDescent="0.25">
      <c r="A234" s="2"/>
      <c r="B234" s="2"/>
      <c r="D234" s="2"/>
      <c r="E234" s="2"/>
    </row>
    <row r="235" spans="1:5" ht="14.25" customHeight="1" x14ac:dyDescent="0.25">
      <c r="A235" s="2"/>
      <c r="B235" s="2"/>
      <c r="D235" s="2"/>
      <c r="E235" s="2"/>
    </row>
    <row r="236" spans="1:5" ht="14.25" customHeight="1" x14ac:dyDescent="0.25">
      <c r="A236" s="2"/>
      <c r="B236" s="2"/>
      <c r="D236" s="2"/>
      <c r="E236" s="2"/>
    </row>
    <row r="237" spans="1:5" ht="14.25" customHeight="1" x14ac:dyDescent="0.25">
      <c r="A237" s="2"/>
      <c r="B237" s="2"/>
      <c r="D237" s="2"/>
      <c r="E237" s="2"/>
    </row>
    <row r="238" spans="1:5" ht="14.25" customHeight="1" x14ac:dyDescent="0.25">
      <c r="A238" s="2"/>
      <c r="B238" s="2"/>
      <c r="D238" s="2"/>
      <c r="E238" s="2"/>
    </row>
    <row r="239" spans="1:5" ht="14.25" customHeight="1" x14ac:dyDescent="0.25">
      <c r="A239" s="2"/>
      <c r="B239" s="2"/>
      <c r="D239" s="2"/>
      <c r="E239" s="2"/>
    </row>
    <row r="240" spans="1:5" ht="14.25" customHeight="1" x14ac:dyDescent="0.25">
      <c r="A240" s="2"/>
      <c r="B240" s="2"/>
      <c r="D240" s="2"/>
      <c r="E240" s="2"/>
    </row>
    <row r="241" spans="1:5" ht="14.25" customHeight="1" x14ac:dyDescent="0.25">
      <c r="A241" s="2"/>
      <c r="B241" s="2"/>
      <c r="D241" s="2"/>
      <c r="E241" s="2"/>
    </row>
    <row r="242" spans="1:5" ht="14.25" customHeight="1" x14ac:dyDescent="0.25">
      <c r="A242" s="2"/>
      <c r="B242" s="2"/>
      <c r="D242" s="2"/>
      <c r="E242" s="2"/>
    </row>
    <row r="243" spans="1:5" ht="14.25" customHeight="1" x14ac:dyDescent="0.25">
      <c r="A243" s="2"/>
      <c r="B243" s="2"/>
      <c r="D243" s="2"/>
      <c r="E243" s="2"/>
    </row>
    <row r="244" spans="1:5" ht="14.25" customHeight="1" x14ac:dyDescent="0.25">
      <c r="A244" s="2"/>
      <c r="B244" s="2"/>
      <c r="D244" s="2"/>
      <c r="E244" s="2"/>
    </row>
    <row r="245" spans="1:5" ht="14.25" customHeight="1" x14ac:dyDescent="0.25">
      <c r="A245" s="2"/>
      <c r="B245" s="2"/>
      <c r="D245" s="2"/>
      <c r="E245" s="2"/>
    </row>
    <row r="246" spans="1:5" ht="14.25" customHeight="1" x14ac:dyDescent="0.25">
      <c r="A246" s="2"/>
      <c r="B246" s="2"/>
      <c r="D246" s="2"/>
      <c r="E246" s="2"/>
    </row>
    <row r="247" spans="1:5" ht="14.25" customHeight="1" x14ac:dyDescent="0.25">
      <c r="A247" s="2"/>
      <c r="B247" s="2"/>
      <c r="D247" s="2"/>
      <c r="E247" s="2"/>
    </row>
    <row r="248" spans="1:5" ht="14.25" customHeight="1" x14ac:dyDescent="0.25">
      <c r="A248" s="2"/>
      <c r="B248" s="2"/>
      <c r="D248" s="2"/>
      <c r="E248" s="2"/>
    </row>
    <row r="249" spans="1:5" ht="14.25" customHeight="1" x14ac:dyDescent="0.25">
      <c r="A249" s="2"/>
      <c r="B249" s="2"/>
      <c r="D249" s="2"/>
      <c r="E249" s="2"/>
    </row>
    <row r="250" spans="1:5" ht="14.25" customHeight="1" x14ac:dyDescent="0.25">
      <c r="A250" s="2"/>
      <c r="B250" s="2"/>
      <c r="D250" s="2"/>
      <c r="E250" s="2"/>
    </row>
    <row r="251" spans="1:5" ht="14.25" customHeight="1" x14ac:dyDescent="0.25">
      <c r="A251" s="2"/>
      <c r="B251" s="2"/>
      <c r="D251" s="2"/>
      <c r="E251" s="2"/>
    </row>
    <row r="252" spans="1:5" ht="14.25" customHeight="1" x14ac:dyDescent="0.25">
      <c r="A252" s="2"/>
      <c r="B252" s="2"/>
      <c r="D252" s="2"/>
      <c r="E252" s="2"/>
    </row>
    <row r="253" spans="1:5" ht="14.25" customHeight="1" x14ac:dyDescent="0.25">
      <c r="A253" s="2"/>
      <c r="B253" s="2"/>
      <c r="D253" s="2"/>
      <c r="E253" s="2"/>
    </row>
    <row r="254" spans="1:5" ht="14.25" customHeight="1" x14ac:dyDescent="0.25">
      <c r="A254" s="2"/>
      <c r="B254" s="2"/>
      <c r="D254" s="2"/>
      <c r="E254" s="2"/>
    </row>
    <row r="255" spans="1:5" ht="14.25" customHeight="1" x14ac:dyDescent="0.25">
      <c r="A255" s="2"/>
      <c r="B255" s="2"/>
      <c r="D255" s="2"/>
      <c r="E255" s="2"/>
    </row>
    <row r="256" spans="1:5" ht="14.25" customHeight="1" x14ac:dyDescent="0.25">
      <c r="A256" s="2"/>
      <c r="B256" s="2"/>
      <c r="D256" s="2"/>
      <c r="E256" s="2"/>
    </row>
    <row r="257" spans="1:5" ht="14.25" customHeight="1" x14ac:dyDescent="0.25">
      <c r="A257" s="2"/>
      <c r="B257" s="2"/>
      <c r="D257" s="2"/>
      <c r="E257" s="2"/>
    </row>
    <row r="258" spans="1:5" ht="14.25" customHeight="1" x14ac:dyDescent="0.25">
      <c r="A258" s="2"/>
      <c r="B258" s="2"/>
      <c r="D258" s="2"/>
      <c r="E258" s="2"/>
    </row>
    <row r="259" spans="1:5" ht="14.25" customHeight="1" x14ac:dyDescent="0.25">
      <c r="A259" s="2"/>
      <c r="B259" s="2"/>
      <c r="D259" s="2"/>
      <c r="E259" s="2"/>
    </row>
    <row r="260" spans="1:5" ht="14.25" customHeight="1" x14ac:dyDescent="0.25">
      <c r="A260" s="2"/>
      <c r="B260" s="2"/>
      <c r="D260" s="2"/>
      <c r="E260" s="2"/>
    </row>
    <row r="261" spans="1:5" ht="14.25" customHeight="1" x14ac:dyDescent="0.25">
      <c r="A261" s="2"/>
      <c r="B261" s="2"/>
      <c r="D261" s="2"/>
      <c r="E261" s="2"/>
    </row>
    <row r="262" spans="1:5" ht="14.25" customHeight="1" x14ac:dyDescent="0.25">
      <c r="A262" s="2"/>
      <c r="B262" s="2"/>
      <c r="D262" s="2"/>
      <c r="E262" s="2"/>
    </row>
    <row r="263" spans="1:5" ht="14.25" customHeight="1" x14ac:dyDescent="0.25">
      <c r="A263" s="2"/>
      <c r="B263" s="2"/>
      <c r="D263" s="2"/>
      <c r="E263" s="2"/>
    </row>
    <row r="264" spans="1:5" ht="14.25" customHeight="1" x14ac:dyDescent="0.25">
      <c r="A264" s="2"/>
      <c r="B264" s="2"/>
      <c r="D264" s="2"/>
      <c r="E264" s="2"/>
    </row>
    <row r="265" spans="1:5" ht="14.25" customHeight="1" x14ac:dyDescent="0.25">
      <c r="A265" s="2"/>
      <c r="B265" s="2"/>
      <c r="D265" s="2"/>
      <c r="E265" s="2"/>
    </row>
    <row r="266" spans="1:5" ht="14.25" customHeight="1" x14ac:dyDescent="0.25">
      <c r="A266" s="2"/>
      <c r="B266" s="2"/>
      <c r="D266" s="2"/>
      <c r="E266" s="2"/>
    </row>
    <row r="267" spans="1:5" ht="14.25" customHeight="1" x14ac:dyDescent="0.25">
      <c r="A267" s="2"/>
      <c r="B267" s="2"/>
      <c r="D267" s="2"/>
      <c r="E267" s="2"/>
    </row>
    <row r="268" spans="1:5" ht="14.25" customHeight="1" x14ac:dyDescent="0.25">
      <c r="A268" s="2"/>
      <c r="B268" s="2"/>
      <c r="D268" s="2"/>
      <c r="E268" s="2"/>
    </row>
    <row r="269" spans="1:5" ht="14.25" customHeight="1" x14ac:dyDescent="0.25">
      <c r="A269" s="2"/>
      <c r="B269" s="2"/>
      <c r="D269" s="2"/>
      <c r="E269" s="2"/>
    </row>
    <row r="270" spans="1:5" ht="14.25" customHeight="1" x14ac:dyDescent="0.25">
      <c r="A270" s="2"/>
      <c r="B270" s="2"/>
      <c r="D270" s="2"/>
      <c r="E270" s="2"/>
    </row>
    <row r="271" spans="1:5" ht="14.25" customHeight="1" x14ac:dyDescent="0.25">
      <c r="A271" s="2"/>
      <c r="B271" s="2"/>
      <c r="D271" s="2"/>
      <c r="E271" s="2"/>
    </row>
    <row r="272" spans="1:5" ht="14.25" customHeight="1" x14ac:dyDescent="0.25">
      <c r="A272" s="2"/>
      <c r="B272" s="2"/>
      <c r="D272" s="2"/>
      <c r="E272" s="2"/>
    </row>
    <row r="273" spans="1:5" ht="14.25" customHeight="1" x14ac:dyDescent="0.25">
      <c r="A273" s="2"/>
      <c r="B273" s="2"/>
      <c r="D273" s="2"/>
      <c r="E273" s="2"/>
    </row>
    <row r="274" spans="1:5" ht="14.25" customHeight="1" x14ac:dyDescent="0.25">
      <c r="A274" s="2"/>
      <c r="B274" s="2"/>
      <c r="D274" s="2"/>
      <c r="E274" s="2"/>
    </row>
    <row r="275" spans="1:5" ht="14.25" customHeight="1" x14ac:dyDescent="0.25">
      <c r="A275" s="2"/>
      <c r="B275" s="2"/>
      <c r="D275" s="2"/>
      <c r="E275" s="2"/>
    </row>
    <row r="276" spans="1:5" ht="14.25" customHeight="1" x14ac:dyDescent="0.25">
      <c r="A276" s="2"/>
      <c r="B276" s="2"/>
      <c r="D276" s="2"/>
      <c r="E276" s="2"/>
    </row>
    <row r="277" spans="1:5" ht="14.25" customHeight="1" x14ac:dyDescent="0.25">
      <c r="A277" s="2"/>
      <c r="B277" s="2"/>
      <c r="D277" s="2"/>
      <c r="E277" s="2"/>
    </row>
    <row r="278" spans="1:5" ht="14.25" customHeight="1" x14ac:dyDescent="0.25">
      <c r="A278" s="2"/>
      <c r="B278" s="2"/>
      <c r="D278" s="2"/>
      <c r="E278" s="2"/>
    </row>
    <row r="279" spans="1:5" ht="14.25" customHeight="1" x14ac:dyDescent="0.25">
      <c r="A279" s="2"/>
      <c r="B279" s="2"/>
      <c r="D279" s="2"/>
      <c r="E279" s="2"/>
    </row>
    <row r="280" spans="1:5" ht="14.25" customHeight="1" x14ac:dyDescent="0.25">
      <c r="A280" s="2"/>
      <c r="B280" s="2"/>
      <c r="D280" s="2"/>
      <c r="E280" s="2"/>
    </row>
    <row r="281" spans="1:5" ht="14.25" customHeight="1" x14ac:dyDescent="0.25">
      <c r="A281" s="2"/>
      <c r="B281" s="2"/>
      <c r="D281" s="2"/>
      <c r="E281" s="2"/>
    </row>
    <row r="282" spans="1:5" ht="14.25" customHeight="1" x14ac:dyDescent="0.25">
      <c r="A282" s="2"/>
      <c r="B282" s="2"/>
      <c r="D282" s="2"/>
      <c r="E282" s="2"/>
    </row>
    <row r="283" spans="1:5" ht="14.25" customHeight="1" x14ac:dyDescent="0.25">
      <c r="A283" s="2"/>
      <c r="B283" s="2"/>
      <c r="D283" s="2"/>
      <c r="E283" s="2"/>
    </row>
    <row r="284" spans="1:5" ht="14.25" customHeight="1" x14ac:dyDescent="0.25">
      <c r="A284" s="2"/>
      <c r="B284" s="2"/>
      <c r="D284" s="2"/>
      <c r="E284" s="2"/>
    </row>
    <row r="285" spans="1:5" ht="14.25" customHeight="1" x14ac:dyDescent="0.25">
      <c r="A285" s="2"/>
      <c r="B285" s="2"/>
      <c r="D285" s="2"/>
      <c r="E285" s="2"/>
    </row>
    <row r="286" spans="1:5" ht="14.25" customHeight="1" x14ac:dyDescent="0.25">
      <c r="A286" s="2"/>
      <c r="B286" s="2"/>
      <c r="D286" s="2"/>
      <c r="E286" s="2"/>
    </row>
    <row r="287" spans="1:5" ht="14.25" customHeight="1" x14ac:dyDescent="0.25">
      <c r="A287" s="2"/>
      <c r="B287" s="2"/>
      <c r="D287" s="2"/>
      <c r="E287" s="2"/>
    </row>
    <row r="288" spans="1:5" ht="14.25" customHeight="1" x14ac:dyDescent="0.25">
      <c r="A288" s="2"/>
      <c r="B288" s="2"/>
      <c r="D288" s="2"/>
      <c r="E288" s="2"/>
    </row>
    <row r="289" spans="1:5" ht="14.25" customHeight="1" x14ac:dyDescent="0.25">
      <c r="A289" s="2"/>
      <c r="B289" s="2"/>
      <c r="D289" s="2"/>
      <c r="E289" s="2"/>
    </row>
    <row r="290" spans="1:5" ht="14.25" customHeight="1" x14ac:dyDescent="0.25">
      <c r="A290" s="2"/>
      <c r="B290" s="2"/>
      <c r="D290" s="2"/>
      <c r="E290" s="2"/>
    </row>
    <row r="291" spans="1:5" ht="14.25" customHeight="1" x14ac:dyDescent="0.25">
      <c r="A291" s="2"/>
      <c r="B291" s="2"/>
      <c r="D291" s="2"/>
      <c r="E291" s="2"/>
    </row>
    <row r="292" spans="1:5" ht="14.25" customHeight="1" x14ac:dyDescent="0.25">
      <c r="A292" s="2"/>
      <c r="B292" s="2"/>
      <c r="D292" s="2"/>
      <c r="E292" s="2"/>
    </row>
    <row r="293" spans="1:5" ht="14.25" customHeight="1" x14ac:dyDescent="0.25">
      <c r="A293" s="2"/>
      <c r="B293" s="2"/>
      <c r="D293" s="2"/>
      <c r="E293" s="2"/>
    </row>
    <row r="294" spans="1:5" ht="14.25" customHeight="1" x14ac:dyDescent="0.25">
      <c r="A294" s="2"/>
      <c r="B294" s="2"/>
      <c r="D294" s="2"/>
      <c r="E294" s="2"/>
    </row>
    <row r="295" spans="1:5" ht="14.25" customHeight="1" x14ac:dyDescent="0.25">
      <c r="A295" s="2"/>
      <c r="B295" s="2"/>
      <c r="D295" s="2"/>
      <c r="E295" s="2"/>
    </row>
    <row r="296" spans="1:5" ht="14.25" customHeight="1" x14ac:dyDescent="0.25">
      <c r="A296" s="2"/>
      <c r="B296" s="2"/>
      <c r="D296" s="2"/>
      <c r="E296" s="2"/>
    </row>
    <row r="297" spans="1:5" ht="14.25" customHeight="1" x14ac:dyDescent="0.25">
      <c r="A297" s="2"/>
      <c r="B297" s="2"/>
      <c r="D297" s="2"/>
      <c r="E297" s="2"/>
    </row>
    <row r="298" spans="1:5" ht="14.25" customHeight="1" x14ac:dyDescent="0.25">
      <c r="A298" s="2"/>
      <c r="B298" s="2"/>
      <c r="D298" s="2"/>
      <c r="E298" s="2"/>
    </row>
    <row r="299" spans="1:5" ht="14.25" customHeight="1" x14ac:dyDescent="0.25">
      <c r="A299" s="2"/>
      <c r="B299" s="2"/>
      <c r="D299" s="2"/>
      <c r="E299" s="2"/>
    </row>
    <row r="300" spans="1:5" ht="14.25" customHeight="1" x14ac:dyDescent="0.25">
      <c r="A300" s="2"/>
      <c r="B300" s="2"/>
      <c r="D300" s="2"/>
      <c r="E300" s="2"/>
    </row>
    <row r="301" spans="1:5" ht="14.25" customHeight="1" x14ac:dyDescent="0.25">
      <c r="A301" s="2"/>
      <c r="B301" s="2"/>
      <c r="D301" s="2"/>
      <c r="E301" s="2"/>
    </row>
    <row r="302" spans="1:5" ht="14.25" customHeight="1" x14ac:dyDescent="0.25">
      <c r="A302" s="2"/>
      <c r="B302" s="2"/>
      <c r="D302" s="2"/>
      <c r="E302" s="2"/>
    </row>
    <row r="303" spans="1:5" ht="14.25" customHeight="1" x14ac:dyDescent="0.25">
      <c r="A303" s="2"/>
      <c r="B303" s="2"/>
      <c r="D303" s="2"/>
      <c r="E303" s="2"/>
    </row>
    <row r="304" spans="1:5" ht="14.25" customHeight="1" x14ac:dyDescent="0.25">
      <c r="A304" s="2"/>
      <c r="B304" s="2"/>
      <c r="D304" s="2"/>
      <c r="E304" s="2"/>
    </row>
    <row r="305" spans="1:5" ht="14.25" customHeight="1" x14ac:dyDescent="0.25">
      <c r="A305" s="2"/>
      <c r="B305" s="2"/>
      <c r="D305" s="2"/>
      <c r="E305" s="2"/>
    </row>
    <row r="306" spans="1:5" ht="14.25" customHeight="1" x14ac:dyDescent="0.25">
      <c r="A306" s="2"/>
      <c r="B306" s="2"/>
      <c r="D306" s="2"/>
      <c r="E306" s="2"/>
    </row>
    <row r="307" spans="1:5" ht="14.25" customHeight="1" x14ac:dyDescent="0.25">
      <c r="A307" s="2"/>
      <c r="B307" s="2"/>
      <c r="D307" s="2"/>
      <c r="E307" s="2"/>
    </row>
    <row r="308" spans="1:5" ht="14.25" customHeight="1" x14ac:dyDescent="0.25">
      <c r="A308" s="2"/>
      <c r="B308" s="2"/>
      <c r="D308" s="2"/>
      <c r="E308" s="2"/>
    </row>
    <row r="309" spans="1:5" ht="14.25" customHeight="1" x14ac:dyDescent="0.25">
      <c r="A309" s="2"/>
      <c r="B309" s="2"/>
      <c r="D309" s="2"/>
      <c r="E309" s="2"/>
    </row>
    <row r="310" spans="1:5" ht="14.25" customHeight="1" x14ac:dyDescent="0.25">
      <c r="A310" s="2"/>
      <c r="B310" s="2"/>
      <c r="D310" s="2"/>
      <c r="E310" s="2"/>
    </row>
    <row r="311" spans="1:5" ht="14.25" customHeight="1" x14ac:dyDescent="0.25">
      <c r="A311" s="2"/>
      <c r="B311" s="2"/>
      <c r="D311" s="2"/>
      <c r="E311" s="2"/>
    </row>
    <row r="312" spans="1:5" ht="14.25" customHeight="1" x14ac:dyDescent="0.25">
      <c r="A312" s="2"/>
      <c r="B312" s="2"/>
      <c r="D312" s="2"/>
      <c r="E312" s="2"/>
    </row>
    <row r="313" spans="1:5" ht="14.25" customHeight="1" x14ac:dyDescent="0.25">
      <c r="A313" s="2"/>
      <c r="B313" s="2"/>
      <c r="D313" s="2"/>
      <c r="E313" s="2"/>
    </row>
    <row r="314" spans="1:5" ht="14.25" customHeight="1" x14ac:dyDescent="0.25">
      <c r="A314" s="2"/>
      <c r="B314" s="2"/>
      <c r="D314" s="2"/>
      <c r="E314" s="2"/>
    </row>
    <row r="315" spans="1:5" ht="14.25" customHeight="1" x14ac:dyDescent="0.25">
      <c r="A315" s="2"/>
      <c r="B315" s="2"/>
      <c r="D315" s="2"/>
      <c r="E315" s="2"/>
    </row>
    <row r="316" spans="1:5" ht="14.25" customHeight="1" x14ac:dyDescent="0.25">
      <c r="A316" s="2"/>
      <c r="B316" s="2"/>
      <c r="D316" s="2"/>
      <c r="E316" s="2"/>
    </row>
    <row r="317" spans="1:5" ht="14.25" customHeight="1" x14ac:dyDescent="0.25">
      <c r="A317" s="2"/>
      <c r="B317" s="2"/>
      <c r="D317" s="2"/>
      <c r="E317" s="2"/>
    </row>
    <row r="318" spans="1:5" ht="14.25" customHeight="1" x14ac:dyDescent="0.25">
      <c r="A318" s="2"/>
      <c r="B318" s="2"/>
      <c r="D318" s="2"/>
      <c r="E318" s="2"/>
    </row>
    <row r="319" spans="1:5" ht="14.25" customHeight="1" x14ac:dyDescent="0.25">
      <c r="A319" s="2"/>
      <c r="B319" s="2"/>
      <c r="D319" s="2"/>
      <c r="E319" s="2"/>
    </row>
    <row r="320" spans="1:5" ht="14.25" customHeight="1" x14ac:dyDescent="0.25">
      <c r="A320" s="2"/>
      <c r="B320" s="2"/>
      <c r="D320" s="2"/>
      <c r="E320" s="2"/>
    </row>
    <row r="321" spans="1:5" ht="14.25" customHeight="1" x14ac:dyDescent="0.25">
      <c r="A321" s="2"/>
      <c r="B321" s="2"/>
      <c r="D321" s="2"/>
      <c r="E321" s="2"/>
    </row>
    <row r="322" spans="1:5" ht="14.25" customHeight="1" x14ac:dyDescent="0.25">
      <c r="A322" s="2"/>
      <c r="B322" s="2"/>
      <c r="D322" s="2"/>
      <c r="E322" s="2"/>
    </row>
    <row r="323" spans="1:5" ht="14.25" customHeight="1" x14ac:dyDescent="0.25">
      <c r="A323" s="2"/>
      <c r="B323" s="2"/>
      <c r="D323" s="2"/>
      <c r="E323" s="2"/>
    </row>
    <row r="324" spans="1:5" ht="14.25" customHeight="1" x14ac:dyDescent="0.25">
      <c r="A324" s="2"/>
      <c r="B324" s="2"/>
      <c r="D324" s="2"/>
      <c r="E324" s="2"/>
    </row>
    <row r="325" spans="1:5" ht="14.25" customHeight="1" x14ac:dyDescent="0.25">
      <c r="A325" s="2"/>
      <c r="B325" s="2"/>
      <c r="D325" s="2"/>
      <c r="E325" s="2"/>
    </row>
    <row r="326" spans="1:5" ht="14.25" customHeight="1" x14ac:dyDescent="0.25">
      <c r="A326" s="2"/>
      <c r="B326" s="2"/>
      <c r="D326" s="2"/>
      <c r="E326" s="2"/>
    </row>
    <row r="327" spans="1:5" ht="14.25" customHeight="1" x14ac:dyDescent="0.25">
      <c r="A327" s="2"/>
      <c r="B327" s="2"/>
      <c r="D327" s="2"/>
      <c r="E327" s="2"/>
    </row>
    <row r="328" spans="1:5" ht="14.25" customHeight="1" x14ac:dyDescent="0.25">
      <c r="A328" s="2"/>
      <c r="B328" s="2"/>
      <c r="D328" s="2"/>
      <c r="E328" s="2"/>
    </row>
    <row r="329" spans="1:5" ht="14.25" customHeight="1" x14ac:dyDescent="0.25">
      <c r="A329" s="2"/>
      <c r="B329" s="2"/>
      <c r="D329" s="2"/>
      <c r="E329" s="2"/>
    </row>
    <row r="330" spans="1:5" ht="14.25" customHeight="1" x14ac:dyDescent="0.25">
      <c r="A330" s="2"/>
      <c r="B330" s="2"/>
      <c r="D330" s="2"/>
      <c r="E330" s="2"/>
    </row>
    <row r="331" spans="1:5" ht="14.25" customHeight="1" x14ac:dyDescent="0.25">
      <c r="A331" s="2"/>
      <c r="B331" s="2"/>
      <c r="D331" s="2"/>
      <c r="E331" s="2"/>
    </row>
    <row r="332" spans="1:5" ht="14.25" customHeight="1" x14ac:dyDescent="0.25">
      <c r="A332" s="2"/>
      <c r="B332" s="2"/>
      <c r="D332" s="2"/>
      <c r="E332" s="2"/>
    </row>
    <row r="333" spans="1:5" ht="14.25" customHeight="1" x14ac:dyDescent="0.25">
      <c r="A333" s="2"/>
      <c r="B333" s="2"/>
      <c r="D333" s="2"/>
      <c r="E333" s="2"/>
    </row>
    <row r="334" spans="1:5" ht="14.25" customHeight="1" x14ac:dyDescent="0.25">
      <c r="A334" s="2"/>
      <c r="B334" s="2"/>
      <c r="D334" s="2"/>
      <c r="E334" s="2"/>
    </row>
    <row r="335" spans="1:5" ht="14.25" customHeight="1" x14ac:dyDescent="0.25">
      <c r="A335" s="2"/>
      <c r="B335" s="2"/>
      <c r="D335" s="2"/>
      <c r="E335" s="2"/>
    </row>
    <row r="336" spans="1:5" ht="14.25" customHeight="1" x14ac:dyDescent="0.25">
      <c r="A336" s="2"/>
      <c r="B336" s="2"/>
      <c r="D336" s="2"/>
      <c r="E336" s="2"/>
    </row>
    <row r="337" spans="1:5" ht="14.25" customHeight="1" x14ac:dyDescent="0.25">
      <c r="A337" s="2"/>
      <c r="B337" s="2"/>
      <c r="D337" s="2"/>
      <c r="E337" s="2"/>
    </row>
    <row r="338" spans="1:5" ht="14.25" customHeight="1" x14ac:dyDescent="0.25">
      <c r="A338" s="2"/>
      <c r="B338" s="2"/>
      <c r="D338" s="2"/>
      <c r="E338" s="2"/>
    </row>
    <row r="339" spans="1:5" ht="14.25" customHeight="1" x14ac:dyDescent="0.25">
      <c r="A339" s="2"/>
      <c r="B339" s="2"/>
      <c r="D339" s="2"/>
      <c r="E339" s="2"/>
    </row>
    <row r="340" spans="1:5" ht="14.25" customHeight="1" x14ac:dyDescent="0.25">
      <c r="A340" s="2"/>
      <c r="B340" s="2"/>
      <c r="D340" s="2"/>
      <c r="E340" s="2"/>
    </row>
    <row r="341" spans="1:5" ht="14.25" customHeight="1" x14ac:dyDescent="0.25">
      <c r="A341" s="2"/>
      <c r="B341" s="2"/>
      <c r="D341" s="2"/>
      <c r="E341" s="2"/>
    </row>
    <row r="342" spans="1:5" ht="14.25" customHeight="1" x14ac:dyDescent="0.25">
      <c r="A342" s="2"/>
      <c r="B342" s="2"/>
      <c r="D342" s="2"/>
      <c r="E342" s="2"/>
    </row>
    <row r="343" spans="1:5" ht="14.25" customHeight="1" x14ac:dyDescent="0.25">
      <c r="A343" s="2"/>
      <c r="B343" s="2"/>
      <c r="D343" s="2"/>
      <c r="E343" s="2"/>
    </row>
    <row r="344" spans="1:5" ht="14.25" customHeight="1" x14ac:dyDescent="0.25">
      <c r="A344" s="2"/>
      <c r="B344" s="2"/>
      <c r="D344" s="2"/>
      <c r="E344" s="2"/>
    </row>
    <row r="345" spans="1:5" ht="14.25" customHeight="1" x14ac:dyDescent="0.25">
      <c r="A345" s="2"/>
      <c r="B345" s="2"/>
      <c r="D345" s="2"/>
      <c r="E345" s="2"/>
    </row>
    <row r="346" spans="1:5" ht="14.25" customHeight="1" x14ac:dyDescent="0.25">
      <c r="A346" s="2"/>
      <c r="B346" s="2"/>
      <c r="D346" s="2"/>
      <c r="E346" s="2"/>
    </row>
    <row r="347" spans="1:5" ht="14.25" customHeight="1" x14ac:dyDescent="0.25">
      <c r="A347" s="2"/>
      <c r="B347" s="2"/>
      <c r="D347" s="2"/>
      <c r="E347" s="2"/>
    </row>
    <row r="348" spans="1:5" ht="14.25" customHeight="1" x14ac:dyDescent="0.25">
      <c r="A348" s="2"/>
      <c r="B348" s="2"/>
      <c r="D348" s="2"/>
      <c r="E348" s="2"/>
    </row>
    <row r="349" spans="1:5" ht="14.25" customHeight="1" x14ac:dyDescent="0.25">
      <c r="A349" s="2"/>
      <c r="B349" s="2"/>
      <c r="D349" s="2"/>
      <c r="E349" s="2"/>
    </row>
    <row r="350" spans="1:5" ht="14.25" customHeight="1" x14ac:dyDescent="0.25">
      <c r="A350" s="2"/>
      <c r="B350" s="2"/>
      <c r="D350" s="2"/>
      <c r="E350" s="2"/>
    </row>
    <row r="351" spans="1:5" ht="14.25" customHeight="1" x14ac:dyDescent="0.25">
      <c r="A351" s="2"/>
      <c r="B351" s="2"/>
      <c r="D351" s="2"/>
      <c r="E351" s="2"/>
    </row>
    <row r="352" spans="1:5" ht="14.25" customHeight="1" x14ac:dyDescent="0.25">
      <c r="A352" s="2"/>
      <c r="B352" s="2"/>
      <c r="D352" s="2"/>
      <c r="E352" s="2"/>
    </row>
    <row r="353" spans="1:5" ht="14.25" customHeight="1" x14ac:dyDescent="0.25">
      <c r="A353" s="2"/>
      <c r="B353" s="2"/>
      <c r="D353" s="2"/>
      <c r="E353" s="2"/>
    </row>
    <row r="354" spans="1:5" ht="14.25" customHeight="1" x14ac:dyDescent="0.25">
      <c r="A354" s="2"/>
      <c r="B354" s="2"/>
      <c r="D354" s="2"/>
      <c r="E354" s="2"/>
    </row>
    <row r="355" spans="1:5" ht="14.25" customHeight="1" x14ac:dyDescent="0.25">
      <c r="A355" s="2"/>
      <c r="B355" s="2"/>
      <c r="D355" s="2"/>
      <c r="E355" s="2"/>
    </row>
    <row r="356" spans="1:5" ht="14.25" customHeight="1" x14ac:dyDescent="0.25">
      <c r="A356" s="2"/>
      <c r="B356" s="2"/>
      <c r="D356" s="2"/>
      <c r="E356" s="2"/>
    </row>
    <row r="357" spans="1:5" ht="14.25" customHeight="1" x14ac:dyDescent="0.25">
      <c r="A357" s="2"/>
      <c r="B357" s="2"/>
      <c r="D357" s="2"/>
      <c r="E357" s="2"/>
    </row>
    <row r="358" spans="1:5" ht="14.25" customHeight="1" x14ac:dyDescent="0.25">
      <c r="A358" s="2"/>
      <c r="B358" s="2"/>
      <c r="D358" s="2"/>
      <c r="E358" s="2"/>
    </row>
    <row r="359" spans="1:5" ht="14.25" customHeight="1" x14ac:dyDescent="0.25">
      <c r="A359" s="2"/>
      <c r="B359" s="2"/>
      <c r="D359" s="2"/>
      <c r="E359" s="2"/>
    </row>
    <row r="360" spans="1:5" ht="14.25" customHeight="1" x14ac:dyDescent="0.25">
      <c r="A360" s="2"/>
      <c r="B360" s="2"/>
      <c r="D360" s="2"/>
      <c r="E360" s="2"/>
    </row>
    <row r="361" spans="1:5" ht="14.25" customHeight="1" x14ac:dyDescent="0.25">
      <c r="A361" s="2"/>
      <c r="B361" s="2"/>
      <c r="D361" s="2"/>
      <c r="E361" s="2"/>
    </row>
    <row r="362" spans="1:5" ht="14.25" customHeight="1" x14ac:dyDescent="0.25">
      <c r="A362" s="2"/>
      <c r="B362" s="2"/>
      <c r="D362" s="2"/>
      <c r="E362" s="2"/>
    </row>
    <row r="363" spans="1:5" ht="14.25" customHeight="1" x14ac:dyDescent="0.25">
      <c r="A363" s="2"/>
      <c r="B363" s="2"/>
      <c r="D363" s="2"/>
      <c r="E363" s="2"/>
    </row>
    <row r="364" spans="1:5" ht="14.25" customHeight="1" x14ac:dyDescent="0.25">
      <c r="A364" s="2"/>
      <c r="B364" s="2"/>
      <c r="D364" s="2"/>
      <c r="E364" s="2"/>
    </row>
    <row r="365" spans="1:5" ht="14.25" customHeight="1" x14ac:dyDescent="0.25">
      <c r="A365" s="2"/>
      <c r="B365" s="2"/>
      <c r="D365" s="2"/>
      <c r="E365" s="2"/>
    </row>
    <row r="366" spans="1:5" ht="14.25" customHeight="1" x14ac:dyDescent="0.25">
      <c r="A366" s="2"/>
      <c r="B366" s="2"/>
      <c r="D366" s="2"/>
      <c r="E366" s="2"/>
    </row>
    <row r="367" spans="1:5" ht="14.25" customHeight="1" x14ac:dyDescent="0.25">
      <c r="A367" s="2"/>
      <c r="B367" s="2"/>
      <c r="D367" s="2"/>
      <c r="E367" s="2"/>
    </row>
    <row r="368" spans="1:5" ht="14.25" customHeight="1" x14ac:dyDescent="0.25">
      <c r="A368" s="2"/>
      <c r="B368" s="2"/>
      <c r="D368" s="2"/>
      <c r="E368" s="2"/>
    </row>
    <row r="369" spans="1:5" ht="14.25" customHeight="1" x14ac:dyDescent="0.25">
      <c r="A369" s="2"/>
      <c r="B369" s="2"/>
      <c r="D369" s="2"/>
      <c r="E369" s="2"/>
    </row>
    <row r="370" spans="1:5" ht="14.25" customHeight="1" x14ac:dyDescent="0.25">
      <c r="A370" s="2"/>
      <c r="B370" s="2"/>
      <c r="D370" s="2"/>
      <c r="E370" s="2"/>
    </row>
    <row r="371" spans="1:5" ht="14.25" customHeight="1" x14ac:dyDescent="0.25">
      <c r="A371" s="2"/>
      <c r="B371" s="2"/>
      <c r="D371" s="2"/>
      <c r="E371" s="2"/>
    </row>
    <row r="372" spans="1:5" ht="14.25" customHeight="1" x14ac:dyDescent="0.25">
      <c r="A372" s="2"/>
      <c r="B372" s="2"/>
      <c r="D372" s="2"/>
      <c r="E372" s="2"/>
    </row>
    <row r="373" spans="1:5" ht="14.25" customHeight="1" x14ac:dyDescent="0.25">
      <c r="A373" s="2"/>
      <c r="B373" s="2"/>
      <c r="D373" s="2"/>
      <c r="E373" s="2"/>
    </row>
    <row r="374" spans="1:5" ht="14.25" customHeight="1" x14ac:dyDescent="0.25">
      <c r="A374" s="2"/>
      <c r="B374" s="2"/>
      <c r="D374" s="2"/>
      <c r="E374" s="2"/>
    </row>
    <row r="375" spans="1:5" ht="14.25" customHeight="1" x14ac:dyDescent="0.25">
      <c r="A375" s="2"/>
      <c r="B375" s="2"/>
      <c r="D375" s="2"/>
      <c r="E375" s="2"/>
    </row>
    <row r="376" spans="1:5" ht="14.25" customHeight="1" x14ac:dyDescent="0.25">
      <c r="A376" s="2"/>
      <c r="B376" s="2"/>
      <c r="D376" s="2"/>
      <c r="E376" s="2"/>
    </row>
    <row r="377" spans="1:5" ht="14.25" customHeight="1" x14ac:dyDescent="0.25">
      <c r="A377" s="2"/>
      <c r="B377" s="2"/>
      <c r="D377" s="2"/>
      <c r="E377" s="2"/>
    </row>
    <row r="378" spans="1:5" ht="14.25" customHeight="1" x14ac:dyDescent="0.25">
      <c r="A378" s="2"/>
      <c r="B378" s="2"/>
      <c r="D378" s="2"/>
      <c r="E378" s="2"/>
    </row>
    <row r="379" spans="1:5" ht="14.25" customHeight="1" x14ac:dyDescent="0.25">
      <c r="A379" s="2"/>
      <c r="B379" s="2"/>
      <c r="D379" s="2"/>
      <c r="E379" s="2"/>
    </row>
    <row r="380" spans="1:5" ht="14.25" customHeight="1" x14ac:dyDescent="0.25">
      <c r="A380" s="2"/>
      <c r="B380" s="2"/>
      <c r="D380" s="2"/>
      <c r="E380" s="2"/>
    </row>
    <row r="381" spans="1:5" ht="14.25" customHeight="1" x14ac:dyDescent="0.25">
      <c r="A381" s="2"/>
      <c r="B381" s="2"/>
      <c r="D381" s="2"/>
      <c r="E381" s="2"/>
    </row>
    <row r="382" spans="1:5" ht="14.25" customHeight="1" x14ac:dyDescent="0.25">
      <c r="A382" s="2"/>
      <c r="B382" s="2"/>
      <c r="D382" s="2"/>
      <c r="E382" s="2"/>
    </row>
    <row r="383" spans="1:5" ht="14.25" customHeight="1" x14ac:dyDescent="0.25">
      <c r="A383" s="2"/>
      <c r="B383" s="2"/>
      <c r="D383" s="2"/>
      <c r="E383" s="2"/>
    </row>
    <row r="384" spans="1:5" ht="14.25" customHeight="1" x14ac:dyDescent="0.25">
      <c r="A384" s="2"/>
      <c r="B384" s="2"/>
      <c r="D384" s="2"/>
      <c r="E384" s="2"/>
    </row>
    <row r="385" spans="1:5" ht="14.25" customHeight="1" x14ac:dyDescent="0.25">
      <c r="A385" s="2"/>
      <c r="B385" s="2"/>
      <c r="D385" s="2"/>
      <c r="E385" s="2"/>
    </row>
    <row r="386" spans="1:5" ht="14.25" customHeight="1" x14ac:dyDescent="0.25">
      <c r="A386" s="2"/>
      <c r="B386" s="2"/>
      <c r="D386" s="2"/>
      <c r="E386" s="2"/>
    </row>
    <row r="387" spans="1:5" ht="14.25" customHeight="1" x14ac:dyDescent="0.25">
      <c r="A387" s="2"/>
      <c r="B387" s="2"/>
      <c r="D387" s="2"/>
      <c r="E387" s="2"/>
    </row>
    <row r="388" spans="1:5" ht="14.25" customHeight="1" x14ac:dyDescent="0.25">
      <c r="A388" s="2"/>
      <c r="B388" s="2"/>
      <c r="D388" s="2"/>
      <c r="E388" s="2"/>
    </row>
    <row r="389" spans="1:5" ht="14.25" customHeight="1" x14ac:dyDescent="0.25">
      <c r="A389" s="2"/>
      <c r="B389" s="2"/>
      <c r="D389" s="2"/>
      <c r="E389" s="2"/>
    </row>
    <row r="390" spans="1:5" ht="14.25" customHeight="1" x14ac:dyDescent="0.25">
      <c r="A390" s="2"/>
      <c r="B390" s="2"/>
      <c r="D390" s="2"/>
      <c r="E390" s="2"/>
    </row>
    <row r="391" spans="1:5" ht="14.25" customHeight="1" x14ac:dyDescent="0.25">
      <c r="A391" s="2"/>
      <c r="B391" s="2"/>
      <c r="D391" s="2"/>
      <c r="E391" s="2"/>
    </row>
    <row r="392" spans="1:5" ht="14.25" customHeight="1" x14ac:dyDescent="0.25">
      <c r="A392" s="2"/>
      <c r="B392" s="2"/>
      <c r="D392" s="2"/>
      <c r="E392" s="2"/>
    </row>
    <row r="393" spans="1:5" ht="14.25" customHeight="1" x14ac:dyDescent="0.25">
      <c r="A393" s="2"/>
      <c r="B393" s="2"/>
      <c r="D393" s="2"/>
      <c r="E393" s="2"/>
    </row>
    <row r="394" spans="1:5" ht="14.25" customHeight="1" x14ac:dyDescent="0.25">
      <c r="A394" s="2"/>
      <c r="B394" s="2"/>
      <c r="D394" s="2"/>
      <c r="E394" s="2"/>
    </row>
    <row r="395" spans="1:5" ht="14.25" customHeight="1" x14ac:dyDescent="0.25">
      <c r="A395" s="2"/>
      <c r="B395" s="2"/>
      <c r="D395" s="2"/>
      <c r="E395" s="2"/>
    </row>
    <row r="396" spans="1:5" ht="14.25" customHeight="1" x14ac:dyDescent="0.25">
      <c r="A396" s="2"/>
      <c r="B396" s="2"/>
      <c r="D396" s="2"/>
      <c r="E396" s="2"/>
    </row>
    <row r="397" spans="1:5" ht="14.25" customHeight="1" x14ac:dyDescent="0.25">
      <c r="A397" s="2"/>
      <c r="B397" s="2"/>
      <c r="D397" s="2"/>
      <c r="E397" s="2"/>
    </row>
    <row r="398" spans="1:5" ht="14.25" customHeight="1" x14ac:dyDescent="0.25">
      <c r="A398" s="2"/>
      <c r="B398" s="2"/>
      <c r="D398" s="2"/>
      <c r="E398" s="2"/>
    </row>
    <row r="399" spans="1:5" ht="14.25" customHeight="1" x14ac:dyDescent="0.25">
      <c r="A399" s="2"/>
      <c r="B399" s="2"/>
      <c r="D399" s="2"/>
      <c r="E399" s="2"/>
    </row>
    <row r="400" spans="1:5" ht="14.25" customHeight="1" x14ac:dyDescent="0.25">
      <c r="A400" s="2"/>
      <c r="B400" s="2"/>
      <c r="D400" s="2"/>
      <c r="E400" s="2"/>
    </row>
    <row r="401" spans="1:5" ht="14.25" customHeight="1" x14ac:dyDescent="0.25">
      <c r="A401" s="2"/>
      <c r="B401" s="2"/>
      <c r="D401" s="2"/>
      <c r="E401" s="2"/>
    </row>
    <row r="402" spans="1:5" ht="14.25" customHeight="1" x14ac:dyDescent="0.25">
      <c r="A402" s="2"/>
      <c r="B402" s="2"/>
      <c r="D402" s="2"/>
      <c r="E402" s="2"/>
    </row>
    <row r="403" spans="1:5" ht="14.25" customHeight="1" x14ac:dyDescent="0.25">
      <c r="A403" s="2"/>
      <c r="B403" s="2"/>
      <c r="D403" s="2"/>
      <c r="E403" s="2"/>
    </row>
    <row r="404" spans="1:5" ht="14.25" customHeight="1" x14ac:dyDescent="0.25">
      <c r="A404" s="2"/>
      <c r="B404" s="2"/>
      <c r="D404" s="2"/>
      <c r="E404" s="2"/>
    </row>
    <row r="405" spans="1:5" ht="14.25" customHeight="1" x14ac:dyDescent="0.25">
      <c r="A405" s="2"/>
      <c r="B405" s="2"/>
      <c r="D405" s="2"/>
      <c r="E405" s="2"/>
    </row>
    <row r="406" spans="1:5" ht="14.25" customHeight="1" x14ac:dyDescent="0.25">
      <c r="A406" s="2"/>
      <c r="B406" s="2"/>
      <c r="D406" s="2"/>
      <c r="E406" s="2"/>
    </row>
    <row r="407" spans="1:5" ht="14.25" customHeight="1" x14ac:dyDescent="0.25">
      <c r="A407" s="2"/>
      <c r="B407" s="2"/>
      <c r="D407" s="2"/>
      <c r="E407" s="2"/>
    </row>
    <row r="408" spans="1:5" ht="14.25" customHeight="1" x14ac:dyDescent="0.25">
      <c r="A408" s="2"/>
      <c r="B408" s="2"/>
      <c r="D408" s="2"/>
      <c r="E408" s="2"/>
    </row>
    <row r="409" spans="1:5" ht="14.25" customHeight="1" x14ac:dyDescent="0.25">
      <c r="A409" s="2"/>
      <c r="B409" s="2"/>
      <c r="D409" s="2"/>
      <c r="E409" s="2"/>
    </row>
    <row r="410" spans="1:5" ht="14.25" customHeight="1" x14ac:dyDescent="0.25">
      <c r="A410" s="2"/>
      <c r="B410" s="2"/>
      <c r="D410" s="2"/>
      <c r="E410" s="2"/>
    </row>
    <row r="411" spans="1:5" ht="14.25" customHeight="1" x14ac:dyDescent="0.25">
      <c r="A411" s="2"/>
      <c r="B411" s="2"/>
      <c r="D411" s="2"/>
      <c r="E411" s="2"/>
    </row>
    <row r="412" spans="1:5" ht="14.25" customHeight="1" x14ac:dyDescent="0.25">
      <c r="A412" s="2"/>
      <c r="B412" s="2"/>
      <c r="D412" s="2"/>
      <c r="E412" s="2"/>
    </row>
    <row r="413" spans="1:5" ht="14.25" customHeight="1" x14ac:dyDescent="0.25">
      <c r="A413" s="2"/>
      <c r="B413" s="2"/>
      <c r="D413" s="2"/>
      <c r="E413" s="2"/>
    </row>
    <row r="414" spans="1:5" ht="14.25" customHeight="1" x14ac:dyDescent="0.25">
      <c r="A414" s="2"/>
      <c r="B414" s="2"/>
      <c r="D414" s="2"/>
      <c r="E414" s="2"/>
    </row>
    <row r="415" spans="1:5" ht="14.25" customHeight="1" x14ac:dyDescent="0.25">
      <c r="A415" s="2"/>
      <c r="B415" s="2"/>
      <c r="D415" s="2"/>
      <c r="E415" s="2"/>
    </row>
    <row r="416" spans="1:5" ht="14.25" customHeight="1" x14ac:dyDescent="0.25">
      <c r="A416" s="2"/>
      <c r="B416" s="2"/>
      <c r="D416" s="2"/>
      <c r="E416" s="2"/>
    </row>
    <row r="417" spans="1:5" ht="14.25" customHeight="1" x14ac:dyDescent="0.25">
      <c r="A417" s="2"/>
      <c r="B417" s="2"/>
      <c r="D417" s="2"/>
      <c r="E417" s="2"/>
    </row>
    <row r="418" spans="1:5" ht="14.25" customHeight="1" x14ac:dyDescent="0.25">
      <c r="A418" s="2"/>
      <c r="B418" s="2"/>
      <c r="D418" s="2"/>
      <c r="E418" s="2"/>
    </row>
    <row r="419" spans="1:5" ht="14.25" customHeight="1" x14ac:dyDescent="0.25">
      <c r="A419" s="2"/>
      <c r="B419" s="2"/>
      <c r="D419" s="2"/>
      <c r="E419" s="2"/>
    </row>
    <row r="420" spans="1:5" ht="14.25" customHeight="1" x14ac:dyDescent="0.25">
      <c r="A420" s="2"/>
      <c r="B420" s="2"/>
      <c r="D420" s="2"/>
      <c r="E420" s="2"/>
    </row>
    <row r="421" spans="1:5" ht="14.25" customHeight="1" x14ac:dyDescent="0.25">
      <c r="A421" s="2"/>
      <c r="B421" s="2"/>
      <c r="D421" s="2"/>
      <c r="E421" s="2"/>
    </row>
    <row r="422" spans="1:5" ht="14.25" customHeight="1" x14ac:dyDescent="0.25">
      <c r="A422" s="2"/>
      <c r="B422" s="2"/>
      <c r="D422" s="2"/>
      <c r="E422" s="2"/>
    </row>
    <row r="423" spans="1:5" ht="14.25" customHeight="1" x14ac:dyDescent="0.25">
      <c r="A423" s="2"/>
      <c r="B423" s="2"/>
      <c r="D423" s="2"/>
      <c r="E423" s="2"/>
    </row>
    <row r="424" spans="1:5" ht="14.25" customHeight="1" x14ac:dyDescent="0.25">
      <c r="A424" s="2"/>
      <c r="B424" s="2"/>
      <c r="D424" s="2"/>
      <c r="E424" s="2"/>
    </row>
    <row r="425" spans="1:5" ht="14.25" customHeight="1" x14ac:dyDescent="0.25">
      <c r="A425" s="2"/>
      <c r="B425" s="2"/>
      <c r="D425" s="2"/>
      <c r="E425" s="2"/>
    </row>
    <row r="426" spans="1:5" ht="14.25" customHeight="1" x14ac:dyDescent="0.25">
      <c r="A426" s="2"/>
      <c r="B426" s="2"/>
      <c r="D426" s="2"/>
      <c r="E426" s="2"/>
    </row>
    <row r="427" spans="1:5" ht="14.25" customHeight="1" x14ac:dyDescent="0.25">
      <c r="A427" s="2"/>
      <c r="B427" s="2"/>
      <c r="D427" s="2"/>
      <c r="E427" s="2"/>
    </row>
    <row r="428" spans="1:5" ht="14.25" customHeight="1" x14ac:dyDescent="0.25">
      <c r="A428" s="2"/>
      <c r="B428" s="2"/>
      <c r="D428" s="2"/>
      <c r="E428" s="2"/>
    </row>
    <row r="429" spans="1:5" ht="14.25" customHeight="1" x14ac:dyDescent="0.25">
      <c r="A429" s="2"/>
      <c r="B429" s="2"/>
      <c r="D429" s="2"/>
      <c r="E429" s="2"/>
    </row>
    <row r="430" spans="1:5" ht="14.25" customHeight="1" x14ac:dyDescent="0.25">
      <c r="A430" s="2"/>
      <c r="B430" s="2"/>
      <c r="D430" s="2"/>
      <c r="E430" s="2"/>
    </row>
    <row r="431" spans="1:5" ht="14.25" customHeight="1" x14ac:dyDescent="0.25">
      <c r="A431" s="2"/>
      <c r="B431" s="2"/>
      <c r="D431" s="2"/>
      <c r="E431" s="2"/>
    </row>
    <row r="432" spans="1:5" ht="14.25" customHeight="1" x14ac:dyDescent="0.25">
      <c r="A432" s="2"/>
      <c r="B432" s="2"/>
      <c r="D432" s="2"/>
      <c r="E432" s="2"/>
    </row>
    <row r="433" spans="1:5" ht="14.25" customHeight="1" x14ac:dyDescent="0.25">
      <c r="A433" s="2"/>
      <c r="B433" s="2"/>
      <c r="D433" s="2"/>
      <c r="E433" s="2"/>
    </row>
    <row r="434" spans="1:5" ht="14.25" customHeight="1" x14ac:dyDescent="0.25">
      <c r="A434" s="2"/>
      <c r="B434" s="2"/>
      <c r="D434" s="2"/>
      <c r="E434" s="2"/>
    </row>
    <row r="435" spans="1:5" ht="14.25" customHeight="1" x14ac:dyDescent="0.25">
      <c r="A435" s="2"/>
      <c r="B435" s="2"/>
      <c r="D435" s="2"/>
      <c r="E435" s="2"/>
    </row>
    <row r="436" spans="1:5" ht="14.25" customHeight="1" x14ac:dyDescent="0.25">
      <c r="A436" s="2"/>
      <c r="B436" s="2"/>
      <c r="D436" s="2"/>
      <c r="E436" s="2"/>
    </row>
    <row r="437" spans="1:5" ht="14.25" customHeight="1" x14ac:dyDescent="0.25">
      <c r="A437" s="2"/>
      <c r="B437" s="2"/>
      <c r="D437" s="2"/>
      <c r="E437" s="2"/>
    </row>
    <row r="438" spans="1:5" ht="14.25" customHeight="1" x14ac:dyDescent="0.25">
      <c r="A438" s="2"/>
      <c r="B438" s="2"/>
      <c r="D438" s="2"/>
      <c r="E438" s="2"/>
    </row>
    <row r="439" spans="1:5" ht="14.25" customHeight="1" x14ac:dyDescent="0.25">
      <c r="A439" s="2"/>
      <c r="B439" s="2"/>
      <c r="D439" s="2"/>
      <c r="E439" s="2"/>
    </row>
    <row r="440" spans="1:5" ht="14.25" customHeight="1" x14ac:dyDescent="0.25">
      <c r="A440" s="2"/>
      <c r="B440" s="2"/>
      <c r="D440" s="2"/>
      <c r="E440" s="2"/>
    </row>
    <row r="441" spans="1:5" ht="14.25" customHeight="1" x14ac:dyDescent="0.25">
      <c r="A441" s="2"/>
      <c r="B441" s="2"/>
      <c r="D441" s="2"/>
      <c r="E441" s="2"/>
    </row>
    <row r="442" spans="1:5" ht="14.25" customHeight="1" x14ac:dyDescent="0.25">
      <c r="A442" s="2"/>
      <c r="B442" s="2"/>
      <c r="D442" s="2"/>
      <c r="E442" s="2"/>
    </row>
    <row r="443" spans="1:5" ht="14.25" customHeight="1" x14ac:dyDescent="0.25">
      <c r="A443" s="2"/>
      <c r="B443" s="2"/>
      <c r="D443" s="2"/>
      <c r="E443" s="2"/>
    </row>
    <row r="444" spans="1:5" ht="14.25" customHeight="1" x14ac:dyDescent="0.25">
      <c r="A444" s="2"/>
      <c r="B444" s="2"/>
      <c r="D444" s="2"/>
      <c r="E444" s="2"/>
    </row>
    <row r="445" spans="1:5" ht="14.25" customHeight="1" x14ac:dyDescent="0.25">
      <c r="A445" s="2"/>
      <c r="B445" s="2"/>
      <c r="D445" s="2"/>
      <c r="E445" s="2"/>
    </row>
    <row r="446" spans="1:5" ht="14.25" customHeight="1" x14ac:dyDescent="0.25">
      <c r="A446" s="2"/>
      <c r="B446" s="2"/>
      <c r="D446" s="2"/>
      <c r="E446" s="2"/>
    </row>
    <row r="447" spans="1:5" ht="14.25" customHeight="1" x14ac:dyDescent="0.25">
      <c r="A447" s="2"/>
      <c r="B447" s="2"/>
      <c r="D447" s="2"/>
      <c r="E447" s="2"/>
    </row>
    <row r="448" spans="1:5" ht="14.25" customHeight="1" x14ac:dyDescent="0.25">
      <c r="A448" s="2"/>
      <c r="B448" s="2"/>
      <c r="D448" s="2"/>
      <c r="E448" s="2"/>
    </row>
    <row r="449" spans="1:5" ht="14.25" customHeight="1" x14ac:dyDescent="0.25">
      <c r="A449" s="2"/>
      <c r="B449" s="2"/>
      <c r="D449" s="2"/>
      <c r="E449" s="2"/>
    </row>
    <row r="450" spans="1:5" ht="14.25" customHeight="1" x14ac:dyDescent="0.25">
      <c r="A450" s="2"/>
      <c r="B450" s="2"/>
      <c r="D450" s="2"/>
      <c r="E450" s="2"/>
    </row>
    <row r="451" spans="1:5" ht="14.25" customHeight="1" x14ac:dyDescent="0.25">
      <c r="A451" s="2"/>
      <c r="B451" s="2"/>
      <c r="D451" s="2"/>
      <c r="E451" s="2"/>
    </row>
    <row r="452" spans="1:5" ht="14.25" customHeight="1" x14ac:dyDescent="0.25">
      <c r="A452" s="2"/>
      <c r="B452" s="2"/>
      <c r="D452" s="2"/>
      <c r="E452" s="2"/>
    </row>
    <row r="453" spans="1:5" ht="14.25" customHeight="1" x14ac:dyDescent="0.25">
      <c r="A453" s="2"/>
      <c r="B453" s="2"/>
      <c r="D453" s="2"/>
      <c r="E453" s="2"/>
    </row>
    <row r="454" spans="1:5" ht="14.25" customHeight="1" x14ac:dyDescent="0.25">
      <c r="A454" s="2"/>
      <c r="B454" s="2"/>
      <c r="D454" s="2"/>
      <c r="E454" s="2"/>
    </row>
    <row r="455" spans="1:5" ht="14.25" customHeight="1" x14ac:dyDescent="0.25">
      <c r="A455" s="2"/>
      <c r="B455" s="2"/>
      <c r="D455" s="2"/>
      <c r="E455" s="2"/>
    </row>
    <row r="456" spans="1:5" ht="14.25" customHeight="1" x14ac:dyDescent="0.25">
      <c r="A456" s="2"/>
      <c r="B456" s="2"/>
      <c r="D456" s="2"/>
      <c r="E456" s="2"/>
    </row>
    <row r="457" spans="1:5" ht="14.25" customHeight="1" x14ac:dyDescent="0.25">
      <c r="A457" s="2"/>
      <c r="B457" s="2"/>
      <c r="D457" s="2"/>
      <c r="E457" s="2"/>
    </row>
    <row r="458" spans="1:5" ht="14.25" customHeight="1" x14ac:dyDescent="0.25">
      <c r="A458" s="2"/>
      <c r="B458" s="2"/>
      <c r="D458" s="2"/>
      <c r="E458" s="2"/>
    </row>
    <row r="459" spans="1:5" ht="14.25" customHeight="1" x14ac:dyDescent="0.25">
      <c r="A459" s="2"/>
      <c r="B459" s="2"/>
      <c r="D459" s="2"/>
      <c r="E459" s="2"/>
    </row>
    <row r="460" spans="1:5" ht="14.25" customHeight="1" x14ac:dyDescent="0.25">
      <c r="A460" s="2"/>
      <c r="B460" s="2"/>
      <c r="D460" s="2"/>
      <c r="E460" s="2"/>
    </row>
    <row r="461" spans="1:5" ht="14.25" customHeight="1" x14ac:dyDescent="0.25">
      <c r="A461" s="2"/>
      <c r="B461" s="2"/>
      <c r="D461" s="2"/>
      <c r="E461" s="2"/>
    </row>
    <row r="462" spans="1:5" ht="14.25" customHeight="1" x14ac:dyDescent="0.25">
      <c r="A462" s="2"/>
      <c r="B462" s="2"/>
      <c r="D462" s="2"/>
      <c r="E462" s="2"/>
    </row>
    <row r="463" spans="1:5" ht="14.25" customHeight="1" x14ac:dyDescent="0.25">
      <c r="A463" s="2"/>
      <c r="B463" s="2"/>
      <c r="D463" s="2"/>
      <c r="E463" s="2"/>
    </row>
    <row r="464" spans="1:5" ht="14.25" customHeight="1" x14ac:dyDescent="0.25">
      <c r="A464" s="2"/>
      <c r="B464" s="2"/>
      <c r="D464" s="2"/>
      <c r="E464" s="2"/>
    </row>
    <row r="465" spans="1:5" ht="14.25" customHeight="1" x14ac:dyDescent="0.25">
      <c r="A465" s="2"/>
      <c r="B465" s="2"/>
      <c r="D465" s="2"/>
      <c r="E465" s="2"/>
    </row>
    <row r="466" spans="1:5" ht="14.25" customHeight="1" x14ac:dyDescent="0.25">
      <c r="A466" s="2"/>
      <c r="B466" s="2"/>
      <c r="D466" s="2"/>
      <c r="E466" s="2"/>
    </row>
    <row r="467" spans="1:5" ht="14.25" customHeight="1" x14ac:dyDescent="0.25">
      <c r="A467" s="2"/>
      <c r="B467" s="2"/>
      <c r="D467" s="2"/>
      <c r="E467" s="2"/>
    </row>
    <row r="468" spans="1:5" ht="14.25" customHeight="1" x14ac:dyDescent="0.25">
      <c r="A468" s="2"/>
      <c r="B468" s="2"/>
      <c r="D468" s="2"/>
      <c r="E468" s="2"/>
    </row>
    <row r="469" spans="1:5" ht="14.25" customHeight="1" x14ac:dyDescent="0.25">
      <c r="A469" s="2"/>
      <c r="B469" s="2"/>
      <c r="D469" s="2"/>
      <c r="E469" s="2"/>
    </row>
    <row r="470" spans="1:5" ht="14.25" customHeight="1" x14ac:dyDescent="0.25">
      <c r="A470" s="2"/>
      <c r="B470" s="2"/>
      <c r="D470" s="2"/>
      <c r="E470" s="2"/>
    </row>
    <row r="471" spans="1:5" ht="14.25" customHeight="1" x14ac:dyDescent="0.25">
      <c r="A471" s="2"/>
      <c r="B471" s="2"/>
      <c r="D471" s="2"/>
      <c r="E471" s="2"/>
    </row>
    <row r="472" spans="1:5" ht="14.25" customHeight="1" x14ac:dyDescent="0.25">
      <c r="A472" s="2"/>
      <c r="B472" s="2"/>
      <c r="D472" s="2"/>
      <c r="E472" s="2"/>
    </row>
    <row r="473" spans="1:5" ht="14.25" customHeight="1" x14ac:dyDescent="0.25">
      <c r="A473" s="2"/>
      <c r="B473" s="2"/>
      <c r="D473" s="2"/>
      <c r="E473" s="2"/>
    </row>
    <row r="474" spans="1:5" ht="14.25" customHeight="1" x14ac:dyDescent="0.25">
      <c r="A474" s="2"/>
      <c r="B474" s="2"/>
      <c r="D474" s="2"/>
      <c r="E474" s="2"/>
    </row>
    <row r="475" spans="1:5" ht="14.25" customHeight="1" x14ac:dyDescent="0.25">
      <c r="A475" s="2"/>
      <c r="B475" s="2"/>
      <c r="D475" s="2"/>
      <c r="E475" s="2"/>
    </row>
    <row r="476" spans="1:5" ht="14.25" customHeight="1" x14ac:dyDescent="0.25">
      <c r="A476" s="2"/>
      <c r="B476" s="2"/>
      <c r="D476" s="2"/>
      <c r="E476" s="2"/>
    </row>
    <row r="477" spans="1:5" ht="14.25" customHeight="1" x14ac:dyDescent="0.25">
      <c r="A477" s="2"/>
      <c r="B477" s="2"/>
      <c r="D477" s="2"/>
      <c r="E477" s="2"/>
    </row>
    <row r="478" spans="1:5" ht="14.25" customHeight="1" x14ac:dyDescent="0.25">
      <c r="A478" s="2"/>
      <c r="B478" s="2"/>
      <c r="D478" s="2"/>
      <c r="E478" s="2"/>
    </row>
    <row r="479" spans="1:5" ht="14.25" customHeight="1" x14ac:dyDescent="0.25">
      <c r="A479" s="2"/>
      <c r="B479" s="2"/>
      <c r="D479" s="2"/>
      <c r="E479" s="2"/>
    </row>
    <row r="480" spans="1:5" ht="14.25" customHeight="1" x14ac:dyDescent="0.25">
      <c r="A480" s="2"/>
      <c r="B480" s="2"/>
      <c r="D480" s="2"/>
      <c r="E480" s="2"/>
    </row>
    <row r="481" spans="1:5" ht="14.25" customHeight="1" x14ac:dyDescent="0.25">
      <c r="A481" s="2"/>
      <c r="B481" s="2"/>
      <c r="D481" s="2"/>
      <c r="E481" s="2"/>
    </row>
    <row r="482" spans="1:5" ht="14.25" customHeight="1" x14ac:dyDescent="0.25">
      <c r="A482" s="2"/>
      <c r="B482" s="2"/>
      <c r="D482" s="2"/>
      <c r="E482" s="2"/>
    </row>
    <row r="483" spans="1:5" ht="14.25" customHeight="1" x14ac:dyDescent="0.25">
      <c r="A483" s="2"/>
      <c r="B483" s="2"/>
      <c r="D483" s="2"/>
      <c r="E483" s="2"/>
    </row>
    <row r="484" spans="1:5" ht="14.25" customHeight="1" x14ac:dyDescent="0.25">
      <c r="A484" s="2"/>
      <c r="B484" s="2"/>
      <c r="D484" s="2"/>
      <c r="E484" s="2"/>
    </row>
    <row r="485" spans="1:5" ht="14.25" customHeight="1" x14ac:dyDescent="0.25">
      <c r="A485" s="2"/>
      <c r="B485" s="2"/>
      <c r="D485" s="2"/>
      <c r="E485" s="2"/>
    </row>
    <row r="486" spans="1:5" ht="14.25" customHeight="1" x14ac:dyDescent="0.25">
      <c r="A486" s="2"/>
      <c r="B486" s="2"/>
      <c r="D486" s="2"/>
      <c r="E486" s="2"/>
    </row>
    <row r="487" spans="1:5" ht="14.25" customHeight="1" x14ac:dyDescent="0.25">
      <c r="A487" s="2"/>
      <c r="B487" s="2"/>
      <c r="D487" s="2"/>
      <c r="E487" s="2"/>
    </row>
    <row r="488" spans="1:5" ht="14.25" customHeight="1" x14ac:dyDescent="0.25">
      <c r="A488" s="2"/>
      <c r="B488" s="2"/>
      <c r="D488" s="2"/>
      <c r="E488" s="2"/>
    </row>
    <row r="489" spans="1:5" ht="14.25" customHeight="1" x14ac:dyDescent="0.25">
      <c r="A489" s="2"/>
      <c r="B489" s="2"/>
      <c r="D489" s="2"/>
      <c r="E489" s="2"/>
    </row>
    <row r="490" spans="1:5" ht="14.25" customHeight="1" x14ac:dyDescent="0.25">
      <c r="A490" s="2"/>
      <c r="B490" s="2"/>
      <c r="D490" s="2"/>
      <c r="E490" s="2"/>
    </row>
    <row r="491" spans="1:5" ht="14.25" customHeight="1" x14ac:dyDescent="0.25">
      <c r="A491" s="2"/>
      <c r="B491" s="2"/>
      <c r="D491" s="2"/>
      <c r="E491" s="2"/>
    </row>
    <row r="492" spans="1:5" ht="14.25" customHeight="1" x14ac:dyDescent="0.25">
      <c r="A492" s="2"/>
      <c r="B492" s="2"/>
      <c r="D492" s="2"/>
      <c r="E492" s="2"/>
    </row>
    <row r="493" spans="1:5" ht="14.25" customHeight="1" x14ac:dyDescent="0.25">
      <c r="A493" s="2"/>
      <c r="B493" s="2"/>
      <c r="D493" s="2"/>
      <c r="E493" s="2"/>
    </row>
    <row r="494" spans="1:5" ht="14.25" customHeight="1" x14ac:dyDescent="0.25">
      <c r="A494" s="2"/>
      <c r="B494" s="2"/>
      <c r="D494" s="2"/>
      <c r="E494" s="2"/>
    </row>
    <row r="495" spans="1:5" ht="14.25" customHeight="1" x14ac:dyDescent="0.25">
      <c r="A495" s="2"/>
      <c r="B495" s="2"/>
      <c r="D495" s="2"/>
      <c r="E495" s="2"/>
    </row>
    <row r="496" spans="1:5" ht="14.25" customHeight="1" x14ac:dyDescent="0.25">
      <c r="A496" s="2"/>
      <c r="B496" s="2"/>
      <c r="D496" s="2"/>
      <c r="E496" s="2"/>
    </row>
    <row r="497" spans="1:5" ht="14.25" customHeight="1" x14ac:dyDescent="0.25">
      <c r="A497" s="2"/>
      <c r="B497" s="2"/>
      <c r="D497" s="2"/>
      <c r="E497" s="2"/>
    </row>
    <row r="498" spans="1:5" ht="14.25" customHeight="1" x14ac:dyDescent="0.25">
      <c r="A498" s="2"/>
      <c r="B498" s="2"/>
      <c r="D498" s="2"/>
      <c r="E498" s="2"/>
    </row>
    <row r="499" spans="1:5" ht="14.25" customHeight="1" x14ac:dyDescent="0.25">
      <c r="A499" s="2"/>
      <c r="B499" s="2"/>
      <c r="D499" s="2"/>
      <c r="E499" s="2"/>
    </row>
    <row r="500" spans="1:5" ht="14.25" customHeight="1" x14ac:dyDescent="0.25">
      <c r="A500" s="2"/>
      <c r="B500" s="2"/>
      <c r="D500" s="2"/>
      <c r="E500" s="2"/>
    </row>
    <row r="501" spans="1:5" ht="14.25" customHeight="1" x14ac:dyDescent="0.25">
      <c r="A501" s="2"/>
      <c r="B501" s="2"/>
      <c r="D501" s="2"/>
      <c r="E501" s="2"/>
    </row>
    <row r="502" spans="1:5" ht="14.25" customHeight="1" x14ac:dyDescent="0.25">
      <c r="A502" s="2"/>
      <c r="B502" s="2"/>
      <c r="D502" s="2"/>
      <c r="E502" s="2"/>
    </row>
    <row r="503" spans="1:5" ht="14.25" customHeight="1" x14ac:dyDescent="0.25">
      <c r="A503" s="2"/>
      <c r="B503" s="2"/>
      <c r="D503" s="2"/>
      <c r="E503" s="2"/>
    </row>
    <row r="504" spans="1:5" ht="14.25" customHeight="1" x14ac:dyDescent="0.25">
      <c r="A504" s="2"/>
      <c r="B504" s="2"/>
      <c r="D504" s="2"/>
      <c r="E504" s="2"/>
    </row>
    <row r="505" spans="1:5" ht="14.25" customHeight="1" x14ac:dyDescent="0.25">
      <c r="A505" s="2"/>
      <c r="B505" s="2"/>
      <c r="D505" s="2"/>
      <c r="E505" s="2"/>
    </row>
    <row r="506" spans="1:5" ht="14.25" customHeight="1" x14ac:dyDescent="0.25">
      <c r="A506" s="2"/>
      <c r="B506" s="2"/>
      <c r="D506" s="2"/>
      <c r="E506" s="2"/>
    </row>
    <row r="507" spans="1:5" ht="14.25" customHeight="1" x14ac:dyDescent="0.25">
      <c r="A507" s="2"/>
      <c r="B507" s="2"/>
      <c r="D507" s="2"/>
      <c r="E507" s="2"/>
    </row>
    <row r="508" spans="1:5" ht="14.25" customHeight="1" x14ac:dyDescent="0.25">
      <c r="A508" s="2"/>
      <c r="B508" s="2"/>
      <c r="D508" s="2"/>
      <c r="E508" s="2"/>
    </row>
    <row r="509" spans="1:5" ht="14.25" customHeight="1" x14ac:dyDescent="0.25">
      <c r="A509" s="2"/>
      <c r="B509" s="2"/>
      <c r="D509" s="2"/>
      <c r="E509" s="2"/>
    </row>
    <row r="510" spans="1:5" ht="14.25" customHeight="1" x14ac:dyDescent="0.25">
      <c r="A510" s="2"/>
      <c r="B510" s="2"/>
      <c r="D510" s="2"/>
      <c r="E510" s="2"/>
    </row>
    <row r="511" spans="1:5" ht="14.25" customHeight="1" x14ac:dyDescent="0.25">
      <c r="A511" s="2"/>
      <c r="B511" s="2"/>
      <c r="D511" s="2"/>
      <c r="E511" s="2"/>
    </row>
    <row r="512" spans="1:5" ht="14.25" customHeight="1" x14ac:dyDescent="0.25">
      <c r="A512" s="2"/>
      <c r="B512" s="2"/>
      <c r="D512" s="2"/>
      <c r="E512" s="2"/>
    </row>
    <row r="513" spans="1:5" ht="14.25" customHeight="1" x14ac:dyDescent="0.25">
      <c r="A513" s="2"/>
      <c r="B513" s="2"/>
      <c r="D513" s="2"/>
      <c r="E513" s="2"/>
    </row>
    <row r="514" spans="1:5" ht="14.25" customHeight="1" x14ac:dyDescent="0.25">
      <c r="A514" s="2"/>
      <c r="B514" s="2"/>
      <c r="D514" s="2"/>
      <c r="E514" s="2"/>
    </row>
    <row r="515" spans="1:5" ht="14.25" customHeight="1" x14ac:dyDescent="0.25">
      <c r="A515" s="2"/>
      <c r="B515" s="2"/>
      <c r="D515" s="2"/>
      <c r="E515" s="2"/>
    </row>
    <row r="516" spans="1:5" ht="14.25" customHeight="1" x14ac:dyDescent="0.25">
      <c r="A516" s="2"/>
      <c r="B516" s="2"/>
      <c r="D516" s="2"/>
      <c r="E516" s="2"/>
    </row>
    <row r="517" spans="1:5" ht="14.25" customHeight="1" x14ac:dyDescent="0.25">
      <c r="A517" s="2"/>
      <c r="B517" s="2"/>
      <c r="D517" s="2"/>
      <c r="E517" s="2"/>
    </row>
    <row r="518" spans="1:5" ht="14.25" customHeight="1" x14ac:dyDescent="0.25">
      <c r="A518" s="2"/>
      <c r="B518" s="2"/>
      <c r="D518" s="2"/>
      <c r="E518" s="2"/>
    </row>
    <row r="519" spans="1:5" ht="14.25" customHeight="1" x14ac:dyDescent="0.25">
      <c r="A519" s="2"/>
      <c r="B519" s="2"/>
      <c r="D519" s="2"/>
      <c r="E519" s="2"/>
    </row>
    <row r="520" spans="1:5" ht="14.25" customHeight="1" x14ac:dyDescent="0.25">
      <c r="A520" s="2"/>
      <c r="B520" s="2"/>
      <c r="D520" s="2"/>
      <c r="E520" s="2"/>
    </row>
    <row r="521" spans="1:5" ht="14.25" customHeight="1" x14ac:dyDescent="0.25">
      <c r="A521" s="2"/>
      <c r="B521" s="2"/>
      <c r="D521" s="2"/>
      <c r="E521" s="2"/>
    </row>
    <row r="522" spans="1:5" ht="14.25" customHeight="1" x14ac:dyDescent="0.25">
      <c r="A522" s="2"/>
      <c r="B522" s="2"/>
      <c r="D522" s="2"/>
      <c r="E522" s="2"/>
    </row>
    <row r="523" spans="1:5" ht="14.25" customHeight="1" x14ac:dyDescent="0.25">
      <c r="A523" s="2"/>
      <c r="B523" s="2"/>
      <c r="D523" s="2"/>
      <c r="E523" s="2"/>
    </row>
    <row r="524" spans="1:5" ht="14.25" customHeight="1" x14ac:dyDescent="0.25">
      <c r="A524" s="2"/>
      <c r="B524" s="2"/>
      <c r="D524" s="2"/>
      <c r="E524" s="2"/>
    </row>
    <row r="525" spans="1:5" ht="14.25" customHeight="1" x14ac:dyDescent="0.25">
      <c r="A525" s="2"/>
      <c r="B525" s="2"/>
      <c r="D525" s="2"/>
      <c r="E525" s="2"/>
    </row>
    <row r="526" spans="1:5" ht="14.25" customHeight="1" x14ac:dyDescent="0.25">
      <c r="A526" s="2"/>
      <c r="B526" s="2"/>
      <c r="D526" s="2"/>
      <c r="E526" s="2"/>
    </row>
    <row r="527" spans="1:5" ht="14.25" customHeight="1" x14ac:dyDescent="0.25">
      <c r="A527" s="2"/>
      <c r="B527" s="2"/>
      <c r="D527" s="2"/>
      <c r="E527" s="2"/>
    </row>
    <row r="528" spans="1:5" ht="14.25" customHeight="1" x14ac:dyDescent="0.25">
      <c r="A528" s="2"/>
      <c r="B528" s="2"/>
      <c r="D528" s="2"/>
      <c r="E528" s="2"/>
    </row>
    <row r="529" spans="1:5" ht="14.25" customHeight="1" x14ac:dyDescent="0.25">
      <c r="A529" s="2"/>
      <c r="B529" s="2"/>
      <c r="D529" s="2"/>
      <c r="E529" s="2"/>
    </row>
    <row r="530" spans="1:5" ht="14.25" customHeight="1" x14ac:dyDescent="0.25">
      <c r="A530" s="2"/>
      <c r="B530" s="2"/>
      <c r="D530" s="2"/>
      <c r="E530" s="2"/>
    </row>
    <row r="531" spans="1:5" ht="14.25" customHeight="1" x14ac:dyDescent="0.25">
      <c r="A531" s="2"/>
      <c r="B531" s="2"/>
      <c r="D531" s="2"/>
      <c r="E531" s="2"/>
    </row>
    <row r="532" spans="1:5" ht="14.25" customHeight="1" x14ac:dyDescent="0.25">
      <c r="A532" s="2"/>
      <c r="B532" s="2"/>
      <c r="D532" s="2"/>
      <c r="E532" s="2"/>
    </row>
    <row r="533" spans="1:5" ht="14.25" customHeight="1" x14ac:dyDescent="0.25">
      <c r="A533" s="2"/>
      <c r="B533" s="2"/>
      <c r="D533" s="2"/>
      <c r="E533" s="2"/>
    </row>
    <row r="534" spans="1:5" ht="14.25" customHeight="1" x14ac:dyDescent="0.25">
      <c r="A534" s="2"/>
      <c r="B534" s="2"/>
      <c r="D534" s="2"/>
      <c r="E534" s="2"/>
    </row>
    <row r="535" spans="1:5" ht="14.25" customHeight="1" x14ac:dyDescent="0.25">
      <c r="A535" s="2"/>
      <c r="B535" s="2"/>
      <c r="D535" s="2"/>
      <c r="E535" s="2"/>
    </row>
    <row r="536" spans="1:5" ht="14.25" customHeight="1" x14ac:dyDescent="0.25">
      <c r="A536" s="2"/>
      <c r="B536" s="2"/>
      <c r="D536" s="2"/>
      <c r="E536" s="2"/>
    </row>
    <row r="537" spans="1:5" ht="14.25" customHeight="1" x14ac:dyDescent="0.25">
      <c r="A537" s="2"/>
      <c r="B537" s="2"/>
      <c r="D537" s="2"/>
      <c r="E537" s="2"/>
    </row>
    <row r="538" spans="1:5" ht="14.25" customHeight="1" x14ac:dyDescent="0.25">
      <c r="A538" s="2"/>
      <c r="B538" s="2"/>
      <c r="D538" s="2"/>
      <c r="E538" s="2"/>
    </row>
    <row r="539" spans="1:5" ht="14.25" customHeight="1" x14ac:dyDescent="0.25">
      <c r="A539" s="2"/>
      <c r="B539" s="2"/>
      <c r="D539" s="2"/>
      <c r="E539" s="2"/>
    </row>
    <row r="540" spans="1:5" ht="14.25" customHeight="1" x14ac:dyDescent="0.25">
      <c r="A540" s="2"/>
      <c r="B540" s="2"/>
      <c r="D540" s="2"/>
      <c r="E540" s="2"/>
    </row>
    <row r="541" spans="1:5" ht="14.25" customHeight="1" x14ac:dyDescent="0.25">
      <c r="A541" s="2"/>
      <c r="B541" s="2"/>
      <c r="D541" s="2"/>
      <c r="E541" s="2"/>
    </row>
    <row r="542" spans="1:5" ht="14.25" customHeight="1" x14ac:dyDescent="0.25">
      <c r="A542" s="2"/>
      <c r="B542" s="2"/>
      <c r="D542" s="2"/>
      <c r="E542" s="2"/>
    </row>
    <row r="543" spans="1:5" ht="14.25" customHeight="1" x14ac:dyDescent="0.25">
      <c r="A543" s="2"/>
      <c r="B543" s="2"/>
      <c r="D543" s="2"/>
      <c r="E543" s="2"/>
    </row>
    <row r="544" spans="1:5" ht="14.25" customHeight="1" x14ac:dyDescent="0.25">
      <c r="A544" s="2"/>
      <c r="B544" s="2"/>
      <c r="D544" s="2"/>
      <c r="E544" s="2"/>
    </row>
    <row r="545" spans="1:5" ht="14.25" customHeight="1" x14ac:dyDescent="0.25">
      <c r="A545" s="2"/>
      <c r="B545" s="2"/>
      <c r="D545" s="2"/>
      <c r="E545" s="2"/>
    </row>
    <row r="546" spans="1:5" ht="14.25" customHeight="1" x14ac:dyDescent="0.25">
      <c r="A546" s="2"/>
      <c r="B546" s="2"/>
      <c r="D546" s="2"/>
      <c r="E546" s="2"/>
    </row>
    <row r="547" spans="1:5" ht="14.25" customHeight="1" x14ac:dyDescent="0.25">
      <c r="A547" s="2"/>
      <c r="B547" s="2"/>
      <c r="D547" s="2"/>
      <c r="E547" s="2"/>
    </row>
    <row r="548" spans="1:5" ht="14.25" customHeight="1" x14ac:dyDescent="0.25">
      <c r="A548" s="2"/>
      <c r="B548" s="2"/>
      <c r="D548" s="2"/>
      <c r="E548" s="2"/>
    </row>
    <row r="549" spans="1:5" ht="14.25" customHeight="1" x14ac:dyDescent="0.25">
      <c r="A549" s="2"/>
      <c r="B549" s="2"/>
      <c r="D549" s="2"/>
      <c r="E549" s="2"/>
    </row>
    <row r="550" spans="1:5" ht="14.25" customHeight="1" x14ac:dyDescent="0.25">
      <c r="A550" s="2"/>
      <c r="B550" s="2"/>
      <c r="D550" s="2"/>
      <c r="E550" s="2"/>
    </row>
    <row r="551" spans="1:5" ht="14.25" customHeight="1" x14ac:dyDescent="0.25">
      <c r="A551" s="2"/>
      <c r="B551" s="2"/>
      <c r="D551" s="2"/>
      <c r="E551" s="2"/>
    </row>
    <row r="552" spans="1:5" ht="14.25" customHeight="1" x14ac:dyDescent="0.25">
      <c r="A552" s="2"/>
      <c r="B552" s="2"/>
      <c r="D552" s="2"/>
      <c r="E552" s="2"/>
    </row>
    <row r="553" spans="1:5" ht="14.25" customHeight="1" x14ac:dyDescent="0.25">
      <c r="A553" s="2"/>
      <c r="B553" s="2"/>
      <c r="D553" s="2"/>
      <c r="E553" s="2"/>
    </row>
    <row r="554" spans="1:5" ht="14.25" customHeight="1" x14ac:dyDescent="0.25">
      <c r="A554" s="2"/>
      <c r="B554" s="2"/>
      <c r="D554" s="2"/>
      <c r="E554" s="2"/>
    </row>
    <row r="555" spans="1:5" ht="14.25" customHeight="1" x14ac:dyDescent="0.25">
      <c r="A555" s="2"/>
      <c r="B555" s="2"/>
      <c r="D555" s="2"/>
      <c r="E555" s="2"/>
    </row>
    <row r="556" spans="1:5" ht="14.25" customHeight="1" x14ac:dyDescent="0.25">
      <c r="A556" s="2"/>
      <c r="B556" s="2"/>
      <c r="D556" s="2"/>
      <c r="E556" s="2"/>
    </row>
    <row r="557" spans="1:5" ht="14.25" customHeight="1" x14ac:dyDescent="0.25">
      <c r="A557" s="2"/>
      <c r="B557" s="2"/>
      <c r="D557" s="2"/>
      <c r="E557" s="2"/>
    </row>
    <row r="558" spans="1:5" ht="14.25" customHeight="1" x14ac:dyDescent="0.25">
      <c r="A558" s="2"/>
      <c r="B558" s="2"/>
      <c r="D558" s="2"/>
      <c r="E558" s="2"/>
    </row>
    <row r="559" spans="1:5" ht="14.25" customHeight="1" x14ac:dyDescent="0.25">
      <c r="A559" s="2"/>
      <c r="B559" s="2"/>
      <c r="D559" s="2"/>
      <c r="E559" s="2"/>
    </row>
    <row r="560" spans="1:5" ht="14.25" customHeight="1" x14ac:dyDescent="0.25">
      <c r="A560" s="2"/>
      <c r="B560" s="2"/>
      <c r="D560" s="2"/>
      <c r="E560" s="2"/>
    </row>
    <row r="561" spans="1:5" ht="14.25" customHeight="1" x14ac:dyDescent="0.25">
      <c r="A561" s="2"/>
      <c r="B561" s="2"/>
      <c r="D561" s="2"/>
      <c r="E561" s="2"/>
    </row>
    <row r="562" spans="1:5" ht="14.25" customHeight="1" x14ac:dyDescent="0.25">
      <c r="A562" s="2"/>
      <c r="B562" s="2"/>
      <c r="D562" s="2"/>
      <c r="E562" s="2"/>
    </row>
    <row r="563" spans="1:5" ht="14.25" customHeight="1" x14ac:dyDescent="0.25">
      <c r="A563" s="2"/>
      <c r="B563" s="2"/>
      <c r="D563" s="2"/>
      <c r="E563" s="2"/>
    </row>
    <row r="564" spans="1:5" ht="14.25" customHeight="1" x14ac:dyDescent="0.25">
      <c r="A564" s="2"/>
      <c r="B564" s="2"/>
      <c r="D564" s="2"/>
      <c r="E564" s="2"/>
    </row>
    <row r="565" spans="1:5" ht="14.25" customHeight="1" x14ac:dyDescent="0.25">
      <c r="A565" s="2"/>
      <c r="B565" s="2"/>
      <c r="D565" s="2"/>
      <c r="E565" s="2"/>
    </row>
    <row r="566" spans="1:5" ht="14.25" customHeight="1" x14ac:dyDescent="0.25">
      <c r="A566" s="2"/>
      <c r="B566" s="2"/>
      <c r="D566" s="2"/>
      <c r="E566" s="2"/>
    </row>
    <row r="567" spans="1:5" ht="14.25" customHeight="1" x14ac:dyDescent="0.25">
      <c r="A567" s="2"/>
      <c r="B567" s="2"/>
      <c r="D567" s="2"/>
      <c r="E567" s="2"/>
    </row>
    <row r="568" spans="1:5" ht="14.25" customHeight="1" x14ac:dyDescent="0.25">
      <c r="A568" s="2"/>
      <c r="B568" s="2"/>
      <c r="D568" s="2"/>
      <c r="E568" s="2"/>
    </row>
    <row r="569" spans="1:5" ht="14.25" customHeight="1" x14ac:dyDescent="0.25">
      <c r="A569" s="2"/>
      <c r="B569" s="2"/>
      <c r="D569" s="2"/>
      <c r="E569" s="2"/>
    </row>
    <row r="570" spans="1:5" ht="14.25" customHeight="1" x14ac:dyDescent="0.25">
      <c r="A570" s="2"/>
      <c r="B570" s="2"/>
      <c r="D570" s="2"/>
      <c r="E570" s="2"/>
    </row>
    <row r="571" spans="1:5" ht="14.25" customHeight="1" x14ac:dyDescent="0.25">
      <c r="A571" s="2"/>
      <c r="B571" s="2"/>
      <c r="D571" s="2"/>
      <c r="E571" s="2"/>
    </row>
    <row r="572" spans="1:5" ht="14.25" customHeight="1" x14ac:dyDescent="0.25">
      <c r="A572" s="2"/>
      <c r="B572" s="2"/>
      <c r="D572" s="2"/>
      <c r="E572" s="2"/>
    </row>
    <row r="573" spans="1:5" ht="14.25" customHeight="1" x14ac:dyDescent="0.25">
      <c r="A573" s="2"/>
      <c r="B573" s="2"/>
      <c r="D573" s="2"/>
      <c r="E573" s="2"/>
    </row>
    <row r="574" spans="1:5" ht="14.25" customHeight="1" x14ac:dyDescent="0.25">
      <c r="A574" s="2"/>
      <c r="B574" s="2"/>
      <c r="D574" s="2"/>
      <c r="E574" s="2"/>
    </row>
    <row r="575" spans="1:5" ht="14.25" customHeight="1" x14ac:dyDescent="0.25">
      <c r="A575" s="2"/>
      <c r="B575" s="2"/>
      <c r="D575" s="2"/>
      <c r="E575" s="2"/>
    </row>
    <row r="576" spans="1:5" ht="14.25" customHeight="1" x14ac:dyDescent="0.25">
      <c r="A576" s="2"/>
      <c r="B576" s="2"/>
      <c r="D576" s="2"/>
      <c r="E576" s="2"/>
    </row>
    <row r="577" spans="1:5" ht="14.25" customHeight="1" x14ac:dyDescent="0.25">
      <c r="A577" s="2"/>
      <c r="B577" s="2"/>
      <c r="D577" s="2"/>
      <c r="E577" s="2"/>
    </row>
    <row r="578" spans="1:5" ht="14.25" customHeight="1" x14ac:dyDescent="0.25">
      <c r="A578" s="2"/>
      <c r="B578" s="2"/>
      <c r="D578" s="2"/>
      <c r="E578" s="2"/>
    </row>
    <row r="579" spans="1:5" ht="14.25" customHeight="1" x14ac:dyDescent="0.25">
      <c r="A579" s="2"/>
      <c r="B579" s="2"/>
      <c r="D579" s="2"/>
      <c r="E579" s="2"/>
    </row>
    <row r="580" spans="1:5" ht="14.25" customHeight="1" x14ac:dyDescent="0.25">
      <c r="A580" s="2"/>
      <c r="B580" s="2"/>
      <c r="D580" s="2"/>
      <c r="E580" s="2"/>
    </row>
    <row r="581" spans="1:5" ht="14.25" customHeight="1" x14ac:dyDescent="0.25">
      <c r="A581" s="2"/>
      <c r="B581" s="2"/>
      <c r="D581" s="2"/>
      <c r="E581" s="2"/>
    </row>
    <row r="582" spans="1:5" ht="14.25" customHeight="1" x14ac:dyDescent="0.25">
      <c r="A582" s="2"/>
      <c r="B582" s="2"/>
      <c r="D582" s="2"/>
      <c r="E582" s="2"/>
    </row>
    <row r="583" spans="1:5" ht="14.25" customHeight="1" x14ac:dyDescent="0.25">
      <c r="A583" s="2"/>
      <c r="B583" s="2"/>
      <c r="D583" s="2"/>
      <c r="E583" s="2"/>
    </row>
    <row r="584" spans="1:5" ht="14.25" customHeight="1" x14ac:dyDescent="0.25">
      <c r="A584" s="2"/>
      <c r="B584" s="2"/>
      <c r="D584" s="2"/>
      <c r="E584" s="2"/>
    </row>
    <row r="585" spans="1:5" ht="14.25" customHeight="1" x14ac:dyDescent="0.25">
      <c r="A585" s="2"/>
      <c r="B585" s="2"/>
      <c r="D585" s="2"/>
      <c r="E585" s="2"/>
    </row>
    <row r="586" spans="1:5" ht="14.25" customHeight="1" x14ac:dyDescent="0.25">
      <c r="A586" s="2"/>
      <c r="B586" s="2"/>
      <c r="D586" s="2"/>
      <c r="E586" s="2"/>
    </row>
    <row r="587" spans="1:5" ht="14.25" customHeight="1" x14ac:dyDescent="0.25">
      <c r="A587" s="2"/>
      <c r="B587" s="2"/>
      <c r="D587" s="2"/>
      <c r="E587" s="2"/>
    </row>
    <row r="588" spans="1:5" ht="14.25" customHeight="1" x14ac:dyDescent="0.25">
      <c r="A588" s="2"/>
      <c r="B588" s="2"/>
      <c r="D588" s="2"/>
      <c r="E588" s="2"/>
    </row>
    <row r="589" spans="1:5" ht="14.25" customHeight="1" x14ac:dyDescent="0.25">
      <c r="A589" s="2"/>
      <c r="B589" s="2"/>
      <c r="D589" s="2"/>
      <c r="E589" s="2"/>
    </row>
    <row r="590" spans="1:5" ht="14.25" customHeight="1" x14ac:dyDescent="0.25">
      <c r="A590" s="2"/>
      <c r="B590" s="2"/>
      <c r="D590" s="2"/>
      <c r="E590" s="2"/>
    </row>
    <row r="591" spans="1:5" ht="14.25" customHeight="1" x14ac:dyDescent="0.25">
      <c r="A591" s="2"/>
      <c r="B591" s="2"/>
      <c r="D591" s="2"/>
      <c r="E591" s="2"/>
    </row>
    <row r="592" spans="1:5" ht="14.25" customHeight="1" x14ac:dyDescent="0.25">
      <c r="A592" s="2"/>
      <c r="B592" s="2"/>
      <c r="D592" s="2"/>
      <c r="E592" s="2"/>
    </row>
    <row r="593" spans="1:5" ht="14.25" customHeight="1" x14ac:dyDescent="0.25">
      <c r="A593" s="2"/>
      <c r="B593" s="2"/>
      <c r="D593" s="2"/>
      <c r="E593" s="2"/>
    </row>
    <row r="594" spans="1:5" ht="14.25" customHeight="1" x14ac:dyDescent="0.25">
      <c r="A594" s="2"/>
      <c r="B594" s="2"/>
      <c r="D594" s="2"/>
      <c r="E594" s="2"/>
    </row>
    <row r="595" spans="1:5" ht="14.25" customHeight="1" x14ac:dyDescent="0.25">
      <c r="A595" s="2"/>
      <c r="B595" s="2"/>
      <c r="D595" s="2"/>
      <c r="E595" s="2"/>
    </row>
    <row r="596" spans="1:5" ht="14.25" customHeight="1" x14ac:dyDescent="0.25">
      <c r="A596" s="2"/>
      <c r="B596" s="2"/>
      <c r="D596" s="2"/>
      <c r="E596" s="2"/>
    </row>
    <row r="597" spans="1:5" ht="14.25" customHeight="1" x14ac:dyDescent="0.25">
      <c r="A597" s="2"/>
      <c r="B597" s="2"/>
      <c r="D597" s="2"/>
      <c r="E597" s="2"/>
    </row>
    <row r="598" spans="1:5" ht="14.25" customHeight="1" x14ac:dyDescent="0.25">
      <c r="A598" s="2"/>
      <c r="B598" s="2"/>
      <c r="D598" s="2"/>
      <c r="E598" s="2"/>
    </row>
    <row r="599" spans="1:5" ht="14.25" customHeight="1" x14ac:dyDescent="0.25">
      <c r="A599" s="2"/>
      <c r="B599" s="2"/>
      <c r="D599" s="2"/>
      <c r="E599" s="2"/>
    </row>
    <row r="600" spans="1:5" ht="14.25" customHeight="1" x14ac:dyDescent="0.25">
      <c r="A600" s="2"/>
      <c r="B600" s="2"/>
      <c r="D600" s="2"/>
      <c r="E600" s="2"/>
    </row>
    <row r="601" spans="1:5" ht="14.25" customHeight="1" x14ac:dyDescent="0.25">
      <c r="A601" s="2"/>
      <c r="B601" s="2"/>
      <c r="D601" s="2"/>
      <c r="E601" s="2"/>
    </row>
    <row r="602" spans="1:5" ht="14.25" customHeight="1" x14ac:dyDescent="0.25">
      <c r="A602" s="2"/>
      <c r="B602" s="2"/>
      <c r="D602" s="2"/>
      <c r="E602" s="2"/>
    </row>
    <row r="603" spans="1:5" ht="14.25" customHeight="1" x14ac:dyDescent="0.25">
      <c r="A603" s="2"/>
      <c r="B603" s="2"/>
      <c r="D603" s="2"/>
      <c r="E603" s="2"/>
    </row>
    <row r="604" spans="1:5" ht="14.25" customHeight="1" x14ac:dyDescent="0.25">
      <c r="A604" s="2"/>
      <c r="B604" s="2"/>
      <c r="D604" s="2"/>
      <c r="E604" s="2"/>
    </row>
    <row r="605" spans="1:5" ht="14.25" customHeight="1" x14ac:dyDescent="0.25">
      <c r="A605" s="2"/>
      <c r="B605" s="2"/>
      <c r="D605" s="2"/>
      <c r="E605" s="2"/>
    </row>
    <row r="606" spans="1:5" ht="14.25" customHeight="1" x14ac:dyDescent="0.25">
      <c r="A606" s="2"/>
      <c r="B606" s="2"/>
      <c r="D606" s="2"/>
      <c r="E606" s="2"/>
    </row>
    <row r="607" spans="1:5" ht="14.25" customHeight="1" x14ac:dyDescent="0.25">
      <c r="A607" s="2"/>
      <c r="B607" s="2"/>
      <c r="D607" s="2"/>
      <c r="E607" s="2"/>
    </row>
    <row r="608" spans="1:5" ht="14.25" customHeight="1" x14ac:dyDescent="0.25">
      <c r="A608" s="2"/>
      <c r="B608" s="2"/>
      <c r="D608" s="2"/>
      <c r="E608" s="2"/>
    </row>
    <row r="609" spans="1:5" ht="14.25" customHeight="1" x14ac:dyDescent="0.25">
      <c r="A609" s="2"/>
      <c r="B609" s="2"/>
      <c r="D609" s="2"/>
      <c r="E609" s="2"/>
    </row>
    <row r="610" spans="1:5" ht="14.25" customHeight="1" x14ac:dyDescent="0.25">
      <c r="A610" s="2"/>
      <c r="B610" s="2"/>
      <c r="D610" s="2"/>
      <c r="E610" s="2"/>
    </row>
    <row r="611" spans="1:5" ht="14.25" customHeight="1" x14ac:dyDescent="0.25">
      <c r="A611" s="2"/>
      <c r="B611" s="2"/>
      <c r="D611" s="2"/>
      <c r="E611" s="2"/>
    </row>
    <row r="612" spans="1:5" ht="14.25" customHeight="1" x14ac:dyDescent="0.25">
      <c r="A612" s="2"/>
      <c r="B612" s="2"/>
      <c r="D612" s="2"/>
      <c r="E612" s="2"/>
    </row>
    <row r="613" spans="1:5" ht="14.25" customHeight="1" x14ac:dyDescent="0.25">
      <c r="A613" s="2"/>
      <c r="B613" s="2"/>
      <c r="D613" s="2"/>
      <c r="E613" s="2"/>
    </row>
    <row r="614" spans="1:5" ht="14.25" customHeight="1" x14ac:dyDescent="0.25">
      <c r="A614" s="2"/>
      <c r="B614" s="2"/>
      <c r="D614" s="2"/>
      <c r="E614" s="2"/>
    </row>
    <row r="615" spans="1:5" ht="14.25" customHeight="1" x14ac:dyDescent="0.25">
      <c r="A615" s="2"/>
      <c r="B615" s="2"/>
      <c r="D615" s="2"/>
      <c r="E615" s="2"/>
    </row>
    <row r="616" spans="1:5" ht="14.25" customHeight="1" x14ac:dyDescent="0.25">
      <c r="A616" s="2"/>
      <c r="B616" s="2"/>
      <c r="D616" s="2"/>
      <c r="E616" s="2"/>
    </row>
    <row r="617" spans="1:5" ht="14.25" customHeight="1" x14ac:dyDescent="0.25">
      <c r="A617" s="2"/>
      <c r="B617" s="2"/>
      <c r="D617" s="2"/>
      <c r="E617" s="2"/>
    </row>
    <row r="618" spans="1:5" ht="14.25" customHeight="1" x14ac:dyDescent="0.25">
      <c r="A618" s="2"/>
      <c r="B618" s="2"/>
      <c r="D618" s="2"/>
      <c r="E618" s="2"/>
    </row>
    <row r="619" spans="1:5" ht="14.25" customHeight="1" x14ac:dyDescent="0.25">
      <c r="A619" s="2"/>
      <c r="B619" s="2"/>
      <c r="D619" s="2"/>
      <c r="E619" s="2"/>
    </row>
    <row r="620" spans="1:5" ht="14.25" customHeight="1" x14ac:dyDescent="0.25">
      <c r="A620" s="2"/>
      <c r="B620" s="2"/>
      <c r="D620" s="2"/>
      <c r="E620" s="2"/>
    </row>
    <row r="621" spans="1:5" ht="14.25" customHeight="1" x14ac:dyDescent="0.25">
      <c r="A621" s="2"/>
      <c r="B621" s="2"/>
      <c r="D621" s="2"/>
      <c r="E621" s="2"/>
    </row>
    <row r="622" spans="1:5" ht="14.25" customHeight="1" x14ac:dyDescent="0.25">
      <c r="A622" s="2"/>
      <c r="B622" s="2"/>
      <c r="D622" s="2"/>
      <c r="E622" s="2"/>
    </row>
    <row r="623" spans="1:5" ht="14.25" customHeight="1" x14ac:dyDescent="0.25">
      <c r="A623" s="2"/>
      <c r="B623" s="2"/>
      <c r="D623" s="2"/>
      <c r="E623" s="2"/>
    </row>
    <row r="624" spans="1:5" ht="14.25" customHeight="1" x14ac:dyDescent="0.25">
      <c r="A624" s="2"/>
      <c r="B624" s="2"/>
      <c r="D624" s="2"/>
      <c r="E624" s="2"/>
    </row>
    <row r="625" spans="1:5" ht="14.25" customHeight="1" x14ac:dyDescent="0.25">
      <c r="A625" s="2"/>
      <c r="B625" s="2"/>
      <c r="D625" s="2"/>
      <c r="E625" s="2"/>
    </row>
    <row r="626" spans="1:5" ht="14.25" customHeight="1" x14ac:dyDescent="0.25">
      <c r="A626" s="2"/>
      <c r="B626" s="2"/>
      <c r="D626" s="2"/>
      <c r="E626" s="2"/>
    </row>
    <row r="627" spans="1:5" ht="14.25" customHeight="1" x14ac:dyDescent="0.25">
      <c r="A627" s="2"/>
      <c r="B627" s="2"/>
      <c r="D627" s="2"/>
      <c r="E627" s="2"/>
    </row>
    <row r="628" spans="1:5" ht="14.25" customHeight="1" x14ac:dyDescent="0.25">
      <c r="A628" s="2"/>
      <c r="B628" s="2"/>
      <c r="D628" s="2"/>
      <c r="E628" s="2"/>
    </row>
    <row r="629" spans="1:5" ht="14.25" customHeight="1" x14ac:dyDescent="0.25">
      <c r="A629" s="2"/>
      <c r="B629" s="2"/>
      <c r="D629" s="2"/>
      <c r="E629" s="2"/>
    </row>
    <row r="630" spans="1:5" ht="14.25" customHeight="1" x14ac:dyDescent="0.25">
      <c r="A630" s="2"/>
      <c r="B630" s="2"/>
      <c r="D630" s="2"/>
      <c r="E630" s="2"/>
    </row>
    <row r="631" spans="1:5" ht="14.25" customHeight="1" x14ac:dyDescent="0.25">
      <c r="A631" s="2"/>
      <c r="B631" s="2"/>
      <c r="D631" s="2"/>
      <c r="E631" s="2"/>
    </row>
    <row r="632" spans="1:5" ht="14.25" customHeight="1" x14ac:dyDescent="0.25">
      <c r="A632" s="2"/>
      <c r="B632" s="2"/>
      <c r="D632" s="2"/>
      <c r="E632" s="2"/>
    </row>
    <row r="633" spans="1:5" ht="14.25" customHeight="1" x14ac:dyDescent="0.25">
      <c r="A633" s="2"/>
      <c r="B633" s="2"/>
      <c r="D633" s="2"/>
      <c r="E633" s="2"/>
    </row>
    <row r="634" spans="1:5" ht="14.25" customHeight="1" x14ac:dyDescent="0.25">
      <c r="A634" s="2"/>
      <c r="B634" s="2"/>
      <c r="D634" s="2"/>
      <c r="E634" s="2"/>
    </row>
    <row r="635" spans="1:5" ht="14.25" customHeight="1" x14ac:dyDescent="0.25">
      <c r="A635" s="2"/>
      <c r="B635" s="2"/>
      <c r="D635" s="2"/>
      <c r="E635" s="2"/>
    </row>
    <row r="636" spans="1:5" ht="14.25" customHeight="1" x14ac:dyDescent="0.25">
      <c r="A636" s="2"/>
      <c r="B636" s="2"/>
      <c r="D636" s="2"/>
      <c r="E636" s="2"/>
    </row>
    <row r="637" spans="1:5" ht="14.25" customHeight="1" x14ac:dyDescent="0.25">
      <c r="A637" s="2"/>
      <c r="B637" s="2"/>
      <c r="D637" s="2"/>
      <c r="E637" s="2"/>
    </row>
    <row r="638" spans="1:5" ht="14.25" customHeight="1" x14ac:dyDescent="0.25">
      <c r="A638" s="2"/>
      <c r="B638" s="2"/>
      <c r="D638" s="2"/>
      <c r="E638" s="2"/>
    </row>
    <row r="639" spans="1:5" ht="14.25" customHeight="1" x14ac:dyDescent="0.25">
      <c r="A639" s="2"/>
      <c r="B639" s="2"/>
      <c r="D639" s="2"/>
      <c r="E639" s="2"/>
    </row>
    <row r="640" spans="1:5" ht="14.25" customHeight="1" x14ac:dyDescent="0.25">
      <c r="A640" s="2"/>
      <c r="B640" s="2"/>
      <c r="D640" s="2"/>
      <c r="E640" s="2"/>
    </row>
    <row r="641" spans="1:5" ht="14.25" customHeight="1" x14ac:dyDescent="0.25">
      <c r="A641" s="2"/>
      <c r="B641" s="2"/>
      <c r="D641" s="2"/>
      <c r="E641" s="2"/>
    </row>
    <row r="642" spans="1:5" ht="14.25" customHeight="1" x14ac:dyDescent="0.25">
      <c r="A642" s="2"/>
      <c r="B642" s="2"/>
      <c r="D642" s="2"/>
      <c r="E642" s="2"/>
    </row>
    <row r="643" spans="1:5" ht="14.25" customHeight="1" x14ac:dyDescent="0.25">
      <c r="A643" s="2"/>
      <c r="B643" s="2"/>
      <c r="D643" s="2"/>
      <c r="E643" s="2"/>
    </row>
    <row r="644" spans="1:5" ht="14.25" customHeight="1" x14ac:dyDescent="0.25">
      <c r="A644" s="2"/>
      <c r="B644" s="2"/>
      <c r="D644" s="2"/>
      <c r="E644" s="2"/>
    </row>
    <row r="645" spans="1:5" ht="14.25" customHeight="1" x14ac:dyDescent="0.25">
      <c r="A645" s="2"/>
      <c r="B645" s="2"/>
      <c r="D645" s="2"/>
      <c r="E645" s="2"/>
    </row>
    <row r="646" spans="1:5" ht="14.25" customHeight="1" x14ac:dyDescent="0.25">
      <c r="A646" s="2"/>
      <c r="B646" s="2"/>
      <c r="D646" s="2"/>
      <c r="E646" s="2"/>
    </row>
    <row r="647" spans="1:5" ht="14.25" customHeight="1" x14ac:dyDescent="0.25">
      <c r="A647" s="2"/>
      <c r="B647" s="2"/>
      <c r="D647" s="2"/>
      <c r="E647" s="2"/>
    </row>
    <row r="648" spans="1:5" ht="14.25" customHeight="1" x14ac:dyDescent="0.25">
      <c r="A648" s="2"/>
      <c r="B648" s="2"/>
      <c r="D648" s="2"/>
      <c r="E648" s="2"/>
    </row>
    <row r="649" spans="1:5" ht="14.25" customHeight="1" x14ac:dyDescent="0.25">
      <c r="A649" s="2"/>
      <c r="B649" s="2"/>
      <c r="D649" s="2"/>
      <c r="E649" s="2"/>
    </row>
    <row r="650" spans="1:5" ht="14.25" customHeight="1" x14ac:dyDescent="0.25">
      <c r="A650" s="2"/>
      <c r="B650" s="2"/>
      <c r="D650" s="2"/>
      <c r="E650" s="2"/>
    </row>
    <row r="651" spans="1:5" ht="14.25" customHeight="1" x14ac:dyDescent="0.25">
      <c r="A651" s="2"/>
      <c r="B651" s="2"/>
      <c r="D651" s="2"/>
      <c r="E651" s="2"/>
    </row>
    <row r="652" spans="1:5" ht="14.25" customHeight="1" x14ac:dyDescent="0.25">
      <c r="A652" s="2"/>
      <c r="B652" s="2"/>
      <c r="D652" s="2"/>
      <c r="E652" s="2"/>
    </row>
    <row r="653" spans="1:5" ht="14.25" customHeight="1" x14ac:dyDescent="0.25">
      <c r="A653" s="2"/>
      <c r="B653" s="2"/>
      <c r="D653" s="2"/>
      <c r="E653" s="2"/>
    </row>
    <row r="654" spans="1:5" ht="14.25" customHeight="1" x14ac:dyDescent="0.25">
      <c r="A654" s="2"/>
      <c r="B654" s="2"/>
      <c r="D654" s="2"/>
      <c r="E654" s="2"/>
    </row>
    <row r="655" spans="1:5" ht="14.25" customHeight="1" x14ac:dyDescent="0.25">
      <c r="A655" s="2"/>
      <c r="B655" s="2"/>
      <c r="D655" s="2"/>
      <c r="E655" s="2"/>
    </row>
    <row r="656" spans="1:5" ht="14.25" customHeight="1" x14ac:dyDescent="0.25">
      <c r="A656" s="2"/>
      <c r="B656" s="2"/>
      <c r="D656" s="2"/>
      <c r="E656" s="2"/>
    </row>
    <row r="657" spans="1:5" ht="14.25" customHeight="1" x14ac:dyDescent="0.25">
      <c r="A657" s="2"/>
      <c r="B657" s="2"/>
      <c r="D657" s="2"/>
      <c r="E657" s="2"/>
    </row>
    <row r="658" spans="1:5" ht="14.25" customHeight="1" x14ac:dyDescent="0.25">
      <c r="A658" s="2"/>
      <c r="B658" s="2"/>
      <c r="D658" s="2"/>
      <c r="E658" s="2"/>
    </row>
    <row r="659" spans="1:5" ht="14.25" customHeight="1" x14ac:dyDescent="0.25">
      <c r="A659" s="2"/>
      <c r="B659" s="2"/>
      <c r="D659" s="2"/>
      <c r="E659" s="2"/>
    </row>
    <row r="660" spans="1:5" ht="14.25" customHeight="1" x14ac:dyDescent="0.25">
      <c r="A660" s="2"/>
      <c r="B660" s="2"/>
      <c r="D660" s="2"/>
      <c r="E660" s="2"/>
    </row>
    <row r="661" spans="1:5" ht="14.25" customHeight="1" x14ac:dyDescent="0.25">
      <c r="A661" s="2"/>
      <c r="B661" s="2"/>
      <c r="D661" s="2"/>
      <c r="E661" s="2"/>
    </row>
    <row r="662" spans="1:5" ht="14.25" customHeight="1" x14ac:dyDescent="0.25">
      <c r="A662" s="2"/>
      <c r="B662" s="2"/>
      <c r="D662" s="2"/>
      <c r="E662" s="2"/>
    </row>
    <row r="663" spans="1:5" ht="14.25" customHeight="1" x14ac:dyDescent="0.25">
      <c r="A663" s="2"/>
      <c r="B663" s="2"/>
      <c r="D663" s="2"/>
      <c r="E663" s="2"/>
    </row>
    <row r="664" spans="1:5" ht="14.25" customHeight="1" x14ac:dyDescent="0.25">
      <c r="A664" s="2"/>
      <c r="B664" s="2"/>
      <c r="D664" s="2"/>
      <c r="E664" s="2"/>
    </row>
    <row r="665" spans="1:5" ht="14.25" customHeight="1" x14ac:dyDescent="0.25">
      <c r="A665" s="2"/>
      <c r="B665" s="2"/>
      <c r="D665" s="2"/>
      <c r="E665" s="2"/>
    </row>
    <row r="666" spans="1:5" ht="14.25" customHeight="1" x14ac:dyDescent="0.25">
      <c r="A666" s="2"/>
      <c r="B666" s="2"/>
      <c r="D666" s="2"/>
      <c r="E666" s="2"/>
    </row>
    <row r="667" spans="1:5" ht="14.25" customHeight="1" x14ac:dyDescent="0.25">
      <c r="A667" s="2"/>
      <c r="B667" s="2"/>
      <c r="D667" s="2"/>
      <c r="E667" s="2"/>
    </row>
    <row r="668" spans="1:5" ht="14.25" customHeight="1" x14ac:dyDescent="0.25">
      <c r="A668" s="2"/>
      <c r="B668" s="2"/>
      <c r="D668" s="2"/>
      <c r="E668" s="2"/>
    </row>
    <row r="669" spans="1:5" ht="14.25" customHeight="1" x14ac:dyDescent="0.25">
      <c r="A669" s="2"/>
      <c r="B669" s="2"/>
      <c r="D669" s="2"/>
      <c r="E669" s="2"/>
    </row>
    <row r="670" spans="1:5" ht="14.25" customHeight="1" x14ac:dyDescent="0.25">
      <c r="A670" s="2"/>
      <c r="B670" s="2"/>
      <c r="D670" s="2"/>
      <c r="E670" s="2"/>
    </row>
    <row r="671" spans="1:5" ht="14.25" customHeight="1" x14ac:dyDescent="0.25">
      <c r="A671" s="2"/>
      <c r="B671" s="2"/>
      <c r="D671" s="2"/>
      <c r="E671" s="2"/>
    </row>
    <row r="672" spans="1:5" ht="14.25" customHeight="1" x14ac:dyDescent="0.25">
      <c r="A672" s="2"/>
      <c r="B672" s="2"/>
      <c r="D672" s="2"/>
      <c r="E672" s="2"/>
    </row>
    <row r="673" spans="1:5" ht="14.25" customHeight="1" x14ac:dyDescent="0.25">
      <c r="A673" s="2"/>
      <c r="B673" s="2"/>
      <c r="D673" s="2"/>
      <c r="E673" s="2"/>
    </row>
    <row r="674" spans="1:5" ht="14.25" customHeight="1" x14ac:dyDescent="0.25">
      <c r="A674" s="2"/>
      <c r="B674" s="2"/>
      <c r="D674" s="2"/>
      <c r="E674" s="2"/>
    </row>
    <row r="675" spans="1:5" ht="14.25" customHeight="1" x14ac:dyDescent="0.25">
      <c r="A675" s="2"/>
      <c r="B675" s="2"/>
      <c r="D675" s="2"/>
      <c r="E675" s="2"/>
    </row>
    <row r="676" spans="1:5" ht="14.25" customHeight="1" x14ac:dyDescent="0.25">
      <c r="A676" s="2"/>
      <c r="B676" s="2"/>
      <c r="D676" s="2"/>
      <c r="E676" s="2"/>
    </row>
    <row r="677" spans="1:5" ht="14.25" customHeight="1" x14ac:dyDescent="0.25">
      <c r="A677" s="2"/>
      <c r="B677" s="2"/>
      <c r="D677" s="2"/>
      <c r="E677" s="2"/>
    </row>
    <row r="678" spans="1:5" ht="14.25" customHeight="1" x14ac:dyDescent="0.25">
      <c r="A678" s="2"/>
      <c r="B678" s="2"/>
      <c r="D678" s="2"/>
      <c r="E678" s="2"/>
    </row>
    <row r="679" spans="1:5" ht="14.25" customHeight="1" x14ac:dyDescent="0.25">
      <c r="A679" s="2"/>
      <c r="B679" s="2"/>
      <c r="D679" s="2"/>
      <c r="E679" s="2"/>
    </row>
    <row r="680" spans="1:5" ht="14.25" customHeight="1" x14ac:dyDescent="0.25">
      <c r="A680" s="2"/>
      <c r="B680" s="2"/>
      <c r="D680" s="2"/>
      <c r="E680" s="2"/>
    </row>
    <row r="681" spans="1:5" ht="14.25" customHeight="1" x14ac:dyDescent="0.25">
      <c r="A681" s="2"/>
      <c r="B681" s="2"/>
      <c r="D681" s="2"/>
      <c r="E681" s="2"/>
    </row>
    <row r="682" spans="1:5" ht="14.25" customHeight="1" x14ac:dyDescent="0.25">
      <c r="A682" s="2"/>
      <c r="B682" s="2"/>
      <c r="D682" s="2"/>
      <c r="E682" s="2"/>
    </row>
    <row r="683" spans="1:5" ht="14.25" customHeight="1" x14ac:dyDescent="0.25">
      <c r="A683" s="2"/>
      <c r="B683" s="2"/>
      <c r="D683" s="2"/>
      <c r="E683" s="2"/>
    </row>
    <row r="684" spans="1:5" ht="14.25" customHeight="1" x14ac:dyDescent="0.25">
      <c r="A684" s="2"/>
      <c r="B684" s="2"/>
      <c r="D684" s="2"/>
      <c r="E684" s="2"/>
    </row>
    <row r="685" spans="1:5" ht="14.25" customHeight="1" x14ac:dyDescent="0.25">
      <c r="A685" s="2"/>
      <c r="B685" s="2"/>
      <c r="D685" s="2"/>
      <c r="E685" s="2"/>
    </row>
    <row r="686" spans="1:5" ht="14.25" customHeight="1" x14ac:dyDescent="0.25">
      <c r="A686" s="2"/>
      <c r="B686" s="2"/>
      <c r="D686" s="2"/>
      <c r="E686" s="2"/>
    </row>
    <row r="687" spans="1:5" ht="14.25" customHeight="1" x14ac:dyDescent="0.25">
      <c r="A687" s="2"/>
      <c r="B687" s="2"/>
      <c r="D687" s="2"/>
      <c r="E687" s="2"/>
    </row>
    <row r="688" spans="1:5" ht="14.25" customHeight="1" x14ac:dyDescent="0.25">
      <c r="A688" s="2"/>
      <c r="B688" s="2"/>
      <c r="D688" s="2"/>
      <c r="E688" s="2"/>
    </row>
    <row r="689" spans="1:5" ht="14.25" customHeight="1" x14ac:dyDescent="0.25">
      <c r="A689" s="2"/>
      <c r="B689" s="2"/>
      <c r="D689" s="2"/>
      <c r="E689" s="2"/>
    </row>
    <row r="690" spans="1:5" ht="14.25" customHeight="1" x14ac:dyDescent="0.25">
      <c r="A690" s="2"/>
      <c r="B690" s="2"/>
      <c r="D690" s="2"/>
      <c r="E690" s="2"/>
    </row>
    <row r="691" spans="1:5" ht="14.25" customHeight="1" x14ac:dyDescent="0.25">
      <c r="A691" s="2"/>
      <c r="B691" s="2"/>
      <c r="D691" s="2"/>
      <c r="E691" s="2"/>
    </row>
    <row r="692" spans="1:5" ht="14.25" customHeight="1" x14ac:dyDescent="0.25">
      <c r="A692" s="2"/>
      <c r="B692" s="2"/>
      <c r="D692" s="2"/>
      <c r="E692" s="2"/>
    </row>
    <row r="693" spans="1:5" ht="14.25" customHeight="1" x14ac:dyDescent="0.25">
      <c r="A693" s="2"/>
      <c r="B693" s="2"/>
      <c r="D693" s="2"/>
      <c r="E693" s="2"/>
    </row>
    <row r="694" spans="1:5" ht="14.25" customHeight="1" x14ac:dyDescent="0.25">
      <c r="A694" s="2"/>
      <c r="B694" s="2"/>
      <c r="D694" s="2"/>
      <c r="E694" s="2"/>
    </row>
    <row r="695" spans="1:5" ht="14.25" customHeight="1" x14ac:dyDescent="0.25">
      <c r="A695" s="2"/>
      <c r="B695" s="2"/>
      <c r="D695" s="2"/>
      <c r="E695" s="2"/>
    </row>
    <row r="696" spans="1:5" ht="14.25" customHeight="1" x14ac:dyDescent="0.25">
      <c r="A696" s="2"/>
      <c r="B696" s="2"/>
      <c r="D696" s="2"/>
      <c r="E696" s="2"/>
    </row>
    <row r="697" spans="1:5" ht="14.25" customHeight="1" x14ac:dyDescent="0.25">
      <c r="A697" s="2"/>
      <c r="B697" s="2"/>
      <c r="D697" s="2"/>
      <c r="E697" s="2"/>
    </row>
    <row r="698" spans="1:5" ht="14.25" customHeight="1" x14ac:dyDescent="0.25">
      <c r="A698" s="2"/>
      <c r="B698" s="2"/>
      <c r="D698" s="2"/>
      <c r="E698" s="2"/>
    </row>
    <row r="699" spans="1:5" ht="14.25" customHeight="1" x14ac:dyDescent="0.25">
      <c r="A699" s="2"/>
      <c r="B699" s="2"/>
      <c r="D699" s="2"/>
      <c r="E699" s="2"/>
    </row>
    <row r="700" spans="1:5" ht="14.25" customHeight="1" x14ac:dyDescent="0.25">
      <c r="A700" s="2"/>
      <c r="B700" s="2"/>
      <c r="D700" s="2"/>
      <c r="E700" s="2"/>
    </row>
    <row r="701" spans="1:5" ht="14.25" customHeight="1" x14ac:dyDescent="0.25">
      <c r="A701" s="2"/>
      <c r="B701" s="2"/>
      <c r="D701" s="2"/>
      <c r="E701" s="2"/>
    </row>
    <row r="702" spans="1:5" ht="14.25" customHeight="1" x14ac:dyDescent="0.25">
      <c r="A702" s="2"/>
      <c r="B702" s="2"/>
      <c r="D702" s="2"/>
      <c r="E702" s="2"/>
    </row>
    <row r="703" spans="1:5" ht="14.25" customHeight="1" x14ac:dyDescent="0.25">
      <c r="A703" s="2"/>
      <c r="B703" s="2"/>
      <c r="D703" s="2"/>
      <c r="E703" s="2"/>
    </row>
    <row r="704" spans="1:5" ht="14.25" customHeight="1" x14ac:dyDescent="0.25">
      <c r="A704" s="2"/>
      <c r="B704" s="2"/>
      <c r="D704" s="2"/>
      <c r="E704" s="2"/>
    </row>
    <row r="705" spans="1:5" ht="14.25" customHeight="1" x14ac:dyDescent="0.25">
      <c r="A705" s="2"/>
      <c r="B705" s="2"/>
      <c r="D705" s="2"/>
      <c r="E705" s="2"/>
    </row>
    <row r="706" spans="1:5" ht="14.25" customHeight="1" x14ac:dyDescent="0.25">
      <c r="A706" s="2"/>
      <c r="B706" s="2"/>
      <c r="D706" s="2"/>
      <c r="E706" s="2"/>
    </row>
    <row r="707" spans="1:5" ht="14.25" customHeight="1" x14ac:dyDescent="0.25">
      <c r="A707" s="2"/>
      <c r="B707" s="2"/>
      <c r="D707" s="2"/>
      <c r="E707" s="2"/>
    </row>
    <row r="708" spans="1:5" ht="14.25" customHeight="1" x14ac:dyDescent="0.25">
      <c r="A708" s="2"/>
      <c r="B708" s="2"/>
      <c r="D708" s="2"/>
      <c r="E708" s="2"/>
    </row>
    <row r="709" spans="1:5" ht="14.25" customHeight="1" x14ac:dyDescent="0.25">
      <c r="A709" s="2"/>
      <c r="B709" s="2"/>
      <c r="D709" s="2"/>
      <c r="E709" s="2"/>
    </row>
    <row r="710" spans="1:5" ht="14.25" customHeight="1" x14ac:dyDescent="0.25">
      <c r="A710" s="2"/>
      <c r="B710" s="2"/>
      <c r="D710" s="2"/>
      <c r="E710" s="2"/>
    </row>
    <row r="711" spans="1:5" ht="14.25" customHeight="1" x14ac:dyDescent="0.25">
      <c r="A711" s="2"/>
      <c r="B711" s="2"/>
      <c r="D711" s="2"/>
      <c r="E711" s="2"/>
    </row>
    <row r="712" spans="1:5" ht="14.25" customHeight="1" x14ac:dyDescent="0.25">
      <c r="A712" s="2"/>
      <c r="B712" s="2"/>
      <c r="D712" s="2"/>
      <c r="E712" s="2"/>
    </row>
    <row r="713" spans="1:5" ht="14.25" customHeight="1" x14ac:dyDescent="0.25">
      <c r="A713" s="2"/>
      <c r="B713" s="2"/>
      <c r="D713" s="2"/>
      <c r="E713" s="2"/>
    </row>
    <row r="714" spans="1:5" ht="14.25" customHeight="1" x14ac:dyDescent="0.25">
      <c r="A714" s="2"/>
      <c r="B714" s="2"/>
      <c r="D714" s="2"/>
      <c r="E714" s="2"/>
    </row>
    <row r="715" spans="1:5" ht="14.25" customHeight="1" x14ac:dyDescent="0.25">
      <c r="A715" s="2"/>
      <c r="B715" s="2"/>
      <c r="D715" s="2"/>
      <c r="E715" s="2"/>
    </row>
    <row r="716" spans="1:5" ht="14.25" customHeight="1" x14ac:dyDescent="0.25">
      <c r="A716" s="2"/>
      <c r="B716" s="2"/>
      <c r="D716" s="2"/>
      <c r="E716" s="2"/>
    </row>
    <row r="717" spans="1:5" ht="14.25" customHeight="1" x14ac:dyDescent="0.25">
      <c r="A717" s="2"/>
      <c r="B717" s="2"/>
      <c r="D717" s="2"/>
      <c r="E717" s="2"/>
    </row>
    <row r="718" spans="1:5" ht="14.25" customHeight="1" x14ac:dyDescent="0.25">
      <c r="A718" s="2"/>
      <c r="B718" s="2"/>
      <c r="D718" s="2"/>
      <c r="E718" s="2"/>
    </row>
    <row r="719" spans="1:5" ht="14.25" customHeight="1" x14ac:dyDescent="0.25">
      <c r="A719" s="2"/>
      <c r="B719" s="2"/>
      <c r="D719" s="2"/>
      <c r="E719" s="2"/>
    </row>
    <row r="720" spans="1:5" ht="14.25" customHeight="1" x14ac:dyDescent="0.25">
      <c r="A720" s="2"/>
      <c r="B720" s="2"/>
      <c r="D720" s="2"/>
      <c r="E720" s="2"/>
    </row>
    <row r="721" spans="1:5" ht="14.25" customHeight="1" x14ac:dyDescent="0.25">
      <c r="A721" s="2"/>
      <c r="B721" s="2"/>
      <c r="D721" s="2"/>
      <c r="E721" s="2"/>
    </row>
    <row r="722" spans="1:5" ht="14.25" customHeight="1" x14ac:dyDescent="0.25">
      <c r="A722" s="2"/>
      <c r="B722" s="2"/>
      <c r="D722" s="2"/>
      <c r="E722" s="2"/>
    </row>
    <row r="723" spans="1:5" ht="14.25" customHeight="1" x14ac:dyDescent="0.25">
      <c r="A723" s="2"/>
      <c r="B723" s="2"/>
      <c r="D723" s="2"/>
      <c r="E723" s="2"/>
    </row>
    <row r="724" spans="1:5" ht="14.25" customHeight="1" x14ac:dyDescent="0.25">
      <c r="A724" s="2"/>
      <c r="B724" s="2"/>
      <c r="D724" s="2"/>
      <c r="E724" s="2"/>
    </row>
    <row r="725" spans="1:5" ht="14.25" customHeight="1" x14ac:dyDescent="0.25">
      <c r="A725" s="2"/>
      <c r="B725" s="2"/>
      <c r="D725" s="2"/>
      <c r="E725" s="2"/>
    </row>
    <row r="726" spans="1:5" ht="14.25" customHeight="1" x14ac:dyDescent="0.25">
      <c r="A726" s="2"/>
      <c r="B726" s="2"/>
      <c r="D726" s="2"/>
      <c r="E726" s="2"/>
    </row>
    <row r="727" spans="1:5" ht="14.25" customHeight="1" x14ac:dyDescent="0.25">
      <c r="A727" s="2"/>
      <c r="B727" s="2"/>
      <c r="D727" s="2"/>
      <c r="E727" s="2"/>
    </row>
    <row r="728" spans="1:5" ht="14.25" customHeight="1" x14ac:dyDescent="0.25">
      <c r="A728" s="2"/>
      <c r="B728" s="2"/>
      <c r="D728" s="2"/>
      <c r="E728" s="2"/>
    </row>
    <row r="729" spans="1:5" ht="14.25" customHeight="1" x14ac:dyDescent="0.25">
      <c r="A729" s="2"/>
      <c r="B729" s="2"/>
      <c r="D729" s="2"/>
      <c r="E729" s="2"/>
    </row>
    <row r="730" spans="1:5" ht="14.25" customHeight="1" x14ac:dyDescent="0.25">
      <c r="A730" s="2"/>
      <c r="B730" s="2"/>
      <c r="D730" s="2"/>
      <c r="E730" s="2"/>
    </row>
    <row r="731" spans="1:5" ht="14.25" customHeight="1" x14ac:dyDescent="0.25">
      <c r="A731" s="2"/>
      <c r="B731" s="2"/>
      <c r="D731" s="2"/>
      <c r="E731" s="2"/>
    </row>
    <row r="732" spans="1:5" ht="14.25" customHeight="1" x14ac:dyDescent="0.25">
      <c r="A732" s="2"/>
      <c r="B732" s="2"/>
      <c r="D732" s="2"/>
      <c r="E732" s="2"/>
    </row>
    <row r="733" spans="1:5" ht="14.25" customHeight="1" x14ac:dyDescent="0.25">
      <c r="A733" s="2"/>
      <c r="B733" s="2"/>
      <c r="D733" s="2"/>
      <c r="E733" s="2"/>
    </row>
    <row r="734" spans="1:5" ht="14.25" customHeight="1" x14ac:dyDescent="0.25">
      <c r="A734" s="2"/>
      <c r="B734" s="2"/>
      <c r="D734" s="2"/>
      <c r="E734" s="2"/>
    </row>
    <row r="735" spans="1:5" ht="14.25" customHeight="1" x14ac:dyDescent="0.25">
      <c r="A735" s="2"/>
      <c r="B735" s="2"/>
      <c r="D735" s="2"/>
      <c r="E735" s="2"/>
    </row>
    <row r="736" spans="1:5" ht="14.25" customHeight="1" x14ac:dyDescent="0.25">
      <c r="A736" s="2"/>
      <c r="B736" s="2"/>
      <c r="D736" s="2"/>
      <c r="E736" s="2"/>
    </row>
    <row r="737" spans="1:5" ht="14.25" customHeight="1" x14ac:dyDescent="0.25">
      <c r="A737" s="2"/>
      <c r="B737" s="2"/>
      <c r="D737" s="2"/>
      <c r="E737" s="2"/>
    </row>
    <row r="738" spans="1:5" ht="14.25" customHeight="1" x14ac:dyDescent="0.25">
      <c r="A738" s="2"/>
      <c r="B738" s="2"/>
      <c r="D738" s="2"/>
      <c r="E738" s="2"/>
    </row>
    <row r="739" spans="1:5" ht="14.25" customHeight="1" x14ac:dyDescent="0.25">
      <c r="A739" s="2"/>
      <c r="B739" s="2"/>
      <c r="D739" s="2"/>
      <c r="E739" s="2"/>
    </row>
    <row r="740" spans="1:5" ht="14.25" customHeight="1" x14ac:dyDescent="0.25">
      <c r="A740" s="2"/>
      <c r="B740" s="2"/>
      <c r="D740" s="2"/>
      <c r="E740" s="2"/>
    </row>
    <row r="741" spans="1:5" ht="14.25" customHeight="1" x14ac:dyDescent="0.25">
      <c r="A741" s="2"/>
      <c r="B741" s="2"/>
      <c r="D741" s="2"/>
      <c r="E741" s="2"/>
    </row>
    <row r="742" spans="1:5" ht="14.25" customHeight="1" x14ac:dyDescent="0.25">
      <c r="A742" s="2"/>
      <c r="B742" s="2"/>
      <c r="D742" s="2"/>
      <c r="E742" s="2"/>
    </row>
    <row r="743" spans="1:5" ht="14.25" customHeight="1" x14ac:dyDescent="0.25">
      <c r="A743" s="2"/>
      <c r="B743" s="2"/>
      <c r="D743" s="2"/>
      <c r="E743" s="2"/>
    </row>
    <row r="744" spans="1:5" ht="14.25" customHeight="1" x14ac:dyDescent="0.25">
      <c r="A744" s="2"/>
      <c r="B744" s="2"/>
      <c r="D744" s="2"/>
      <c r="E744" s="2"/>
    </row>
    <row r="745" spans="1:5" ht="14.25" customHeight="1" x14ac:dyDescent="0.25">
      <c r="A745" s="2"/>
      <c r="B745" s="2"/>
      <c r="D745" s="2"/>
      <c r="E745" s="2"/>
    </row>
    <row r="746" spans="1:5" ht="14.25" customHeight="1" x14ac:dyDescent="0.25">
      <c r="A746" s="2"/>
      <c r="B746" s="2"/>
      <c r="D746" s="2"/>
      <c r="E746" s="2"/>
    </row>
    <row r="747" spans="1:5" ht="14.25" customHeight="1" x14ac:dyDescent="0.25">
      <c r="A747" s="2"/>
      <c r="B747" s="2"/>
      <c r="D747" s="2"/>
      <c r="E747" s="2"/>
    </row>
    <row r="748" spans="1:5" ht="14.25" customHeight="1" x14ac:dyDescent="0.25">
      <c r="A748" s="2"/>
      <c r="B748" s="2"/>
      <c r="D748" s="2"/>
      <c r="E748" s="2"/>
    </row>
    <row r="749" spans="1:5" ht="14.25" customHeight="1" x14ac:dyDescent="0.25">
      <c r="A749" s="2"/>
      <c r="B749" s="2"/>
      <c r="D749" s="2"/>
      <c r="E749" s="2"/>
    </row>
    <row r="750" spans="1:5" ht="14.25" customHeight="1" x14ac:dyDescent="0.25">
      <c r="A750" s="2"/>
      <c r="B750" s="2"/>
      <c r="D750" s="2"/>
      <c r="E750" s="2"/>
    </row>
    <row r="751" spans="1:5" ht="14.25" customHeight="1" x14ac:dyDescent="0.25">
      <c r="A751" s="2"/>
      <c r="B751" s="2"/>
      <c r="D751" s="2"/>
      <c r="E751" s="2"/>
    </row>
    <row r="752" spans="1:5" ht="14.25" customHeight="1" x14ac:dyDescent="0.25">
      <c r="A752" s="2"/>
      <c r="B752" s="2"/>
      <c r="D752" s="2"/>
      <c r="E752" s="2"/>
    </row>
    <row r="753" spans="1:5" ht="14.25" customHeight="1" x14ac:dyDescent="0.25">
      <c r="A753" s="2"/>
      <c r="B753" s="2"/>
      <c r="D753" s="2"/>
      <c r="E753" s="2"/>
    </row>
    <row r="754" spans="1:5" ht="14.25" customHeight="1" x14ac:dyDescent="0.25">
      <c r="A754" s="2"/>
      <c r="B754" s="2"/>
      <c r="D754" s="2"/>
      <c r="E754" s="2"/>
    </row>
    <row r="755" spans="1:5" ht="14.25" customHeight="1" x14ac:dyDescent="0.25">
      <c r="A755" s="2"/>
      <c r="B755" s="2"/>
      <c r="D755" s="2"/>
      <c r="E755" s="2"/>
    </row>
    <row r="756" spans="1:5" ht="14.25" customHeight="1" x14ac:dyDescent="0.25">
      <c r="A756" s="2"/>
      <c r="B756" s="2"/>
      <c r="D756" s="2"/>
      <c r="E756" s="2"/>
    </row>
    <row r="757" spans="1:5" ht="14.25" customHeight="1" x14ac:dyDescent="0.25">
      <c r="A757" s="2"/>
      <c r="B757" s="2"/>
      <c r="D757" s="2"/>
      <c r="E757" s="2"/>
    </row>
    <row r="758" spans="1:5" ht="14.25" customHeight="1" x14ac:dyDescent="0.25">
      <c r="A758" s="2"/>
      <c r="B758" s="2"/>
      <c r="D758" s="2"/>
      <c r="E758" s="2"/>
    </row>
    <row r="759" spans="1:5" ht="14.25" customHeight="1" x14ac:dyDescent="0.25">
      <c r="A759" s="2"/>
      <c r="B759" s="2"/>
      <c r="D759" s="2"/>
      <c r="E759" s="2"/>
    </row>
    <row r="760" spans="1:5" ht="14.25" customHeight="1" x14ac:dyDescent="0.25">
      <c r="A760" s="2"/>
      <c r="B760" s="2"/>
      <c r="D760" s="2"/>
      <c r="E760" s="2"/>
    </row>
    <row r="761" spans="1:5" ht="14.25" customHeight="1" x14ac:dyDescent="0.25">
      <c r="A761" s="2"/>
      <c r="B761" s="2"/>
      <c r="D761" s="2"/>
      <c r="E761" s="2"/>
    </row>
    <row r="762" spans="1:5" ht="14.25" customHeight="1" x14ac:dyDescent="0.25">
      <c r="A762" s="2"/>
      <c r="B762" s="2"/>
      <c r="D762" s="2"/>
      <c r="E762" s="2"/>
    </row>
    <row r="763" spans="1:5" ht="14.25" customHeight="1" x14ac:dyDescent="0.25">
      <c r="A763" s="2"/>
      <c r="B763" s="2"/>
      <c r="D763" s="2"/>
      <c r="E763" s="2"/>
    </row>
    <row r="764" spans="1:5" ht="14.25" customHeight="1" x14ac:dyDescent="0.25">
      <c r="A764" s="2"/>
      <c r="B764" s="2"/>
      <c r="D764" s="2"/>
      <c r="E764" s="2"/>
    </row>
    <row r="765" spans="1:5" ht="14.25" customHeight="1" x14ac:dyDescent="0.25">
      <c r="A765" s="2"/>
      <c r="B765" s="2"/>
      <c r="D765" s="2"/>
      <c r="E765" s="2"/>
    </row>
    <row r="766" spans="1:5" ht="14.25" customHeight="1" x14ac:dyDescent="0.25">
      <c r="A766" s="2"/>
      <c r="B766" s="2"/>
      <c r="D766" s="2"/>
      <c r="E766" s="2"/>
    </row>
    <row r="767" spans="1:5" ht="14.25" customHeight="1" x14ac:dyDescent="0.25">
      <c r="A767" s="2"/>
      <c r="B767" s="2"/>
      <c r="D767" s="2"/>
      <c r="E767" s="2"/>
    </row>
    <row r="768" spans="1:5" ht="14.25" customHeight="1" x14ac:dyDescent="0.25">
      <c r="A768" s="2"/>
      <c r="B768" s="2"/>
      <c r="D768" s="2"/>
      <c r="E768" s="2"/>
    </row>
    <row r="769" spans="1:5" ht="14.25" customHeight="1" x14ac:dyDescent="0.25">
      <c r="A769" s="2"/>
      <c r="B769" s="2"/>
      <c r="D769" s="2"/>
      <c r="E769" s="2"/>
    </row>
    <row r="770" spans="1:5" ht="14.25" customHeight="1" x14ac:dyDescent="0.25">
      <c r="A770" s="2"/>
      <c r="B770" s="2"/>
      <c r="D770" s="2"/>
      <c r="E770" s="2"/>
    </row>
    <row r="771" spans="1:5" ht="14.25" customHeight="1" x14ac:dyDescent="0.25">
      <c r="A771" s="2"/>
      <c r="B771" s="2"/>
      <c r="D771" s="2"/>
      <c r="E771" s="2"/>
    </row>
    <row r="772" spans="1:5" ht="14.25" customHeight="1" x14ac:dyDescent="0.25">
      <c r="A772" s="2"/>
      <c r="B772" s="2"/>
      <c r="D772" s="2"/>
      <c r="E772" s="2"/>
    </row>
    <row r="773" spans="1:5" ht="14.25" customHeight="1" x14ac:dyDescent="0.25">
      <c r="A773" s="2"/>
      <c r="B773" s="2"/>
      <c r="D773" s="2"/>
      <c r="E773" s="2"/>
    </row>
    <row r="774" spans="1:5" ht="14.25" customHeight="1" x14ac:dyDescent="0.25">
      <c r="A774" s="2"/>
      <c r="B774" s="2"/>
      <c r="D774" s="2"/>
      <c r="E774" s="2"/>
    </row>
    <row r="775" spans="1:5" ht="14.25" customHeight="1" x14ac:dyDescent="0.25">
      <c r="A775" s="2"/>
      <c r="B775" s="2"/>
      <c r="D775" s="2"/>
      <c r="E775" s="2"/>
    </row>
    <row r="776" spans="1:5" ht="14.25" customHeight="1" x14ac:dyDescent="0.25">
      <c r="A776" s="2"/>
      <c r="B776" s="2"/>
      <c r="D776" s="2"/>
      <c r="E776" s="2"/>
    </row>
    <row r="777" spans="1:5" ht="14.25" customHeight="1" x14ac:dyDescent="0.25">
      <c r="A777" s="2"/>
      <c r="B777" s="2"/>
      <c r="D777" s="2"/>
      <c r="E777" s="2"/>
    </row>
    <row r="778" spans="1:5" ht="14.25" customHeight="1" x14ac:dyDescent="0.25">
      <c r="A778" s="2"/>
      <c r="B778" s="2"/>
      <c r="D778" s="2"/>
      <c r="E778" s="2"/>
    </row>
    <row r="779" spans="1:5" ht="14.25" customHeight="1" x14ac:dyDescent="0.25">
      <c r="A779" s="2"/>
      <c r="B779" s="2"/>
      <c r="D779" s="2"/>
      <c r="E779" s="2"/>
    </row>
    <row r="780" spans="1:5" ht="14.25" customHeight="1" x14ac:dyDescent="0.25">
      <c r="A780" s="2"/>
      <c r="B780" s="2"/>
      <c r="D780" s="2"/>
      <c r="E780" s="2"/>
    </row>
    <row r="781" spans="1:5" ht="14.25" customHeight="1" x14ac:dyDescent="0.25">
      <c r="A781" s="2"/>
      <c r="B781" s="2"/>
      <c r="D781" s="2"/>
      <c r="E781" s="2"/>
    </row>
    <row r="782" spans="1:5" ht="14.25" customHeight="1" x14ac:dyDescent="0.25">
      <c r="A782" s="2"/>
      <c r="B782" s="2"/>
      <c r="D782" s="2"/>
      <c r="E782" s="2"/>
    </row>
    <row r="783" spans="1:5" ht="14.25" customHeight="1" x14ac:dyDescent="0.25">
      <c r="A783" s="2"/>
      <c r="B783" s="2"/>
      <c r="D783" s="2"/>
      <c r="E783" s="2"/>
    </row>
    <row r="784" spans="1:5" ht="14.25" customHeight="1" x14ac:dyDescent="0.25">
      <c r="A784" s="2"/>
      <c r="B784" s="2"/>
      <c r="D784" s="2"/>
      <c r="E784" s="2"/>
    </row>
    <row r="785" spans="1:5" ht="14.25" customHeight="1" x14ac:dyDescent="0.25">
      <c r="A785" s="2"/>
      <c r="B785" s="2"/>
      <c r="D785" s="2"/>
      <c r="E785" s="2"/>
    </row>
    <row r="786" spans="1:5" ht="14.25" customHeight="1" x14ac:dyDescent="0.25">
      <c r="A786" s="2"/>
      <c r="B786" s="2"/>
      <c r="D786" s="2"/>
      <c r="E786" s="2"/>
    </row>
    <row r="787" spans="1:5" ht="14.25" customHeight="1" x14ac:dyDescent="0.25">
      <c r="A787" s="2"/>
      <c r="B787" s="2"/>
      <c r="D787" s="2"/>
      <c r="E787" s="2"/>
    </row>
    <row r="788" spans="1:5" ht="14.25" customHeight="1" x14ac:dyDescent="0.25">
      <c r="A788" s="2"/>
      <c r="B788" s="2"/>
      <c r="D788" s="2"/>
      <c r="E788" s="2"/>
    </row>
    <row r="789" spans="1:5" ht="14.25" customHeight="1" x14ac:dyDescent="0.25">
      <c r="A789" s="2"/>
      <c r="B789" s="2"/>
      <c r="D789" s="2"/>
      <c r="E789" s="2"/>
    </row>
    <row r="790" spans="1:5" ht="14.25" customHeight="1" x14ac:dyDescent="0.25">
      <c r="A790" s="2"/>
      <c r="B790" s="2"/>
      <c r="D790" s="2"/>
      <c r="E790" s="2"/>
    </row>
    <row r="791" spans="1:5" ht="14.25" customHeight="1" x14ac:dyDescent="0.25">
      <c r="A791" s="2"/>
      <c r="B791" s="2"/>
      <c r="D791" s="2"/>
      <c r="E791" s="2"/>
    </row>
    <row r="792" spans="1:5" ht="14.25" customHeight="1" x14ac:dyDescent="0.25">
      <c r="A792" s="2"/>
      <c r="B792" s="2"/>
      <c r="D792" s="2"/>
      <c r="E792" s="2"/>
    </row>
    <row r="793" spans="1:5" ht="14.25" customHeight="1" x14ac:dyDescent="0.25">
      <c r="A793" s="2"/>
      <c r="B793" s="2"/>
      <c r="D793" s="2"/>
      <c r="E793" s="2"/>
    </row>
    <row r="794" spans="1:5" ht="14.25" customHeight="1" x14ac:dyDescent="0.25">
      <c r="A794" s="2"/>
      <c r="B794" s="2"/>
      <c r="D794" s="2"/>
      <c r="E794" s="2"/>
    </row>
    <row r="795" spans="1:5" ht="14.25" customHeight="1" x14ac:dyDescent="0.25">
      <c r="A795" s="2"/>
      <c r="B795" s="2"/>
      <c r="D795" s="2"/>
      <c r="E795" s="2"/>
    </row>
    <row r="796" spans="1:5" ht="14.25" customHeight="1" x14ac:dyDescent="0.25">
      <c r="A796" s="2"/>
      <c r="B796" s="2"/>
      <c r="D796" s="2"/>
      <c r="E796" s="2"/>
    </row>
    <row r="797" spans="1:5" ht="14.25" customHeight="1" x14ac:dyDescent="0.25">
      <c r="A797" s="2"/>
      <c r="B797" s="2"/>
      <c r="D797" s="2"/>
      <c r="E797" s="2"/>
    </row>
    <row r="798" spans="1:5" ht="14.25" customHeight="1" x14ac:dyDescent="0.25">
      <c r="A798" s="2"/>
      <c r="B798" s="2"/>
      <c r="D798" s="2"/>
      <c r="E798" s="2"/>
    </row>
    <row r="799" spans="1:5" ht="14.25" customHeight="1" x14ac:dyDescent="0.25">
      <c r="A799" s="2"/>
      <c r="B799" s="2"/>
      <c r="D799" s="2"/>
      <c r="E799" s="2"/>
    </row>
    <row r="800" spans="1:5" ht="14.25" customHeight="1" x14ac:dyDescent="0.25">
      <c r="A800" s="2"/>
      <c r="B800" s="2"/>
      <c r="D800" s="2"/>
      <c r="E800" s="2"/>
    </row>
    <row r="801" spans="1:5" ht="14.25" customHeight="1" x14ac:dyDescent="0.25">
      <c r="A801" s="2"/>
      <c r="B801" s="2"/>
      <c r="D801" s="2"/>
      <c r="E801" s="2"/>
    </row>
    <row r="802" spans="1:5" ht="14.25" customHeight="1" x14ac:dyDescent="0.25">
      <c r="A802" s="2"/>
      <c r="B802" s="2"/>
      <c r="D802" s="2"/>
      <c r="E802" s="2"/>
    </row>
    <row r="803" spans="1:5" ht="14.25" customHeight="1" x14ac:dyDescent="0.25">
      <c r="A803" s="2"/>
      <c r="B803" s="2"/>
      <c r="D803" s="2"/>
      <c r="E803" s="2"/>
    </row>
    <row r="804" spans="1:5" ht="14.25" customHeight="1" x14ac:dyDescent="0.25">
      <c r="A804" s="2"/>
      <c r="B804" s="2"/>
      <c r="D804" s="2"/>
      <c r="E804" s="2"/>
    </row>
    <row r="805" spans="1:5" ht="14.25" customHeight="1" x14ac:dyDescent="0.25">
      <c r="A805" s="2"/>
      <c r="B805" s="2"/>
      <c r="D805" s="2"/>
      <c r="E805" s="2"/>
    </row>
    <row r="806" spans="1:5" ht="14.25" customHeight="1" x14ac:dyDescent="0.25">
      <c r="A806" s="2"/>
      <c r="B806" s="2"/>
      <c r="D806" s="2"/>
      <c r="E806" s="2"/>
    </row>
    <row r="807" spans="1:5" ht="14.25" customHeight="1" x14ac:dyDescent="0.25">
      <c r="A807" s="2"/>
      <c r="B807" s="2"/>
      <c r="D807" s="2"/>
      <c r="E807" s="2"/>
    </row>
    <row r="808" spans="1:5" ht="14.25" customHeight="1" x14ac:dyDescent="0.25">
      <c r="A808" s="2"/>
      <c r="B808" s="2"/>
      <c r="D808" s="2"/>
      <c r="E808" s="2"/>
    </row>
    <row r="809" spans="1:5" ht="14.25" customHeight="1" x14ac:dyDescent="0.25">
      <c r="A809" s="2"/>
      <c r="B809" s="2"/>
      <c r="D809" s="2"/>
      <c r="E809" s="2"/>
    </row>
    <row r="810" spans="1:5" ht="14.25" customHeight="1" x14ac:dyDescent="0.25">
      <c r="A810" s="2"/>
      <c r="B810" s="2"/>
      <c r="D810" s="2"/>
      <c r="E810" s="2"/>
    </row>
    <row r="811" spans="1:5" ht="14.25" customHeight="1" x14ac:dyDescent="0.25">
      <c r="A811" s="2"/>
      <c r="B811" s="2"/>
      <c r="D811" s="2"/>
      <c r="E811" s="2"/>
    </row>
    <row r="812" spans="1:5" ht="14.25" customHeight="1" x14ac:dyDescent="0.25">
      <c r="A812" s="2"/>
      <c r="B812" s="2"/>
      <c r="D812" s="2"/>
      <c r="E812" s="2"/>
    </row>
    <row r="813" spans="1:5" ht="14.25" customHeight="1" x14ac:dyDescent="0.25">
      <c r="A813" s="2"/>
      <c r="B813" s="2"/>
      <c r="D813" s="2"/>
      <c r="E813" s="2"/>
    </row>
    <row r="814" spans="1:5" ht="14.25" customHeight="1" x14ac:dyDescent="0.25">
      <c r="A814" s="2"/>
      <c r="B814" s="2"/>
      <c r="D814" s="2"/>
      <c r="E814" s="2"/>
    </row>
    <row r="815" spans="1:5" ht="14.25" customHeight="1" x14ac:dyDescent="0.25">
      <c r="A815" s="2"/>
      <c r="B815" s="2"/>
      <c r="D815" s="2"/>
      <c r="E815" s="2"/>
    </row>
    <row r="816" spans="1:5" ht="14.25" customHeight="1" x14ac:dyDescent="0.25">
      <c r="A816" s="2"/>
      <c r="B816" s="2"/>
      <c r="D816" s="2"/>
      <c r="E816" s="2"/>
    </row>
    <row r="817" spans="1:5" ht="14.25" customHeight="1" x14ac:dyDescent="0.25">
      <c r="A817" s="2"/>
      <c r="B817" s="2"/>
      <c r="D817" s="2"/>
      <c r="E817" s="2"/>
    </row>
    <row r="818" spans="1:5" ht="14.25" customHeight="1" x14ac:dyDescent="0.25">
      <c r="A818" s="2"/>
      <c r="B818" s="2"/>
      <c r="D818" s="2"/>
      <c r="E818" s="2"/>
    </row>
    <row r="819" spans="1:5" ht="14.25" customHeight="1" x14ac:dyDescent="0.25">
      <c r="A819" s="2"/>
      <c r="B819" s="2"/>
      <c r="D819" s="2"/>
      <c r="E819" s="2"/>
    </row>
    <row r="820" spans="1:5" ht="14.25" customHeight="1" x14ac:dyDescent="0.25">
      <c r="A820" s="2"/>
      <c r="B820" s="2"/>
      <c r="D820" s="2"/>
      <c r="E820" s="2"/>
    </row>
    <row r="821" spans="1:5" ht="14.25" customHeight="1" x14ac:dyDescent="0.25">
      <c r="A821" s="2"/>
      <c r="B821" s="2"/>
      <c r="D821" s="2"/>
      <c r="E821" s="2"/>
    </row>
    <row r="822" spans="1:5" ht="14.25" customHeight="1" x14ac:dyDescent="0.25">
      <c r="A822" s="2"/>
      <c r="B822" s="2"/>
      <c r="D822" s="2"/>
      <c r="E822" s="2"/>
    </row>
    <row r="823" spans="1:5" ht="14.25" customHeight="1" x14ac:dyDescent="0.25">
      <c r="A823" s="2"/>
      <c r="B823" s="2"/>
      <c r="D823" s="2"/>
      <c r="E823" s="2"/>
    </row>
    <row r="824" spans="1:5" ht="14.25" customHeight="1" x14ac:dyDescent="0.25">
      <c r="A824" s="2"/>
      <c r="B824" s="2"/>
      <c r="D824" s="2"/>
      <c r="E824" s="2"/>
    </row>
    <row r="825" spans="1:5" ht="14.25" customHeight="1" x14ac:dyDescent="0.25">
      <c r="A825" s="2"/>
      <c r="B825" s="2"/>
      <c r="D825" s="2"/>
      <c r="E825" s="2"/>
    </row>
    <row r="826" spans="1:5" ht="14.25" customHeight="1" x14ac:dyDescent="0.25">
      <c r="A826" s="2"/>
      <c r="B826" s="2"/>
      <c r="D826" s="2"/>
      <c r="E826" s="2"/>
    </row>
    <row r="827" spans="1:5" ht="14.25" customHeight="1" x14ac:dyDescent="0.25">
      <c r="A827" s="2"/>
      <c r="B827" s="2"/>
      <c r="D827" s="2"/>
      <c r="E827" s="2"/>
    </row>
    <row r="828" spans="1:5" ht="14.25" customHeight="1" x14ac:dyDescent="0.25">
      <c r="A828" s="2"/>
      <c r="B828" s="2"/>
      <c r="D828" s="2"/>
      <c r="E828" s="2"/>
    </row>
    <row r="829" spans="1:5" ht="14.25" customHeight="1" x14ac:dyDescent="0.25">
      <c r="A829" s="2"/>
      <c r="B829" s="2"/>
      <c r="D829" s="2"/>
      <c r="E829" s="2"/>
    </row>
    <row r="830" spans="1:5" ht="14.25" customHeight="1" x14ac:dyDescent="0.25">
      <c r="A830" s="2"/>
      <c r="B830" s="2"/>
      <c r="D830" s="2"/>
      <c r="E830" s="2"/>
    </row>
    <row r="831" spans="1:5" ht="14.25" customHeight="1" x14ac:dyDescent="0.25">
      <c r="A831" s="2"/>
      <c r="B831" s="2"/>
      <c r="D831" s="2"/>
      <c r="E831" s="2"/>
    </row>
    <row r="832" spans="1:5" ht="14.25" customHeight="1" x14ac:dyDescent="0.25">
      <c r="A832" s="2"/>
      <c r="B832" s="2"/>
      <c r="D832" s="2"/>
      <c r="E832" s="2"/>
    </row>
    <row r="833" spans="1:5" ht="14.25" customHeight="1" x14ac:dyDescent="0.25">
      <c r="A833" s="2"/>
      <c r="B833" s="2"/>
      <c r="D833" s="2"/>
      <c r="E833" s="2"/>
    </row>
    <row r="834" spans="1:5" ht="14.25" customHeight="1" x14ac:dyDescent="0.25">
      <c r="A834" s="2"/>
      <c r="B834" s="2"/>
      <c r="D834" s="2"/>
      <c r="E834" s="2"/>
    </row>
    <row r="835" spans="1:5" ht="14.25" customHeight="1" x14ac:dyDescent="0.25">
      <c r="A835" s="2"/>
      <c r="B835" s="2"/>
      <c r="D835" s="2"/>
      <c r="E835" s="2"/>
    </row>
    <row r="836" spans="1:5" ht="14.25" customHeight="1" x14ac:dyDescent="0.25">
      <c r="A836" s="2"/>
      <c r="B836" s="2"/>
      <c r="D836" s="2"/>
      <c r="E836" s="2"/>
    </row>
    <row r="837" spans="1:5" ht="14.25" customHeight="1" x14ac:dyDescent="0.25">
      <c r="A837" s="2"/>
      <c r="B837" s="2"/>
      <c r="D837" s="2"/>
      <c r="E837" s="2"/>
    </row>
    <row r="838" spans="1:5" ht="14.25" customHeight="1" x14ac:dyDescent="0.25">
      <c r="A838" s="2"/>
      <c r="B838" s="2"/>
      <c r="D838" s="2"/>
      <c r="E838" s="2"/>
    </row>
    <row r="839" spans="1:5" ht="14.25" customHeight="1" x14ac:dyDescent="0.25">
      <c r="A839" s="2"/>
      <c r="B839" s="2"/>
      <c r="D839" s="2"/>
      <c r="E839" s="2"/>
    </row>
    <row r="840" spans="1:5" ht="14.25" customHeight="1" x14ac:dyDescent="0.25">
      <c r="A840" s="2"/>
      <c r="B840" s="2"/>
      <c r="D840" s="2"/>
      <c r="E840" s="2"/>
    </row>
    <row r="841" spans="1:5" ht="14.25" customHeight="1" x14ac:dyDescent="0.25">
      <c r="A841" s="2"/>
      <c r="B841" s="2"/>
      <c r="D841" s="2"/>
      <c r="E841" s="2"/>
    </row>
    <row r="842" spans="1:5" ht="14.25" customHeight="1" x14ac:dyDescent="0.25">
      <c r="A842" s="2"/>
      <c r="B842" s="2"/>
      <c r="D842" s="2"/>
      <c r="E842" s="2"/>
    </row>
    <row r="843" spans="1:5" ht="14.25" customHeight="1" x14ac:dyDescent="0.25">
      <c r="A843" s="2"/>
      <c r="B843" s="2"/>
      <c r="D843" s="2"/>
      <c r="E843" s="2"/>
    </row>
    <row r="844" spans="1:5" ht="14.25" customHeight="1" x14ac:dyDescent="0.25">
      <c r="A844" s="2"/>
      <c r="B844" s="2"/>
      <c r="D844" s="2"/>
      <c r="E844" s="2"/>
    </row>
    <row r="845" spans="1:5" ht="14.25" customHeight="1" x14ac:dyDescent="0.25">
      <c r="A845" s="2"/>
      <c r="B845" s="2"/>
      <c r="D845" s="2"/>
      <c r="E845" s="2"/>
    </row>
    <row r="846" spans="1:5" ht="14.25" customHeight="1" x14ac:dyDescent="0.25">
      <c r="A846" s="2"/>
      <c r="B846" s="2"/>
      <c r="D846" s="2"/>
      <c r="E846" s="2"/>
    </row>
    <row r="847" spans="1:5" ht="14.25" customHeight="1" x14ac:dyDescent="0.25">
      <c r="A847" s="2"/>
      <c r="B847" s="2"/>
      <c r="D847" s="2"/>
      <c r="E847" s="2"/>
    </row>
    <row r="848" spans="1:5" ht="14.25" customHeight="1" x14ac:dyDescent="0.25">
      <c r="A848" s="2"/>
      <c r="B848" s="2"/>
      <c r="D848" s="2"/>
      <c r="E848" s="2"/>
    </row>
    <row r="849" spans="1:5" ht="14.25" customHeight="1" x14ac:dyDescent="0.25">
      <c r="A849" s="2"/>
      <c r="B849" s="2"/>
      <c r="D849" s="2"/>
      <c r="E849" s="2"/>
    </row>
    <row r="850" spans="1:5" ht="14.25" customHeight="1" x14ac:dyDescent="0.25">
      <c r="A850" s="2"/>
      <c r="B850" s="2"/>
      <c r="D850" s="2"/>
      <c r="E850" s="2"/>
    </row>
    <row r="851" spans="1:5" ht="14.25" customHeight="1" x14ac:dyDescent="0.25">
      <c r="A851" s="2"/>
      <c r="B851" s="2"/>
      <c r="D851" s="2"/>
      <c r="E851" s="2"/>
    </row>
    <row r="852" spans="1:5" ht="14.25" customHeight="1" x14ac:dyDescent="0.25">
      <c r="A852" s="2"/>
      <c r="B852" s="2"/>
      <c r="D852" s="2"/>
      <c r="E852" s="2"/>
    </row>
    <row r="853" spans="1:5" ht="14.25" customHeight="1" x14ac:dyDescent="0.25">
      <c r="A853" s="2"/>
      <c r="B853" s="2"/>
      <c r="D853" s="2"/>
      <c r="E853" s="2"/>
    </row>
    <row r="854" spans="1:5" ht="14.25" customHeight="1" x14ac:dyDescent="0.25">
      <c r="A854" s="2"/>
      <c r="B854" s="2"/>
      <c r="D854" s="2"/>
      <c r="E854" s="2"/>
    </row>
    <row r="855" spans="1:5" ht="14.25" customHeight="1" x14ac:dyDescent="0.25">
      <c r="A855" s="2"/>
      <c r="B855" s="2"/>
      <c r="D855" s="2"/>
      <c r="E855" s="2"/>
    </row>
    <row r="856" spans="1:5" ht="14.25" customHeight="1" x14ac:dyDescent="0.25">
      <c r="A856" s="2"/>
      <c r="B856" s="2"/>
      <c r="D856" s="2"/>
      <c r="E856" s="2"/>
    </row>
    <row r="857" spans="1:5" ht="14.25" customHeight="1" x14ac:dyDescent="0.25">
      <c r="A857" s="2"/>
      <c r="B857" s="2"/>
      <c r="D857" s="2"/>
      <c r="E857" s="2"/>
    </row>
    <row r="858" spans="1:5" ht="14.25" customHeight="1" x14ac:dyDescent="0.25">
      <c r="A858" s="2"/>
      <c r="B858" s="2"/>
      <c r="D858" s="2"/>
      <c r="E858" s="2"/>
    </row>
    <row r="859" spans="1:5" ht="14.25" customHeight="1" x14ac:dyDescent="0.25">
      <c r="A859" s="2"/>
      <c r="B859" s="2"/>
      <c r="D859" s="2"/>
      <c r="E859" s="2"/>
    </row>
    <row r="860" spans="1:5" ht="14.25" customHeight="1" x14ac:dyDescent="0.25">
      <c r="A860" s="2"/>
      <c r="B860" s="2"/>
      <c r="D860" s="2"/>
      <c r="E860" s="2"/>
    </row>
    <row r="861" spans="1:5" ht="14.25" customHeight="1" x14ac:dyDescent="0.25">
      <c r="A861" s="2"/>
      <c r="B861" s="2"/>
      <c r="D861" s="2"/>
      <c r="E861" s="2"/>
    </row>
    <row r="862" spans="1:5" ht="14.25" customHeight="1" x14ac:dyDescent="0.25">
      <c r="A862" s="2"/>
      <c r="B862" s="2"/>
      <c r="D862" s="2"/>
      <c r="E862" s="2"/>
    </row>
    <row r="863" spans="1:5" ht="14.25" customHeight="1" x14ac:dyDescent="0.25">
      <c r="A863" s="2"/>
      <c r="B863" s="2"/>
      <c r="D863" s="2"/>
      <c r="E863" s="2"/>
    </row>
    <row r="864" spans="1:5" ht="14.25" customHeight="1" x14ac:dyDescent="0.25">
      <c r="A864" s="2"/>
      <c r="B864" s="2"/>
      <c r="D864" s="2"/>
      <c r="E864" s="2"/>
    </row>
    <row r="865" spans="1:5" ht="14.25" customHeight="1" x14ac:dyDescent="0.25">
      <c r="A865" s="2"/>
      <c r="B865" s="2"/>
      <c r="D865" s="2"/>
      <c r="E865" s="2"/>
    </row>
    <row r="866" spans="1:5" ht="14.25" customHeight="1" x14ac:dyDescent="0.25">
      <c r="A866" s="2"/>
      <c r="B866" s="2"/>
      <c r="D866" s="2"/>
      <c r="E866" s="2"/>
    </row>
    <row r="867" spans="1:5" ht="14.25" customHeight="1" x14ac:dyDescent="0.25">
      <c r="A867" s="2"/>
      <c r="B867" s="2"/>
      <c r="D867" s="2"/>
      <c r="E867" s="2"/>
    </row>
    <row r="868" spans="1:5" ht="14.25" customHeight="1" x14ac:dyDescent="0.25">
      <c r="A868" s="2"/>
      <c r="B868" s="2"/>
      <c r="D868" s="2"/>
      <c r="E868" s="2"/>
    </row>
    <row r="869" spans="1:5" ht="14.25" customHeight="1" x14ac:dyDescent="0.25">
      <c r="A869" s="2"/>
      <c r="B869" s="2"/>
      <c r="D869" s="2"/>
      <c r="E869" s="2"/>
    </row>
    <row r="870" spans="1:5" ht="14.25" customHeight="1" x14ac:dyDescent="0.25">
      <c r="A870" s="2"/>
      <c r="B870" s="2"/>
      <c r="D870" s="2"/>
      <c r="E870" s="2"/>
    </row>
    <row r="871" spans="1:5" ht="14.25" customHeight="1" x14ac:dyDescent="0.25">
      <c r="A871" s="2"/>
      <c r="B871" s="2"/>
      <c r="D871" s="2"/>
      <c r="E871" s="2"/>
    </row>
    <row r="872" spans="1:5" ht="14.25" customHeight="1" x14ac:dyDescent="0.25">
      <c r="A872" s="2"/>
      <c r="B872" s="2"/>
      <c r="D872" s="2"/>
      <c r="E872" s="2"/>
    </row>
    <row r="873" spans="1:5" ht="14.25" customHeight="1" x14ac:dyDescent="0.25">
      <c r="A873" s="2"/>
      <c r="B873" s="2"/>
      <c r="D873" s="2"/>
      <c r="E873" s="2"/>
    </row>
    <row r="874" spans="1:5" ht="14.25" customHeight="1" x14ac:dyDescent="0.25">
      <c r="A874" s="2"/>
      <c r="B874" s="2"/>
      <c r="D874" s="2"/>
      <c r="E874" s="2"/>
    </row>
    <row r="875" spans="1:5" ht="14.25" customHeight="1" x14ac:dyDescent="0.25">
      <c r="A875" s="2"/>
      <c r="B875" s="2"/>
      <c r="D875" s="2"/>
      <c r="E875" s="2"/>
    </row>
    <row r="876" spans="1:5" ht="14.25" customHeight="1" x14ac:dyDescent="0.25">
      <c r="A876" s="2"/>
      <c r="B876" s="2"/>
      <c r="D876" s="2"/>
      <c r="E876" s="2"/>
    </row>
    <row r="877" spans="1:5" ht="14.25" customHeight="1" x14ac:dyDescent="0.25">
      <c r="A877" s="2"/>
      <c r="B877" s="2"/>
      <c r="D877" s="2"/>
      <c r="E877" s="2"/>
    </row>
    <row r="878" spans="1:5" ht="14.25" customHeight="1" x14ac:dyDescent="0.25">
      <c r="A878" s="2"/>
      <c r="B878" s="2"/>
      <c r="D878" s="2"/>
      <c r="E878" s="2"/>
    </row>
    <row r="879" spans="1:5" ht="14.25" customHeight="1" x14ac:dyDescent="0.25">
      <c r="A879" s="2"/>
      <c r="B879" s="2"/>
      <c r="D879" s="2"/>
      <c r="E879" s="2"/>
    </row>
    <row r="880" spans="1:5" ht="14.25" customHeight="1" x14ac:dyDescent="0.25">
      <c r="A880" s="2"/>
      <c r="B880" s="2"/>
      <c r="D880" s="2"/>
      <c r="E880" s="2"/>
    </row>
    <row r="881" spans="1:5" ht="14.25" customHeight="1" x14ac:dyDescent="0.25">
      <c r="A881" s="2"/>
      <c r="B881" s="2"/>
      <c r="D881" s="2"/>
      <c r="E881" s="2"/>
    </row>
    <row r="882" spans="1:5" ht="14.25" customHeight="1" x14ac:dyDescent="0.25">
      <c r="A882" s="2"/>
      <c r="B882" s="2"/>
      <c r="D882" s="2"/>
      <c r="E882" s="2"/>
    </row>
    <row r="883" spans="1:5" ht="14.25" customHeight="1" x14ac:dyDescent="0.25">
      <c r="A883" s="2"/>
      <c r="B883" s="2"/>
      <c r="D883" s="2"/>
      <c r="E883" s="2"/>
    </row>
    <row r="884" spans="1:5" ht="14.25" customHeight="1" x14ac:dyDescent="0.25">
      <c r="A884" s="2"/>
      <c r="B884" s="2"/>
      <c r="D884" s="2"/>
      <c r="E884" s="2"/>
    </row>
    <row r="885" spans="1:5" ht="14.25" customHeight="1" x14ac:dyDescent="0.25">
      <c r="A885" s="2"/>
      <c r="B885" s="2"/>
      <c r="D885" s="2"/>
      <c r="E885" s="2"/>
    </row>
    <row r="886" spans="1:5" ht="14.25" customHeight="1" x14ac:dyDescent="0.25">
      <c r="A886" s="2"/>
      <c r="B886" s="2"/>
      <c r="D886" s="2"/>
      <c r="E886" s="2"/>
    </row>
    <row r="887" spans="1:5" ht="14.25" customHeight="1" x14ac:dyDescent="0.25">
      <c r="A887" s="2"/>
      <c r="B887" s="2"/>
      <c r="D887" s="2"/>
      <c r="E887" s="2"/>
    </row>
    <row r="888" spans="1:5" ht="14.25" customHeight="1" x14ac:dyDescent="0.25">
      <c r="A888" s="2"/>
      <c r="B888" s="2"/>
      <c r="D888" s="2"/>
      <c r="E888" s="2"/>
    </row>
    <row r="889" spans="1:5" ht="14.25" customHeight="1" x14ac:dyDescent="0.25">
      <c r="A889" s="2"/>
      <c r="B889" s="2"/>
      <c r="D889" s="2"/>
      <c r="E889" s="2"/>
    </row>
    <row r="890" spans="1:5" ht="14.25" customHeight="1" x14ac:dyDescent="0.25">
      <c r="A890" s="2"/>
      <c r="B890" s="2"/>
      <c r="D890" s="2"/>
      <c r="E890" s="2"/>
    </row>
    <row r="891" spans="1:5" ht="14.25" customHeight="1" x14ac:dyDescent="0.25">
      <c r="A891" s="2"/>
      <c r="B891" s="2"/>
      <c r="D891" s="2"/>
      <c r="E891" s="2"/>
    </row>
    <row r="892" spans="1:5" ht="14.25" customHeight="1" x14ac:dyDescent="0.25">
      <c r="A892" s="2"/>
      <c r="B892" s="2"/>
      <c r="D892" s="2"/>
      <c r="E892" s="2"/>
    </row>
    <row r="893" spans="1:5" ht="14.25" customHeight="1" x14ac:dyDescent="0.25">
      <c r="A893" s="2"/>
      <c r="B893" s="2"/>
      <c r="D893" s="2"/>
      <c r="E893" s="2"/>
    </row>
    <row r="894" spans="1:5" ht="14.25" customHeight="1" x14ac:dyDescent="0.25">
      <c r="A894" s="2"/>
      <c r="B894" s="2"/>
      <c r="D894" s="2"/>
      <c r="E894" s="2"/>
    </row>
    <row r="895" spans="1:5" ht="14.25" customHeight="1" x14ac:dyDescent="0.25">
      <c r="A895" s="2"/>
      <c r="B895" s="2"/>
      <c r="D895" s="2"/>
      <c r="E895" s="2"/>
    </row>
    <row r="896" spans="1:5" ht="14.25" customHeight="1" x14ac:dyDescent="0.25">
      <c r="A896" s="2"/>
      <c r="B896" s="2"/>
      <c r="D896" s="2"/>
      <c r="E896" s="2"/>
    </row>
    <row r="897" spans="1:5" ht="14.25" customHeight="1" x14ac:dyDescent="0.25">
      <c r="A897" s="2"/>
      <c r="B897" s="2"/>
      <c r="D897" s="2"/>
      <c r="E897" s="2"/>
    </row>
    <row r="898" spans="1:5" ht="14.25" customHeight="1" x14ac:dyDescent="0.25">
      <c r="A898" s="2"/>
      <c r="B898" s="2"/>
      <c r="D898" s="2"/>
      <c r="E898" s="2"/>
    </row>
    <row r="899" spans="1:5" ht="14.25" customHeight="1" x14ac:dyDescent="0.25">
      <c r="A899" s="2"/>
      <c r="B899" s="2"/>
      <c r="D899" s="2"/>
      <c r="E899" s="2"/>
    </row>
    <row r="900" spans="1:5" ht="14.25" customHeight="1" x14ac:dyDescent="0.25">
      <c r="A900" s="2"/>
      <c r="B900" s="2"/>
      <c r="D900" s="2"/>
      <c r="E900" s="2"/>
    </row>
    <row r="901" spans="1:5" ht="14.25" customHeight="1" x14ac:dyDescent="0.25">
      <c r="A901" s="2"/>
      <c r="B901" s="2"/>
      <c r="D901" s="2"/>
      <c r="E901" s="2"/>
    </row>
    <row r="902" spans="1:5" ht="14.25" customHeight="1" x14ac:dyDescent="0.25">
      <c r="A902" s="2"/>
      <c r="B902" s="2"/>
      <c r="D902" s="2"/>
      <c r="E902" s="2"/>
    </row>
    <row r="903" spans="1:5" ht="14.25" customHeight="1" x14ac:dyDescent="0.25">
      <c r="A903" s="2"/>
      <c r="B903" s="2"/>
      <c r="D903" s="2"/>
      <c r="E903" s="2"/>
    </row>
    <row r="904" spans="1:5" ht="14.25" customHeight="1" x14ac:dyDescent="0.25">
      <c r="A904" s="2"/>
      <c r="B904" s="2"/>
      <c r="D904" s="2"/>
      <c r="E904" s="2"/>
    </row>
    <row r="905" spans="1:5" ht="14.25" customHeight="1" x14ac:dyDescent="0.25">
      <c r="A905" s="2"/>
      <c r="B905" s="2"/>
      <c r="D905" s="2"/>
      <c r="E905" s="2"/>
    </row>
    <row r="906" spans="1:5" ht="14.25" customHeight="1" x14ac:dyDescent="0.25">
      <c r="A906" s="2"/>
      <c r="B906" s="2"/>
      <c r="D906" s="2"/>
      <c r="E906" s="2"/>
    </row>
    <row r="907" spans="1:5" ht="14.25" customHeight="1" x14ac:dyDescent="0.25">
      <c r="A907" s="2"/>
      <c r="B907" s="2"/>
      <c r="D907" s="2"/>
      <c r="E907" s="2"/>
    </row>
    <row r="908" spans="1:5" ht="14.25" customHeight="1" x14ac:dyDescent="0.25">
      <c r="A908" s="2"/>
      <c r="B908" s="2"/>
      <c r="D908" s="2"/>
      <c r="E908" s="2"/>
    </row>
    <row r="909" spans="1:5" ht="14.25" customHeight="1" x14ac:dyDescent="0.25">
      <c r="A909" s="2"/>
      <c r="B909" s="2"/>
      <c r="D909" s="2"/>
      <c r="E909" s="2"/>
    </row>
    <row r="910" spans="1:5" ht="14.25" customHeight="1" x14ac:dyDescent="0.25">
      <c r="A910" s="2"/>
      <c r="B910" s="2"/>
      <c r="D910" s="2"/>
      <c r="E910" s="2"/>
    </row>
    <row r="911" spans="1:5" ht="14.25" customHeight="1" x14ac:dyDescent="0.25">
      <c r="A911" s="2"/>
      <c r="B911" s="2"/>
      <c r="D911" s="2"/>
      <c r="E911" s="2"/>
    </row>
    <row r="912" spans="1:5" ht="14.25" customHeight="1" x14ac:dyDescent="0.25">
      <c r="A912" s="2"/>
      <c r="B912" s="2"/>
      <c r="D912" s="2"/>
      <c r="E912" s="2"/>
    </row>
    <row r="913" spans="1:5" ht="14.25" customHeight="1" x14ac:dyDescent="0.25">
      <c r="A913" s="2"/>
      <c r="B913" s="2"/>
      <c r="D913" s="2"/>
      <c r="E913" s="2"/>
    </row>
    <row r="914" spans="1:5" ht="14.25" customHeight="1" x14ac:dyDescent="0.25">
      <c r="A914" s="2"/>
      <c r="B914" s="2"/>
      <c r="D914" s="2"/>
      <c r="E914" s="2"/>
    </row>
    <row r="915" spans="1:5" ht="14.25" customHeight="1" x14ac:dyDescent="0.25">
      <c r="A915" s="2"/>
      <c r="B915" s="2"/>
      <c r="D915" s="2"/>
      <c r="E915" s="2"/>
    </row>
    <row r="916" spans="1:5" ht="14.25" customHeight="1" x14ac:dyDescent="0.25">
      <c r="A916" s="2"/>
      <c r="B916" s="2"/>
      <c r="D916" s="2"/>
      <c r="E916" s="2"/>
    </row>
    <row r="917" spans="1:5" ht="14.25" customHeight="1" x14ac:dyDescent="0.25">
      <c r="A917" s="2"/>
      <c r="B917" s="2"/>
      <c r="D917" s="2"/>
      <c r="E917" s="2"/>
    </row>
    <row r="918" spans="1:5" ht="14.25" customHeight="1" x14ac:dyDescent="0.25">
      <c r="A918" s="2"/>
      <c r="B918" s="2"/>
      <c r="D918" s="2"/>
      <c r="E918" s="2"/>
    </row>
    <row r="919" spans="1:5" ht="14.25" customHeight="1" x14ac:dyDescent="0.25">
      <c r="A919" s="2"/>
      <c r="B919" s="2"/>
      <c r="D919" s="2"/>
      <c r="E919" s="2"/>
    </row>
    <row r="920" spans="1:5" ht="14.25" customHeight="1" x14ac:dyDescent="0.25">
      <c r="A920" s="2"/>
      <c r="B920" s="2"/>
      <c r="D920" s="2"/>
      <c r="E920" s="2"/>
    </row>
    <row r="921" spans="1:5" ht="14.25" customHeight="1" x14ac:dyDescent="0.25">
      <c r="A921" s="2"/>
      <c r="B921" s="2"/>
      <c r="D921" s="2"/>
      <c r="E921" s="2"/>
    </row>
    <row r="922" spans="1:5" ht="14.25" customHeight="1" x14ac:dyDescent="0.25">
      <c r="A922" s="2"/>
      <c r="B922" s="2"/>
      <c r="D922" s="2"/>
      <c r="E922" s="2"/>
    </row>
    <row r="923" spans="1:5" ht="14.25" customHeight="1" x14ac:dyDescent="0.25">
      <c r="A923" s="2"/>
      <c r="B923" s="2"/>
      <c r="D923" s="2"/>
      <c r="E923" s="2"/>
    </row>
    <row r="924" spans="1:5" ht="14.25" customHeight="1" x14ac:dyDescent="0.25">
      <c r="A924" s="2"/>
      <c r="B924" s="2"/>
      <c r="D924" s="2"/>
      <c r="E924" s="2"/>
    </row>
    <row r="925" spans="1:5" ht="14.25" customHeight="1" x14ac:dyDescent="0.25">
      <c r="A925" s="2"/>
      <c r="B925" s="2"/>
      <c r="D925" s="2"/>
      <c r="E925" s="2"/>
    </row>
    <row r="926" spans="1:5" ht="14.25" customHeight="1" x14ac:dyDescent="0.25">
      <c r="A926" s="2"/>
      <c r="B926" s="2"/>
      <c r="D926" s="2"/>
      <c r="E926" s="2"/>
    </row>
    <row r="927" spans="1:5" ht="14.25" customHeight="1" x14ac:dyDescent="0.25">
      <c r="A927" s="2"/>
      <c r="B927" s="2"/>
      <c r="D927" s="2"/>
      <c r="E927" s="2"/>
    </row>
    <row r="928" spans="1:5" ht="14.25" customHeight="1" x14ac:dyDescent="0.25">
      <c r="A928" s="2"/>
      <c r="B928" s="2"/>
      <c r="D928" s="2"/>
      <c r="E928" s="2"/>
    </row>
    <row r="929" spans="1:5" ht="14.25" customHeight="1" x14ac:dyDescent="0.25">
      <c r="A929" s="2"/>
      <c r="B929" s="2"/>
      <c r="D929" s="2"/>
      <c r="E929" s="2"/>
    </row>
    <row r="930" spans="1:5" ht="14.25" customHeight="1" x14ac:dyDescent="0.25">
      <c r="A930" s="2"/>
      <c r="B930" s="2"/>
      <c r="D930" s="2"/>
      <c r="E930" s="2"/>
    </row>
    <row r="931" spans="1:5" ht="14.25" customHeight="1" x14ac:dyDescent="0.25">
      <c r="A931" s="2"/>
      <c r="B931" s="2"/>
      <c r="D931" s="2"/>
      <c r="E931" s="2"/>
    </row>
    <row r="932" spans="1:5" ht="14.25" customHeight="1" x14ac:dyDescent="0.25">
      <c r="A932" s="2"/>
      <c r="B932" s="2"/>
      <c r="D932" s="2"/>
      <c r="E932" s="2"/>
    </row>
    <row r="933" spans="1:5" ht="14.25" customHeight="1" x14ac:dyDescent="0.25">
      <c r="A933" s="2"/>
      <c r="B933" s="2"/>
      <c r="D933" s="2"/>
      <c r="E933" s="2"/>
    </row>
    <row r="934" spans="1:5" ht="14.25" customHeight="1" x14ac:dyDescent="0.25">
      <c r="A934" s="2"/>
      <c r="B934" s="2"/>
      <c r="D934" s="2"/>
      <c r="E934" s="2"/>
    </row>
    <row r="935" spans="1:5" ht="14.25" customHeight="1" x14ac:dyDescent="0.25">
      <c r="A935" s="2"/>
      <c r="B935" s="2"/>
      <c r="D935" s="2"/>
      <c r="E935" s="2"/>
    </row>
    <row r="936" spans="1:5" ht="14.25" customHeight="1" x14ac:dyDescent="0.25">
      <c r="A936" s="2"/>
      <c r="B936" s="2"/>
      <c r="D936" s="2"/>
      <c r="E936" s="2"/>
    </row>
    <row r="937" spans="1:5" ht="14.25" customHeight="1" x14ac:dyDescent="0.25">
      <c r="A937" s="2"/>
      <c r="B937" s="2"/>
      <c r="D937" s="2"/>
      <c r="E937" s="2"/>
    </row>
    <row r="938" spans="1:5" ht="14.25" customHeight="1" x14ac:dyDescent="0.25">
      <c r="A938" s="2"/>
      <c r="B938" s="2"/>
      <c r="D938" s="2"/>
      <c r="E938" s="2"/>
    </row>
    <row r="939" spans="1:5" ht="14.25" customHeight="1" x14ac:dyDescent="0.25">
      <c r="A939" s="2"/>
      <c r="B939" s="2"/>
      <c r="D939" s="2"/>
      <c r="E939" s="2"/>
    </row>
    <row r="940" spans="1:5" ht="14.25" customHeight="1" x14ac:dyDescent="0.25">
      <c r="A940" s="2"/>
      <c r="B940" s="2"/>
      <c r="D940" s="2"/>
      <c r="E940" s="2"/>
    </row>
    <row r="941" spans="1:5" ht="14.25" customHeight="1" x14ac:dyDescent="0.25">
      <c r="A941" s="2"/>
      <c r="B941" s="2"/>
      <c r="D941" s="2"/>
      <c r="E941" s="2"/>
    </row>
    <row r="942" spans="1:5" ht="14.25" customHeight="1" x14ac:dyDescent="0.25">
      <c r="A942" s="2"/>
      <c r="B942" s="2"/>
      <c r="D942" s="2"/>
      <c r="E942" s="2"/>
    </row>
    <row r="943" spans="1:5" ht="14.25" customHeight="1" x14ac:dyDescent="0.25">
      <c r="A943" s="2"/>
      <c r="B943" s="2"/>
      <c r="D943" s="2"/>
      <c r="E943" s="2"/>
    </row>
    <row r="944" spans="1:5" ht="14.25" customHeight="1" x14ac:dyDescent="0.25">
      <c r="A944" s="2"/>
      <c r="B944" s="2"/>
      <c r="D944" s="2"/>
      <c r="E944" s="2"/>
    </row>
    <row r="945" spans="1:5" ht="14.25" customHeight="1" x14ac:dyDescent="0.25">
      <c r="A945" s="2"/>
      <c r="B945" s="2"/>
      <c r="D945" s="2"/>
      <c r="E945" s="2"/>
    </row>
    <row r="946" spans="1:5" ht="14.25" customHeight="1" x14ac:dyDescent="0.25">
      <c r="A946" s="2"/>
      <c r="B946" s="2"/>
      <c r="D946" s="2"/>
      <c r="E946" s="2"/>
    </row>
    <row r="947" spans="1:5" ht="14.25" customHeight="1" x14ac:dyDescent="0.25">
      <c r="A947" s="2"/>
      <c r="B947" s="2"/>
      <c r="D947" s="2"/>
      <c r="E947" s="2"/>
    </row>
    <row r="948" spans="1:5" ht="14.25" customHeight="1" x14ac:dyDescent="0.25">
      <c r="A948" s="2"/>
      <c r="B948" s="2"/>
      <c r="D948" s="2"/>
      <c r="E948" s="2"/>
    </row>
    <row r="949" spans="1:5" ht="14.25" customHeight="1" x14ac:dyDescent="0.25">
      <c r="A949" s="2"/>
      <c r="B949" s="2"/>
      <c r="D949" s="2"/>
      <c r="E949" s="2"/>
    </row>
    <row r="950" spans="1:5" ht="14.25" customHeight="1" x14ac:dyDescent="0.25">
      <c r="A950" s="2"/>
      <c r="B950" s="2"/>
      <c r="D950" s="2"/>
      <c r="E950" s="2"/>
    </row>
    <row r="951" spans="1:5" ht="14.25" customHeight="1" x14ac:dyDescent="0.25">
      <c r="A951" s="2"/>
      <c r="B951" s="2"/>
      <c r="D951" s="2"/>
      <c r="E951" s="2"/>
    </row>
    <row r="952" spans="1:5" ht="14.25" customHeight="1" x14ac:dyDescent="0.25">
      <c r="A952" s="2"/>
      <c r="B952" s="2"/>
      <c r="D952" s="2"/>
      <c r="E952" s="2"/>
    </row>
    <row r="953" spans="1:5" ht="14.25" customHeight="1" x14ac:dyDescent="0.25">
      <c r="A953" s="2"/>
      <c r="B953" s="2"/>
      <c r="D953" s="2"/>
      <c r="E953" s="2"/>
    </row>
    <row r="954" spans="1:5" ht="14.25" customHeight="1" x14ac:dyDescent="0.25">
      <c r="A954" s="2"/>
      <c r="B954" s="2"/>
      <c r="D954" s="2"/>
      <c r="E954" s="2"/>
    </row>
    <row r="955" spans="1:5" ht="14.25" customHeight="1" x14ac:dyDescent="0.25">
      <c r="A955" s="2"/>
      <c r="B955" s="2"/>
      <c r="D955" s="2"/>
      <c r="E955" s="2"/>
    </row>
    <row r="956" spans="1:5" ht="14.25" customHeight="1" x14ac:dyDescent="0.25">
      <c r="A956" s="2"/>
      <c r="B956" s="2"/>
      <c r="D956" s="2"/>
      <c r="E956" s="2"/>
    </row>
    <row r="957" spans="1:5" ht="14.25" customHeight="1" x14ac:dyDescent="0.25">
      <c r="A957" s="2"/>
      <c r="B957" s="2"/>
      <c r="D957" s="2"/>
      <c r="E957" s="2"/>
    </row>
    <row r="958" spans="1:5" ht="14.25" customHeight="1" x14ac:dyDescent="0.25">
      <c r="A958" s="2"/>
      <c r="B958" s="2"/>
      <c r="D958" s="2"/>
      <c r="E958" s="2"/>
    </row>
    <row r="959" spans="1:5" ht="14.25" customHeight="1" x14ac:dyDescent="0.25">
      <c r="A959" s="2"/>
      <c r="B959" s="2"/>
      <c r="D959" s="2"/>
      <c r="E959" s="2"/>
    </row>
    <row r="960" spans="1:5" ht="14.25" customHeight="1" x14ac:dyDescent="0.25">
      <c r="A960" s="2"/>
      <c r="B960" s="2"/>
      <c r="D960" s="2"/>
      <c r="E960" s="2"/>
    </row>
    <row r="961" spans="1:5" ht="14.25" customHeight="1" x14ac:dyDescent="0.25">
      <c r="A961" s="2"/>
      <c r="B961" s="2"/>
      <c r="D961" s="2"/>
      <c r="E961" s="2"/>
    </row>
    <row r="962" spans="1:5" ht="14.25" customHeight="1" x14ac:dyDescent="0.25">
      <c r="A962" s="2"/>
      <c r="B962" s="2"/>
      <c r="D962" s="2"/>
      <c r="E962" s="2"/>
    </row>
    <row r="963" spans="1:5" ht="14.25" customHeight="1" x14ac:dyDescent="0.25">
      <c r="A963" s="2"/>
      <c r="B963" s="2"/>
      <c r="D963" s="2"/>
      <c r="E963" s="2"/>
    </row>
    <row r="964" spans="1:5" ht="14.25" customHeight="1" x14ac:dyDescent="0.25">
      <c r="A964" s="2"/>
      <c r="B964" s="2"/>
      <c r="D964" s="2"/>
      <c r="E964" s="2"/>
    </row>
    <row r="965" spans="1:5" ht="14.25" customHeight="1" x14ac:dyDescent="0.25">
      <c r="A965" s="2"/>
      <c r="B965" s="2"/>
      <c r="D965" s="2"/>
      <c r="E965" s="2"/>
    </row>
    <row r="966" spans="1:5" ht="14.25" customHeight="1" x14ac:dyDescent="0.25">
      <c r="A966" s="2"/>
      <c r="B966" s="2"/>
      <c r="D966" s="2"/>
      <c r="E966" s="2"/>
    </row>
    <row r="967" spans="1:5" ht="14.25" customHeight="1" x14ac:dyDescent="0.25">
      <c r="A967" s="2"/>
      <c r="B967" s="2"/>
      <c r="D967" s="2"/>
      <c r="E967" s="2"/>
    </row>
    <row r="968" spans="1:5" ht="14.25" customHeight="1" x14ac:dyDescent="0.25">
      <c r="A968" s="2"/>
      <c r="B968" s="2"/>
      <c r="D968" s="2"/>
      <c r="E968" s="2"/>
    </row>
    <row r="969" spans="1:5" ht="14.25" customHeight="1" x14ac:dyDescent="0.25">
      <c r="A969" s="2"/>
      <c r="B969" s="2"/>
      <c r="D969" s="2"/>
      <c r="E969" s="2"/>
    </row>
    <row r="970" spans="1:5" ht="14.25" customHeight="1" x14ac:dyDescent="0.25">
      <c r="A970" s="2"/>
      <c r="B970" s="2"/>
      <c r="D970" s="2"/>
      <c r="E970" s="2"/>
    </row>
    <row r="971" spans="1:5" ht="14.25" customHeight="1" x14ac:dyDescent="0.25">
      <c r="A971" s="2"/>
      <c r="B971" s="2"/>
      <c r="D971" s="2"/>
      <c r="E971" s="2"/>
    </row>
    <row r="972" spans="1:5" ht="14.25" customHeight="1" x14ac:dyDescent="0.25">
      <c r="A972" s="2"/>
      <c r="B972" s="2"/>
      <c r="D972" s="2"/>
      <c r="E972" s="2"/>
    </row>
    <row r="973" spans="1:5" ht="14.25" customHeight="1" x14ac:dyDescent="0.25">
      <c r="A973" s="2"/>
      <c r="B973" s="2"/>
      <c r="D973" s="2"/>
      <c r="E973" s="2"/>
    </row>
    <row r="974" spans="1:5" ht="14.25" customHeight="1" x14ac:dyDescent="0.25">
      <c r="A974" s="2"/>
      <c r="B974" s="2"/>
      <c r="D974" s="2"/>
      <c r="E974" s="2"/>
    </row>
    <row r="975" spans="1:5" ht="14.25" customHeight="1" x14ac:dyDescent="0.25">
      <c r="A975" s="2"/>
      <c r="B975" s="2"/>
      <c r="D975" s="2"/>
      <c r="E975" s="2"/>
    </row>
    <row r="976" spans="1:5" ht="14.25" customHeight="1" x14ac:dyDescent="0.25">
      <c r="A976" s="2"/>
      <c r="B976" s="2"/>
      <c r="D976" s="2"/>
      <c r="E976" s="2"/>
    </row>
    <row r="977" spans="1:5" ht="14.25" customHeight="1" x14ac:dyDescent="0.25">
      <c r="A977" s="2"/>
      <c r="B977" s="2"/>
      <c r="D977" s="2"/>
      <c r="E977" s="2"/>
    </row>
    <row r="978" spans="1:5" ht="14.25" customHeight="1" x14ac:dyDescent="0.25">
      <c r="A978" s="2"/>
      <c r="B978" s="2"/>
      <c r="D978" s="2"/>
      <c r="E978" s="2"/>
    </row>
    <row r="979" spans="1:5" ht="14.25" customHeight="1" x14ac:dyDescent="0.25">
      <c r="A979" s="2"/>
      <c r="B979" s="2"/>
      <c r="D979" s="2"/>
      <c r="E979" s="2"/>
    </row>
    <row r="980" spans="1:5" ht="14.25" customHeight="1" x14ac:dyDescent="0.25">
      <c r="A980" s="2"/>
      <c r="B980" s="2"/>
      <c r="D980" s="2"/>
      <c r="E980" s="2"/>
    </row>
    <row r="981" spans="1:5" ht="14.25" customHeight="1" x14ac:dyDescent="0.25">
      <c r="A981" s="2"/>
      <c r="B981" s="2"/>
      <c r="D981" s="2"/>
      <c r="E981" s="2"/>
    </row>
    <row r="982" spans="1:5" ht="14.25" customHeight="1" x14ac:dyDescent="0.25">
      <c r="A982" s="2"/>
      <c r="B982" s="2"/>
      <c r="D982" s="2"/>
      <c r="E982" s="2"/>
    </row>
    <row r="983" spans="1:5" ht="14.25" customHeight="1" x14ac:dyDescent="0.25">
      <c r="A983" s="2"/>
      <c r="B983" s="2"/>
      <c r="D983" s="2"/>
      <c r="E983" s="2"/>
    </row>
    <row r="984" spans="1:5" ht="14.25" customHeight="1" x14ac:dyDescent="0.25">
      <c r="A984" s="2"/>
      <c r="B984" s="2"/>
      <c r="D984" s="2"/>
      <c r="E984" s="2"/>
    </row>
    <row r="985" spans="1:5" ht="14.25" customHeight="1" x14ac:dyDescent="0.25">
      <c r="A985" s="2"/>
      <c r="B985" s="2"/>
      <c r="D985" s="2"/>
      <c r="E985" s="2"/>
    </row>
    <row r="986" spans="1:5" ht="14.25" customHeight="1" x14ac:dyDescent="0.25">
      <c r="A986" s="2"/>
      <c r="B986" s="2"/>
      <c r="D986" s="2"/>
      <c r="E986" s="2"/>
    </row>
    <row r="987" spans="1:5" ht="14.25" customHeight="1" x14ac:dyDescent="0.25">
      <c r="A987" s="2"/>
      <c r="B987" s="2"/>
      <c r="D987" s="2"/>
      <c r="E987" s="2"/>
    </row>
    <row r="988" spans="1:5" ht="14.25" customHeight="1" x14ac:dyDescent="0.25">
      <c r="A988" s="2"/>
      <c r="B988" s="2"/>
      <c r="D988" s="2"/>
      <c r="E988" s="2"/>
    </row>
    <row r="989" spans="1:5" ht="14.25" customHeight="1" x14ac:dyDescent="0.25">
      <c r="A989" s="2"/>
      <c r="B989" s="2"/>
      <c r="D989" s="2"/>
      <c r="E989" s="2"/>
    </row>
    <row r="990" spans="1:5" ht="14.25" customHeight="1" x14ac:dyDescent="0.25">
      <c r="A990" s="2"/>
      <c r="B990" s="2"/>
      <c r="D990" s="2"/>
      <c r="E990" s="2"/>
    </row>
    <row r="991" spans="1:5" ht="14.25" customHeight="1" x14ac:dyDescent="0.25">
      <c r="A991" s="2"/>
      <c r="B991" s="2"/>
      <c r="D991" s="2"/>
      <c r="E991" s="2"/>
    </row>
    <row r="992" spans="1:5" ht="14.25" customHeight="1" x14ac:dyDescent="0.25">
      <c r="A992" s="2"/>
      <c r="B992" s="2"/>
      <c r="D992" s="2"/>
      <c r="E992" s="2"/>
    </row>
    <row r="993" spans="1:5" ht="14.25" customHeight="1" x14ac:dyDescent="0.25">
      <c r="A993" s="2"/>
      <c r="B993" s="2"/>
      <c r="D993" s="2"/>
      <c r="E993" s="2"/>
    </row>
    <row r="994" spans="1:5" ht="14.25" customHeight="1" x14ac:dyDescent="0.25">
      <c r="A994" s="2"/>
      <c r="B994" s="2"/>
      <c r="D994" s="2"/>
      <c r="E994" s="2"/>
    </row>
    <row r="995" spans="1:5" ht="14.25" customHeight="1" x14ac:dyDescent="0.25">
      <c r="A995" s="2"/>
      <c r="B995" s="2"/>
      <c r="D995" s="2"/>
      <c r="E995" s="2"/>
    </row>
    <row r="996" spans="1:5" ht="14.25" customHeight="1" x14ac:dyDescent="0.25">
      <c r="A996" s="2"/>
      <c r="B996" s="2"/>
      <c r="D996" s="2"/>
      <c r="E996" s="2"/>
    </row>
    <row r="997" spans="1:5" ht="14.25" customHeight="1" x14ac:dyDescent="0.25">
      <c r="A997" s="2"/>
      <c r="B997" s="2"/>
      <c r="D997" s="2"/>
      <c r="E997" s="2"/>
    </row>
    <row r="998" spans="1:5" ht="14.25" customHeight="1" x14ac:dyDescent="0.25">
      <c r="A998" s="2"/>
      <c r="B998" s="2"/>
      <c r="D998" s="2"/>
      <c r="E998" s="2"/>
    </row>
    <row r="999" spans="1:5" ht="14.25" customHeight="1" x14ac:dyDescent="0.25">
      <c r="A999" s="2"/>
      <c r="B999" s="2"/>
      <c r="D999" s="2"/>
      <c r="E999" s="2"/>
    </row>
    <row r="1000" spans="1:5" ht="14.25" customHeight="1" x14ac:dyDescent="0.25">
      <c r="A1000" s="2"/>
      <c r="B1000" s="2"/>
      <c r="D1000" s="2"/>
      <c r="E1000" s="2"/>
    </row>
  </sheetData>
  <hyperlinks>
    <hyperlink ref="B24" r:id="rId1" xr:uid="{00000000-0004-0000-0000-000000000000}"/>
    <hyperlink ref="A45" r:id="rId2" xr:uid="{00000000-0004-0000-0000-000001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5EDB6-84D4-4FDC-8628-C278473B5CEC}">
  <dimension ref="A1:G222"/>
  <sheetViews>
    <sheetView workbookViewId="0">
      <selection activeCell="J20" sqref="J20"/>
    </sheetView>
  </sheetViews>
  <sheetFormatPr defaultColWidth="8.625" defaultRowHeight="15" x14ac:dyDescent="0.25"/>
  <cols>
    <col min="1" max="1" width="26.375" style="23" customWidth="1"/>
    <col min="2" max="7" width="10.75" style="23" customWidth="1"/>
    <col min="8" max="16384" width="8.625" style="23"/>
  </cols>
  <sheetData>
    <row r="1" spans="1:7" x14ac:dyDescent="0.25">
      <c r="A1" s="103" t="s">
        <v>453</v>
      </c>
      <c r="B1" s="103"/>
    </row>
    <row r="2" spans="1:7" ht="24" customHeight="1" x14ac:dyDescent="0.25">
      <c r="A2" s="104" t="s">
        <v>452</v>
      </c>
      <c r="B2" s="105"/>
      <c r="C2" s="105"/>
      <c r="D2" s="105"/>
      <c r="E2" s="105"/>
      <c r="F2" s="105"/>
      <c r="G2" s="105"/>
    </row>
    <row r="3" spans="1:7" ht="24" customHeight="1" thickBot="1" x14ac:dyDescent="0.3">
      <c r="A3" s="41"/>
      <c r="B3" s="106" t="s">
        <v>269</v>
      </c>
      <c r="C3" s="106"/>
      <c r="D3" s="106"/>
      <c r="E3" s="106"/>
      <c r="F3" s="106"/>
      <c r="G3" s="107"/>
    </row>
    <row r="4" spans="1:7" ht="23.25" customHeight="1" thickTop="1" x14ac:dyDescent="0.25">
      <c r="A4" s="41"/>
      <c r="B4" s="40"/>
      <c r="C4" s="108" t="s">
        <v>270</v>
      </c>
      <c r="D4" s="108"/>
      <c r="E4" s="108"/>
      <c r="F4" s="108"/>
      <c r="G4" s="108"/>
    </row>
    <row r="5" spans="1:7" ht="46.5" customHeight="1" thickBot="1" x14ac:dyDescent="0.3">
      <c r="A5" s="39"/>
      <c r="B5" s="38" t="s">
        <v>451</v>
      </c>
      <c r="C5" s="38" t="s">
        <v>271</v>
      </c>
      <c r="D5" s="38" t="s">
        <v>272</v>
      </c>
      <c r="E5" s="38" t="s">
        <v>450</v>
      </c>
      <c r="F5" s="38" t="s">
        <v>449</v>
      </c>
      <c r="G5" s="38" t="s">
        <v>273</v>
      </c>
    </row>
    <row r="6" spans="1:7" ht="24" customHeight="1" thickTop="1" x14ac:dyDescent="0.25">
      <c r="A6" s="37" t="s">
        <v>274</v>
      </c>
      <c r="B6" s="36">
        <v>123.53</v>
      </c>
      <c r="C6" s="36">
        <v>77.069999999999993</v>
      </c>
      <c r="D6" s="36">
        <v>7.45</v>
      </c>
      <c r="E6" s="36">
        <v>9.34</v>
      </c>
      <c r="F6" s="36">
        <v>22.84</v>
      </c>
      <c r="G6" s="36">
        <v>6.83</v>
      </c>
    </row>
    <row r="7" spans="1:7" ht="24" customHeight="1" x14ac:dyDescent="0.25">
      <c r="A7" s="31" t="s">
        <v>275</v>
      </c>
      <c r="B7" s="29" t="s">
        <v>426</v>
      </c>
      <c r="C7" s="29" t="s">
        <v>426</v>
      </c>
      <c r="D7" s="29" t="s">
        <v>426</v>
      </c>
      <c r="E7" s="29" t="s">
        <v>426</v>
      </c>
      <c r="F7" s="29" t="s">
        <v>426</v>
      </c>
      <c r="G7" s="29" t="s">
        <v>426</v>
      </c>
    </row>
    <row r="8" spans="1:7" ht="15" customHeight="1" x14ac:dyDescent="0.25">
      <c r="A8" s="28" t="s">
        <v>276</v>
      </c>
      <c r="B8" s="25">
        <v>21.92</v>
      </c>
      <c r="C8" s="25">
        <v>11.23</v>
      </c>
      <c r="D8" s="25">
        <v>1.95</v>
      </c>
      <c r="E8" s="25">
        <v>3.15</v>
      </c>
      <c r="F8" s="25">
        <v>5.0999999999999996</v>
      </c>
      <c r="G8" s="25">
        <v>0.5</v>
      </c>
    </row>
    <row r="9" spans="1:7" x14ac:dyDescent="0.25">
      <c r="A9" s="26" t="s">
        <v>277</v>
      </c>
      <c r="B9" s="25">
        <v>5.88</v>
      </c>
      <c r="C9" s="25">
        <v>3.34</v>
      </c>
      <c r="D9" s="25">
        <v>0.3</v>
      </c>
      <c r="E9" s="25">
        <v>0.99</v>
      </c>
      <c r="F9" s="25">
        <v>1.1000000000000001</v>
      </c>
      <c r="G9" s="25">
        <v>0.14000000000000001</v>
      </c>
    </row>
    <row r="10" spans="1:7" x14ac:dyDescent="0.25">
      <c r="A10" s="26" t="s">
        <v>279</v>
      </c>
      <c r="B10" s="25">
        <v>16.04</v>
      </c>
      <c r="C10" s="25">
        <v>7.89</v>
      </c>
      <c r="D10" s="25">
        <v>1.65</v>
      </c>
      <c r="E10" s="25">
        <v>2.15</v>
      </c>
      <c r="F10" s="25">
        <v>3.99</v>
      </c>
      <c r="G10" s="25">
        <v>0.36</v>
      </c>
    </row>
    <row r="11" spans="1:7" x14ac:dyDescent="0.25">
      <c r="A11" s="28" t="s">
        <v>280</v>
      </c>
      <c r="B11" s="25">
        <v>27.04</v>
      </c>
      <c r="C11" s="25">
        <v>18.579999999999998</v>
      </c>
      <c r="D11" s="25">
        <v>1.33</v>
      </c>
      <c r="E11" s="25">
        <v>1.95</v>
      </c>
      <c r="F11" s="25">
        <v>4.2</v>
      </c>
      <c r="G11" s="25">
        <v>0.97</v>
      </c>
    </row>
    <row r="12" spans="1:7" x14ac:dyDescent="0.25">
      <c r="A12" s="26" t="s">
        <v>281</v>
      </c>
      <c r="B12" s="25">
        <v>18.55</v>
      </c>
      <c r="C12" s="25">
        <v>12.59</v>
      </c>
      <c r="D12" s="25">
        <v>0.91</v>
      </c>
      <c r="E12" s="25">
        <v>1.49</v>
      </c>
      <c r="F12" s="25">
        <v>2.94</v>
      </c>
      <c r="G12" s="25">
        <v>0.63</v>
      </c>
    </row>
    <row r="13" spans="1:7" ht="15" customHeight="1" x14ac:dyDescent="0.25">
      <c r="A13" s="26" t="s">
        <v>282</v>
      </c>
      <c r="B13" s="25">
        <v>8.5</v>
      </c>
      <c r="C13" s="25">
        <v>5.99</v>
      </c>
      <c r="D13" s="25">
        <v>0.43</v>
      </c>
      <c r="E13" s="25">
        <v>0.47</v>
      </c>
      <c r="F13" s="25">
        <v>1.26</v>
      </c>
      <c r="G13" s="25">
        <v>0.35</v>
      </c>
    </row>
    <row r="14" spans="1:7" x14ac:dyDescent="0.25">
      <c r="A14" s="28" t="s">
        <v>283</v>
      </c>
      <c r="B14" s="25">
        <v>46.84</v>
      </c>
      <c r="C14" s="25">
        <v>30.29</v>
      </c>
      <c r="D14" s="25">
        <v>2.48</v>
      </c>
      <c r="E14" s="25">
        <v>2.36</v>
      </c>
      <c r="F14" s="25">
        <v>7.83</v>
      </c>
      <c r="G14" s="25">
        <v>3.89</v>
      </c>
    </row>
    <row r="15" spans="1:7" x14ac:dyDescent="0.25">
      <c r="A15" s="26" t="s">
        <v>284</v>
      </c>
      <c r="B15" s="25">
        <v>24.84</v>
      </c>
      <c r="C15" s="25">
        <v>15.25</v>
      </c>
      <c r="D15" s="25">
        <v>1.92</v>
      </c>
      <c r="E15" s="25">
        <v>1.17</v>
      </c>
      <c r="F15" s="25">
        <v>4.51</v>
      </c>
      <c r="G15" s="25">
        <v>2</v>
      </c>
    </row>
    <row r="16" spans="1:7" x14ac:dyDescent="0.25">
      <c r="A16" s="26" t="s">
        <v>285</v>
      </c>
      <c r="B16" s="25">
        <v>7.38</v>
      </c>
      <c r="C16" s="25">
        <v>5.17</v>
      </c>
      <c r="D16" s="25">
        <v>0.19</v>
      </c>
      <c r="E16" s="25">
        <v>0.41</v>
      </c>
      <c r="F16" s="25">
        <v>0.84</v>
      </c>
      <c r="G16" s="25">
        <v>0.77</v>
      </c>
    </row>
    <row r="17" spans="1:7" ht="15" customHeight="1" x14ac:dyDescent="0.25">
      <c r="A17" s="26" t="s">
        <v>286</v>
      </c>
      <c r="B17" s="25">
        <v>14.62</v>
      </c>
      <c r="C17" s="25">
        <v>9.8699999999999992</v>
      </c>
      <c r="D17" s="25">
        <v>0.36</v>
      </c>
      <c r="E17" s="25">
        <v>0.78</v>
      </c>
      <c r="F17" s="25">
        <v>2.48</v>
      </c>
      <c r="G17" s="25">
        <v>1.1200000000000001</v>
      </c>
    </row>
    <row r="18" spans="1:7" x14ac:dyDescent="0.25">
      <c r="A18" s="28" t="s">
        <v>287</v>
      </c>
      <c r="B18" s="25">
        <v>27.72</v>
      </c>
      <c r="C18" s="25">
        <v>16.97</v>
      </c>
      <c r="D18" s="25">
        <v>1.69</v>
      </c>
      <c r="E18" s="25">
        <v>1.89</v>
      </c>
      <c r="F18" s="25">
        <v>5.7</v>
      </c>
      <c r="G18" s="25">
        <v>1.47</v>
      </c>
    </row>
    <row r="19" spans="1:7" x14ac:dyDescent="0.25">
      <c r="A19" s="26" t="s">
        <v>288</v>
      </c>
      <c r="B19" s="25">
        <v>9.2200000000000006</v>
      </c>
      <c r="C19" s="25">
        <v>6.06</v>
      </c>
      <c r="D19" s="25">
        <v>0.5</v>
      </c>
      <c r="E19" s="25">
        <v>0.52</v>
      </c>
      <c r="F19" s="25">
        <v>1.47</v>
      </c>
      <c r="G19" s="25">
        <v>0.67</v>
      </c>
    </row>
    <row r="20" spans="1:7" x14ac:dyDescent="0.25">
      <c r="A20" s="32" t="s">
        <v>289</v>
      </c>
      <c r="B20" s="25">
        <v>4.62</v>
      </c>
      <c r="C20" s="25">
        <v>3.1</v>
      </c>
      <c r="D20" s="25">
        <v>0.28999999999999998</v>
      </c>
      <c r="E20" s="25">
        <v>0.26</v>
      </c>
      <c r="F20" s="25">
        <v>0.73</v>
      </c>
      <c r="G20" s="25">
        <v>0.24</v>
      </c>
    </row>
    <row r="21" spans="1:7" x14ac:dyDescent="0.25">
      <c r="A21" s="32" t="s">
        <v>290</v>
      </c>
      <c r="B21" s="25">
        <v>4.5999999999999996</v>
      </c>
      <c r="C21" s="25">
        <v>2.96</v>
      </c>
      <c r="D21" s="25">
        <v>0.21</v>
      </c>
      <c r="E21" s="25">
        <v>0.26</v>
      </c>
      <c r="F21" s="25">
        <v>0.74</v>
      </c>
      <c r="G21" s="25">
        <v>0.43</v>
      </c>
    </row>
    <row r="22" spans="1:7" x14ac:dyDescent="0.25">
      <c r="A22" s="26" t="s">
        <v>291</v>
      </c>
      <c r="B22" s="25">
        <v>18.510000000000002</v>
      </c>
      <c r="C22" s="25">
        <v>10.91</v>
      </c>
      <c r="D22" s="25">
        <v>1.19</v>
      </c>
      <c r="E22" s="25">
        <v>1.36</v>
      </c>
      <c r="F22" s="25">
        <v>4.24</v>
      </c>
      <c r="G22" s="25">
        <v>0.8</v>
      </c>
    </row>
    <row r="23" spans="1:7" ht="24" customHeight="1" x14ac:dyDescent="0.25">
      <c r="A23" s="31" t="s">
        <v>448</v>
      </c>
      <c r="B23" s="29" t="s">
        <v>426</v>
      </c>
      <c r="C23" s="29" t="s">
        <v>426</v>
      </c>
      <c r="D23" s="29" t="s">
        <v>426</v>
      </c>
      <c r="E23" s="29" t="s">
        <v>426</v>
      </c>
      <c r="F23" s="29" t="s">
        <v>426</v>
      </c>
      <c r="G23" s="29" t="s">
        <v>426</v>
      </c>
    </row>
    <row r="24" spans="1:7" x14ac:dyDescent="0.25">
      <c r="A24" s="28" t="s">
        <v>23</v>
      </c>
      <c r="B24" s="25">
        <v>100.44</v>
      </c>
      <c r="C24" s="25">
        <v>58.8</v>
      </c>
      <c r="D24" s="25">
        <v>7.04</v>
      </c>
      <c r="E24" s="25">
        <v>9.02</v>
      </c>
      <c r="F24" s="25">
        <v>22.27</v>
      </c>
      <c r="G24" s="25">
        <v>3.31</v>
      </c>
    </row>
    <row r="25" spans="1:7" s="24" customFormat="1" x14ac:dyDescent="0.25">
      <c r="A25" s="26" t="s">
        <v>292</v>
      </c>
      <c r="B25" s="25">
        <v>89.24</v>
      </c>
      <c r="C25" s="25">
        <v>50.99</v>
      </c>
      <c r="D25" s="25">
        <v>6.57</v>
      </c>
      <c r="E25" s="25">
        <v>7.95</v>
      </c>
      <c r="F25" s="25">
        <v>21.2</v>
      </c>
      <c r="G25" s="25">
        <v>2.5299999999999998</v>
      </c>
    </row>
    <row r="26" spans="1:7" s="24" customFormat="1" x14ac:dyDescent="0.25">
      <c r="A26" s="26" t="s">
        <v>293</v>
      </c>
      <c r="B26" s="25">
        <v>11.2</v>
      </c>
      <c r="C26" s="25">
        <v>7.82</v>
      </c>
      <c r="D26" s="25">
        <v>0.47</v>
      </c>
      <c r="E26" s="25">
        <v>1.07</v>
      </c>
      <c r="F26" s="25">
        <v>1.07</v>
      </c>
      <c r="G26" s="25">
        <v>0.77</v>
      </c>
    </row>
    <row r="27" spans="1:7" x14ac:dyDescent="0.25">
      <c r="A27" s="28" t="s">
        <v>24</v>
      </c>
      <c r="B27" s="25">
        <v>23.09</v>
      </c>
      <c r="C27" s="25">
        <v>18.27</v>
      </c>
      <c r="D27" s="25">
        <v>0.41</v>
      </c>
      <c r="E27" s="25">
        <v>0.32</v>
      </c>
      <c r="F27" s="25">
        <v>0.56999999999999995</v>
      </c>
      <c r="G27" s="25">
        <v>3.52</v>
      </c>
    </row>
    <row r="28" spans="1:7" ht="33.950000000000003" customHeight="1" x14ac:dyDescent="0.25">
      <c r="A28" s="31" t="s">
        <v>447</v>
      </c>
      <c r="B28" s="29" t="s">
        <v>426</v>
      </c>
      <c r="C28" s="29" t="s">
        <v>426</v>
      </c>
      <c r="D28" s="29" t="s">
        <v>426</v>
      </c>
      <c r="E28" s="29" t="s">
        <v>426</v>
      </c>
      <c r="F28" s="29" t="s">
        <v>426</v>
      </c>
      <c r="G28" s="29" t="s">
        <v>426</v>
      </c>
    </row>
    <row r="29" spans="1:7" x14ac:dyDescent="0.25">
      <c r="A29" s="28" t="s">
        <v>294</v>
      </c>
      <c r="B29" s="25">
        <v>42.5</v>
      </c>
      <c r="C29" s="25">
        <v>28.04</v>
      </c>
      <c r="D29" s="25">
        <v>2.4300000000000002</v>
      </c>
      <c r="E29" s="25">
        <v>3.78</v>
      </c>
      <c r="F29" s="25">
        <v>6.74</v>
      </c>
      <c r="G29" s="25">
        <v>1.52</v>
      </c>
    </row>
    <row r="30" spans="1:7" x14ac:dyDescent="0.25">
      <c r="A30" s="28" t="s">
        <v>295</v>
      </c>
      <c r="B30" s="25">
        <v>36.79</v>
      </c>
      <c r="C30" s="25">
        <v>21.89</v>
      </c>
      <c r="D30" s="25">
        <v>2.8</v>
      </c>
      <c r="E30" s="25">
        <v>2.72</v>
      </c>
      <c r="F30" s="25">
        <v>7.03</v>
      </c>
      <c r="G30" s="25">
        <v>2.35</v>
      </c>
    </row>
    <row r="31" spans="1:7" x14ac:dyDescent="0.25">
      <c r="A31" s="28" t="s">
        <v>296</v>
      </c>
      <c r="B31" s="25">
        <v>15.06</v>
      </c>
      <c r="C31" s="25">
        <v>9.07</v>
      </c>
      <c r="D31" s="25">
        <v>0.9</v>
      </c>
      <c r="E31" s="25">
        <v>1.1200000000000001</v>
      </c>
      <c r="F31" s="25">
        <v>3.12</v>
      </c>
      <c r="G31" s="25">
        <v>0.83</v>
      </c>
    </row>
    <row r="32" spans="1:7" ht="24" customHeight="1" x14ac:dyDescent="0.25">
      <c r="A32" s="28" t="s">
        <v>297</v>
      </c>
      <c r="B32" s="25">
        <v>22.31</v>
      </c>
      <c r="C32" s="25">
        <v>13.98</v>
      </c>
      <c r="D32" s="25">
        <v>0.92</v>
      </c>
      <c r="E32" s="25">
        <v>1.25</v>
      </c>
      <c r="F32" s="25">
        <v>4.37</v>
      </c>
      <c r="G32" s="25">
        <v>1.8</v>
      </c>
    </row>
    <row r="33" spans="1:7" x14ac:dyDescent="0.25">
      <c r="A33" s="28" t="s">
        <v>298</v>
      </c>
      <c r="B33" s="25">
        <v>6.87</v>
      </c>
      <c r="C33" s="25">
        <v>4.09</v>
      </c>
      <c r="D33" s="25">
        <v>0.4</v>
      </c>
      <c r="E33" s="25">
        <v>0.48</v>
      </c>
      <c r="F33" s="25">
        <v>1.57</v>
      </c>
      <c r="G33" s="25">
        <v>0.34</v>
      </c>
    </row>
    <row r="34" spans="1:7" x14ac:dyDescent="0.25">
      <c r="A34" s="31" t="s">
        <v>299</v>
      </c>
      <c r="B34" s="29" t="s">
        <v>426</v>
      </c>
      <c r="C34" s="29" t="s">
        <v>426</v>
      </c>
      <c r="D34" s="29" t="s">
        <v>426</v>
      </c>
      <c r="E34" s="29" t="s">
        <v>426</v>
      </c>
      <c r="F34" s="29" t="s">
        <v>426</v>
      </c>
      <c r="G34" s="29" t="s">
        <v>426</v>
      </c>
    </row>
    <row r="35" spans="1:7" x14ac:dyDescent="0.25">
      <c r="A35" s="28" t="s">
        <v>300</v>
      </c>
      <c r="B35" s="25">
        <v>20.260000000000002</v>
      </c>
      <c r="C35" s="25">
        <v>13.58</v>
      </c>
      <c r="D35" s="25">
        <v>1.1399999999999999</v>
      </c>
      <c r="E35" s="25">
        <v>2.36</v>
      </c>
      <c r="F35" s="25">
        <v>3.08</v>
      </c>
      <c r="G35" s="25">
        <v>0.09</v>
      </c>
    </row>
    <row r="36" spans="1:7" x14ac:dyDescent="0.25">
      <c r="A36" s="28" t="s">
        <v>301</v>
      </c>
      <c r="B36" s="25">
        <v>12.48</v>
      </c>
      <c r="C36" s="25">
        <v>9.9</v>
      </c>
      <c r="D36" s="25">
        <v>0.4</v>
      </c>
      <c r="E36" s="25">
        <v>0.77</v>
      </c>
      <c r="F36" s="25">
        <v>1.25</v>
      </c>
      <c r="G36" s="25">
        <v>0.16</v>
      </c>
    </row>
    <row r="37" spans="1:7" x14ac:dyDescent="0.25">
      <c r="A37" s="28" t="s">
        <v>302</v>
      </c>
      <c r="B37" s="25">
        <v>12.76</v>
      </c>
      <c r="C37" s="25">
        <v>8.23</v>
      </c>
      <c r="D37" s="25">
        <v>0.63</v>
      </c>
      <c r="E37" s="25">
        <v>1.1200000000000001</v>
      </c>
      <c r="F37" s="25">
        <v>2.41</v>
      </c>
      <c r="G37" s="25">
        <v>0.37</v>
      </c>
    </row>
    <row r="38" spans="1:7" ht="24" customHeight="1" x14ac:dyDescent="0.25">
      <c r="A38" s="28" t="s">
        <v>303</v>
      </c>
      <c r="B38" s="25">
        <v>18.34</v>
      </c>
      <c r="C38" s="25">
        <v>10.46</v>
      </c>
      <c r="D38" s="25">
        <v>0.97</v>
      </c>
      <c r="E38" s="25">
        <v>1.56</v>
      </c>
      <c r="F38" s="25">
        <v>4.01</v>
      </c>
      <c r="G38" s="25">
        <v>1.34</v>
      </c>
    </row>
    <row r="39" spans="1:7" x14ac:dyDescent="0.25">
      <c r="A39" s="28" t="s">
        <v>304</v>
      </c>
      <c r="B39" s="25">
        <v>16.3</v>
      </c>
      <c r="C39" s="25">
        <v>8.67</v>
      </c>
      <c r="D39" s="25">
        <v>1.26</v>
      </c>
      <c r="E39" s="25">
        <v>1.43</v>
      </c>
      <c r="F39" s="25">
        <v>3.6</v>
      </c>
      <c r="G39" s="25">
        <v>1.33</v>
      </c>
    </row>
    <row r="40" spans="1:7" x14ac:dyDescent="0.25">
      <c r="A40" s="28" t="s">
        <v>305</v>
      </c>
      <c r="B40" s="25">
        <v>17.16</v>
      </c>
      <c r="C40" s="25">
        <v>10.65</v>
      </c>
      <c r="D40" s="25">
        <v>1.08</v>
      </c>
      <c r="E40" s="25">
        <v>0.95</v>
      </c>
      <c r="F40" s="25">
        <v>2.5499999999999998</v>
      </c>
      <c r="G40" s="25">
        <v>1.92</v>
      </c>
    </row>
    <row r="41" spans="1:7" x14ac:dyDescent="0.25">
      <c r="A41" s="28" t="s">
        <v>306</v>
      </c>
      <c r="B41" s="25">
        <v>16.16</v>
      </c>
      <c r="C41" s="25">
        <v>9.98</v>
      </c>
      <c r="D41" s="25">
        <v>1.31</v>
      </c>
      <c r="E41" s="25">
        <v>0.72</v>
      </c>
      <c r="F41" s="25">
        <v>3.17</v>
      </c>
      <c r="G41" s="25">
        <v>0.98</v>
      </c>
    </row>
    <row r="42" spans="1:7" x14ac:dyDescent="0.25">
      <c r="A42" s="28" t="s">
        <v>307</v>
      </c>
      <c r="B42" s="25">
        <v>5.53</v>
      </c>
      <c r="C42" s="25">
        <v>3.05</v>
      </c>
      <c r="D42" s="25">
        <v>0.37</v>
      </c>
      <c r="E42" s="25">
        <v>0.26</v>
      </c>
      <c r="F42" s="25">
        <v>1.52</v>
      </c>
      <c r="G42" s="25">
        <v>0.32</v>
      </c>
    </row>
    <row r="43" spans="1:7" x14ac:dyDescent="0.25">
      <c r="A43" s="28" t="s">
        <v>446</v>
      </c>
      <c r="B43" s="25">
        <v>4.5599999999999996</v>
      </c>
      <c r="C43" s="25">
        <v>2.5299999999999998</v>
      </c>
      <c r="D43" s="25">
        <v>0.28999999999999998</v>
      </c>
      <c r="E43" s="25">
        <v>0.18</v>
      </c>
      <c r="F43" s="25">
        <v>1.26</v>
      </c>
      <c r="G43" s="25">
        <v>0.31</v>
      </c>
    </row>
    <row r="44" spans="1:7" x14ac:dyDescent="0.25">
      <c r="A44" s="31" t="s">
        <v>308</v>
      </c>
      <c r="B44" s="29" t="s">
        <v>426</v>
      </c>
      <c r="C44" s="29" t="s">
        <v>426</v>
      </c>
      <c r="D44" s="29" t="s">
        <v>426</v>
      </c>
      <c r="E44" s="29" t="s">
        <v>426</v>
      </c>
      <c r="F44" s="29" t="s">
        <v>426</v>
      </c>
      <c r="G44" s="29" t="s">
        <v>426</v>
      </c>
    </row>
    <row r="45" spans="1:7" x14ac:dyDescent="0.25">
      <c r="A45" s="28" t="s">
        <v>445</v>
      </c>
      <c r="B45" s="25">
        <v>47.15</v>
      </c>
      <c r="C45" s="25">
        <v>44.59</v>
      </c>
      <c r="D45" s="25">
        <v>2.57</v>
      </c>
      <c r="E45" s="25" t="s">
        <v>309</v>
      </c>
      <c r="F45" s="25" t="s">
        <v>309</v>
      </c>
      <c r="G45" s="25" t="s">
        <v>309</v>
      </c>
    </row>
    <row r="46" spans="1:7" x14ac:dyDescent="0.25">
      <c r="A46" s="28" t="s">
        <v>444</v>
      </c>
      <c r="B46" s="25">
        <v>32.47</v>
      </c>
      <c r="C46" s="25">
        <v>28.53</v>
      </c>
      <c r="D46" s="25">
        <v>3.94</v>
      </c>
      <c r="E46" s="25" t="s">
        <v>309</v>
      </c>
      <c r="F46" s="25" t="s">
        <v>309</v>
      </c>
      <c r="G46" s="25" t="s">
        <v>309</v>
      </c>
    </row>
    <row r="47" spans="1:7" ht="24" customHeight="1" x14ac:dyDescent="0.25">
      <c r="A47" s="28" t="s">
        <v>443</v>
      </c>
      <c r="B47" s="25">
        <v>2.61</v>
      </c>
      <c r="C47" s="25">
        <v>1.76</v>
      </c>
      <c r="D47" s="25">
        <v>0.85</v>
      </c>
      <c r="E47" s="25" t="s">
        <v>309</v>
      </c>
      <c r="F47" s="25" t="s">
        <v>309</v>
      </c>
      <c r="G47" s="25" t="s">
        <v>309</v>
      </c>
    </row>
    <row r="48" spans="1:7" x14ac:dyDescent="0.25">
      <c r="A48" s="28" t="s">
        <v>442</v>
      </c>
      <c r="B48" s="25">
        <v>2.2799999999999998</v>
      </c>
      <c r="C48" s="25">
        <v>2.19</v>
      </c>
      <c r="D48" s="25">
        <v>0.09</v>
      </c>
      <c r="E48" s="25" t="s">
        <v>309</v>
      </c>
      <c r="F48" s="25" t="s">
        <v>309</v>
      </c>
      <c r="G48" s="25" t="s">
        <v>309</v>
      </c>
    </row>
    <row r="49" spans="1:7" ht="26.25" x14ac:dyDescent="0.25">
      <c r="A49" s="28" t="s">
        <v>310</v>
      </c>
      <c r="B49" s="25">
        <v>39.01</v>
      </c>
      <c r="C49" s="25" t="s">
        <v>309</v>
      </c>
      <c r="D49" s="25" t="s">
        <v>309</v>
      </c>
      <c r="E49" s="25">
        <v>9.34</v>
      </c>
      <c r="F49" s="25">
        <v>22.84</v>
      </c>
      <c r="G49" s="25">
        <v>6.83</v>
      </c>
    </row>
    <row r="50" spans="1:7" x14ac:dyDescent="0.25">
      <c r="A50" s="31" t="s">
        <v>311</v>
      </c>
      <c r="B50" s="29" t="s">
        <v>426</v>
      </c>
      <c r="C50" s="29" t="s">
        <v>426</v>
      </c>
      <c r="D50" s="29" t="s">
        <v>426</v>
      </c>
      <c r="E50" s="29" t="s">
        <v>426</v>
      </c>
      <c r="F50" s="29" t="s">
        <v>426</v>
      </c>
      <c r="G50" s="29" t="s">
        <v>426</v>
      </c>
    </row>
    <row r="51" spans="1:7" ht="26.25" x14ac:dyDescent="0.25">
      <c r="A51" s="28" t="s">
        <v>441</v>
      </c>
      <c r="B51" s="25">
        <v>45.44</v>
      </c>
      <c r="C51" s="25">
        <v>31.14</v>
      </c>
      <c r="D51" s="25">
        <v>2.83</v>
      </c>
      <c r="E51" s="25">
        <v>2.23</v>
      </c>
      <c r="F51" s="25">
        <v>3.79</v>
      </c>
      <c r="G51" s="25">
        <v>5.45</v>
      </c>
    </row>
    <row r="52" spans="1:7" x14ac:dyDescent="0.25">
      <c r="A52" s="28" t="s">
        <v>312</v>
      </c>
      <c r="B52" s="25">
        <v>33.369999999999997</v>
      </c>
      <c r="C52" s="25">
        <v>17.52</v>
      </c>
      <c r="D52" s="25">
        <v>2.0099999999999998</v>
      </c>
      <c r="E52" s="25">
        <v>3.79</v>
      </c>
      <c r="F52" s="25">
        <v>9.8000000000000007</v>
      </c>
      <c r="G52" s="25">
        <v>0.24</v>
      </c>
    </row>
    <row r="53" spans="1:7" ht="24" customHeight="1" x14ac:dyDescent="0.25">
      <c r="A53" s="28" t="s">
        <v>313</v>
      </c>
      <c r="B53" s="25">
        <v>18.8</v>
      </c>
      <c r="C53" s="25">
        <v>12.63</v>
      </c>
      <c r="D53" s="25">
        <v>0.92</v>
      </c>
      <c r="E53" s="25">
        <v>1.55</v>
      </c>
      <c r="F53" s="25">
        <v>2.86</v>
      </c>
      <c r="G53" s="25">
        <v>0.84</v>
      </c>
    </row>
    <row r="54" spans="1:7" ht="15" customHeight="1" x14ac:dyDescent="0.25">
      <c r="A54" s="28" t="s">
        <v>314</v>
      </c>
      <c r="B54" s="25">
        <v>15.65</v>
      </c>
      <c r="C54" s="25">
        <v>10.54</v>
      </c>
      <c r="D54" s="25">
        <v>1.07</v>
      </c>
      <c r="E54" s="25">
        <v>0.89</v>
      </c>
      <c r="F54" s="25">
        <v>3.08</v>
      </c>
      <c r="G54" s="25">
        <v>0.08</v>
      </c>
    </row>
    <row r="55" spans="1:7" x14ac:dyDescent="0.25">
      <c r="A55" s="28" t="s">
        <v>440</v>
      </c>
      <c r="B55" s="25">
        <v>6.42</v>
      </c>
      <c r="C55" s="25">
        <v>2.89</v>
      </c>
      <c r="D55" s="25">
        <v>0.41</v>
      </c>
      <c r="E55" s="25">
        <v>0.5</v>
      </c>
      <c r="F55" s="25">
        <v>2.56</v>
      </c>
      <c r="G55" s="25" t="s">
        <v>278</v>
      </c>
    </row>
    <row r="56" spans="1:7" x14ac:dyDescent="0.25">
      <c r="A56" s="28" t="s">
        <v>439</v>
      </c>
      <c r="B56" s="25">
        <v>1.89</v>
      </c>
      <c r="C56" s="25">
        <v>1.1599999999999999</v>
      </c>
      <c r="D56" s="25">
        <v>0.11</v>
      </c>
      <c r="E56" s="25">
        <v>0.21</v>
      </c>
      <c r="F56" s="25">
        <v>0.3</v>
      </c>
      <c r="G56" s="25">
        <v>0.11</v>
      </c>
    </row>
    <row r="57" spans="1:7" x14ac:dyDescent="0.25">
      <c r="A57" s="28" t="s">
        <v>315</v>
      </c>
      <c r="B57" s="25">
        <v>1.46</v>
      </c>
      <c r="C57" s="25">
        <v>0.94</v>
      </c>
      <c r="D57" s="25">
        <v>0.08</v>
      </c>
      <c r="E57" s="25">
        <v>0.14000000000000001</v>
      </c>
      <c r="F57" s="25">
        <v>0.31</v>
      </c>
      <c r="G57" s="25" t="s">
        <v>309</v>
      </c>
    </row>
    <row r="58" spans="1:7" x14ac:dyDescent="0.25">
      <c r="A58" s="28" t="s">
        <v>316</v>
      </c>
      <c r="B58" s="25">
        <v>0.5</v>
      </c>
      <c r="C58" s="25">
        <v>0.26</v>
      </c>
      <c r="D58" s="25" t="s">
        <v>278</v>
      </c>
      <c r="E58" s="25" t="s">
        <v>278</v>
      </c>
      <c r="F58" s="25">
        <v>0.14000000000000001</v>
      </c>
      <c r="G58" s="25" t="s">
        <v>278</v>
      </c>
    </row>
    <row r="59" spans="1:7" x14ac:dyDescent="0.25">
      <c r="A59" s="31" t="s">
        <v>317</v>
      </c>
      <c r="B59" s="29" t="s">
        <v>426</v>
      </c>
      <c r="C59" s="29" t="s">
        <v>426</v>
      </c>
      <c r="D59" s="29" t="s">
        <v>426</v>
      </c>
      <c r="E59" s="29" t="s">
        <v>426</v>
      </c>
      <c r="F59" s="29" t="s">
        <v>426</v>
      </c>
      <c r="G59" s="29" t="s">
        <v>426</v>
      </c>
    </row>
    <row r="60" spans="1:7" x14ac:dyDescent="0.25">
      <c r="A60" s="28" t="s">
        <v>318</v>
      </c>
      <c r="B60" s="25">
        <v>76.03</v>
      </c>
      <c r="C60" s="25">
        <v>61.56</v>
      </c>
      <c r="D60" s="25">
        <v>5.49</v>
      </c>
      <c r="E60" s="25">
        <v>5.89</v>
      </c>
      <c r="F60" s="25" t="s">
        <v>309</v>
      </c>
      <c r="G60" s="25">
        <v>3.09</v>
      </c>
    </row>
    <row r="61" spans="1:7" x14ac:dyDescent="0.25">
      <c r="A61" s="28" t="s">
        <v>319</v>
      </c>
      <c r="B61" s="25">
        <v>9.69</v>
      </c>
      <c r="C61" s="25">
        <v>5.87</v>
      </c>
      <c r="D61" s="25">
        <v>0.28000000000000003</v>
      </c>
      <c r="E61" s="25">
        <v>0.46</v>
      </c>
      <c r="F61" s="25" t="s">
        <v>309</v>
      </c>
      <c r="G61" s="25">
        <v>3.08</v>
      </c>
    </row>
    <row r="62" spans="1:7" ht="24" customHeight="1" x14ac:dyDescent="0.25">
      <c r="A62" s="28" t="s">
        <v>320</v>
      </c>
      <c r="B62" s="25">
        <v>5.19</v>
      </c>
      <c r="C62" s="25">
        <v>3.06</v>
      </c>
      <c r="D62" s="25">
        <v>0.55000000000000004</v>
      </c>
      <c r="E62" s="25">
        <v>1.23</v>
      </c>
      <c r="F62" s="25" t="s">
        <v>309</v>
      </c>
      <c r="G62" s="25">
        <v>0.35</v>
      </c>
    </row>
    <row r="63" spans="1:7" x14ac:dyDescent="0.25">
      <c r="A63" s="28" t="s">
        <v>321</v>
      </c>
      <c r="B63" s="25">
        <v>4.8899999999999997</v>
      </c>
      <c r="C63" s="25">
        <v>3.6</v>
      </c>
      <c r="D63" s="25">
        <v>0.59</v>
      </c>
      <c r="E63" s="25">
        <v>0.66</v>
      </c>
      <c r="F63" s="25" t="s">
        <v>309</v>
      </c>
      <c r="G63" s="25" t="s">
        <v>278</v>
      </c>
    </row>
    <row r="64" spans="1:7" x14ac:dyDescent="0.25">
      <c r="A64" s="28" t="s">
        <v>322</v>
      </c>
      <c r="B64" s="25">
        <v>2.14</v>
      </c>
      <c r="C64" s="25">
        <v>1.58</v>
      </c>
      <c r="D64" s="25">
        <v>0.11</v>
      </c>
      <c r="E64" s="25">
        <v>0.43</v>
      </c>
      <c r="F64" s="25" t="s">
        <v>309</v>
      </c>
      <c r="G64" s="25" t="s">
        <v>278</v>
      </c>
    </row>
    <row r="65" spans="1:7" x14ac:dyDescent="0.25">
      <c r="A65" s="28" t="s">
        <v>323</v>
      </c>
      <c r="B65" s="25">
        <v>1.49</v>
      </c>
      <c r="C65" s="25">
        <v>0.73</v>
      </c>
      <c r="D65" s="25">
        <v>0.18</v>
      </c>
      <c r="E65" s="25">
        <v>0.51</v>
      </c>
      <c r="F65" s="25" t="s">
        <v>309</v>
      </c>
      <c r="G65" s="25">
        <v>0.08</v>
      </c>
    </row>
    <row r="66" spans="1:7" x14ac:dyDescent="0.25">
      <c r="A66" s="28" t="s">
        <v>316</v>
      </c>
      <c r="B66" s="25">
        <v>1.26</v>
      </c>
      <c r="C66" s="25">
        <v>0.67</v>
      </c>
      <c r="D66" s="25">
        <v>0.27</v>
      </c>
      <c r="E66" s="25">
        <v>0.15</v>
      </c>
      <c r="F66" s="25" t="s">
        <v>309</v>
      </c>
      <c r="G66" s="25">
        <v>0.18</v>
      </c>
    </row>
    <row r="67" spans="1:7" ht="26.25" x14ac:dyDescent="0.25">
      <c r="A67" s="28" t="s">
        <v>324</v>
      </c>
      <c r="B67" s="25">
        <v>22.84</v>
      </c>
      <c r="C67" s="25" t="s">
        <v>309</v>
      </c>
      <c r="D67" s="25" t="s">
        <v>309</v>
      </c>
      <c r="E67" s="25" t="s">
        <v>309</v>
      </c>
      <c r="F67" s="25">
        <v>22.84</v>
      </c>
      <c r="G67" s="25" t="s">
        <v>309</v>
      </c>
    </row>
    <row r="68" spans="1:7" ht="26.25" x14ac:dyDescent="0.25">
      <c r="A68" s="31" t="s">
        <v>325</v>
      </c>
      <c r="B68" s="29" t="s">
        <v>426</v>
      </c>
      <c r="C68" s="29" t="s">
        <v>426</v>
      </c>
      <c r="D68" s="29" t="s">
        <v>426</v>
      </c>
      <c r="E68" s="29" t="s">
        <v>426</v>
      </c>
      <c r="F68" s="29" t="s">
        <v>426</v>
      </c>
      <c r="G68" s="29" t="s">
        <v>426</v>
      </c>
    </row>
    <row r="69" spans="1:7" x14ac:dyDescent="0.25">
      <c r="A69" s="33" t="s">
        <v>326</v>
      </c>
      <c r="B69" s="25">
        <v>4.59</v>
      </c>
      <c r="C69" s="25">
        <v>0.09</v>
      </c>
      <c r="D69" s="25">
        <v>0.05</v>
      </c>
      <c r="E69" s="25">
        <v>0.77</v>
      </c>
      <c r="F69" s="25">
        <v>3.56</v>
      </c>
      <c r="G69" s="25">
        <v>0.11</v>
      </c>
    </row>
    <row r="70" spans="1:7" x14ac:dyDescent="0.25">
      <c r="A70" s="33">
        <v>3</v>
      </c>
      <c r="B70" s="25">
        <v>8.73</v>
      </c>
      <c r="C70" s="25">
        <v>0.65</v>
      </c>
      <c r="D70" s="25">
        <v>0.3</v>
      </c>
      <c r="E70" s="25">
        <v>1.71</v>
      </c>
      <c r="F70" s="25">
        <v>5.86</v>
      </c>
      <c r="G70" s="25">
        <v>0.21</v>
      </c>
    </row>
    <row r="71" spans="1:7" ht="33.950000000000003" customHeight="1" x14ac:dyDescent="0.25">
      <c r="A71" s="33">
        <v>4</v>
      </c>
      <c r="B71" s="25">
        <v>15.95</v>
      </c>
      <c r="C71" s="25">
        <v>3.3</v>
      </c>
      <c r="D71" s="25">
        <v>1.46</v>
      </c>
      <c r="E71" s="25">
        <v>3.04</v>
      </c>
      <c r="F71" s="25">
        <v>6.98</v>
      </c>
      <c r="G71" s="25">
        <v>1.17</v>
      </c>
    </row>
    <row r="72" spans="1:7" x14ac:dyDescent="0.25">
      <c r="A72" s="33">
        <v>5</v>
      </c>
      <c r="B72" s="25">
        <v>19.54</v>
      </c>
      <c r="C72" s="25">
        <v>9.77</v>
      </c>
      <c r="D72" s="25">
        <v>1.81</v>
      </c>
      <c r="E72" s="25">
        <v>2.17</v>
      </c>
      <c r="F72" s="25">
        <v>4.13</v>
      </c>
      <c r="G72" s="25">
        <v>1.65</v>
      </c>
    </row>
    <row r="73" spans="1:7" x14ac:dyDescent="0.25">
      <c r="A73" s="33">
        <v>6</v>
      </c>
      <c r="B73" s="25">
        <v>22.1</v>
      </c>
      <c r="C73" s="25">
        <v>15.86</v>
      </c>
      <c r="D73" s="25">
        <v>1.66</v>
      </c>
      <c r="E73" s="25">
        <v>0.97</v>
      </c>
      <c r="F73" s="25">
        <v>1.68</v>
      </c>
      <c r="G73" s="25">
        <v>1.94</v>
      </c>
    </row>
    <row r="74" spans="1:7" x14ac:dyDescent="0.25">
      <c r="A74" s="33">
        <v>7</v>
      </c>
      <c r="B74" s="25">
        <v>18.86</v>
      </c>
      <c r="C74" s="25">
        <v>16.23</v>
      </c>
      <c r="D74" s="25">
        <v>1.1000000000000001</v>
      </c>
      <c r="E74" s="25">
        <v>0.27</v>
      </c>
      <c r="F74" s="25">
        <v>0.38</v>
      </c>
      <c r="G74" s="25">
        <v>0.87</v>
      </c>
    </row>
    <row r="75" spans="1:7" x14ac:dyDescent="0.25">
      <c r="A75" s="33">
        <v>8</v>
      </c>
      <c r="B75" s="25">
        <v>13.87</v>
      </c>
      <c r="C75" s="25">
        <v>12.42</v>
      </c>
      <c r="D75" s="25">
        <v>0.56000000000000005</v>
      </c>
      <c r="E75" s="25">
        <v>0.16</v>
      </c>
      <c r="F75" s="25">
        <v>0.15</v>
      </c>
      <c r="G75" s="25">
        <v>0.57999999999999996</v>
      </c>
    </row>
    <row r="76" spans="1:7" x14ac:dyDescent="0.25">
      <c r="A76" s="33" t="s">
        <v>327</v>
      </c>
      <c r="B76" s="25">
        <v>19.899999999999999</v>
      </c>
      <c r="C76" s="25">
        <v>18.73</v>
      </c>
      <c r="D76" s="25">
        <v>0.51</v>
      </c>
      <c r="E76" s="25">
        <v>0.25</v>
      </c>
      <c r="F76" s="25">
        <v>0.11</v>
      </c>
      <c r="G76" s="25">
        <v>0.3</v>
      </c>
    </row>
    <row r="77" spans="1:7" x14ac:dyDescent="0.25">
      <c r="A77" s="31" t="s">
        <v>328</v>
      </c>
      <c r="B77" s="25" t="s">
        <v>426</v>
      </c>
      <c r="C77" s="25" t="s">
        <v>426</v>
      </c>
      <c r="D77" s="25" t="s">
        <v>426</v>
      </c>
      <c r="E77" s="25" t="s">
        <v>426</v>
      </c>
      <c r="F77" s="25" t="s">
        <v>426</v>
      </c>
      <c r="G77" s="25" t="s">
        <v>426</v>
      </c>
    </row>
    <row r="78" spans="1:7" x14ac:dyDescent="0.25">
      <c r="A78" s="33">
        <v>0</v>
      </c>
      <c r="B78" s="25">
        <v>1.82</v>
      </c>
      <c r="C78" s="25">
        <v>0.1</v>
      </c>
      <c r="D78" s="25" t="s">
        <v>278</v>
      </c>
      <c r="E78" s="25">
        <v>0.32</v>
      </c>
      <c r="F78" s="25">
        <v>1.36</v>
      </c>
      <c r="G78" s="25" t="s">
        <v>278</v>
      </c>
    </row>
    <row r="79" spans="1:7" x14ac:dyDescent="0.25">
      <c r="A79" s="33">
        <v>1</v>
      </c>
      <c r="B79" s="25">
        <v>14.52</v>
      </c>
      <c r="C79" s="25">
        <v>1.25</v>
      </c>
      <c r="D79" s="25">
        <v>0.49</v>
      </c>
      <c r="E79" s="25">
        <v>2.61</v>
      </c>
      <c r="F79" s="25">
        <v>9.7799999999999994</v>
      </c>
      <c r="G79" s="25">
        <v>0.4</v>
      </c>
    </row>
    <row r="80" spans="1:7" ht="24" customHeight="1" x14ac:dyDescent="0.25">
      <c r="A80" s="33">
        <v>2</v>
      </c>
      <c r="B80" s="25">
        <v>30.67</v>
      </c>
      <c r="C80" s="25">
        <v>10.56</v>
      </c>
      <c r="D80" s="25">
        <v>3.19</v>
      </c>
      <c r="E80" s="25">
        <v>4.57</v>
      </c>
      <c r="F80" s="25">
        <v>9.99</v>
      </c>
      <c r="G80" s="25">
        <v>2.36</v>
      </c>
    </row>
    <row r="81" spans="1:7" x14ac:dyDescent="0.25">
      <c r="A81" s="33">
        <v>3</v>
      </c>
      <c r="B81" s="25">
        <v>48.27</v>
      </c>
      <c r="C81" s="25">
        <v>38.869999999999997</v>
      </c>
      <c r="D81" s="25">
        <v>2.94</v>
      </c>
      <c r="E81" s="25">
        <v>1.48</v>
      </c>
      <c r="F81" s="25">
        <v>1.51</v>
      </c>
      <c r="G81" s="25">
        <v>3.49</v>
      </c>
    </row>
    <row r="82" spans="1:7" x14ac:dyDescent="0.25">
      <c r="A82" s="33">
        <v>4</v>
      </c>
      <c r="B82" s="25">
        <v>22.08</v>
      </c>
      <c r="C82" s="25">
        <v>20.61</v>
      </c>
      <c r="D82" s="25">
        <v>0.57999999999999996</v>
      </c>
      <c r="E82" s="25">
        <v>0.23</v>
      </c>
      <c r="F82" s="25">
        <v>0.15</v>
      </c>
      <c r="G82" s="25">
        <v>0.51</v>
      </c>
    </row>
    <row r="83" spans="1:7" x14ac:dyDescent="0.25">
      <c r="A83" s="33" t="s">
        <v>329</v>
      </c>
      <c r="B83" s="25">
        <v>6.16</v>
      </c>
      <c r="C83" s="25">
        <v>5.69</v>
      </c>
      <c r="D83" s="25">
        <v>0.21</v>
      </c>
      <c r="E83" s="25">
        <v>0.13</v>
      </c>
      <c r="F83" s="25" t="s">
        <v>278</v>
      </c>
      <c r="G83" s="25">
        <v>7.0000000000000007E-2</v>
      </c>
    </row>
    <row r="84" spans="1:7" ht="26.25" x14ac:dyDescent="0.25">
      <c r="A84" s="31" t="s">
        <v>330</v>
      </c>
      <c r="B84" s="29" t="s">
        <v>426</v>
      </c>
      <c r="C84" s="29" t="s">
        <v>426</v>
      </c>
      <c r="D84" s="29" t="s">
        <v>426</v>
      </c>
      <c r="E84" s="29" t="s">
        <v>426</v>
      </c>
      <c r="F84" s="29" t="s">
        <v>426</v>
      </c>
      <c r="G84" s="29" t="s">
        <v>426</v>
      </c>
    </row>
    <row r="85" spans="1:7" x14ac:dyDescent="0.25">
      <c r="A85" s="33">
        <v>1</v>
      </c>
      <c r="B85" s="25">
        <v>8.41</v>
      </c>
      <c r="C85" s="25">
        <v>1.43</v>
      </c>
      <c r="D85" s="25">
        <v>0.31</v>
      </c>
      <c r="E85" s="25">
        <v>1.55</v>
      </c>
      <c r="F85" s="25">
        <v>4.84</v>
      </c>
      <c r="G85" s="25">
        <v>0.28000000000000003</v>
      </c>
    </row>
    <row r="86" spans="1:7" x14ac:dyDescent="0.25">
      <c r="A86" s="33">
        <v>2</v>
      </c>
      <c r="B86" s="25">
        <v>27.88</v>
      </c>
      <c r="C86" s="25">
        <v>9.65</v>
      </c>
      <c r="D86" s="25">
        <v>2.13</v>
      </c>
      <c r="E86" s="25">
        <v>3.9</v>
      </c>
      <c r="F86" s="25">
        <v>10.07</v>
      </c>
      <c r="G86" s="25">
        <v>2.13</v>
      </c>
    </row>
    <row r="87" spans="1:7" ht="33.950000000000003" customHeight="1" x14ac:dyDescent="0.25">
      <c r="A87" s="33">
        <v>3</v>
      </c>
      <c r="B87" s="25">
        <v>32.82</v>
      </c>
      <c r="C87" s="25">
        <v>19.91</v>
      </c>
      <c r="D87" s="25">
        <v>2.39</v>
      </c>
      <c r="E87" s="25">
        <v>2.5499999999999998</v>
      </c>
      <c r="F87" s="25">
        <v>5.6</v>
      </c>
      <c r="G87" s="25">
        <v>2.36</v>
      </c>
    </row>
    <row r="88" spans="1:7" x14ac:dyDescent="0.25">
      <c r="A88" s="33">
        <v>4</v>
      </c>
      <c r="B88" s="25">
        <v>26.77</v>
      </c>
      <c r="C88" s="25">
        <v>21.33</v>
      </c>
      <c r="D88" s="25">
        <v>1.5</v>
      </c>
      <c r="E88" s="25">
        <v>0.82</v>
      </c>
      <c r="F88" s="25">
        <v>1.86</v>
      </c>
      <c r="G88" s="25">
        <v>1.26</v>
      </c>
    </row>
    <row r="89" spans="1:7" x14ac:dyDescent="0.25">
      <c r="A89" s="33" t="s">
        <v>329</v>
      </c>
      <c r="B89" s="25">
        <v>27.64</v>
      </c>
      <c r="C89" s="25">
        <v>24.75</v>
      </c>
      <c r="D89" s="25">
        <v>1.1100000000000001</v>
      </c>
      <c r="E89" s="25">
        <v>0.51</v>
      </c>
      <c r="F89" s="25">
        <v>0.47</v>
      </c>
      <c r="G89" s="25">
        <v>0.79</v>
      </c>
    </row>
    <row r="90" spans="1:7" x14ac:dyDescent="0.25">
      <c r="A90" s="31" t="s">
        <v>331</v>
      </c>
      <c r="B90" s="29" t="s">
        <v>426</v>
      </c>
      <c r="C90" s="29" t="s">
        <v>426</v>
      </c>
      <c r="D90" s="29" t="s">
        <v>426</v>
      </c>
      <c r="E90" s="29" t="s">
        <v>426</v>
      </c>
      <c r="F90" s="29" t="s">
        <v>426</v>
      </c>
      <c r="G90" s="29" t="s">
        <v>426</v>
      </c>
    </row>
    <row r="91" spans="1:7" x14ac:dyDescent="0.25">
      <c r="A91" s="33">
        <v>0</v>
      </c>
      <c r="B91" s="25">
        <v>0.15</v>
      </c>
      <c r="C91" s="25">
        <v>7.0000000000000007E-2</v>
      </c>
      <c r="D91" s="25" t="s">
        <v>278</v>
      </c>
      <c r="E91" s="25" t="s">
        <v>278</v>
      </c>
      <c r="F91" s="25" t="s">
        <v>278</v>
      </c>
      <c r="G91" s="25" t="s">
        <v>278</v>
      </c>
    </row>
    <row r="92" spans="1:7" x14ac:dyDescent="0.25">
      <c r="A92" s="33">
        <v>1</v>
      </c>
      <c r="B92" s="25">
        <v>50.32</v>
      </c>
      <c r="C92" s="25">
        <v>21.7</v>
      </c>
      <c r="D92" s="25">
        <v>3.03</v>
      </c>
      <c r="E92" s="25">
        <v>7.24</v>
      </c>
      <c r="F92" s="25">
        <v>16.260000000000002</v>
      </c>
      <c r="G92" s="25">
        <v>2.1</v>
      </c>
    </row>
    <row r="93" spans="1:7" ht="24" customHeight="1" x14ac:dyDescent="0.25">
      <c r="A93" s="33">
        <v>2</v>
      </c>
      <c r="B93" s="25">
        <v>56.85</v>
      </c>
      <c r="C93" s="25">
        <v>40.42</v>
      </c>
      <c r="D93" s="25">
        <v>3.7</v>
      </c>
      <c r="E93" s="25">
        <v>1.86</v>
      </c>
      <c r="F93" s="25">
        <v>6.36</v>
      </c>
      <c r="G93" s="25">
        <v>4.51</v>
      </c>
    </row>
    <row r="94" spans="1:7" x14ac:dyDescent="0.25">
      <c r="A94" s="33" t="s">
        <v>332</v>
      </c>
      <c r="B94" s="25">
        <v>16.21</v>
      </c>
      <c r="C94" s="25">
        <v>14.89</v>
      </c>
      <c r="D94" s="25">
        <v>0.72</v>
      </c>
      <c r="E94" s="25">
        <v>0.23</v>
      </c>
      <c r="F94" s="25">
        <v>0.15</v>
      </c>
      <c r="G94" s="25">
        <v>0.22</v>
      </c>
    </row>
    <row r="95" spans="1:7" x14ac:dyDescent="0.25">
      <c r="A95" s="31" t="s">
        <v>333</v>
      </c>
      <c r="B95" s="29" t="s">
        <v>426</v>
      </c>
      <c r="C95" s="29" t="s">
        <v>426</v>
      </c>
      <c r="D95" s="29" t="s">
        <v>426</v>
      </c>
      <c r="E95" s="29" t="s">
        <v>426</v>
      </c>
      <c r="F95" s="29" t="s">
        <v>426</v>
      </c>
      <c r="G95" s="29" t="s">
        <v>426</v>
      </c>
    </row>
    <row r="96" spans="1:7" x14ac:dyDescent="0.25">
      <c r="A96" s="33">
        <v>0</v>
      </c>
      <c r="B96" s="25">
        <v>86.83</v>
      </c>
      <c r="C96" s="25">
        <v>47.8</v>
      </c>
      <c r="D96" s="25">
        <v>4.0599999999999996</v>
      </c>
      <c r="E96" s="25">
        <v>8.2100000000000009</v>
      </c>
      <c r="F96" s="25">
        <v>20.77</v>
      </c>
      <c r="G96" s="25">
        <v>5.98</v>
      </c>
    </row>
    <row r="97" spans="1:7" x14ac:dyDescent="0.25">
      <c r="A97" s="33">
        <v>1</v>
      </c>
      <c r="B97" s="25">
        <v>33.79</v>
      </c>
      <c r="C97" s="25">
        <v>26.87</v>
      </c>
      <c r="D97" s="25">
        <v>3.21</v>
      </c>
      <c r="E97" s="25">
        <v>1.03</v>
      </c>
      <c r="F97" s="25">
        <v>1.94</v>
      </c>
      <c r="G97" s="25">
        <v>0.75</v>
      </c>
    </row>
    <row r="98" spans="1:7" ht="24" customHeight="1" x14ac:dyDescent="0.25">
      <c r="A98" s="33" t="s">
        <v>334</v>
      </c>
      <c r="B98" s="25">
        <v>2.91</v>
      </c>
      <c r="C98" s="25">
        <v>2.39</v>
      </c>
      <c r="D98" s="25">
        <v>0.18</v>
      </c>
      <c r="E98" s="25">
        <v>0.11</v>
      </c>
      <c r="F98" s="25">
        <v>0.13</v>
      </c>
      <c r="G98" s="25">
        <v>0.1</v>
      </c>
    </row>
    <row r="99" spans="1:7" x14ac:dyDescent="0.25">
      <c r="A99" s="31" t="s">
        <v>335</v>
      </c>
      <c r="B99" s="29" t="s">
        <v>426</v>
      </c>
      <c r="C99" s="29" t="s">
        <v>426</v>
      </c>
      <c r="D99" s="29" t="s">
        <v>426</v>
      </c>
      <c r="E99" s="29" t="s">
        <v>426</v>
      </c>
      <c r="F99" s="29" t="s">
        <v>426</v>
      </c>
      <c r="G99" s="29" t="s">
        <v>426</v>
      </c>
    </row>
    <row r="100" spans="1:7" x14ac:dyDescent="0.25">
      <c r="A100" s="28" t="s">
        <v>336</v>
      </c>
      <c r="B100" s="25">
        <v>36.83</v>
      </c>
      <c r="C100" s="25">
        <v>33.86</v>
      </c>
      <c r="D100" s="25">
        <v>2.98</v>
      </c>
      <c r="E100" s="25" t="s">
        <v>309</v>
      </c>
      <c r="F100" s="25" t="s">
        <v>309</v>
      </c>
      <c r="G100" s="25" t="s">
        <v>309</v>
      </c>
    </row>
    <row r="101" spans="1:7" x14ac:dyDescent="0.25">
      <c r="A101" s="26" t="s">
        <v>337</v>
      </c>
      <c r="B101" s="25">
        <v>21.71</v>
      </c>
      <c r="C101" s="25">
        <v>19.850000000000001</v>
      </c>
      <c r="D101" s="25">
        <v>1.87</v>
      </c>
      <c r="E101" s="25" t="s">
        <v>309</v>
      </c>
      <c r="F101" s="25" t="s">
        <v>309</v>
      </c>
      <c r="G101" s="25" t="s">
        <v>309</v>
      </c>
    </row>
    <row r="102" spans="1:7" ht="24" customHeight="1" x14ac:dyDescent="0.25">
      <c r="A102" s="26" t="s">
        <v>338</v>
      </c>
      <c r="B102" s="25">
        <v>15.12</v>
      </c>
      <c r="C102" s="25">
        <v>14.01</v>
      </c>
      <c r="D102" s="25">
        <v>1.1100000000000001</v>
      </c>
      <c r="E102" s="25" t="s">
        <v>309</v>
      </c>
      <c r="F102" s="25" t="s">
        <v>309</v>
      </c>
      <c r="G102" s="25" t="s">
        <v>309</v>
      </c>
    </row>
    <row r="103" spans="1:7" x14ac:dyDescent="0.25">
      <c r="A103" s="33" t="s">
        <v>339</v>
      </c>
      <c r="B103" s="25">
        <v>47.68</v>
      </c>
      <c r="C103" s="25">
        <v>43.21</v>
      </c>
      <c r="D103" s="25">
        <v>4.47</v>
      </c>
      <c r="E103" s="25" t="s">
        <v>309</v>
      </c>
      <c r="F103" s="25" t="s">
        <v>309</v>
      </c>
      <c r="G103" s="25" t="s">
        <v>309</v>
      </c>
    </row>
    <row r="104" spans="1:7" ht="26.25" x14ac:dyDescent="0.25">
      <c r="A104" s="33" t="s">
        <v>310</v>
      </c>
      <c r="B104" s="25">
        <v>39.01</v>
      </c>
      <c r="C104" s="25" t="s">
        <v>309</v>
      </c>
      <c r="D104" s="25" t="s">
        <v>309</v>
      </c>
      <c r="E104" s="25">
        <v>9.34</v>
      </c>
      <c r="F104" s="25">
        <v>22.84</v>
      </c>
      <c r="G104" s="25">
        <v>6.83</v>
      </c>
    </row>
    <row r="105" spans="1:7" x14ac:dyDescent="0.25">
      <c r="A105" s="31" t="s">
        <v>340</v>
      </c>
      <c r="B105" s="29" t="s">
        <v>426</v>
      </c>
      <c r="C105" s="29" t="s">
        <v>426</v>
      </c>
      <c r="D105" s="29" t="s">
        <v>426</v>
      </c>
      <c r="E105" s="29" t="s">
        <v>426</v>
      </c>
      <c r="F105" s="29" t="s">
        <v>426</v>
      </c>
      <c r="G105" s="29" t="s">
        <v>426</v>
      </c>
    </row>
    <row r="106" spans="1:7" x14ac:dyDescent="0.25">
      <c r="A106" s="28" t="s">
        <v>336</v>
      </c>
      <c r="B106" s="25">
        <v>56.5</v>
      </c>
      <c r="C106" s="25">
        <v>52.99</v>
      </c>
      <c r="D106" s="25">
        <v>3.52</v>
      </c>
      <c r="E106" s="25" t="s">
        <v>309</v>
      </c>
      <c r="F106" s="25" t="s">
        <v>309</v>
      </c>
      <c r="G106" s="25" t="s">
        <v>309</v>
      </c>
    </row>
    <row r="107" spans="1:7" x14ac:dyDescent="0.25">
      <c r="A107" s="26" t="s">
        <v>341</v>
      </c>
      <c r="B107" s="25">
        <v>7.68</v>
      </c>
      <c r="C107" s="25">
        <v>7.1</v>
      </c>
      <c r="D107" s="25">
        <v>0.56999999999999995</v>
      </c>
      <c r="E107" s="25" t="s">
        <v>309</v>
      </c>
      <c r="F107" s="25" t="s">
        <v>309</v>
      </c>
      <c r="G107" s="25" t="s">
        <v>309</v>
      </c>
    </row>
    <row r="108" spans="1:7" ht="24" customHeight="1" x14ac:dyDescent="0.25">
      <c r="A108" s="26" t="s">
        <v>342</v>
      </c>
      <c r="B108" s="25">
        <v>48.83</v>
      </c>
      <c r="C108" s="25">
        <v>45.88</v>
      </c>
      <c r="D108" s="25">
        <v>2.94</v>
      </c>
      <c r="E108" s="25" t="s">
        <v>309</v>
      </c>
      <c r="F108" s="25" t="s">
        <v>309</v>
      </c>
      <c r="G108" s="25" t="s">
        <v>309</v>
      </c>
    </row>
    <row r="109" spans="1:7" x14ac:dyDescent="0.25">
      <c r="A109" s="28" t="s">
        <v>339</v>
      </c>
      <c r="B109" s="25">
        <v>28.01</v>
      </c>
      <c r="C109" s="25">
        <v>24.08</v>
      </c>
      <c r="D109" s="25">
        <v>3.94</v>
      </c>
      <c r="E109" s="25" t="s">
        <v>309</v>
      </c>
      <c r="F109" s="25" t="s">
        <v>309</v>
      </c>
      <c r="G109" s="25" t="s">
        <v>309</v>
      </c>
    </row>
    <row r="110" spans="1:7" ht="26.25" x14ac:dyDescent="0.25">
      <c r="A110" s="33" t="s">
        <v>310</v>
      </c>
      <c r="B110" s="25">
        <v>39.01</v>
      </c>
      <c r="C110" s="25" t="s">
        <v>309</v>
      </c>
      <c r="D110" s="25" t="s">
        <v>309</v>
      </c>
      <c r="E110" s="25">
        <v>9.34</v>
      </c>
      <c r="F110" s="25">
        <v>22.84</v>
      </c>
      <c r="G110" s="25">
        <v>6.83</v>
      </c>
    </row>
    <row r="111" spans="1:7" x14ac:dyDescent="0.25">
      <c r="A111" s="31" t="s">
        <v>343</v>
      </c>
      <c r="B111" s="29" t="s">
        <v>426</v>
      </c>
      <c r="C111" s="29" t="s">
        <v>426</v>
      </c>
      <c r="D111" s="29" t="s">
        <v>426</v>
      </c>
      <c r="E111" s="29" t="s">
        <v>426</v>
      </c>
      <c r="F111" s="29" t="s">
        <v>426</v>
      </c>
      <c r="G111" s="29" t="s">
        <v>426</v>
      </c>
    </row>
    <row r="112" spans="1:7" x14ac:dyDescent="0.25">
      <c r="A112" s="28" t="s">
        <v>336</v>
      </c>
      <c r="B112" s="25">
        <v>51.79</v>
      </c>
      <c r="C112" s="25">
        <v>48.19</v>
      </c>
      <c r="D112" s="25">
        <v>3.6</v>
      </c>
      <c r="E112" s="25" t="s">
        <v>309</v>
      </c>
      <c r="F112" s="25" t="s">
        <v>309</v>
      </c>
      <c r="G112" s="25" t="s">
        <v>309</v>
      </c>
    </row>
    <row r="113" spans="1:7" x14ac:dyDescent="0.25">
      <c r="A113" s="26" t="s">
        <v>344</v>
      </c>
      <c r="B113" s="25">
        <v>11.27</v>
      </c>
      <c r="C113" s="25">
        <v>9.64</v>
      </c>
      <c r="D113" s="25">
        <v>1.64</v>
      </c>
      <c r="E113" s="25" t="s">
        <v>309</v>
      </c>
      <c r="F113" s="25" t="s">
        <v>309</v>
      </c>
      <c r="G113" s="25" t="s">
        <v>309</v>
      </c>
    </row>
    <row r="114" spans="1:7" ht="24" customHeight="1" x14ac:dyDescent="0.25">
      <c r="A114" s="26" t="s">
        <v>345</v>
      </c>
      <c r="B114" s="25">
        <v>34.18</v>
      </c>
      <c r="C114" s="25">
        <v>32.270000000000003</v>
      </c>
      <c r="D114" s="25">
        <v>1.91</v>
      </c>
      <c r="E114" s="25" t="s">
        <v>309</v>
      </c>
      <c r="F114" s="25" t="s">
        <v>309</v>
      </c>
      <c r="G114" s="25" t="s">
        <v>309</v>
      </c>
    </row>
    <row r="115" spans="1:7" ht="24" customHeight="1" x14ac:dyDescent="0.25">
      <c r="A115" s="26" t="s">
        <v>346</v>
      </c>
      <c r="B115" s="25">
        <v>6.34</v>
      </c>
      <c r="C115" s="25">
        <v>6.28</v>
      </c>
      <c r="D115" s="25">
        <v>0.06</v>
      </c>
      <c r="E115" s="25" t="s">
        <v>309</v>
      </c>
      <c r="F115" s="25" t="s">
        <v>309</v>
      </c>
      <c r="G115" s="25" t="s">
        <v>309</v>
      </c>
    </row>
    <row r="116" spans="1:7" x14ac:dyDescent="0.25">
      <c r="A116" s="28" t="s">
        <v>339</v>
      </c>
      <c r="B116" s="25">
        <v>32.72</v>
      </c>
      <c r="C116" s="25">
        <v>28.88</v>
      </c>
      <c r="D116" s="25">
        <v>3.85</v>
      </c>
      <c r="E116" s="25" t="s">
        <v>309</v>
      </c>
      <c r="F116" s="25" t="s">
        <v>309</v>
      </c>
      <c r="G116" s="25" t="s">
        <v>309</v>
      </c>
    </row>
    <row r="117" spans="1:7" ht="26.25" x14ac:dyDescent="0.25">
      <c r="A117" s="33" t="s">
        <v>310</v>
      </c>
      <c r="B117" s="25">
        <v>39.01</v>
      </c>
      <c r="C117" s="25" t="s">
        <v>309</v>
      </c>
      <c r="D117" s="25" t="s">
        <v>309</v>
      </c>
      <c r="E117" s="25">
        <v>9.34</v>
      </c>
      <c r="F117" s="25">
        <v>22.84</v>
      </c>
      <c r="G117" s="25">
        <v>6.83</v>
      </c>
    </row>
    <row r="118" spans="1:7" x14ac:dyDescent="0.25">
      <c r="A118" s="31" t="s">
        <v>347</v>
      </c>
      <c r="B118" s="29" t="s">
        <v>426</v>
      </c>
      <c r="C118" s="29" t="s">
        <v>426</v>
      </c>
      <c r="D118" s="29" t="s">
        <v>426</v>
      </c>
      <c r="E118" s="29" t="s">
        <v>426</v>
      </c>
      <c r="F118" s="29" t="s">
        <v>426</v>
      </c>
      <c r="G118" s="29" t="s">
        <v>426</v>
      </c>
    </row>
    <row r="119" spans="1:7" x14ac:dyDescent="0.25">
      <c r="A119" s="28" t="s">
        <v>348</v>
      </c>
      <c r="B119" s="25">
        <v>34.340000000000003</v>
      </c>
      <c r="C119" s="25">
        <v>24.33</v>
      </c>
      <c r="D119" s="25">
        <v>1.8</v>
      </c>
      <c r="E119" s="25">
        <v>1.59</v>
      </c>
      <c r="F119" s="25">
        <v>5.22</v>
      </c>
      <c r="G119" s="25">
        <v>1.39</v>
      </c>
    </row>
    <row r="120" spans="1:7" x14ac:dyDescent="0.25">
      <c r="A120" s="28" t="s">
        <v>349</v>
      </c>
      <c r="B120" s="25">
        <v>64.27</v>
      </c>
      <c r="C120" s="25">
        <v>40.369999999999997</v>
      </c>
      <c r="D120" s="25">
        <v>3.98</v>
      </c>
      <c r="E120" s="25">
        <v>4.41</v>
      </c>
      <c r="F120" s="25">
        <v>12.22</v>
      </c>
      <c r="G120" s="25">
        <v>3.28</v>
      </c>
    </row>
    <row r="121" spans="1:7" ht="24" customHeight="1" x14ac:dyDescent="0.25">
      <c r="A121" s="28" t="s">
        <v>350</v>
      </c>
      <c r="B121" s="25">
        <v>21.29</v>
      </c>
      <c r="C121" s="25">
        <v>11.11</v>
      </c>
      <c r="D121" s="25">
        <v>1.45</v>
      </c>
      <c r="E121" s="25">
        <v>2.7</v>
      </c>
      <c r="F121" s="25">
        <v>4.1500000000000004</v>
      </c>
      <c r="G121" s="25">
        <v>1.87</v>
      </c>
    </row>
    <row r="122" spans="1:7" x14ac:dyDescent="0.25">
      <c r="A122" s="28" t="s">
        <v>438</v>
      </c>
      <c r="B122" s="25">
        <v>3.63</v>
      </c>
      <c r="C122" s="25">
        <v>1.25</v>
      </c>
      <c r="D122" s="25">
        <v>0.21</v>
      </c>
      <c r="E122" s="25">
        <v>0.64</v>
      </c>
      <c r="F122" s="25">
        <v>1.24</v>
      </c>
      <c r="G122" s="25">
        <v>0.28999999999999998</v>
      </c>
    </row>
    <row r="123" spans="1:7" ht="26.25" x14ac:dyDescent="0.25">
      <c r="A123" s="31" t="s">
        <v>351</v>
      </c>
      <c r="B123" s="29" t="s">
        <v>426</v>
      </c>
      <c r="C123" s="29" t="s">
        <v>426</v>
      </c>
      <c r="D123" s="29" t="s">
        <v>426</v>
      </c>
      <c r="E123" s="29" t="s">
        <v>426</v>
      </c>
      <c r="F123" s="29" t="s">
        <v>426</v>
      </c>
      <c r="G123" s="29" t="s">
        <v>426</v>
      </c>
    </row>
    <row r="124" spans="1:7" x14ac:dyDescent="0.25">
      <c r="A124" s="28" t="s">
        <v>352</v>
      </c>
      <c r="B124" s="25">
        <v>55.37</v>
      </c>
      <c r="C124" s="25">
        <v>37.020000000000003</v>
      </c>
      <c r="D124" s="25">
        <v>2.91</v>
      </c>
      <c r="E124" s="25">
        <v>2.9</v>
      </c>
      <c r="F124" s="25">
        <v>10.130000000000001</v>
      </c>
      <c r="G124" s="25">
        <v>2.41</v>
      </c>
    </row>
    <row r="125" spans="1:7" x14ac:dyDescent="0.25">
      <c r="A125" s="28" t="s">
        <v>353</v>
      </c>
      <c r="B125" s="25">
        <v>52.63</v>
      </c>
      <c r="C125" s="25">
        <v>32.53</v>
      </c>
      <c r="D125" s="25">
        <v>3.35</v>
      </c>
      <c r="E125" s="25">
        <v>4.22</v>
      </c>
      <c r="F125" s="25">
        <v>9.35</v>
      </c>
      <c r="G125" s="25">
        <v>3.19</v>
      </c>
    </row>
    <row r="126" spans="1:7" s="24" customFormat="1" ht="24" customHeight="1" x14ac:dyDescent="0.25">
      <c r="A126" s="28" t="s">
        <v>354</v>
      </c>
      <c r="B126" s="25">
        <v>10.39</v>
      </c>
      <c r="C126" s="25">
        <v>5.3</v>
      </c>
      <c r="D126" s="25">
        <v>0.76</v>
      </c>
      <c r="E126" s="25">
        <v>1.43</v>
      </c>
      <c r="F126" s="25">
        <v>2.15</v>
      </c>
      <c r="G126" s="25">
        <v>0.75</v>
      </c>
    </row>
    <row r="127" spans="1:7" s="24" customFormat="1" x14ac:dyDescent="0.25">
      <c r="A127" s="28" t="s">
        <v>355</v>
      </c>
      <c r="B127" s="25">
        <v>5.14</v>
      </c>
      <c r="C127" s="25">
        <v>2.2200000000000002</v>
      </c>
      <c r="D127" s="25">
        <v>0.44</v>
      </c>
      <c r="E127" s="25">
        <v>0.8</v>
      </c>
      <c r="F127" s="25">
        <v>1.2</v>
      </c>
      <c r="G127" s="25">
        <v>0.48</v>
      </c>
    </row>
    <row r="128" spans="1:7" s="24" customFormat="1" x14ac:dyDescent="0.25">
      <c r="A128" s="31" t="s">
        <v>437</v>
      </c>
      <c r="B128" s="29" t="s">
        <v>426</v>
      </c>
      <c r="C128" s="29" t="s">
        <v>426</v>
      </c>
      <c r="D128" s="29" t="s">
        <v>426</v>
      </c>
      <c r="E128" s="29" t="s">
        <v>426</v>
      </c>
      <c r="F128" s="29" t="s">
        <v>426</v>
      </c>
      <c r="G128" s="29" t="s">
        <v>426</v>
      </c>
    </row>
    <row r="129" spans="1:7" x14ac:dyDescent="0.25">
      <c r="A129" s="28" t="s">
        <v>336</v>
      </c>
      <c r="B129" s="25">
        <v>55.18</v>
      </c>
      <c r="C129" s="25">
        <v>39.22</v>
      </c>
      <c r="D129" s="25">
        <v>3.72</v>
      </c>
      <c r="E129" s="25">
        <v>3.49</v>
      </c>
      <c r="F129" s="25">
        <v>8.75</v>
      </c>
      <c r="G129" s="25" t="s">
        <v>309</v>
      </c>
    </row>
    <row r="130" spans="1:7" x14ac:dyDescent="0.25">
      <c r="A130" s="28" t="s">
        <v>339</v>
      </c>
      <c r="B130" s="25">
        <v>61.52</v>
      </c>
      <c r="C130" s="25">
        <v>37.85</v>
      </c>
      <c r="D130" s="25">
        <v>3.73</v>
      </c>
      <c r="E130" s="25">
        <v>5.85</v>
      </c>
      <c r="F130" s="25">
        <v>14.08</v>
      </c>
      <c r="G130" s="25" t="s">
        <v>309</v>
      </c>
    </row>
    <row r="131" spans="1:7" ht="24" customHeight="1" x14ac:dyDescent="0.25">
      <c r="A131" s="33" t="s">
        <v>356</v>
      </c>
      <c r="B131" s="25">
        <v>6.83</v>
      </c>
      <c r="C131" s="25" t="s">
        <v>309</v>
      </c>
      <c r="D131" s="25" t="s">
        <v>309</v>
      </c>
      <c r="E131" s="25" t="s">
        <v>309</v>
      </c>
      <c r="F131" s="25" t="s">
        <v>309</v>
      </c>
      <c r="G131" s="25">
        <v>6.83</v>
      </c>
    </row>
    <row r="132" spans="1:7" x14ac:dyDescent="0.25">
      <c r="A132" s="31" t="s">
        <v>357</v>
      </c>
      <c r="B132" s="29" t="s">
        <v>426</v>
      </c>
      <c r="C132" s="29" t="s">
        <v>426</v>
      </c>
      <c r="D132" s="29" t="s">
        <v>426</v>
      </c>
      <c r="E132" s="29" t="s">
        <v>426</v>
      </c>
      <c r="F132" s="29" t="s">
        <v>426</v>
      </c>
      <c r="G132" s="29" t="s">
        <v>426</v>
      </c>
    </row>
    <row r="133" spans="1:7" x14ac:dyDescent="0.25">
      <c r="A133" s="28" t="s">
        <v>358</v>
      </c>
      <c r="B133" s="25">
        <v>6.95</v>
      </c>
      <c r="C133" s="25">
        <v>0.1</v>
      </c>
      <c r="D133" s="25">
        <v>0.22</v>
      </c>
      <c r="E133" s="25">
        <v>0.77</v>
      </c>
      <c r="F133" s="25">
        <v>5.85</v>
      </c>
      <c r="G133" s="25" t="s">
        <v>278</v>
      </c>
    </row>
    <row r="134" spans="1:7" x14ac:dyDescent="0.25">
      <c r="A134" s="28" t="s">
        <v>359</v>
      </c>
      <c r="B134" s="25">
        <v>18.149999999999999</v>
      </c>
      <c r="C134" s="25">
        <v>1.72</v>
      </c>
      <c r="D134" s="25">
        <v>1.79</v>
      </c>
      <c r="E134" s="25">
        <v>3.81</v>
      </c>
      <c r="F134" s="25">
        <v>10.54</v>
      </c>
      <c r="G134" s="25">
        <v>0.28999999999999998</v>
      </c>
    </row>
    <row r="135" spans="1:7" ht="24" customHeight="1" x14ac:dyDescent="0.25">
      <c r="A135" s="28" t="s">
        <v>360</v>
      </c>
      <c r="B135" s="25">
        <v>29.35</v>
      </c>
      <c r="C135" s="25">
        <v>16.16</v>
      </c>
      <c r="D135" s="25">
        <v>2.6</v>
      </c>
      <c r="E135" s="25">
        <v>2.86</v>
      </c>
      <c r="F135" s="25">
        <v>5.09</v>
      </c>
      <c r="G135" s="25">
        <v>2.66</v>
      </c>
    </row>
    <row r="136" spans="1:7" x14ac:dyDescent="0.25">
      <c r="A136" s="35" t="s">
        <v>361</v>
      </c>
      <c r="B136" s="25">
        <v>38.42</v>
      </c>
      <c r="C136" s="25">
        <v>30.76</v>
      </c>
      <c r="D136" s="25">
        <v>1.97</v>
      </c>
      <c r="E136" s="25">
        <v>1.42</v>
      </c>
      <c r="F136" s="25">
        <v>1.04</v>
      </c>
      <c r="G136" s="25">
        <v>3.23</v>
      </c>
    </row>
    <row r="137" spans="1:7" x14ac:dyDescent="0.25">
      <c r="A137" s="35" t="s">
        <v>362</v>
      </c>
      <c r="B137" s="25">
        <v>13.61</v>
      </c>
      <c r="C137" s="25">
        <v>12.28</v>
      </c>
      <c r="D137" s="25">
        <v>0.43</v>
      </c>
      <c r="E137" s="25">
        <v>0.25</v>
      </c>
      <c r="F137" s="25">
        <v>0.14000000000000001</v>
      </c>
      <c r="G137" s="25">
        <v>0.51</v>
      </c>
    </row>
    <row r="138" spans="1:7" x14ac:dyDescent="0.25">
      <c r="A138" s="35" t="s">
        <v>363</v>
      </c>
      <c r="B138" s="25">
        <v>12.43</v>
      </c>
      <c r="C138" s="25">
        <v>11.7</v>
      </c>
      <c r="D138" s="25">
        <v>0.35</v>
      </c>
      <c r="E138" s="25">
        <v>0.14000000000000001</v>
      </c>
      <c r="F138" s="25" t="s">
        <v>278</v>
      </c>
      <c r="G138" s="25">
        <v>0.13</v>
      </c>
    </row>
    <row r="139" spans="1:7" x14ac:dyDescent="0.25">
      <c r="A139" s="35" t="s">
        <v>364</v>
      </c>
      <c r="B139" s="25">
        <v>4.62</v>
      </c>
      <c r="C139" s="25">
        <v>4.3499999999999996</v>
      </c>
      <c r="D139" s="25">
        <v>0.1</v>
      </c>
      <c r="E139" s="25">
        <v>0.09</v>
      </c>
      <c r="F139" s="25" t="s">
        <v>278</v>
      </c>
      <c r="G139" s="25" t="s">
        <v>278</v>
      </c>
    </row>
    <row r="140" spans="1:7" x14ac:dyDescent="0.25">
      <c r="A140" s="31" t="s">
        <v>365</v>
      </c>
      <c r="B140" s="29" t="s">
        <v>426</v>
      </c>
      <c r="C140" s="29" t="s">
        <v>426</v>
      </c>
      <c r="D140" s="29" t="s">
        <v>426</v>
      </c>
      <c r="E140" s="29" t="s">
        <v>426</v>
      </c>
      <c r="F140" s="29" t="s">
        <v>426</v>
      </c>
      <c r="G140" s="29" t="s">
        <v>426</v>
      </c>
    </row>
    <row r="141" spans="1:7" x14ac:dyDescent="0.25">
      <c r="A141" s="28" t="s">
        <v>366</v>
      </c>
      <c r="B141" s="25">
        <v>43.51</v>
      </c>
      <c r="C141" s="25">
        <v>21.45</v>
      </c>
      <c r="D141" s="25">
        <v>2.81</v>
      </c>
      <c r="E141" s="25">
        <v>4.9400000000000004</v>
      </c>
      <c r="F141" s="25">
        <v>10.84</v>
      </c>
      <c r="G141" s="25">
        <v>3.46</v>
      </c>
    </row>
    <row r="142" spans="1:7" x14ac:dyDescent="0.25">
      <c r="A142" s="28" t="s">
        <v>367</v>
      </c>
      <c r="B142" s="25">
        <v>77.95</v>
      </c>
      <c r="C142" s="25">
        <v>54.09</v>
      </c>
      <c r="D142" s="25">
        <v>4.5199999999999996</v>
      </c>
      <c r="E142" s="25">
        <v>4.33</v>
      </c>
      <c r="F142" s="25">
        <v>11.72</v>
      </c>
      <c r="G142" s="25">
        <v>3.29</v>
      </c>
    </row>
    <row r="143" spans="1:7" ht="24" customHeight="1" x14ac:dyDescent="0.25">
      <c r="A143" s="28" t="s">
        <v>368</v>
      </c>
      <c r="B143" s="25">
        <v>2.0699999999999998</v>
      </c>
      <c r="C143" s="25">
        <v>1.53</v>
      </c>
      <c r="D143" s="25">
        <v>0.12</v>
      </c>
      <c r="E143" s="25">
        <v>7.0000000000000007E-2</v>
      </c>
      <c r="F143" s="25">
        <v>0.27</v>
      </c>
      <c r="G143" s="25" t="s">
        <v>278</v>
      </c>
    </row>
    <row r="144" spans="1:7" x14ac:dyDescent="0.25">
      <c r="A144" s="31" t="s">
        <v>369</v>
      </c>
      <c r="B144" s="29" t="s">
        <v>426</v>
      </c>
      <c r="C144" s="29" t="s">
        <v>426</v>
      </c>
      <c r="D144" s="29" t="s">
        <v>426</v>
      </c>
      <c r="E144" s="29" t="s">
        <v>426</v>
      </c>
      <c r="F144" s="29" t="s">
        <v>426</v>
      </c>
      <c r="G144" s="29" t="s">
        <v>426</v>
      </c>
    </row>
    <row r="145" spans="1:7" x14ac:dyDescent="0.25">
      <c r="A145" s="28" t="s">
        <v>370</v>
      </c>
      <c r="B145" s="25">
        <v>47.4</v>
      </c>
      <c r="C145" s="25">
        <v>23.3</v>
      </c>
      <c r="D145" s="25">
        <v>2.89</v>
      </c>
      <c r="E145" s="25">
        <v>4.2300000000000004</v>
      </c>
      <c r="F145" s="25">
        <v>13.02</v>
      </c>
      <c r="G145" s="25">
        <v>3.94</v>
      </c>
    </row>
    <row r="146" spans="1:7" x14ac:dyDescent="0.25">
      <c r="A146" s="28" t="s">
        <v>313</v>
      </c>
      <c r="B146" s="25">
        <v>40.31</v>
      </c>
      <c r="C146" s="25">
        <v>27.87</v>
      </c>
      <c r="D146" s="25">
        <v>2.2599999999999998</v>
      </c>
      <c r="E146" s="25">
        <v>3.23</v>
      </c>
      <c r="F146" s="25">
        <v>5.52</v>
      </c>
      <c r="G146" s="25">
        <v>1.43</v>
      </c>
    </row>
    <row r="147" spans="1:7" ht="24" customHeight="1" x14ac:dyDescent="0.25">
      <c r="A147" s="28" t="s">
        <v>371</v>
      </c>
      <c r="B147" s="25">
        <v>31.85</v>
      </c>
      <c r="C147" s="25">
        <v>23.39</v>
      </c>
      <c r="D147" s="25">
        <v>1.95</v>
      </c>
      <c r="E147" s="25">
        <v>1.54</v>
      </c>
      <c r="F147" s="25">
        <v>3.66</v>
      </c>
      <c r="G147" s="25">
        <v>1.3</v>
      </c>
    </row>
    <row r="148" spans="1:7" x14ac:dyDescent="0.25">
      <c r="A148" s="35" t="s">
        <v>372</v>
      </c>
      <c r="B148" s="25">
        <v>1.72</v>
      </c>
      <c r="C148" s="25">
        <v>0.94</v>
      </c>
      <c r="D148" s="25">
        <v>0.15</v>
      </c>
      <c r="E148" s="25">
        <v>0.19</v>
      </c>
      <c r="F148" s="25">
        <v>0.34</v>
      </c>
      <c r="G148" s="25">
        <v>0.1</v>
      </c>
    </row>
    <row r="149" spans="1:7" x14ac:dyDescent="0.25">
      <c r="A149" s="35" t="s">
        <v>373</v>
      </c>
      <c r="B149" s="25">
        <v>2.25</v>
      </c>
      <c r="C149" s="25">
        <v>1.56</v>
      </c>
      <c r="D149" s="25">
        <v>0.19</v>
      </c>
      <c r="E149" s="25">
        <v>0.15</v>
      </c>
      <c r="F149" s="25">
        <v>0.3</v>
      </c>
      <c r="G149" s="25" t="s">
        <v>278</v>
      </c>
    </row>
    <row r="150" spans="1:7" ht="26.25" x14ac:dyDescent="0.25">
      <c r="A150" s="31" t="s">
        <v>436</v>
      </c>
      <c r="B150" s="29" t="s">
        <v>426</v>
      </c>
      <c r="C150" s="29" t="s">
        <v>426</v>
      </c>
      <c r="D150" s="29" t="s">
        <v>426</v>
      </c>
      <c r="E150" s="29" t="s">
        <v>426</v>
      </c>
      <c r="F150" s="29" t="s">
        <v>426</v>
      </c>
      <c r="G150" s="29" t="s">
        <v>426</v>
      </c>
    </row>
    <row r="151" spans="1:7" x14ac:dyDescent="0.25">
      <c r="A151" s="33">
        <v>0</v>
      </c>
      <c r="B151" s="25">
        <v>60.38</v>
      </c>
      <c r="C151" s="25">
        <v>33.83</v>
      </c>
      <c r="D151" s="25">
        <v>3.24</v>
      </c>
      <c r="E151" s="25">
        <v>6.19</v>
      </c>
      <c r="F151" s="25">
        <v>12.3</v>
      </c>
      <c r="G151" s="25">
        <v>4.8</v>
      </c>
    </row>
    <row r="152" spans="1:7" x14ac:dyDescent="0.25">
      <c r="A152" s="33">
        <v>1</v>
      </c>
      <c r="B152" s="25">
        <v>39.81</v>
      </c>
      <c r="C152" s="25">
        <v>25.64</v>
      </c>
      <c r="D152" s="25">
        <v>2.57</v>
      </c>
      <c r="E152" s="25">
        <v>2.27</v>
      </c>
      <c r="F152" s="25">
        <v>8.06</v>
      </c>
      <c r="G152" s="25">
        <v>1.27</v>
      </c>
    </row>
    <row r="153" spans="1:7" ht="24" customHeight="1" x14ac:dyDescent="0.25">
      <c r="A153" s="33">
        <v>2</v>
      </c>
      <c r="B153" s="25">
        <v>15.19</v>
      </c>
      <c r="C153" s="25">
        <v>10.85</v>
      </c>
      <c r="D153" s="25">
        <v>1.26</v>
      </c>
      <c r="E153" s="25">
        <v>0.67</v>
      </c>
      <c r="F153" s="25">
        <v>1.84</v>
      </c>
      <c r="G153" s="25">
        <v>0.56000000000000005</v>
      </c>
    </row>
    <row r="154" spans="1:7" x14ac:dyDescent="0.25">
      <c r="A154" s="33" t="s">
        <v>332</v>
      </c>
      <c r="B154" s="25">
        <v>8.16</v>
      </c>
      <c r="C154" s="25">
        <v>6.75</v>
      </c>
      <c r="D154" s="25">
        <v>0.38</v>
      </c>
      <c r="E154" s="25">
        <v>0.2</v>
      </c>
      <c r="F154" s="25">
        <v>0.64</v>
      </c>
      <c r="G154" s="25">
        <v>0.19</v>
      </c>
    </row>
    <row r="155" spans="1:7" x14ac:dyDescent="0.25">
      <c r="A155" s="31" t="s">
        <v>375</v>
      </c>
      <c r="B155" s="29" t="s">
        <v>426</v>
      </c>
      <c r="C155" s="29" t="s">
        <v>426</v>
      </c>
      <c r="D155" s="29" t="s">
        <v>426</v>
      </c>
      <c r="E155" s="29" t="s">
        <v>426</v>
      </c>
      <c r="F155" s="29" t="s">
        <v>426</v>
      </c>
      <c r="G155" s="29" t="s">
        <v>426</v>
      </c>
    </row>
    <row r="156" spans="1:7" x14ac:dyDescent="0.25">
      <c r="A156" s="28" t="s">
        <v>336</v>
      </c>
      <c r="B156" s="25">
        <v>34.299999999999997</v>
      </c>
      <c r="C156" s="25">
        <v>25.3</v>
      </c>
      <c r="D156" s="25">
        <v>1.83</v>
      </c>
      <c r="E156" s="25">
        <v>1.97</v>
      </c>
      <c r="F156" s="25">
        <v>3.38</v>
      </c>
      <c r="G156" s="25">
        <v>1.82</v>
      </c>
    </row>
    <row r="157" spans="1:7" x14ac:dyDescent="0.25">
      <c r="A157" s="28" t="s">
        <v>339</v>
      </c>
      <c r="B157" s="25">
        <v>36.81</v>
      </c>
      <c r="C157" s="25">
        <v>22.8</v>
      </c>
      <c r="D157" s="25">
        <v>2.2000000000000002</v>
      </c>
      <c r="E157" s="25">
        <v>2.74</v>
      </c>
      <c r="F157" s="25">
        <v>6.71</v>
      </c>
      <c r="G157" s="25">
        <v>2.35</v>
      </c>
    </row>
    <row r="158" spans="1:7" ht="24" customHeight="1" x14ac:dyDescent="0.25">
      <c r="A158" s="28" t="s">
        <v>374</v>
      </c>
      <c r="B158" s="25">
        <v>52.42</v>
      </c>
      <c r="C158" s="25">
        <v>28.96</v>
      </c>
      <c r="D158" s="25">
        <v>3.43</v>
      </c>
      <c r="E158" s="25">
        <v>4.62</v>
      </c>
      <c r="F158" s="25">
        <v>12.74</v>
      </c>
      <c r="G158" s="25">
        <v>2.66</v>
      </c>
    </row>
    <row r="159" spans="1:7" ht="26.25" x14ac:dyDescent="0.25">
      <c r="A159" s="31" t="s">
        <v>376</v>
      </c>
      <c r="B159" s="29" t="s">
        <v>426</v>
      </c>
      <c r="C159" s="29" t="s">
        <v>426</v>
      </c>
      <c r="D159" s="29" t="s">
        <v>426</v>
      </c>
      <c r="E159" s="29" t="s">
        <v>426</v>
      </c>
      <c r="F159" s="29" t="s">
        <v>426</v>
      </c>
      <c r="G159" s="29" t="s">
        <v>426</v>
      </c>
    </row>
    <row r="160" spans="1:7" x14ac:dyDescent="0.25">
      <c r="A160" s="28" t="s">
        <v>336</v>
      </c>
      <c r="B160" s="25">
        <v>67.83</v>
      </c>
      <c r="C160" s="25">
        <v>58.09</v>
      </c>
      <c r="D160" s="25">
        <v>4.22</v>
      </c>
      <c r="E160" s="25">
        <v>2.11</v>
      </c>
      <c r="F160" s="25" t="s">
        <v>309</v>
      </c>
      <c r="G160" s="25">
        <v>3.41</v>
      </c>
    </row>
    <row r="161" spans="1:7" x14ac:dyDescent="0.25">
      <c r="A161" s="28" t="s">
        <v>339</v>
      </c>
      <c r="B161" s="25">
        <v>32.869999999999997</v>
      </c>
      <c r="C161" s="25">
        <v>18.97</v>
      </c>
      <c r="D161" s="25">
        <v>3.24</v>
      </c>
      <c r="E161" s="25">
        <v>7.23</v>
      </c>
      <c r="F161" s="25" t="s">
        <v>309</v>
      </c>
      <c r="G161" s="25">
        <v>3.42</v>
      </c>
    </row>
    <row r="162" spans="1:7" ht="24" customHeight="1" x14ac:dyDescent="0.25">
      <c r="A162" s="28" t="s">
        <v>324</v>
      </c>
      <c r="B162" s="25">
        <v>22.84</v>
      </c>
      <c r="C162" s="25" t="s">
        <v>309</v>
      </c>
      <c r="D162" s="25" t="s">
        <v>309</v>
      </c>
      <c r="E162" s="25" t="s">
        <v>309</v>
      </c>
      <c r="F162" s="25">
        <v>22.84</v>
      </c>
      <c r="G162" s="25" t="s">
        <v>309</v>
      </c>
    </row>
    <row r="163" spans="1:7" ht="26.25" x14ac:dyDescent="0.25">
      <c r="A163" s="31" t="s">
        <v>435</v>
      </c>
      <c r="B163" s="34" t="s">
        <v>426</v>
      </c>
      <c r="C163" s="34" t="s">
        <v>426</v>
      </c>
      <c r="D163" s="34" t="s">
        <v>426</v>
      </c>
      <c r="E163" s="34" t="s">
        <v>426</v>
      </c>
      <c r="F163" s="34" t="s">
        <v>426</v>
      </c>
      <c r="G163" s="34" t="s">
        <v>426</v>
      </c>
    </row>
    <row r="164" spans="1:7" x14ac:dyDescent="0.25">
      <c r="A164" s="28" t="s">
        <v>336</v>
      </c>
      <c r="B164" s="34">
        <v>1.82</v>
      </c>
      <c r="C164" s="34">
        <v>1.46</v>
      </c>
      <c r="D164" s="34">
        <v>0.11</v>
      </c>
      <c r="E164" s="34" t="s">
        <v>278</v>
      </c>
      <c r="F164" s="34">
        <v>0.17</v>
      </c>
      <c r="G164" s="34" t="s">
        <v>278</v>
      </c>
    </row>
    <row r="165" spans="1:7" x14ac:dyDescent="0.25">
      <c r="A165" s="26" t="s">
        <v>434</v>
      </c>
      <c r="B165" s="34">
        <v>1.39</v>
      </c>
      <c r="C165" s="34">
        <v>1.22</v>
      </c>
      <c r="D165" s="34">
        <v>0.09</v>
      </c>
      <c r="E165" s="34" t="s">
        <v>278</v>
      </c>
      <c r="F165" s="34" t="s">
        <v>278</v>
      </c>
      <c r="G165" s="34" t="s">
        <v>278</v>
      </c>
    </row>
    <row r="166" spans="1:7" ht="33.75" customHeight="1" x14ac:dyDescent="0.25">
      <c r="A166" s="28" t="s">
        <v>339</v>
      </c>
      <c r="B166" s="34">
        <v>121.71</v>
      </c>
      <c r="C166" s="34">
        <v>75.61</v>
      </c>
      <c r="D166" s="34">
        <v>7.34</v>
      </c>
      <c r="E166" s="34">
        <v>9.2899999999999991</v>
      </c>
      <c r="F166" s="34">
        <v>22.67</v>
      </c>
      <c r="G166" s="34">
        <v>6.79</v>
      </c>
    </row>
    <row r="167" spans="1:7" ht="26.25" x14ac:dyDescent="0.25">
      <c r="A167" s="31" t="s">
        <v>377</v>
      </c>
      <c r="B167" s="31" t="s">
        <v>426</v>
      </c>
      <c r="C167" s="31" t="s">
        <v>426</v>
      </c>
      <c r="D167" s="31" t="s">
        <v>426</v>
      </c>
      <c r="E167" s="31" t="s">
        <v>426</v>
      </c>
      <c r="F167" s="31" t="s">
        <v>426</v>
      </c>
      <c r="G167" s="31" t="s">
        <v>426</v>
      </c>
    </row>
    <row r="168" spans="1:7" x14ac:dyDescent="0.25">
      <c r="A168" s="28" t="s">
        <v>336</v>
      </c>
      <c r="B168" s="25">
        <v>84.52</v>
      </c>
      <c r="C168" s="25">
        <v>54.13</v>
      </c>
      <c r="D168" s="25">
        <v>5.63</v>
      </c>
      <c r="E168" s="25">
        <v>6.95</v>
      </c>
      <c r="F168" s="25">
        <v>14.94</v>
      </c>
      <c r="G168" s="25">
        <v>2.87</v>
      </c>
    </row>
    <row r="169" spans="1:7" x14ac:dyDescent="0.25">
      <c r="A169" s="26" t="s">
        <v>433</v>
      </c>
      <c r="B169" s="25">
        <v>69.489999999999995</v>
      </c>
      <c r="C169" s="25">
        <v>47.14</v>
      </c>
      <c r="D169" s="25">
        <v>4.9000000000000004</v>
      </c>
      <c r="E169" s="25">
        <v>5.27</v>
      </c>
      <c r="F169" s="25">
        <v>10.3</v>
      </c>
      <c r="G169" s="25">
        <v>1.89</v>
      </c>
    </row>
    <row r="170" spans="1:7" ht="33.75" customHeight="1" x14ac:dyDescent="0.25">
      <c r="A170" s="26" t="s">
        <v>432</v>
      </c>
      <c r="B170" s="25">
        <v>15.03</v>
      </c>
      <c r="C170" s="25">
        <v>6.99</v>
      </c>
      <c r="D170" s="25">
        <v>0.74</v>
      </c>
      <c r="E170" s="25">
        <v>1.68</v>
      </c>
      <c r="F170" s="25">
        <v>4.6399999999999997</v>
      </c>
      <c r="G170" s="25">
        <v>0.98</v>
      </c>
    </row>
    <row r="171" spans="1:7" x14ac:dyDescent="0.25">
      <c r="A171" s="28" t="s">
        <v>339</v>
      </c>
      <c r="B171" s="25">
        <v>39.01</v>
      </c>
      <c r="C171" s="25">
        <v>22.93</v>
      </c>
      <c r="D171" s="25">
        <v>1.82</v>
      </c>
      <c r="E171" s="25">
        <v>2.4</v>
      </c>
      <c r="F171" s="25">
        <v>7.9</v>
      </c>
      <c r="G171" s="25">
        <v>3.96</v>
      </c>
    </row>
    <row r="172" spans="1:7" x14ac:dyDescent="0.25">
      <c r="A172" s="31" t="s">
        <v>378</v>
      </c>
      <c r="B172" s="29" t="s">
        <v>426</v>
      </c>
      <c r="C172" s="29" t="s">
        <v>426</v>
      </c>
      <c r="D172" s="29" t="s">
        <v>426</v>
      </c>
      <c r="E172" s="29" t="s">
        <v>426</v>
      </c>
      <c r="F172" s="29" t="s">
        <v>426</v>
      </c>
      <c r="G172" s="29" t="s">
        <v>426</v>
      </c>
    </row>
    <row r="173" spans="1:7" x14ac:dyDescent="0.25">
      <c r="A173" s="28" t="s">
        <v>336</v>
      </c>
      <c r="B173" s="25">
        <v>3.37</v>
      </c>
      <c r="C173" s="25">
        <v>3.16</v>
      </c>
      <c r="D173" s="25">
        <v>0.11</v>
      </c>
      <c r="E173" s="25" t="s">
        <v>309</v>
      </c>
      <c r="F173" s="25" t="s">
        <v>309</v>
      </c>
      <c r="G173" s="25">
        <v>0.1</v>
      </c>
    </row>
    <row r="174" spans="1:7" x14ac:dyDescent="0.25">
      <c r="A174" s="28" t="s">
        <v>339</v>
      </c>
      <c r="B174" s="25">
        <v>87.98</v>
      </c>
      <c r="C174" s="25">
        <v>73.91</v>
      </c>
      <c r="D174" s="25">
        <v>7.34</v>
      </c>
      <c r="E174" s="25" t="s">
        <v>309</v>
      </c>
      <c r="F174" s="25" t="s">
        <v>309</v>
      </c>
      <c r="G174" s="25">
        <v>6.73</v>
      </c>
    </row>
    <row r="175" spans="1:7" ht="24" customHeight="1" x14ac:dyDescent="0.25">
      <c r="A175" s="28" t="s">
        <v>379</v>
      </c>
      <c r="B175" s="25">
        <v>32.18</v>
      </c>
      <c r="C175" s="25" t="s">
        <v>309</v>
      </c>
      <c r="D175" s="25" t="s">
        <v>309</v>
      </c>
      <c r="E175" s="25">
        <v>9.34</v>
      </c>
      <c r="F175" s="25">
        <v>22.84</v>
      </c>
      <c r="G175" s="25" t="s">
        <v>309</v>
      </c>
    </row>
    <row r="176" spans="1:7" ht="26.25" x14ac:dyDescent="0.25">
      <c r="A176" s="31" t="s">
        <v>431</v>
      </c>
      <c r="B176" s="29" t="s">
        <v>426</v>
      </c>
      <c r="C176" s="29" t="s">
        <v>426</v>
      </c>
      <c r="D176" s="29" t="s">
        <v>426</v>
      </c>
      <c r="E176" s="29" t="s">
        <v>426</v>
      </c>
      <c r="F176" s="29" t="s">
        <v>426</v>
      </c>
      <c r="G176" s="29" t="s">
        <v>426</v>
      </c>
    </row>
    <row r="177" spans="1:7" x14ac:dyDescent="0.25">
      <c r="A177" s="28" t="s">
        <v>336</v>
      </c>
      <c r="B177" s="25">
        <v>22.72</v>
      </c>
      <c r="C177" s="25">
        <v>15.11</v>
      </c>
      <c r="D177" s="25">
        <v>1.05</v>
      </c>
      <c r="E177" s="25">
        <v>1.42</v>
      </c>
      <c r="F177" s="25">
        <v>3.64</v>
      </c>
      <c r="G177" s="25">
        <v>1.5</v>
      </c>
    </row>
    <row r="178" spans="1:7" ht="26.25" x14ac:dyDescent="0.25">
      <c r="A178" s="26" t="s">
        <v>430</v>
      </c>
      <c r="B178" s="25">
        <v>19</v>
      </c>
      <c r="C178" s="25">
        <v>13.08</v>
      </c>
      <c r="D178" s="25">
        <v>0.83</v>
      </c>
      <c r="E178" s="25">
        <v>1.08</v>
      </c>
      <c r="F178" s="25">
        <v>2.68</v>
      </c>
      <c r="G178" s="25">
        <v>1.32</v>
      </c>
    </row>
    <row r="179" spans="1:7" ht="24" customHeight="1" x14ac:dyDescent="0.25">
      <c r="A179" s="26" t="s">
        <v>429</v>
      </c>
      <c r="B179" s="25">
        <v>0.25</v>
      </c>
      <c r="C179" s="25">
        <v>0.15</v>
      </c>
      <c r="D179" s="25" t="s">
        <v>278</v>
      </c>
      <c r="E179" s="25" t="s">
        <v>278</v>
      </c>
      <c r="F179" s="25" t="s">
        <v>278</v>
      </c>
      <c r="G179" s="25" t="s">
        <v>278</v>
      </c>
    </row>
    <row r="180" spans="1:7" ht="26.25" x14ac:dyDescent="0.25">
      <c r="A180" s="26" t="s">
        <v>428</v>
      </c>
      <c r="B180" s="25">
        <v>3.08</v>
      </c>
      <c r="C180" s="25">
        <v>1.71</v>
      </c>
      <c r="D180" s="25">
        <v>0.18</v>
      </c>
      <c r="E180" s="25">
        <v>0.28999999999999998</v>
      </c>
      <c r="F180" s="25">
        <v>0.76</v>
      </c>
      <c r="G180" s="25">
        <v>0.14000000000000001</v>
      </c>
    </row>
    <row r="181" spans="1:7" x14ac:dyDescent="0.25">
      <c r="A181" s="26" t="s">
        <v>427</v>
      </c>
      <c r="B181" s="25">
        <v>0.39</v>
      </c>
      <c r="C181" s="25">
        <v>0.16</v>
      </c>
      <c r="D181" s="25" t="s">
        <v>278</v>
      </c>
      <c r="E181" s="25" t="s">
        <v>278</v>
      </c>
      <c r="F181" s="25">
        <v>0.18</v>
      </c>
      <c r="G181" s="25" t="s">
        <v>278</v>
      </c>
    </row>
    <row r="182" spans="1:7" x14ac:dyDescent="0.25">
      <c r="A182" s="28" t="s">
        <v>339</v>
      </c>
      <c r="B182" s="25">
        <v>100.81</v>
      </c>
      <c r="C182" s="25">
        <v>61.96</v>
      </c>
      <c r="D182" s="25">
        <v>6.4</v>
      </c>
      <c r="E182" s="25">
        <v>7.92</v>
      </c>
      <c r="F182" s="25">
        <v>19.190000000000001</v>
      </c>
      <c r="G182" s="25">
        <v>5.33</v>
      </c>
    </row>
    <row r="183" spans="1:7" ht="24" customHeight="1" x14ac:dyDescent="0.25">
      <c r="A183" s="31" t="s">
        <v>380</v>
      </c>
      <c r="B183" s="29" t="s">
        <v>426</v>
      </c>
      <c r="C183" s="29" t="s">
        <v>426</v>
      </c>
      <c r="D183" s="29" t="s">
        <v>426</v>
      </c>
      <c r="E183" s="29" t="s">
        <v>426</v>
      </c>
      <c r="F183" s="29" t="s">
        <v>426</v>
      </c>
      <c r="G183" s="29" t="s">
        <v>426</v>
      </c>
    </row>
    <row r="184" spans="1:7" x14ac:dyDescent="0.25">
      <c r="A184" s="28" t="s">
        <v>336</v>
      </c>
      <c r="B184" s="25">
        <v>17.66</v>
      </c>
      <c r="C184" s="25">
        <v>13.93</v>
      </c>
      <c r="D184" s="25">
        <v>0.34</v>
      </c>
      <c r="E184" s="25">
        <v>0.22</v>
      </c>
      <c r="F184" s="25">
        <v>2.15</v>
      </c>
      <c r="G184" s="25">
        <v>1.02</v>
      </c>
    </row>
    <row r="185" spans="1:7" x14ac:dyDescent="0.25">
      <c r="A185" s="28" t="s">
        <v>339</v>
      </c>
      <c r="B185" s="25">
        <v>105.87</v>
      </c>
      <c r="C185" s="25">
        <v>63.14</v>
      </c>
      <c r="D185" s="25">
        <v>7.11</v>
      </c>
      <c r="E185" s="25">
        <v>9.1199999999999992</v>
      </c>
      <c r="F185" s="25">
        <v>20.69</v>
      </c>
      <c r="G185" s="25">
        <v>5.82</v>
      </c>
    </row>
    <row r="186" spans="1:7" x14ac:dyDescent="0.25">
      <c r="A186" s="31" t="s">
        <v>381</v>
      </c>
      <c r="B186" s="29" t="s">
        <v>426</v>
      </c>
      <c r="C186" s="29" t="s">
        <v>426</v>
      </c>
      <c r="D186" s="29" t="s">
        <v>426</v>
      </c>
      <c r="E186" s="29" t="s">
        <v>426</v>
      </c>
      <c r="F186" s="29" t="s">
        <v>426</v>
      </c>
      <c r="G186" s="29" t="s">
        <v>426</v>
      </c>
    </row>
    <row r="187" spans="1:7" ht="24" customHeight="1" x14ac:dyDescent="0.25">
      <c r="A187" s="33" t="s">
        <v>336</v>
      </c>
      <c r="B187" s="25">
        <v>8.52</v>
      </c>
      <c r="C187" s="25">
        <v>8.09</v>
      </c>
      <c r="D187" s="25">
        <v>0.2</v>
      </c>
      <c r="E187" s="25" t="s">
        <v>309</v>
      </c>
      <c r="F187" s="25" t="s">
        <v>309</v>
      </c>
      <c r="G187" s="25">
        <v>0.23</v>
      </c>
    </row>
    <row r="188" spans="1:7" x14ac:dyDescent="0.25">
      <c r="A188" s="28" t="s">
        <v>339</v>
      </c>
      <c r="B188" s="25">
        <v>82.83</v>
      </c>
      <c r="C188" s="25">
        <v>68.98</v>
      </c>
      <c r="D188" s="25">
        <v>7.25</v>
      </c>
      <c r="E188" s="25" t="s">
        <v>309</v>
      </c>
      <c r="F188" s="25" t="s">
        <v>309</v>
      </c>
      <c r="G188" s="25">
        <v>6.6</v>
      </c>
    </row>
    <row r="189" spans="1:7" x14ac:dyDescent="0.25">
      <c r="A189" s="28" t="s">
        <v>379</v>
      </c>
      <c r="B189" s="25">
        <v>32.18</v>
      </c>
      <c r="C189" s="25" t="s">
        <v>309</v>
      </c>
      <c r="D189" s="25" t="s">
        <v>309</v>
      </c>
      <c r="E189" s="25">
        <v>9.34</v>
      </c>
      <c r="F189" s="25">
        <v>22.84</v>
      </c>
      <c r="G189" s="25" t="s">
        <v>309</v>
      </c>
    </row>
    <row r="190" spans="1:7" x14ac:dyDescent="0.25">
      <c r="A190" s="30" t="s">
        <v>382</v>
      </c>
      <c r="B190" s="29" t="s">
        <v>426</v>
      </c>
      <c r="C190" s="29" t="s">
        <v>426</v>
      </c>
      <c r="D190" s="29" t="s">
        <v>426</v>
      </c>
      <c r="E190" s="29" t="s">
        <v>426</v>
      </c>
      <c r="F190" s="29" t="s">
        <v>426</v>
      </c>
      <c r="G190" s="29" t="s">
        <v>426</v>
      </c>
    </row>
    <row r="191" spans="1:7" x14ac:dyDescent="0.25">
      <c r="A191" s="26" t="s">
        <v>383</v>
      </c>
      <c r="B191" s="25">
        <v>1.9</v>
      </c>
      <c r="C191" s="25">
        <v>1.77</v>
      </c>
      <c r="D191" s="25">
        <v>0.06</v>
      </c>
      <c r="E191" s="25" t="s">
        <v>309</v>
      </c>
      <c r="F191" s="25" t="s">
        <v>309</v>
      </c>
      <c r="G191" s="25" t="s">
        <v>278</v>
      </c>
    </row>
    <row r="192" spans="1:7" x14ac:dyDescent="0.25">
      <c r="A192" s="26" t="s">
        <v>384</v>
      </c>
      <c r="B192" s="25">
        <v>5.08</v>
      </c>
      <c r="C192" s="25">
        <v>4.84</v>
      </c>
      <c r="D192" s="25">
        <v>0.1</v>
      </c>
      <c r="E192" s="25" t="s">
        <v>309</v>
      </c>
      <c r="F192" s="25" t="s">
        <v>309</v>
      </c>
      <c r="G192" s="25">
        <v>0.14000000000000001</v>
      </c>
    </row>
    <row r="193" spans="1:7" ht="24" customHeight="1" x14ac:dyDescent="0.25">
      <c r="A193" s="26" t="s">
        <v>385</v>
      </c>
      <c r="B193" s="25">
        <v>1.54</v>
      </c>
      <c r="C193" s="25">
        <v>1.48</v>
      </c>
      <c r="D193" s="25" t="s">
        <v>278</v>
      </c>
      <c r="E193" s="25" t="s">
        <v>309</v>
      </c>
      <c r="F193" s="25" t="s">
        <v>309</v>
      </c>
      <c r="G193" s="25" t="s">
        <v>278</v>
      </c>
    </row>
    <row r="194" spans="1:7" x14ac:dyDescent="0.25">
      <c r="A194" s="26" t="s">
        <v>386</v>
      </c>
      <c r="B194" s="25">
        <v>82.83</v>
      </c>
      <c r="C194" s="25">
        <v>68.98</v>
      </c>
      <c r="D194" s="25">
        <v>7.25</v>
      </c>
      <c r="E194" s="25" t="s">
        <v>309</v>
      </c>
      <c r="F194" s="25" t="s">
        <v>309</v>
      </c>
      <c r="G194" s="25">
        <v>6.6</v>
      </c>
    </row>
    <row r="195" spans="1:7" x14ac:dyDescent="0.25">
      <c r="A195" s="26" t="s">
        <v>379</v>
      </c>
      <c r="B195" s="25">
        <v>32.18</v>
      </c>
      <c r="C195" s="25" t="s">
        <v>309</v>
      </c>
      <c r="D195" s="25" t="s">
        <v>309</v>
      </c>
      <c r="E195" s="25">
        <v>9.34</v>
      </c>
      <c r="F195" s="25">
        <v>22.84</v>
      </c>
      <c r="G195" s="25" t="s">
        <v>309</v>
      </c>
    </row>
    <row r="196" spans="1:7" x14ac:dyDescent="0.25">
      <c r="A196" s="30" t="s">
        <v>387</v>
      </c>
      <c r="B196" s="29" t="s">
        <v>426</v>
      </c>
      <c r="C196" s="29" t="s">
        <v>426</v>
      </c>
      <c r="D196" s="29" t="s">
        <v>426</v>
      </c>
      <c r="E196" s="29" t="s">
        <v>426</v>
      </c>
      <c r="F196" s="29" t="s">
        <v>426</v>
      </c>
      <c r="G196" s="29" t="s">
        <v>426</v>
      </c>
    </row>
    <row r="197" spans="1:7" x14ac:dyDescent="0.25">
      <c r="A197" s="26" t="s">
        <v>388</v>
      </c>
      <c r="B197" s="25">
        <v>2.89</v>
      </c>
      <c r="C197" s="25">
        <v>2.82</v>
      </c>
      <c r="D197" s="25">
        <v>0.05</v>
      </c>
      <c r="E197" s="25" t="s">
        <v>309</v>
      </c>
      <c r="F197" s="25" t="s">
        <v>309</v>
      </c>
      <c r="G197" s="25" t="s">
        <v>278</v>
      </c>
    </row>
    <row r="198" spans="1:7" x14ac:dyDescent="0.25">
      <c r="A198" s="32" t="s">
        <v>389</v>
      </c>
      <c r="B198" s="25">
        <v>0.85</v>
      </c>
      <c r="C198" s="25">
        <v>0.82</v>
      </c>
      <c r="D198" s="25" t="s">
        <v>278</v>
      </c>
      <c r="E198" s="25" t="s">
        <v>309</v>
      </c>
      <c r="F198" s="25" t="s">
        <v>309</v>
      </c>
      <c r="G198" s="25" t="s">
        <v>278</v>
      </c>
    </row>
    <row r="199" spans="1:7" x14ac:dyDescent="0.25">
      <c r="A199" s="32" t="s">
        <v>390</v>
      </c>
      <c r="B199" s="25">
        <v>1.32</v>
      </c>
      <c r="C199" s="25">
        <v>1.3</v>
      </c>
      <c r="D199" s="25" t="s">
        <v>278</v>
      </c>
      <c r="E199" s="25" t="s">
        <v>309</v>
      </c>
      <c r="F199" s="25" t="s">
        <v>309</v>
      </c>
      <c r="G199" s="25" t="s">
        <v>278</v>
      </c>
    </row>
    <row r="200" spans="1:7" x14ac:dyDescent="0.25">
      <c r="A200" s="32" t="s">
        <v>391</v>
      </c>
      <c r="B200" s="25">
        <v>0.28999999999999998</v>
      </c>
      <c r="C200" s="25">
        <v>0.28000000000000003</v>
      </c>
      <c r="D200" s="25" t="s">
        <v>278</v>
      </c>
      <c r="E200" s="25" t="s">
        <v>309</v>
      </c>
      <c r="F200" s="25" t="s">
        <v>309</v>
      </c>
      <c r="G200" s="25" t="s">
        <v>309</v>
      </c>
    </row>
    <row r="201" spans="1:7" x14ac:dyDescent="0.25">
      <c r="A201" s="32" t="s">
        <v>392</v>
      </c>
      <c r="B201" s="25">
        <v>0.42</v>
      </c>
      <c r="C201" s="25">
        <v>0.42</v>
      </c>
      <c r="D201" s="25" t="s">
        <v>278</v>
      </c>
      <c r="E201" s="25" t="s">
        <v>309</v>
      </c>
      <c r="F201" s="25" t="s">
        <v>309</v>
      </c>
      <c r="G201" s="25" t="s">
        <v>309</v>
      </c>
    </row>
    <row r="202" spans="1:7" x14ac:dyDescent="0.25">
      <c r="A202" s="26" t="s">
        <v>393</v>
      </c>
      <c r="B202" s="25">
        <v>5.63</v>
      </c>
      <c r="C202" s="25">
        <v>5.27</v>
      </c>
      <c r="D202" s="25">
        <v>0.15</v>
      </c>
      <c r="E202" s="25" t="s">
        <v>309</v>
      </c>
      <c r="F202" s="25" t="s">
        <v>309</v>
      </c>
      <c r="G202" s="25">
        <v>0.22</v>
      </c>
    </row>
    <row r="203" spans="1:7" ht="24" customHeight="1" x14ac:dyDescent="0.25">
      <c r="A203" s="26" t="s">
        <v>386</v>
      </c>
      <c r="B203" s="25">
        <v>82.83</v>
      </c>
      <c r="C203" s="25">
        <v>68.98</v>
      </c>
      <c r="D203" s="25">
        <v>7.25</v>
      </c>
      <c r="E203" s="25" t="s">
        <v>309</v>
      </c>
      <c r="F203" s="25" t="s">
        <v>309</v>
      </c>
      <c r="G203" s="25">
        <v>6.6</v>
      </c>
    </row>
    <row r="204" spans="1:7" s="24" customFormat="1" x14ac:dyDescent="0.25">
      <c r="A204" s="26" t="s">
        <v>379</v>
      </c>
      <c r="B204" s="25">
        <v>32.18</v>
      </c>
      <c r="C204" s="25" t="s">
        <v>309</v>
      </c>
      <c r="D204" s="25" t="s">
        <v>309</v>
      </c>
      <c r="E204" s="25">
        <v>9.34</v>
      </c>
      <c r="F204" s="25">
        <v>22.84</v>
      </c>
      <c r="G204" s="25" t="s">
        <v>309</v>
      </c>
    </row>
    <row r="205" spans="1:7" s="24" customFormat="1" x14ac:dyDescent="0.25">
      <c r="A205" s="31" t="s">
        <v>394</v>
      </c>
      <c r="B205" s="29" t="s">
        <v>426</v>
      </c>
      <c r="C205" s="29" t="s">
        <v>426</v>
      </c>
      <c r="D205" s="29" t="s">
        <v>426</v>
      </c>
      <c r="E205" s="29" t="s">
        <v>426</v>
      </c>
      <c r="F205" s="29" t="s">
        <v>426</v>
      </c>
      <c r="G205" s="29" t="s">
        <v>426</v>
      </c>
    </row>
    <row r="206" spans="1:7" s="24" customFormat="1" ht="24" customHeight="1" x14ac:dyDescent="0.25">
      <c r="A206" s="28" t="s">
        <v>336</v>
      </c>
      <c r="B206" s="25">
        <v>8.84</v>
      </c>
      <c r="C206" s="25">
        <v>7.33</v>
      </c>
      <c r="D206" s="25">
        <v>0.28000000000000003</v>
      </c>
      <c r="E206" s="25">
        <v>0.22</v>
      </c>
      <c r="F206" s="25">
        <v>0.73</v>
      </c>
      <c r="G206" s="25">
        <v>0.28999999999999998</v>
      </c>
    </row>
    <row r="207" spans="1:7" s="24" customFormat="1" x14ac:dyDescent="0.25">
      <c r="A207" s="28" t="s">
        <v>339</v>
      </c>
      <c r="B207" s="25">
        <v>114.69</v>
      </c>
      <c r="C207" s="25">
        <v>69.739999999999995</v>
      </c>
      <c r="D207" s="25">
        <v>7.18</v>
      </c>
      <c r="E207" s="25">
        <v>9.1199999999999992</v>
      </c>
      <c r="F207" s="25">
        <v>22.11</v>
      </c>
      <c r="G207" s="25">
        <v>6.55</v>
      </c>
    </row>
    <row r="208" spans="1:7" s="24" customFormat="1" x14ac:dyDescent="0.25">
      <c r="A208" s="30" t="s">
        <v>395</v>
      </c>
      <c r="B208" s="29" t="s">
        <v>426</v>
      </c>
      <c r="C208" s="29" t="s">
        <v>426</v>
      </c>
      <c r="D208" s="29" t="s">
        <v>426</v>
      </c>
      <c r="E208" s="29" t="s">
        <v>426</v>
      </c>
      <c r="F208" s="29" t="s">
        <v>426</v>
      </c>
      <c r="G208" s="29" t="s">
        <v>426</v>
      </c>
    </row>
    <row r="209" spans="1:7" s="24" customFormat="1" x14ac:dyDescent="0.25">
      <c r="A209" s="26" t="s">
        <v>383</v>
      </c>
      <c r="B209" s="25">
        <v>4.22</v>
      </c>
      <c r="C209" s="25">
        <v>3.3</v>
      </c>
      <c r="D209" s="25">
        <v>0.17</v>
      </c>
      <c r="E209" s="25">
        <v>0.14000000000000001</v>
      </c>
      <c r="F209" s="25">
        <v>0.44</v>
      </c>
      <c r="G209" s="25">
        <v>0.16</v>
      </c>
    </row>
    <row r="210" spans="1:7" s="24" customFormat="1" x14ac:dyDescent="0.25">
      <c r="A210" s="26" t="s">
        <v>384</v>
      </c>
      <c r="B210" s="25">
        <v>1.27</v>
      </c>
      <c r="C210" s="25">
        <v>1.1299999999999999</v>
      </c>
      <c r="D210" s="25" t="s">
        <v>278</v>
      </c>
      <c r="E210" s="25" t="s">
        <v>278</v>
      </c>
      <c r="F210" s="25" t="s">
        <v>278</v>
      </c>
      <c r="G210" s="25" t="s">
        <v>278</v>
      </c>
    </row>
    <row r="211" spans="1:7" ht="24" customHeight="1" x14ac:dyDescent="0.25">
      <c r="A211" s="26" t="s">
        <v>385</v>
      </c>
      <c r="B211" s="25">
        <v>3.35</v>
      </c>
      <c r="C211" s="25">
        <v>2.9</v>
      </c>
      <c r="D211" s="25">
        <v>0.08</v>
      </c>
      <c r="E211" s="25" t="s">
        <v>278</v>
      </c>
      <c r="F211" s="25">
        <v>0.21</v>
      </c>
      <c r="G211" s="25">
        <v>0.1</v>
      </c>
    </row>
    <row r="212" spans="1:7" x14ac:dyDescent="0.25">
      <c r="A212" s="26" t="s">
        <v>396</v>
      </c>
      <c r="B212" s="25">
        <v>114.69</v>
      </c>
      <c r="C212" s="25">
        <v>69.739999999999995</v>
      </c>
      <c r="D212" s="25">
        <v>7.18</v>
      </c>
      <c r="E212" s="25">
        <v>9.1199999999999992</v>
      </c>
      <c r="F212" s="25">
        <v>22.11</v>
      </c>
      <c r="G212" s="25">
        <v>6.55</v>
      </c>
    </row>
    <row r="213" spans="1:7" x14ac:dyDescent="0.25">
      <c r="A213" s="30" t="s">
        <v>397</v>
      </c>
      <c r="B213" s="29" t="s">
        <v>426</v>
      </c>
      <c r="C213" s="29" t="s">
        <v>426</v>
      </c>
      <c r="D213" s="29" t="s">
        <v>426</v>
      </c>
      <c r="E213" s="29" t="s">
        <v>426</v>
      </c>
      <c r="F213" s="29" t="s">
        <v>426</v>
      </c>
      <c r="G213" s="29" t="s">
        <v>426</v>
      </c>
    </row>
    <row r="214" spans="1:7" x14ac:dyDescent="0.25">
      <c r="A214" s="26" t="s">
        <v>389</v>
      </c>
      <c r="B214" s="25">
        <v>4.41</v>
      </c>
      <c r="C214" s="25">
        <v>3.8</v>
      </c>
      <c r="D214" s="25">
        <v>0.1</v>
      </c>
      <c r="E214" s="25" t="s">
        <v>278</v>
      </c>
      <c r="F214" s="25">
        <v>0.24</v>
      </c>
      <c r="G214" s="25">
        <v>0.17</v>
      </c>
    </row>
    <row r="215" spans="1:7" x14ac:dyDescent="0.25">
      <c r="A215" s="26" t="s">
        <v>390</v>
      </c>
      <c r="B215" s="25">
        <v>1.47</v>
      </c>
      <c r="C215" s="25">
        <v>1.23</v>
      </c>
      <c r="D215" s="25">
        <v>0.04</v>
      </c>
      <c r="E215" s="25" t="s">
        <v>278</v>
      </c>
      <c r="F215" s="25">
        <v>0.11</v>
      </c>
      <c r="G215" s="25" t="s">
        <v>278</v>
      </c>
    </row>
    <row r="216" spans="1:7" x14ac:dyDescent="0.25">
      <c r="A216" s="26" t="s">
        <v>392</v>
      </c>
      <c r="B216" s="25">
        <v>0.36</v>
      </c>
      <c r="C216" s="25">
        <v>0.32</v>
      </c>
      <c r="D216" s="25" t="s">
        <v>278</v>
      </c>
      <c r="E216" s="25" t="s">
        <v>309</v>
      </c>
      <c r="F216" s="25" t="s">
        <v>278</v>
      </c>
      <c r="G216" s="25" t="s">
        <v>309</v>
      </c>
    </row>
    <row r="217" spans="1:7" ht="43.5" customHeight="1" x14ac:dyDescent="0.25">
      <c r="A217" s="26" t="s">
        <v>398</v>
      </c>
      <c r="B217" s="25">
        <v>2.6</v>
      </c>
      <c r="C217" s="25">
        <v>1.98</v>
      </c>
      <c r="D217" s="25">
        <v>0.12</v>
      </c>
      <c r="E217" s="25" t="s">
        <v>278</v>
      </c>
      <c r="F217" s="25">
        <v>0.34</v>
      </c>
      <c r="G217" s="25">
        <v>0.09</v>
      </c>
    </row>
    <row r="218" spans="1:7" x14ac:dyDescent="0.25">
      <c r="A218" s="26" t="s">
        <v>396</v>
      </c>
      <c r="B218" s="25">
        <v>114.69</v>
      </c>
      <c r="C218" s="25">
        <v>69.739999999999995</v>
      </c>
      <c r="D218" s="25">
        <v>7.18</v>
      </c>
      <c r="E218" s="25">
        <v>9.1199999999999992</v>
      </c>
      <c r="F218" s="25">
        <v>22.11</v>
      </c>
      <c r="G218" s="25">
        <v>6.55</v>
      </c>
    </row>
    <row r="219" spans="1:7" x14ac:dyDescent="0.25">
      <c r="A219" s="28"/>
      <c r="B219" s="27"/>
      <c r="C219" s="27"/>
      <c r="D219" s="27"/>
      <c r="E219" s="27"/>
      <c r="F219" s="27"/>
      <c r="G219" s="27"/>
    </row>
    <row r="220" spans="1:7" s="24" customFormat="1" ht="15.75" thickBot="1" x14ac:dyDescent="0.3">
      <c r="A220" s="26"/>
      <c r="B220" s="25"/>
      <c r="C220" s="25"/>
      <c r="D220" s="25"/>
      <c r="E220" s="25"/>
      <c r="F220" s="25"/>
      <c r="G220" s="25"/>
    </row>
    <row r="221" spans="1:7" s="24" customFormat="1" ht="206.25" customHeight="1" x14ac:dyDescent="0.25">
      <c r="A221" s="109" t="s">
        <v>425</v>
      </c>
      <c r="B221" s="109"/>
      <c r="C221" s="109"/>
      <c r="D221" s="109"/>
      <c r="E221" s="109"/>
      <c r="F221" s="109"/>
      <c r="G221" s="109"/>
    </row>
    <row r="222" spans="1:7" s="24" customFormat="1" x14ac:dyDescent="0.25">
      <c r="A222" s="23"/>
      <c r="B222" s="23"/>
      <c r="C222" s="23"/>
      <c r="D222" s="23"/>
      <c r="E222" s="23"/>
      <c r="F222" s="23"/>
      <c r="G222" s="23"/>
    </row>
  </sheetData>
  <mergeCells count="5">
    <mergeCell ref="A1:B1"/>
    <mergeCell ref="A2:G2"/>
    <mergeCell ref="B3:G3"/>
    <mergeCell ref="C4:G4"/>
    <mergeCell ref="A221:G2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C8FAA-C4D9-42D9-B9FA-3D225ADE4729}">
  <dimension ref="A1:AH1476"/>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8.625" defaultRowHeight="15" customHeight="1" x14ac:dyDescent="0.2"/>
  <cols>
    <col min="1" max="1" width="19.625" style="42" hidden="1" customWidth="1"/>
    <col min="2" max="2" width="42.875" style="42" customWidth="1"/>
    <col min="3" max="33" width="8.625" style="42"/>
    <col min="34" max="34" width="8" style="42" bestFit="1" customWidth="1"/>
    <col min="35" max="16384" width="8.625" style="42"/>
  </cols>
  <sheetData>
    <row r="1" spans="2:33" ht="15" customHeight="1" thickBot="1" x14ac:dyDescent="0.25">
      <c r="B1" s="59" t="s">
        <v>501</v>
      </c>
      <c r="C1" s="56">
        <v>2020</v>
      </c>
      <c r="D1" s="56">
        <v>2021</v>
      </c>
      <c r="E1" s="56">
        <v>2022</v>
      </c>
      <c r="F1" s="56">
        <v>2023</v>
      </c>
      <c r="G1" s="56">
        <v>2024</v>
      </c>
      <c r="H1" s="56">
        <v>2025</v>
      </c>
      <c r="I1" s="56">
        <v>2026</v>
      </c>
      <c r="J1" s="56">
        <v>2027</v>
      </c>
      <c r="K1" s="56">
        <v>2028</v>
      </c>
      <c r="L1" s="56">
        <v>2029</v>
      </c>
      <c r="M1" s="56">
        <v>2030</v>
      </c>
      <c r="N1" s="56">
        <v>2031</v>
      </c>
      <c r="O1" s="56">
        <v>2032</v>
      </c>
      <c r="P1" s="56">
        <v>2033</v>
      </c>
      <c r="Q1" s="56">
        <v>2034</v>
      </c>
      <c r="R1" s="56">
        <v>2035</v>
      </c>
      <c r="S1" s="56">
        <v>2036</v>
      </c>
      <c r="T1" s="56">
        <v>2037</v>
      </c>
      <c r="U1" s="56">
        <v>2038</v>
      </c>
      <c r="V1" s="56">
        <v>2039</v>
      </c>
      <c r="W1" s="56">
        <v>2040</v>
      </c>
      <c r="X1" s="56">
        <v>2041</v>
      </c>
      <c r="Y1" s="56">
        <v>2042</v>
      </c>
      <c r="Z1" s="56">
        <v>2043</v>
      </c>
      <c r="AA1" s="56">
        <v>2044</v>
      </c>
      <c r="AB1" s="56">
        <v>2045</v>
      </c>
      <c r="AC1" s="56">
        <v>2046</v>
      </c>
      <c r="AD1" s="56">
        <v>2047</v>
      </c>
      <c r="AE1" s="56">
        <v>2048</v>
      </c>
      <c r="AF1" s="56">
        <v>2049</v>
      </c>
      <c r="AG1" s="56">
        <v>2050</v>
      </c>
    </row>
    <row r="2" spans="2:33" ht="15" customHeight="1" thickTop="1" x14ac:dyDescent="0.2"/>
    <row r="3" spans="2:33" ht="15" customHeight="1" x14ac:dyDescent="0.2">
      <c r="C3" s="62" t="s">
        <v>33</v>
      </c>
      <c r="D3" s="62" t="s">
        <v>500</v>
      </c>
    </row>
    <row r="4" spans="2:33" ht="15" customHeight="1" x14ac:dyDescent="0.2">
      <c r="C4" s="62" t="s">
        <v>34</v>
      </c>
      <c r="D4" s="62" t="s">
        <v>499</v>
      </c>
      <c r="G4" s="62" t="s">
        <v>35</v>
      </c>
    </row>
    <row r="5" spans="2:33" ht="15" customHeight="1" x14ac:dyDescent="0.2">
      <c r="C5" s="62" t="s">
        <v>36</v>
      </c>
      <c r="D5" s="62" t="s">
        <v>498</v>
      </c>
    </row>
    <row r="6" spans="2:33" ht="15" customHeight="1" x14ac:dyDescent="0.2">
      <c r="C6" s="62" t="s">
        <v>37</v>
      </c>
      <c r="E6" s="62" t="s">
        <v>497</v>
      </c>
    </row>
    <row r="7" spans="2:33" ht="12" x14ac:dyDescent="0.2"/>
    <row r="8" spans="2:33" ht="12" x14ac:dyDescent="0.2"/>
    <row r="9" spans="2:33" ht="12" x14ac:dyDescent="0.2"/>
    <row r="17" spans="1:34" ht="15" customHeight="1" x14ac:dyDescent="0.25">
      <c r="A17" s="48" t="s">
        <v>38</v>
      </c>
      <c r="B17" s="60" t="s">
        <v>39</v>
      </c>
      <c r="AH17" s="67" t="s">
        <v>496</v>
      </c>
    </row>
    <row r="18" spans="1:34" ht="15" customHeight="1" x14ac:dyDescent="0.2">
      <c r="B18" s="59"/>
      <c r="AH18" s="67" t="s">
        <v>495</v>
      </c>
    </row>
    <row r="19" spans="1:34" ht="15" customHeight="1" x14ac:dyDescent="0.2">
      <c r="B19" s="59"/>
      <c r="C19" s="58"/>
      <c r="D19" s="58"/>
      <c r="E19" s="58"/>
      <c r="F19" s="58"/>
      <c r="G19" s="58"/>
      <c r="H19" s="58"/>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8"/>
      <c r="AH19" s="67" t="s">
        <v>494</v>
      </c>
    </row>
    <row r="20" spans="1:34" ht="15" customHeight="1" thickBot="1" x14ac:dyDescent="0.25">
      <c r="B20" s="56" t="s">
        <v>40</v>
      </c>
      <c r="C20" s="56">
        <v>2020</v>
      </c>
      <c r="D20" s="56">
        <v>2021</v>
      </c>
      <c r="E20" s="56">
        <v>2022</v>
      </c>
      <c r="F20" s="56">
        <v>2023</v>
      </c>
      <c r="G20" s="56">
        <v>2024</v>
      </c>
      <c r="H20" s="56">
        <v>2025</v>
      </c>
      <c r="I20" s="56">
        <v>2026</v>
      </c>
      <c r="J20" s="56">
        <v>2027</v>
      </c>
      <c r="K20" s="56">
        <v>2028</v>
      </c>
      <c r="L20" s="56">
        <v>2029</v>
      </c>
      <c r="M20" s="56">
        <v>2030</v>
      </c>
      <c r="N20" s="56">
        <v>2031</v>
      </c>
      <c r="O20" s="56">
        <v>2032</v>
      </c>
      <c r="P20" s="56">
        <v>2033</v>
      </c>
      <c r="Q20" s="56">
        <v>2034</v>
      </c>
      <c r="R20" s="56">
        <v>2035</v>
      </c>
      <c r="S20" s="56">
        <v>2036</v>
      </c>
      <c r="T20" s="56">
        <v>2037</v>
      </c>
      <c r="U20" s="56">
        <v>2038</v>
      </c>
      <c r="V20" s="56">
        <v>2039</v>
      </c>
      <c r="W20" s="56">
        <v>2040</v>
      </c>
      <c r="X20" s="56">
        <v>2041</v>
      </c>
      <c r="Y20" s="56">
        <v>2042</v>
      </c>
      <c r="Z20" s="56">
        <v>2043</v>
      </c>
      <c r="AA20" s="56">
        <v>2044</v>
      </c>
      <c r="AB20" s="56">
        <v>2045</v>
      </c>
      <c r="AC20" s="56">
        <v>2046</v>
      </c>
      <c r="AD20" s="56">
        <v>2047</v>
      </c>
      <c r="AE20" s="56">
        <v>2048</v>
      </c>
      <c r="AF20" s="56">
        <v>2049</v>
      </c>
      <c r="AG20" s="56">
        <v>2050</v>
      </c>
      <c r="AH20" s="66" t="s">
        <v>493</v>
      </c>
    </row>
    <row r="21" spans="1:34" ht="15" customHeight="1" thickTop="1" x14ac:dyDescent="0.2"/>
    <row r="22" spans="1:34" ht="15" customHeight="1" x14ac:dyDescent="0.2">
      <c r="B22" s="50" t="s">
        <v>41</v>
      </c>
    </row>
    <row r="23" spans="1:34" ht="15" customHeight="1" x14ac:dyDescent="0.2">
      <c r="B23" s="50" t="s">
        <v>42</v>
      </c>
    </row>
    <row r="24" spans="1:34" ht="15" customHeight="1" x14ac:dyDescent="0.2">
      <c r="A24" s="48" t="s">
        <v>43</v>
      </c>
      <c r="B24" s="47" t="s">
        <v>44</v>
      </c>
      <c r="C24" s="51">
        <v>12.588226000000001</v>
      </c>
      <c r="D24" s="51">
        <v>12.816829</v>
      </c>
      <c r="E24" s="51">
        <v>13.043291999999999</v>
      </c>
      <c r="F24" s="51">
        <v>13.261238000000001</v>
      </c>
      <c r="G24" s="51">
        <v>13.478671</v>
      </c>
      <c r="H24" s="51">
        <v>13.703728999999999</v>
      </c>
      <c r="I24" s="51">
        <v>13.929881999999999</v>
      </c>
      <c r="J24" s="51">
        <v>14.14963</v>
      </c>
      <c r="K24" s="51">
        <v>14.365067</v>
      </c>
      <c r="L24" s="51">
        <v>14.576838</v>
      </c>
      <c r="M24" s="51">
        <v>14.786894</v>
      </c>
      <c r="N24" s="51">
        <v>14.994263</v>
      </c>
      <c r="O24" s="51">
        <v>15.200475000000001</v>
      </c>
      <c r="P24" s="51">
        <v>15.40232</v>
      </c>
      <c r="Q24" s="51">
        <v>15.600356</v>
      </c>
      <c r="R24" s="51">
        <v>15.799393</v>
      </c>
      <c r="S24" s="51">
        <v>15.996040000000001</v>
      </c>
      <c r="T24" s="51">
        <v>16.191723</v>
      </c>
      <c r="U24" s="51">
        <v>16.385750000000002</v>
      </c>
      <c r="V24" s="51">
        <v>16.578088999999999</v>
      </c>
      <c r="W24" s="51">
        <v>16.770128</v>
      </c>
      <c r="X24" s="51">
        <v>16.961106999999998</v>
      </c>
      <c r="Y24" s="51">
        <v>17.153338999999999</v>
      </c>
      <c r="Z24" s="51">
        <v>17.349052</v>
      </c>
      <c r="AA24" s="51">
        <v>17.547438</v>
      </c>
      <c r="AB24" s="51">
        <v>17.747496000000002</v>
      </c>
      <c r="AC24" s="51">
        <v>17.947769000000001</v>
      </c>
      <c r="AD24" s="51">
        <v>18.14838</v>
      </c>
      <c r="AE24" s="51">
        <v>18.350033</v>
      </c>
      <c r="AF24" s="51">
        <v>18.553450000000002</v>
      </c>
      <c r="AG24" s="51">
        <v>18.758517999999999</v>
      </c>
      <c r="AH24" s="45">
        <v>1.3384999999999999E-2</v>
      </c>
    </row>
    <row r="25" spans="1:34" ht="14.25" x14ac:dyDescent="0.2">
      <c r="A25" s="48" t="s">
        <v>45</v>
      </c>
      <c r="B25" s="47" t="s">
        <v>46</v>
      </c>
      <c r="C25" s="51">
        <v>30.217634</v>
      </c>
      <c r="D25" s="51">
        <v>30.352293</v>
      </c>
      <c r="E25" s="51">
        <v>30.487427</v>
      </c>
      <c r="F25" s="51">
        <v>30.617380000000001</v>
      </c>
      <c r="G25" s="51">
        <v>30.748685999999999</v>
      </c>
      <c r="H25" s="51">
        <v>30.887463</v>
      </c>
      <c r="I25" s="51">
        <v>31.028368</v>
      </c>
      <c r="J25" s="51">
        <v>31.163170000000001</v>
      </c>
      <c r="K25" s="51">
        <v>31.293678</v>
      </c>
      <c r="L25" s="51">
        <v>31.420202</v>
      </c>
      <c r="M25" s="51">
        <v>31.545832000000001</v>
      </c>
      <c r="N25" s="51">
        <v>31.669601</v>
      </c>
      <c r="O25" s="51">
        <v>31.792729999999999</v>
      </c>
      <c r="P25" s="51">
        <v>31.912683000000001</v>
      </c>
      <c r="Q25" s="51">
        <v>32.030281000000002</v>
      </c>
      <c r="R25" s="51">
        <v>32.149841000000002</v>
      </c>
      <c r="S25" s="51">
        <v>32.266826999999999</v>
      </c>
      <c r="T25" s="51">
        <v>32.382491999999999</v>
      </c>
      <c r="U25" s="51">
        <v>32.498669</v>
      </c>
      <c r="V25" s="51">
        <v>32.615817999999997</v>
      </c>
      <c r="W25" s="51">
        <v>32.734371000000003</v>
      </c>
      <c r="X25" s="51">
        <v>32.853068999999998</v>
      </c>
      <c r="Y25" s="51">
        <v>32.973858</v>
      </c>
      <c r="Z25" s="51">
        <v>33.098019000000001</v>
      </c>
      <c r="AA25" s="51">
        <v>33.224003000000003</v>
      </c>
      <c r="AB25" s="51">
        <v>33.350352999999998</v>
      </c>
      <c r="AC25" s="51">
        <v>33.474808000000003</v>
      </c>
      <c r="AD25" s="51">
        <v>33.598323999999998</v>
      </c>
      <c r="AE25" s="51">
        <v>33.722248</v>
      </c>
      <c r="AF25" s="51">
        <v>33.847617999999997</v>
      </c>
      <c r="AG25" s="51">
        <v>33.974125000000001</v>
      </c>
      <c r="AH25" s="45">
        <v>3.9129999999999998E-3</v>
      </c>
    </row>
    <row r="26" spans="1:34" ht="14.25" x14ac:dyDescent="0.2">
      <c r="A26" s="48" t="s">
        <v>47</v>
      </c>
      <c r="B26" s="47" t="s">
        <v>48</v>
      </c>
      <c r="C26" s="51">
        <v>1.3117239999999999</v>
      </c>
      <c r="D26" s="51">
        <v>1.3096140000000001</v>
      </c>
      <c r="E26" s="51">
        <v>1.307512</v>
      </c>
      <c r="F26" s="51">
        <v>1.305418</v>
      </c>
      <c r="G26" s="51">
        <v>1.3033330000000001</v>
      </c>
      <c r="H26" s="51">
        <v>1.301256</v>
      </c>
      <c r="I26" s="51">
        <v>1.2991870000000001</v>
      </c>
      <c r="J26" s="51">
        <v>1.297126</v>
      </c>
      <c r="K26" s="51">
        <v>1.2950729999999999</v>
      </c>
      <c r="L26" s="51">
        <v>1.2930280000000001</v>
      </c>
      <c r="M26" s="51">
        <v>1.2909900000000001</v>
      </c>
      <c r="N26" s="51">
        <v>1.288961</v>
      </c>
      <c r="O26" s="51">
        <v>1.2869390000000001</v>
      </c>
      <c r="P26" s="51">
        <v>1.284924</v>
      </c>
      <c r="Q26" s="51">
        <v>1.2829170000000001</v>
      </c>
      <c r="R26" s="51">
        <v>1.2809170000000001</v>
      </c>
      <c r="S26" s="51">
        <v>1.2789250000000001</v>
      </c>
      <c r="T26" s="51">
        <v>1.27694</v>
      </c>
      <c r="U26" s="51">
        <v>1.2749619999999999</v>
      </c>
      <c r="V26" s="51">
        <v>1.272991</v>
      </c>
      <c r="W26" s="51">
        <v>1.2710269999999999</v>
      </c>
      <c r="X26" s="51">
        <v>1.2690699999999999</v>
      </c>
      <c r="Y26" s="51">
        <v>1.26712</v>
      </c>
      <c r="Z26" s="51">
        <v>1.2651760000000001</v>
      </c>
      <c r="AA26" s="51">
        <v>1.2632399999999999</v>
      </c>
      <c r="AB26" s="51">
        <v>1.261309</v>
      </c>
      <c r="AC26" s="51">
        <v>1.2593859999999999</v>
      </c>
      <c r="AD26" s="51">
        <v>1.2574689999999999</v>
      </c>
      <c r="AE26" s="51">
        <v>1.255558</v>
      </c>
      <c r="AF26" s="51">
        <v>1.253654</v>
      </c>
      <c r="AG26" s="51">
        <v>1.251757</v>
      </c>
      <c r="AH26" s="45">
        <v>-1.5590000000000001E-3</v>
      </c>
    </row>
    <row r="27" spans="1:34" ht="14.25" x14ac:dyDescent="0.2">
      <c r="A27" s="48" t="s">
        <v>49</v>
      </c>
      <c r="B27" s="47" t="s">
        <v>50</v>
      </c>
      <c r="C27" s="51">
        <v>60.555103000000003</v>
      </c>
      <c r="D27" s="51">
        <v>61.301853000000001</v>
      </c>
      <c r="E27" s="51">
        <v>62.046398000000003</v>
      </c>
      <c r="F27" s="51">
        <v>62.774593000000003</v>
      </c>
      <c r="G27" s="51">
        <v>63.496215999999997</v>
      </c>
      <c r="H27" s="51">
        <v>64.232680999999999</v>
      </c>
      <c r="I27" s="51">
        <v>64.963561999999996</v>
      </c>
      <c r="J27" s="51">
        <v>65.671218999999994</v>
      </c>
      <c r="K27" s="51">
        <v>66.362198000000006</v>
      </c>
      <c r="L27" s="51">
        <v>67.039467000000002</v>
      </c>
      <c r="M27" s="51">
        <v>67.705650000000006</v>
      </c>
      <c r="N27" s="51">
        <v>68.360282999999995</v>
      </c>
      <c r="O27" s="51">
        <v>69.007560999999995</v>
      </c>
      <c r="P27" s="51">
        <v>69.637955000000005</v>
      </c>
      <c r="Q27" s="51">
        <v>70.250754999999998</v>
      </c>
      <c r="R27" s="51">
        <v>70.859909000000002</v>
      </c>
      <c r="S27" s="51">
        <v>71.453941</v>
      </c>
      <c r="T27" s="51">
        <v>72.036422999999999</v>
      </c>
      <c r="U27" s="51">
        <v>72.614418000000001</v>
      </c>
      <c r="V27" s="51">
        <v>73.186699000000004</v>
      </c>
      <c r="W27" s="51">
        <v>73.758476000000002</v>
      </c>
      <c r="X27" s="51">
        <v>74.325500000000005</v>
      </c>
      <c r="Y27" s="51">
        <v>74.892844999999994</v>
      </c>
      <c r="Z27" s="51">
        <v>75.465691000000007</v>
      </c>
      <c r="AA27" s="51">
        <v>76.044235</v>
      </c>
      <c r="AB27" s="51">
        <v>76.624679999999998</v>
      </c>
      <c r="AC27" s="51">
        <v>77.203331000000006</v>
      </c>
      <c r="AD27" s="51">
        <v>77.778603000000004</v>
      </c>
      <c r="AE27" s="51">
        <v>78.351624000000001</v>
      </c>
      <c r="AF27" s="51">
        <v>78.923721</v>
      </c>
      <c r="AG27" s="51">
        <v>79.495270000000005</v>
      </c>
      <c r="AH27" s="45">
        <v>9.1129999999999996E-3</v>
      </c>
    </row>
    <row r="28" spans="1:34" ht="14.25" x14ac:dyDescent="0.2">
      <c r="A28" s="48" t="s">
        <v>51</v>
      </c>
      <c r="B28" s="47" t="s">
        <v>52</v>
      </c>
      <c r="C28" s="51">
        <v>5.548133</v>
      </c>
      <c r="D28" s="51">
        <v>5.4961469999999997</v>
      </c>
      <c r="E28" s="51">
        <v>5.4453019999999999</v>
      </c>
      <c r="F28" s="51">
        <v>5.3954420000000001</v>
      </c>
      <c r="G28" s="51">
        <v>5.3464099999999997</v>
      </c>
      <c r="H28" s="51">
        <v>5.2977790000000002</v>
      </c>
      <c r="I28" s="51">
        <v>5.249485</v>
      </c>
      <c r="J28" s="51">
        <v>5.2028080000000001</v>
      </c>
      <c r="K28" s="51">
        <v>5.1580269999999997</v>
      </c>
      <c r="L28" s="51">
        <v>5.115469</v>
      </c>
      <c r="M28" s="51">
        <v>5.0752360000000003</v>
      </c>
      <c r="N28" s="51">
        <v>5.0366080000000002</v>
      </c>
      <c r="O28" s="51">
        <v>4.9996499999999999</v>
      </c>
      <c r="P28" s="51">
        <v>4.9640319999999996</v>
      </c>
      <c r="Q28" s="51">
        <v>4.9294640000000003</v>
      </c>
      <c r="R28" s="51">
        <v>4.8958729999999999</v>
      </c>
      <c r="S28" s="51">
        <v>4.8629670000000003</v>
      </c>
      <c r="T28" s="51">
        <v>4.8314079999999997</v>
      </c>
      <c r="U28" s="51">
        <v>4.8009469999999999</v>
      </c>
      <c r="V28" s="51">
        <v>4.7712830000000004</v>
      </c>
      <c r="W28" s="51">
        <v>4.7423840000000004</v>
      </c>
      <c r="X28" s="51">
        <v>4.7136209999999998</v>
      </c>
      <c r="Y28" s="51">
        <v>4.6833580000000001</v>
      </c>
      <c r="Z28" s="51">
        <v>4.6516659999999996</v>
      </c>
      <c r="AA28" s="51">
        <v>4.61876</v>
      </c>
      <c r="AB28" s="51">
        <v>4.5848789999999999</v>
      </c>
      <c r="AC28" s="51">
        <v>4.5501699999999996</v>
      </c>
      <c r="AD28" s="51">
        <v>4.5140269999999996</v>
      </c>
      <c r="AE28" s="51">
        <v>4.4768699999999999</v>
      </c>
      <c r="AF28" s="51">
        <v>4.439114</v>
      </c>
      <c r="AG28" s="51">
        <v>4.4011550000000002</v>
      </c>
      <c r="AH28" s="45">
        <v>-7.6899999999999998E-3</v>
      </c>
    </row>
    <row r="29" spans="1:34" ht="14.25" x14ac:dyDescent="0.2">
      <c r="A29" s="48" t="s">
        <v>53</v>
      </c>
      <c r="B29" s="47" t="s">
        <v>54</v>
      </c>
      <c r="C29" s="51">
        <v>5.1948600000000003</v>
      </c>
      <c r="D29" s="51">
        <v>5.2067690000000004</v>
      </c>
      <c r="E29" s="51">
        <v>5.217803</v>
      </c>
      <c r="F29" s="51">
        <v>5.2274659999999997</v>
      </c>
      <c r="G29" s="51">
        <v>5.2358460000000004</v>
      </c>
      <c r="H29" s="51">
        <v>5.2440110000000004</v>
      </c>
      <c r="I29" s="51">
        <v>5.2521529999999998</v>
      </c>
      <c r="J29" s="51">
        <v>5.2591390000000002</v>
      </c>
      <c r="K29" s="51">
        <v>5.2649429999999997</v>
      </c>
      <c r="L29" s="51">
        <v>5.2696120000000004</v>
      </c>
      <c r="M29" s="51">
        <v>5.2731529999999998</v>
      </c>
      <c r="N29" s="51">
        <v>5.2762849999999997</v>
      </c>
      <c r="O29" s="51">
        <v>5.2794319999999999</v>
      </c>
      <c r="P29" s="51">
        <v>5.2823079999999996</v>
      </c>
      <c r="Q29" s="51">
        <v>5.2852079999999999</v>
      </c>
      <c r="R29" s="51">
        <v>5.2887259999999996</v>
      </c>
      <c r="S29" s="51">
        <v>5.2917639999999997</v>
      </c>
      <c r="T29" s="51">
        <v>5.2938289999999997</v>
      </c>
      <c r="U29" s="51">
        <v>5.2950759999999999</v>
      </c>
      <c r="V29" s="51">
        <v>5.2957070000000002</v>
      </c>
      <c r="W29" s="51">
        <v>5.2961869999999998</v>
      </c>
      <c r="X29" s="51">
        <v>5.2963959999999997</v>
      </c>
      <c r="Y29" s="51">
        <v>5.2954730000000003</v>
      </c>
      <c r="Z29" s="51">
        <v>5.2938460000000003</v>
      </c>
      <c r="AA29" s="51">
        <v>5.2917490000000003</v>
      </c>
      <c r="AB29" s="51">
        <v>5.2894100000000002</v>
      </c>
      <c r="AC29" s="51">
        <v>5.2861229999999999</v>
      </c>
      <c r="AD29" s="51">
        <v>5.2819459999999996</v>
      </c>
      <c r="AE29" s="51">
        <v>5.2773839999999996</v>
      </c>
      <c r="AF29" s="51">
        <v>5.2728219999999997</v>
      </c>
      <c r="AG29" s="51">
        <v>5.2681480000000001</v>
      </c>
      <c r="AH29" s="45">
        <v>4.6700000000000002E-4</v>
      </c>
    </row>
    <row r="30" spans="1:34" ht="14.25" x14ac:dyDescent="0.2">
      <c r="A30" s="48" t="s">
        <v>55</v>
      </c>
      <c r="B30" s="47" t="s">
        <v>56</v>
      </c>
      <c r="C30" s="51">
        <v>2.8969999999999998E-3</v>
      </c>
      <c r="D30" s="51">
        <v>5.4730000000000004E-3</v>
      </c>
      <c r="E30" s="51">
        <v>7.9830000000000005E-3</v>
      </c>
      <c r="F30" s="51">
        <v>1.0426E-2</v>
      </c>
      <c r="G30" s="51">
        <v>1.285E-2</v>
      </c>
      <c r="H30" s="51">
        <v>1.5288E-2</v>
      </c>
      <c r="I30" s="51">
        <v>1.7815999999999999E-2</v>
      </c>
      <c r="J30" s="51">
        <v>2.0197E-2</v>
      </c>
      <c r="K30" s="51">
        <v>2.2436000000000001E-2</v>
      </c>
      <c r="L30" s="51">
        <v>2.4479000000000001E-2</v>
      </c>
      <c r="M30" s="51">
        <v>2.6359E-2</v>
      </c>
      <c r="N30" s="51">
        <v>2.8154999999999999E-2</v>
      </c>
      <c r="O30" s="51">
        <v>2.9907E-2</v>
      </c>
      <c r="P30" s="51">
        <v>3.1616999999999999E-2</v>
      </c>
      <c r="Q30" s="51">
        <v>3.3319000000000001E-2</v>
      </c>
      <c r="R30" s="51">
        <v>3.5055999999999997E-2</v>
      </c>
      <c r="S30" s="51">
        <v>3.6754000000000002E-2</v>
      </c>
      <c r="T30" s="51">
        <v>3.8366999999999998E-2</v>
      </c>
      <c r="U30" s="51">
        <v>3.9906999999999998E-2</v>
      </c>
      <c r="V30" s="51">
        <v>4.1412999999999998E-2</v>
      </c>
      <c r="W30" s="51">
        <v>4.2923000000000003E-2</v>
      </c>
      <c r="X30" s="51">
        <v>4.4387000000000003E-2</v>
      </c>
      <c r="Y30" s="51">
        <v>4.5829000000000002E-2</v>
      </c>
      <c r="Z30" s="51">
        <v>4.7260999999999997E-2</v>
      </c>
      <c r="AA30" s="51">
        <v>4.8673000000000001E-2</v>
      </c>
      <c r="AB30" s="51">
        <v>5.0033000000000001E-2</v>
      </c>
      <c r="AC30" s="51">
        <v>5.1290000000000002E-2</v>
      </c>
      <c r="AD30" s="51">
        <v>5.2441000000000002E-2</v>
      </c>
      <c r="AE30" s="51">
        <v>5.3515E-2</v>
      </c>
      <c r="AF30" s="51">
        <v>5.4530000000000002E-2</v>
      </c>
      <c r="AG30" s="51">
        <v>5.5467000000000002E-2</v>
      </c>
      <c r="AH30" s="45">
        <v>0.103413</v>
      </c>
    </row>
    <row r="31" spans="1:34" ht="14.25" x14ac:dyDescent="0.2">
      <c r="A31" s="48" t="s">
        <v>57</v>
      </c>
      <c r="B31" s="47" t="s">
        <v>58</v>
      </c>
      <c r="C31" s="51">
        <v>3.3449070000000001</v>
      </c>
      <c r="D31" s="51">
        <v>3.3196330000000001</v>
      </c>
      <c r="E31" s="51">
        <v>3.2944520000000002</v>
      </c>
      <c r="F31" s="51">
        <v>3.2697929999999999</v>
      </c>
      <c r="G31" s="51">
        <v>3.2457129999999998</v>
      </c>
      <c r="H31" s="51">
        <v>3.2213240000000001</v>
      </c>
      <c r="I31" s="51">
        <v>3.1967080000000001</v>
      </c>
      <c r="J31" s="51">
        <v>3.1719740000000001</v>
      </c>
      <c r="K31" s="51">
        <v>3.1468790000000002</v>
      </c>
      <c r="L31" s="51">
        <v>3.1213660000000001</v>
      </c>
      <c r="M31" s="51">
        <v>3.0951770000000001</v>
      </c>
      <c r="N31" s="51">
        <v>3.06839</v>
      </c>
      <c r="O31" s="51">
        <v>3.0406200000000001</v>
      </c>
      <c r="P31" s="51">
        <v>3.0119950000000002</v>
      </c>
      <c r="Q31" s="51">
        <v>2.982332</v>
      </c>
      <c r="R31" s="51">
        <v>2.951937</v>
      </c>
      <c r="S31" s="51">
        <v>2.9206129999999999</v>
      </c>
      <c r="T31" s="51">
        <v>2.8901270000000001</v>
      </c>
      <c r="U31" s="51">
        <v>2.8605</v>
      </c>
      <c r="V31" s="51">
        <v>2.831712</v>
      </c>
      <c r="W31" s="51">
        <v>2.8032219999999999</v>
      </c>
      <c r="X31" s="51">
        <v>2.7760669999999998</v>
      </c>
      <c r="Y31" s="51">
        <v>2.7504460000000002</v>
      </c>
      <c r="Z31" s="51">
        <v>2.7260270000000002</v>
      </c>
      <c r="AA31" s="51">
        <v>2.7032699999999998</v>
      </c>
      <c r="AB31" s="51">
        <v>2.6819459999999999</v>
      </c>
      <c r="AC31" s="51">
        <v>2.6619760000000001</v>
      </c>
      <c r="AD31" s="51">
        <v>2.641823</v>
      </c>
      <c r="AE31" s="51">
        <v>2.6213980000000001</v>
      </c>
      <c r="AF31" s="51">
        <v>2.6006089999999999</v>
      </c>
      <c r="AG31" s="51">
        <v>2.5794510000000002</v>
      </c>
      <c r="AH31" s="45">
        <v>-8.6250000000000007E-3</v>
      </c>
    </row>
    <row r="32" spans="1:34" ht="14.25" x14ac:dyDescent="0.2">
      <c r="A32" s="48" t="s">
        <v>59</v>
      </c>
      <c r="B32" s="47" t="s">
        <v>60</v>
      </c>
      <c r="C32" s="51">
        <v>0.65997899999999998</v>
      </c>
      <c r="D32" s="51">
        <v>0.71618000000000004</v>
      </c>
      <c r="E32" s="51">
        <v>0.77247699999999997</v>
      </c>
      <c r="F32" s="51">
        <v>0.82748200000000005</v>
      </c>
      <c r="G32" s="51">
        <v>0.88144599999999995</v>
      </c>
      <c r="H32" s="51">
        <v>0.936504</v>
      </c>
      <c r="I32" s="51">
        <v>0.99155700000000002</v>
      </c>
      <c r="J32" s="51">
        <v>1.0458590000000001</v>
      </c>
      <c r="K32" s="51">
        <v>1.0999829999999999</v>
      </c>
      <c r="L32" s="51">
        <v>1.1541699999999999</v>
      </c>
      <c r="M32" s="51">
        <v>1.2087380000000001</v>
      </c>
      <c r="N32" s="51">
        <v>1.2635369999999999</v>
      </c>
      <c r="O32" s="51">
        <v>1.3192759999999999</v>
      </c>
      <c r="P32" s="51">
        <v>1.375213</v>
      </c>
      <c r="Q32" s="51">
        <v>1.43144</v>
      </c>
      <c r="R32" s="51">
        <v>1.4884029999999999</v>
      </c>
      <c r="S32" s="51">
        <v>1.5457050000000001</v>
      </c>
      <c r="T32" s="51">
        <v>1.601723</v>
      </c>
      <c r="U32" s="51">
        <v>1.6566479999999999</v>
      </c>
      <c r="V32" s="51">
        <v>1.7103680000000001</v>
      </c>
      <c r="W32" s="51">
        <v>1.7638590000000001</v>
      </c>
      <c r="X32" s="51">
        <v>1.8158589999999999</v>
      </c>
      <c r="Y32" s="51">
        <v>1.866222</v>
      </c>
      <c r="Z32" s="51">
        <v>1.9156679999999999</v>
      </c>
      <c r="AA32" s="51">
        <v>1.9639070000000001</v>
      </c>
      <c r="AB32" s="51">
        <v>2.0110079999999999</v>
      </c>
      <c r="AC32" s="51">
        <v>2.0568819999999999</v>
      </c>
      <c r="AD32" s="51">
        <v>2.1027960000000001</v>
      </c>
      <c r="AE32" s="51">
        <v>2.148898</v>
      </c>
      <c r="AF32" s="51">
        <v>2.1953710000000002</v>
      </c>
      <c r="AG32" s="51">
        <v>2.2422719999999998</v>
      </c>
      <c r="AH32" s="45">
        <v>4.1610000000000001E-2</v>
      </c>
    </row>
    <row r="33" spans="1:34" ht="12" x14ac:dyDescent="0.2">
      <c r="A33" s="48" t="s">
        <v>61</v>
      </c>
      <c r="B33" s="50" t="s">
        <v>62</v>
      </c>
      <c r="C33" s="53">
        <v>119.42347700000001</v>
      </c>
      <c r="D33" s="53">
        <v>120.524788</v>
      </c>
      <c r="E33" s="53">
        <v>121.622643</v>
      </c>
      <c r="F33" s="53">
        <v>122.68924</v>
      </c>
      <c r="G33" s="53">
        <v>123.749168</v>
      </c>
      <c r="H33" s="53">
        <v>124.840019</v>
      </c>
      <c r="I33" s="53">
        <v>125.928719</v>
      </c>
      <c r="J33" s="53">
        <v>126.981117</v>
      </c>
      <c r="K33" s="53">
        <v>128.008286</v>
      </c>
      <c r="L33" s="53">
        <v>129.014633</v>
      </c>
      <c r="M33" s="53">
        <v>130.008026</v>
      </c>
      <c r="N33" s="53">
        <v>130.98606899999999</v>
      </c>
      <c r="O33" s="53">
        <v>131.95658900000001</v>
      </c>
      <c r="P33" s="53">
        <v>132.90304599999999</v>
      </c>
      <c r="Q33" s="53">
        <v>133.82607999999999</v>
      </c>
      <c r="R33" s="53">
        <v>134.750046</v>
      </c>
      <c r="S33" s="53">
        <v>135.65353400000001</v>
      </c>
      <c r="T33" s="53">
        <v>136.54299900000001</v>
      </c>
      <c r="U33" s="53">
        <v>137.42688000000001</v>
      </c>
      <c r="V33" s="53">
        <v>138.30407700000001</v>
      </c>
      <c r="W33" s="53">
        <v>139.182571</v>
      </c>
      <c r="X33" s="53">
        <v>140.05508399999999</v>
      </c>
      <c r="Y33" s="53">
        <v>140.928482</v>
      </c>
      <c r="Z33" s="53">
        <v>141.81239299999999</v>
      </c>
      <c r="AA33" s="53">
        <v>142.705276</v>
      </c>
      <c r="AB33" s="53">
        <v>143.60112000000001</v>
      </c>
      <c r="AC33" s="53">
        <v>144.491714</v>
      </c>
      <c r="AD33" s="53">
        <v>145.37582399999999</v>
      </c>
      <c r="AE33" s="53">
        <v>146.25752299999999</v>
      </c>
      <c r="AF33" s="53">
        <v>147.14089999999999</v>
      </c>
      <c r="AG33" s="53">
        <v>148.02616900000001</v>
      </c>
      <c r="AH33" s="52">
        <v>7.1830000000000001E-3</v>
      </c>
    </row>
    <row r="34" spans="1:34" ht="12" x14ac:dyDescent="0.2"/>
    <row r="35" spans="1:34" ht="12" x14ac:dyDescent="0.2">
      <c r="B35" s="50" t="s">
        <v>63</v>
      </c>
    </row>
    <row r="36" spans="1:34" ht="14.25" x14ac:dyDescent="0.2">
      <c r="A36" s="48" t="s">
        <v>64</v>
      </c>
      <c r="B36" s="47" t="s">
        <v>44</v>
      </c>
      <c r="C36" s="51">
        <v>12.588221000000001</v>
      </c>
      <c r="D36" s="51">
        <v>12.816829</v>
      </c>
      <c r="E36" s="51">
        <v>13.043293999999999</v>
      </c>
      <c r="F36" s="51">
        <v>13.261238000000001</v>
      </c>
      <c r="G36" s="51">
        <v>13.478676</v>
      </c>
      <c r="H36" s="51">
        <v>13.703728999999999</v>
      </c>
      <c r="I36" s="51">
        <v>13.929888999999999</v>
      </c>
      <c r="J36" s="51">
        <v>14.149635999999999</v>
      </c>
      <c r="K36" s="51">
        <v>14.365066000000001</v>
      </c>
      <c r="L36" s="51">
        <v>14.576838</v>
      </c>
      <c r="M36" s="51">
        <v>14.786891000000001</v>
      </c>
      <c r="N36" s="51">
        <v>14.994263</v>
      </c>
      <c r="O36" s="51">
        <v>15.200474</v>
      </c>
      <c r="P36" s="51">
        <v>15.402327</v>
      </c>
      <c r="Q36" s="51">
        <v>15.600358</v>
      </c>
      <c r="R36" s="51">
        <v>15.799393999999999</v>
      </c>
      <c r="S36" s="51">
        <v>15.996043</v>
      </c>
      <c r="T36" s="51">
        <v>16.191721000000001</v>
      </c>
      <c r="U36" s="51">
        <v>16.385757000000002</v>
      </c>
      <c r="V36" s="51">
        <v>16.578091000000001</v>
      </c>
      <c r="W36" s="51">
        <v>16.770123000000002</v>
      </c>
      <c r="X36" s="51">
        <v>16.961114999999999</v>
      </c>
      <c r="Y36" s="51">
        <v>17.153341000000001</v>
      </c>
      <c r="Z36" s="51">
        <v>17.349057999999999</v>
      </c>
      <c r="AA36" s="51">
        <v>17.547440999999999</v>
      </c>
      <c r="AB36" s="51">
        <v>17.747496000000002</v>
      </c>
      <c r="AC36" s="51">
        <v>17.947769000000001</v>
      </c>
      <c r="AD36" s="51">
        <v>18.148382000000002</v>
      </c>
      <c r="AE36" s="51">
        <v>18.35004</v>
      </c>
      <c r="AF36" s="51">
        <v>18.553446000000001</v>
      </c>
      <c r="AG36" s="51">
        <v>18.758521999999999</v>
      </c>
      <c r="AH36" s="45">
        <v>1.3384999999999999E-2</v>
      </c>
    </row>
    <row r="37" spans="1:34" ht="14.25" x14ac:dyDescent="0.2">
      <c r="A37" s="48" t="s">
        <v>65</v>
      </c>
      <c r="B37" s="47" t="s">
        <v>48</v>
      </c>
      <c r="C37" s="51">
        <v>1.3117239999999999</v>
      </c>
      <c r="D37" s="51">
        <v>1.3096140000000001</v>
      </c>
      <c r="E37" s="51">
        <v>1.307512</v>
      </c>
      <c r="F37" s="51">
        <v>1.305418</v>
      </c>
      <c r="G37" s="51">
        <v>1.3033330000000001</v>
      </c>
      <c r="H37" s="51">
        <v>1.301256</v>
      </c>
      <c r="I37" s="51">
        <v>1.2991870000000001</v>
      </c>
      <c r="J37" s="51">
        <v>1.297126</v>
      </c>
      <c r="K37" s="51">
        <v>1.2950729999999999</v>
      </c>
      <c r="L37" s="51">
        <v>1.2930280000000001</v>
      </c>
      <c r="M37" s="51">
        <v>1.2909900000000001</v>
      </c>
      <c r="N37" s="51">
        <v>1.288961</v>
      </c>
      <c r="O37" s="51">
        <v>1.2869390000000001</v>
      </c>
      <c r="P37" s="51">
        <v>1.284924</v>
      </c>
      <c r="Q37" s="51">
        <v>1.2829170000000001</v>
      </c>
      <c r="R37" s="51">
        <v>1.280918</v>
      </c>
      <c r="S37" s="51">
        <v>1.2789250000000001</v>
      </c>
      <c r="T37" s="51">
        <v>1.27694</v>
      </c>
      <c r="U37" s="51">
        <v>1.2749619999999999</v>
      </c>
      <c r="V37" s="51">
        <v>1.272991</v>
      </c>
      <c r="W37" s="51">
        <v>1.2710269999999999</v>
      </c>
      <c r="X37" s="51">
        <v>1.2690699999999999</v>
      </c>
      <c r="Y37" s="51">
        <v>1.26712</v>
      </c>
      <c r="Z37" s="51">
        <v>1.2651760000000001</v>
      </c>
      <c r="AA37" s="51">
        <v>1.2632399999999999</v>
      </c>
      <c r="AB37" s="51">
        <v>1.261309</v>
      </c>
      <c r="AC37" s="51">
        <v>1.2593859999999999</v>
      </c>
      <c r="AD37" s="51">
        <v>1.2574689999999999</v>
      </c>
      <c r="AE37" s="51">
        <v>1.255558</v>
      </c>
      <c r="AF37" s="51">
        <v>1.253654</v>
      </c>
      <c r="AG37" s="51">
        <v>1.251757</v>
      </c>
      <c r="AH37" s="45">
        <v>-1.5590000000000001E-3</v>
      </c>
    </row>
    <row r="38" spans="1:34" ht="14.25" x14ac:dyDescent="0.2">
      <c r="A38" s="48" t="s">
        <v>66</v>
      </c>
      <c r="B38" s="47" t="s">
        <v>60</v>
      </c>
      <c r="C38" s="51">
        <v>0.65997899999999998</v>
      </c>
      <c r="D38" s="51">
        <v>0.71618000000000004</v>
      </c>
      <c r="E38" s="51">
        <v>0.77247699999999997</v>
      </c>
      <c r="F38" s="51">
        <v>0.82748200000000005</v>
      </c>
      <c r="G38" s="51">
        <v>0.88144599999999995</v>
      </c>
      <c r="H38" s="51">
        <v>0.936504</v>
      </c>
      <c r="I38" s="51">
        <v>0.99155700000000002</v>
      </c>
      <c r="J38" s="51">
        <v>1.0458590000000001</v>
      </c>
      <c r="K38" s="51">
        <v>1.0999829999999999</v>
      </c>
      <c r="L38" s="51">
        <v>1.1541699999999999</v>
      </c>
      <c r="M38" s="51">
        <v>1.208737</v>
      </c>
      <c r="N38" s="51">
        <v>1.2635369999999999</v>
      </c>
      <c r="O38" s="51">
        <v>1.3192759999999999</v>
      </c>
      <c r="P38" s="51">
        <v>1.3752139999999999</v>
      </c>
      <c r="Q38" s="51">
        <v>1.43144</v>
      </c>
      <c r="R38" s="51">
        <v>1.4884029999999999</v>
      </c>
      <c r="S38" s="51">
        <v>1.5457050000000001</v>
      </c>
      <c r="T38" s="51">
        <v>1.601723</v>
      </c>
      <c r="U38" s="51">
        <v>1.6566479999999999</v>
      </c>
      <c r="V38" s="51">
        <v>1.7103680000000001</v>
      </c>
      <c r="W38" s="51">
        <v>1.7638579999999999</v>
      </c>
      <c r="X38" s="51">
        <v>1.8158589999999999</v>
      </c>
      <c r="Y38" s="51">
        <v>1.866222</v>
      </c>
      <c r="Z38" s="51">
        <v>1.9156679999999999</v>
      </c>
      <c r="AA38" s="51">
        <v>1.9639070000000001</v>
      </c>
      <c r="AB38" s="51">
        <v>2.0110070000000002</v>
      </c>
      <c r="AC38" s="51">
        <v>2.0568810000000002</v>
      </c>
      <c r="AD38" s="51">
        <v>2.1027969999999998</v>
      </c>
      <c r="AE38" s="51">
        <v>2.148898</v>
      </c>
      <c r="AF38" s="51">
        <v>2.1953719999999999</v>
      </c>
      <c r="AG38" s="51">
        <v>2.242273</v>
      </c>
      <c r="AH38" s="45">
        <v>4.1610000000000001E-2</v>
      </c>
    </row>
    <row r="39" spans="1:34" ht="14.25" x14ac:dyDescent="0.2">
      <c r="A39" s="48" t="s">
        <v>67</v>
      </c>
      <c r="B39" s="47" t="s">
        <v>68</v>
      </c>
      <c r="C39" s="51">
        <v>62.428100999999998</v>
      </c>
      <c r="D39" s="51">
        <v>63.953915000000002</v>
      </c>
      <c r="E39" s="51">
        <v>65.475371999999993</v>
      </c>
      <c r="F39" s="51">
        <v>66.974930000000001</v>
      </c>
      <c r="G39" s="51">
        <v>68.467513999999994</v>
      </c>
      <c r="H39" s="51">
        <v>69.976921000000004</v>
      </c>
      <c r="I39" s="51">
        <v>71.482307000000006</v>
      </c>
      <c r="J39" s="51">
        <v>72.962569999999999</v>
      </c>
      <c r="K39" s="51">
        <v>74.424553000000003</v>
      </c>
      <c r="L39" s="51">
        <v>75.871016999999995</v>
      </c>
      <c r="M39" s="51">
        <v>77.306633000000005</v>
      </c>
      <c r="N39" s="51">
        <v>78.730209000000002</v>
      </c>
      <c r="O39" s="51">
        <v>80.146843000000004</v>
      </c>
      <c r="P39" s="51">
        <v>81.546088999999995</v>
      </c>
      <c r="Q39" s="51">
        <v>82.928229999999999</v>
      </c>
      <c r="R39" s="51">
        <v>84.308791999999997</v>
      </c>
      <c r="S39" s="51">
        <v>85.674201999999994</v>
      </c>
      <c r="T39" s="51">
        <v>87.028403999999995</v>
      </c>
      <c r="U39" s="51">
        <v>88.376594999999995</v>
      </c>
      <c r="V39" s="51">
        <v>89.718024999999997</v>
      </c>
      <c r="W39" s="51">
        <v>91.058234999999996</v>
      </c>
      <c r="X39" s="51">
        <v>92.392600999999999</v>
      </c>
      <c r="Y39" s="51">
        <v>93.725127999999998</v>
      </c>
      <c r="Z39" s="51">
        <v>95.062079999999995</v>
      </c>
      <c r="AA39" s="51">
        <v>96.402893000000006</v>
      </c>
      <c r="AB39" s="51">
        <v>97.743744000000007</v>
      </c>
      <c r="AC39" s="51">
        <v>99.079566999999997</v>
      </c>
      <c r="AD39" s="51">
        <v>100.409149</v>
      </c>
      <c r="AE39" s="51">
        <v>101.73503100000001</v>
      </c>
      <c r="AF39" s="51">
        <v>103.05970000000001</v>
      </c>
      <c r="AG39" s="51">
        <v>104.383331</v>
      </c>
      <c r="AH39" s="45">
        <v>1.7283E-2</v>
      </c>
    </row>
    <row r="40" spans="1:34" ht="14.25" x14ac:dyDescent="0.2">
      <c r="A40" s="48" t="s">
        <v>69</v>
      </c>
      <c r="B40" s="47" t="s">
        <v>70</v>
      </c>
      <c r="C40" s="51">
        <v>57.979027000000002</v>
      </c>
      <c r="D40" s="51">
        <v>57.968623999999998</v>
      </c>
      <c r="E40" s="51">
        <v>57.958843000000002</v>
      </c>
      <c r="F40" s="51">
        <v>57.946987</v>
      </c>
      <c r="G40" s="51">
        <v>57.936081000000001</v>
      </c>
      <c r="H40" s="51">
        <v>57.930145000000003</v>
      </c>
      <c r="I40" s="51">
        <v>57.926803999999997</v>
      </c>
      <c r="J40" s="51">
        <v>57.919677999999998</v>
      </c>
      <c r="K40" s="51">
        <v>57.909824</v>
      </c>
      <c r="L40" s="51">
        <v>57.896877000000003</v>
      </c>
      <c r="M40" s="51">
        <v>57.882004000000002</v>
      </c>
      <c r="N40" s="51">
        <v>57.865940000000002</v>
      </c>
      <c r="O40" s="51">
        <v>57.849967999999997</v>
      </c>
      <c r="P40" s="51">
        <v>57.832377999999999</v>
      </c>
      <c r="Q40" s="51">
        <v>57.813763000000002</v>
      </c>
      <c r="R40" s="51">
        <v>57.797049999999999</v>
      </c>
      <c r="S40" s="51">
        <v>57.779147999999999</v>
      </c>
      <c r="T40" s="51">
        <v>57.760013999999998</v>
      </c>
      <c r="U40" s="51">
        <v>57.740668999999997</v>
      </c>
      <c r="V40" s="51">
        <v>57.721432</v>
      </c>
      <c r="W40" s="51">
        <v>57.703724000000001</v>
      </c>
      <c r="X40" s="51">
        <v>57.686256</v>
      </c>
      <c r="Y40" s="51">
        <v>57.669978999999998</v>
      </c>
      <c r="Z40" s="51">
        <v>57.656075000000001</v>
      </c>
      <c r="AA40" s="51">
        <v>57.644226000000003</v>
      </c>
      <c r="AB40" s="51">
        <v>57.633358000000001</v>
      </c>
      <c r="AC40" s="51">
        <v>57.621772999999997</v>
      </c>
      <c r="AD40" s="51">
        <v>57.609164999999997</v>
      </c>
      <c r="AE40" s="51">
        <v>57.596321000000003</v>
      </c>
      <c r="AF40" s="51">
        <v>57.583877999999999</v>
      </c>
      <c r="AG40" s="51">
        <v>57.571472</v>
      </c>
      <c r="AH40" s="45">
        <v>-2.3499999999999999E-4</v>
      </c>
    </row>
    <row r="41" spans="1:34" ht="15" customHeight="1" x14ac:dyDescent="0.2">
      <c r="A41" s="48" t="s">
        <v>71</v>
      </c>
      <c r="B41" s="50" t="s">
        <v>62</v>
      </c>
      <c r="C41" s="53">
        <v>134.96704099999999</v>
      </c>
      <c r="D41" s="53">
        <v>136.76516699999999</v>
      </c>
      <c r="E41" s="53">
        <v>138.55749499999999</v>
      </c>
      <c r="F41" s="53">
        <v>140.31605500000001</v>
      </c>
      <c r="G41" s="53">
        <v>142.067047</v>
      </c>
      <c r="H41" s="53">
        <v>143.848557</v>
      </c>
      <c r="I41" s="53">
        <v>145.62974500000001</v>
      </c>
      <c r="J41" s="53">
        <v>147.374878</v>
      </c>
      <c r="K41" s="53">
        <v>149.09449799999999</v>
      </c>
      <c r="L41" s="53">
        <v>150.79193100000001</v>
      </c>
      <c r="M41" s="53">
        <v>152.47524999999999</v>
      </c>
      <c r="N41" s="53">
        <v>154.14291399999999</v>
      </c>
      <c r="O41" s="53">
        <v>155.80349699999999</v>
      </c>
      <c r="P41" s="53">
        <v>157.440933</v>
      </c>
      <c r="Q41" s="53">
        <v>159.05671699999999</v>
      </c>
      <c r="R41" s="53">
        <v>160.67456100000001</v>
      </c>
      <c r="S41" s="53">
        <v>162.27401699999999</v>
      </c>
      <c r="T41" s="53">
        <v>163.85879499999999</v>
      </c>
      <c r="U41" s="53">
        <v>165.434631</v>
      </c>
      <c r="V41" s="53">
        <v>167.0009</v>
      </c>
      <c r="W41" s="53">
        <v>168.566971</v>
      </c>
      <c r="X41" s="53">
        <v>170.124908</v>
      </c>
      <c r="Y41" s="53">
        <v>171.681793</v>
      </c>
      <c r="Z41" s="53">
        <v>173.24804700000001</v>
      </c>
      <c r="AA41" s="53">
        <v>174.82171600000001</v>
      </c>
      <c r="AB41" s="53">
        <v>176.39691199999999</v>
      </c>
      <c r="AC41" s="53">
        <v>177.96537799999999</v>
      </c>
      <c r="AD41" s="53">
        <v>179.526962</v>
      </c>
      <c r="AE41" s="53">
        <v>181.085846</v>
      </c>
      <c r="AF41" s="53">
        <v>182.64605700000001</v>
      </c>
      <c r="AG41" s="53">
        <v>184.20735199999999</v>
      </c>
      <c r="AH41" s="52">
        <v>1.0422000000000001E-2</v>
      </c>
    </row>
    <row r="43" spans="1:34" ht="15" customHeight="1" x14ac:dyDescent="0.2">
      <c r="B43" s="50" t="s">
        <v>72</v>
      </c>
    </row>
    <row r="44" spans="1:34" ht="15" customHeight="1" x14ac:dyDescent="0.2">
      <c r="A44" s="48" t="s">
        <v>73</v>
      </c>
      <c r="B44" s="47" t="s">
        <v>74</v>
      </c>
      <c r="C44" s="51">
        <v>59.144154</v>
      </c>
      <c r="D44" s="51">
        <v>59.619190000000003</v>
      </c>
      <c r="E44" s="51">
        <v>60.172348</v>
      </c>
      <c r="F44" s="51">
        <v>60.685378999999998</v>
      </c>
      <c r="G44" s="51">
        <v>61.166573</v>
      </c>
      <c r="H44" s="51">
        <v>61.632961000000002</v>
      </c>
      <c r="I44" s="51">
        <v>62.073512999999998</v>
      </c>
      <c r="J44" s="51">
        <v>62.485264000000001</v>
      </c>
      <c r="K44" s="51">
        <v>62.871765000000003</v>
      </c>
      <c r="L44" s="51">
        <v>63.233958999999999</v>
      </c>
      <c r="M44" s="51">
        <v>63.586205</v>
      </c>
      <c r="N44" s="51">
        <v>63.949855999999997</v>
      </c>
      <c r="O44" s="51">
        <v>64.330260999999993</v>
      </c>
      <c r="P44" s="51">
        <v>64.712272999999996</v>
      </c>
      <c r="Q44" s="51">
        <v>65.097931000000003</v>
      </c>
      <c r="R44" s="51">
        <v>65.494643999999994</v>
      </c>
      <c r="S44" s="51">
        <v>65.893341000000007</v>
      </c>
      <c r="T44" s="51">
        <v>66.295180999999999</v>
      </c>
      <c r="U44" s="51">
        <v>66.703209000000001</v>
      </c>
      <c r="V44" s="51">
        <v>67.104752000000005</v>
      </c>
      <c r="W44" s="51">
        <v>67.501082999999994</v>
      </c>
      <c r="X44" s="51">
        <v>67.889922999999996</v>
      </c>
      <c r="Y44" s="51">
        <v>68.273375999999999</v>
      </c>
      <c r="Z44" s="51">
        <v>68.662125000000003</v>
      </c>
      <c r="AA44" s="51">
        <v>69.049689999999998</v>
      </c>
      <c r="AB44" s="51">
        <v>69.436676000000006</v>
      </c>
      <c r="AC44" s="51">
        <v>69.821922000000001</v>
      </c>
      <c r="AD44" s="51">
        <v>70.203957000000003</v>
      </c>
      <c r="AE44" s="51">
        <v>70.587592999999998</v>
      </c>
      <c r="AF44" s="51">
        <v>70.977867000000003</v>
      </c>
      <c r="AG44" s="51">
        <v>71.374390000000005</v>
      </c>
      <c r="AH44" s="45">
        <v>6.2849999999999998E-3</v>
      </c>
    </row>
    <row r="45" spans="1:34" ht="15" customHeight="1" x14ac:dyDescent="0.2">
      <c r="A45" s="48" t="s">
        <v>75</v>
      </c>
      <c r="B45" s="47" t="s">
        <v>76</v>
      </c>
      <c r="C45" s="51">
        <v>60.065635999999998</v>
      </c>
      <c r="D45" s="51">
        <v>60.662514000000002</v>
      </c>
      <c r="E45" s="51">
        <v>61.305073</v>
      </c>
      <c r="F45" s="51">
        <v>61.948349</v>
      </c>
      <c r="G45" s="51">
        <v>62.606468</v>
      </c>
      <c r="H45" s="51">
        <v>63.297924000000002</v>
      </c>
      <c r="I45" s="51">
        <v>64.002396000000005</v>
      </c>
      <c r="J45" s="51">
        <v>64.691269000000005</v>
      </c>
      <c r="K45" s="51">
        <v>65.372398000000004</v>
      </c>
      <c r="L45" s="51">
        <v>66.048385999999994</v>
      </c>
      <c r="M45" s="51">
        <v>66.712494000000007</v>
      </c>
      <c r="N45" s="51">
        <v>67.357269000000002</v>
      </c>
      <c r="O45" s="51">
        <v>67.984024000000005</v>
      </c>
      <c r="P45" s="51">
        <v>68.589332999999996</v>
      </c>
      <c r="Q45" s="51">
        <v>69.170471000000006</v>
      </c>
      <c r="R45" s="51">
        <v>69.742774999999995</v>
      </c>
      <c r="S45" s="51">
        <v>70.293678</v>
      </c>
      <c r="T45" s="51">
        <v>70.827965000000006</v>
      </c>
      <c r="U45" s="51">
        <v>71.349875999999995</v>
      </c>
      <c r="V45" s="51">
        <v>71.868835000000004</v>
      </c>
      <c r="W45" s="51">
        <v>72.391266000000002</v>
      </c>
      <c r="X45" s="51">
        <v>72.912200999999996</v>
      </c>
      <c r="Y45" s="51">
        <v>73.435944000000006</v>
      </c>
      <c r="Z45" s="51">
        <v>73.961867999999996</v>
      </c>
      <c r="AA45" s="51">
        <v>74.494690000000006</v>
      </c>
      <c r="AB45" s="51">
        <v>75.028312999999997</v>
      </c>
      <c r="AC45" s="51">
        <v>75.557281000000003</v>
      </c>
      <c r="AD45" s="51">
        <v>76.081824999999995</v>
      </c>
      <c r="AE45" s="51">
        <v>76.601151000000002</v>
      </c>
      <c r="AF45" s="51">
        <v>77.114632</v>
      </c>
      <c r="AG45" s="51">
        <v>77.623016000000007</v>
      </c>
      <c r="AH45" s="45">
        <v>8.5839999999999996E-3</v>
      </c>
    </row>
    <row r="46" spans="1:34" ht="15" customHeight="1" x14ac:dyDescent="0.2">
      <c r="A46" s="48" t="s">
        <v>77</v>
      </c>
      <c r="B46" s="47" t="s">
        <v>52</v>
      </c>
      <c r="C46" s="51">
        <v>2.6456409999999999</v>
      </c>
      <c r="D46" s="51">
        <v>2.6004489999999998</v>
      </c>
      <c r="E46" s="51">
        <v>2.5571549999999998</v>
      </c>
      <c r="F46" s="51">
        <v>2.5128750000000002</v>
      </c>
      <c r="G46" s="51">
        <v>2.470329</v>
      </c>
      <c r="H46" s="51">
        <v>2.431254</v>
      </c>
      <c r="I46" s="51">
        <v>2.394558</v>
      </c>
      <c r="J46" s="51">
        <v>2.3612160000000002</v>
      </c>
      <c r="K46" s="51">
        <v>2.3304749999999999</v>
      </c>
      <c r="L46" s="51">
        <v>2.3029989999999998</v>
      </c>
      <c r="M46" s="51">
        <v>2.2783310000000001</v>
      </c>
      <c r="N46" s="51">
        <v>2.2514349999999999</v>
      </c>
      <c r="O46" s="51">
        <v>2.2223649999999999</v>
      </c>
      <c r="P46" s="51">
        <v>2.1922709999999999</v>
      </c>
      <c r="Q46" s="51">
        <v>2.161311</v>
      </c>
      <c r="R46" s="51">
        <v>2.1298680000000001</v>
      </c>
      <c r="S46" s="51">
        <v>2.0981510000000001</v>
      </c>
      <c r="T46" s="51">
        <v>2.0664310000000001</v>
      </c>
      <c r="U46" s="51">
        <v>2.0350890000000001</v>
      </c>
      <c r="V46" s="51">
        <v>2.0046780000000002</v>
      </c>
      <c r="W46" s="51">
        <v>1.97492</v>
      </c>
      <c r="X46" s="51">
        <v>1.9461170000000001</v>
      </c>
      <c r="Y46" s="51">
        <v>1.9184559999999999</v>
      </c>
      <c r="Z46" s="51">
        <v>1.891527</v>
      </c>
      <c r="AA46" s="51">
        <v>1.865715</v>
      </c>
      <c r="AB46" s="51">
        <v>1.8407009999999999</v>
      </c>
      <c r="AC46" s="51">
        <v>1.8160559999999999</v>
      </c>
      <c r="AD46" s="51">
        <v>1.792019</v>
      </c>
      <c r="AE46" s="51">
        <v>1.7685770000000001</v>
      </c>
      <c r="AF46" s="51">
        <v>1.745433</v>
      </c>
      <c r="AG46" s="51">
        <v>1.722699</v>
      </c>
      <c r="AH46" s="45">
        <v>-1.4199E-2</v>
      </c>
    </row>
    <row r="47" spans="1:34" ht="15" customHeight="1" x14ac:dyDescent="0.2">
      <c r="A47" s="48" t="s">
        <v>78</v>
      </c>
      <c r="B47" s="47" t="s">
        <v>54</v>
      </c>
      <c r="C47" s="51">
        <v>4.0547789999999999</v>
      </c>
      <c r="D47" s="51">
        <v>3.9613520000000002</v>
      </c>
      <c r="E47" s="51">
        <v>3.8771309999999999</v>
      </c>
      <c r="F47" s="51">
        <v>3.8010079999999999</v>
      </c>
      <c r="G47" s="51">
        <v>3.7335539999999998</v>
      </c>
      <c r="H47" s="51">
        <v>3.6746340000000002</v>
      </c>
      <c r="I47" s="51">
        <v>3.6232630000000001</v>
      </c>
      <c r="J47" s="51">
        <v>3.5771199999999999</v>
      </c>
      <c r="K47" s="51">
        <v>3.5364149999999999</v>
      </c>
      <c r="L47" s="51">
        <v>3.5013260000000002</v>
      </c>
      <c r="M47" s="51">
        <v>3.4721479999999998</v>
      </c>
      <c r="N47" s="51">
        <v>3.437805</v>
      </c>
      <c r="O47" s="51">
        <v>3.3992399999999998</v>
      </c>
      <c r="P47" s="51">
        <v>3.3575409999999999</v>
      </c>
      <c r="Q47" s="51">
        <v>3.3138899999999998</v>
      </c>
      <c r="R47" s="51">
        <v>3.2698550000000002</v>
      </c>
      <c r="S47" s="51">
        <v>3.2253430000000001</v>
      </c>
      <c r="T47" s="51">
        <v>3.1809029999999998</v>
      </c>
      <c r="U47" s="51">
        <v>3.1373139999999999</v>
      </c>
      <c r="V47" s="51">
        <v>3.0953270000000002</v>
      </c>
      <c r="W47" s="51">
        <v>3.0556320000000001</v>
      </c>
      <c r="X47" s="51">
        <v>3.0179909999999999</v>
      </c>
      <c r="Y47" s="51">
        <v>2.9827620000000001</v>
      </c>
      <c r="Z47" s="51">
        <v>2.9498850000000001</v>
      </c>
      <c r="AA47" s="51">
        <v>2.9193370000000001</v>
      </c>
      <c r="AB47" s="51">
        <v>2.8907669999999999</v>
      </c>
      <c r="AC47" s="51">
        <v>2.863156</v>
      </c>
      <c r="AD47" s="51">
        <v>2.836211</v>
      </c>
      <c r="AE47" s="51">
        <v>2.8100610000000001</v>
      </c>
      <c r="AF47" s="51">
        <v>2.7847200000000001</v>
      </c>
      <c r="AG47" s="51">
        <v>2.7599309999999999</v>
      </c>
      <c r="AH47" s="45">
        <v>-1.2741000000000001E-2</v>
      </c>
    </row>
    <row r="48" spans="1:34" ht="15" customHeight="1" x14ac:dyDescent="0.2">
      <c r="A48" s="48" t="s">
        <v>79</v>
      </c>
      <c r="B48" s="47" t="s">
        <v>80</v>
      </c>
      <c r="C48" s="51">
        <v>1.6193630000000001</v>
      </c>
      <c r="D48" s="51">
        <v>1.7670729999999999</v>
      </c>
      <c r="E48" s="51">
        <v>1.7765200000000001</v>
      </c>
      <c r="F48" s="51">
        <v>1.7870980000000001</v>
      </c>
      <c r="G48" s="51">
        <v>1.797798</v>
      </c>
      <c r="H48" s="51">
        <v>1.8090459999999999</v>
      </c>
      <c r="I48" s="51">
        <v>1.821034</v>
      </c>
      <c r="J48" s="51">
        <v>1.832819</v>
      </c>
      <c r="K48" s="51">
        <v>1.844409</v>
      </c>
      <c r="L48" s="51">
        <v>1.8558460000000001</v>
      </c>
      <c r="M48" s="51">
        <v>1.8675919999999999</v>
      </c>
      <c r="N48" s="51">
        <v>1.879553</v>
      </c>
      <c r="O48" s="51">
        <v>1.8916539999999999</v>
      </c>
      <c r="P48" s="51">
        <v>1.9038930000000001</v>
      </c>
      <c r="Q48" s="51">
        <v>1.91611</v>
      </c>
      <c r="R48" s="51">
        <v>1.928145</v>
      </c>
      <c r="S48" s="51">
        <v>1.939872</v>
      </c>
      <c r="T48" s="51">
        <v>1.9511639999999999</v>
      </c>
      <c r="U48" s="51">
        <v>1.9619470000000001</v>
      </c>
      <c r="V48" s="51">
        <v>1.972987</v>
      </c>
      <c r="W48" s="51">
        <v>1.9842500000000001</v>
      </c>
      <c r="X48" s="51">
        <v>1.9956480000000001</v>
      </c>
      <c r="Y48" s="51">
        <v>2.0071500000000002</v>
      </c>
      <c r="Z48" s="51">
        <v>2.0185909999999998</v>
      </c>
      <c r="AA48" s="51">
        <v>2.0300720000000001</v>
      </c>
      <c r="AB48" s="51">
        <v>2.041553</v>
      </c>
      <c r="AC48" s="51">
        <v>2.052969</v>
      </c>
      <c r="AD48" s="51">
        <v>2.0643530000000001</v>
      </c>
      <c r="AE48" s="51">
        <v>2.075669</v>
      </c>
      <c r="AF48" s="51">
        <v>2.0868660000000001</v>
      </c>
      <c r="AG48" s="51">
        <v>2.0979239999999999</v>
      </c>
      <c r="AH48" s="45">
        <v>8.6680000000000004E-3</v>
      </c>
    </row>
    <row r="49" spans="1:34" ht="15" customHeight="1" x14ac:dyDescent="0.2">
      <c r="A49" s="48" t="s">
        <v>81</v>
      </c>
      <c r="B49" s="50" t="s">
        <v>62</v>
      </c>
      <c r="C49" s="53">
        <v>127.529572</v>
      </c>
      <c r="D49" s="53">
        <v>128.61058</v>
      </c>
      <c r="E49" s="53">
        <v>129.68821700000001</v>
      </c>
      <c r="F49" s="53">
        <v>130.734711</v>
      </c>
      <c r="G49" s="53">
        <v>131.774734</v>
      </c>
      <c r="H49" s="53">
        <v>132.84582499999999</v>
      </c>
      <c r="I49" s="53">
        <v>133.91476399999999</v>
      </c>
      <c r="J49" s="53">
        <v>134.94769299999999</v>
      </c>
      <c r="K49" s="53">
        <v>135.95547500000001</v>
      </c>
      <c r="L49" s="53">
        <v>136.94252</v>
      </c>
      <c r="M49" s="53">
        <v>137.91679400000001</v>
      </c>
      <c r="N49" s="53">
        <v>138.87591599999999</v>
      </c>
      <c r="O49" s="53">
        <v>139.82754499999999</v>
      </c>
      <c r="P49" s="53">
        <v>140.755325</v>
      </c>
      <c r="Q49" s="53">
        <v>141.65971400000001</v>
      </c>
      <c r="R49" s="53">
        <v>142.565292</v>
      </c>
      <c r="S49" s="53">
        <v>143.45036300000001</v>
      </c>
      <c r="T49" s="53">
        <v>144.32165499999999</v>
      </c>
      <c r="U49" s="53">
        <v>145.18743900000001</v>
      </c>
      <c r="V49" s="53">
        <v>146.04658499999999</v>
      </c>
      <c r="W49" s="53">
        <v>146.90715</v>
      </c>
      <c r="X49" s="53">
        <v>147.761887</v>
      </c>
      <c r="Y49" s="53">
        <v>148.61769100000001</v>
      </c>
      <c r="Z49" s="53">
        <v>149.483994</v>
      </c>
      <c r="AA49" s="53">
        <v>150.359497</v>
      </c>
      <c r="AB49" s="53">
        <v>151.23800700000001</v>
      </c>
      <c r="AC49" s="53">
        <v>152.111389</v>
      </c>
      <c r="AD49" s="53">
        <v>152.978363</v>
      </c>
      <c r="AE49" s="53">
        <v>153.84304800000001</v>
      </c>
      <c r="AF49" s="53">
        <v>154.709518</v>
      </c>
      <c r="AG49" s="53">
        <v>155.57797199999999</v>
      </c>
      <c r="AH49" s="52">
        <v>6.6490000000000004E-3</v>
      </c>
    </row>
    <row r="51" spans="1:34" ht="15" customHeight="1" x14ac:dyDescent="0.2">
      <c r="B51" s="50" t="s">
        <v>82</v>
      </c>
    </row>
    <row r="52" spans="1:34" ht="15" customHeight="1" x14ac:dyDescent="0.2">
      <c r="A52" s="48" t="s">
        <v>83</v>
      </c>
      <c r="B52" s="47" t="s">
        <v>74</v>
      </c>
      <c r="C52" s="51">
        <v>96.368842999999998</v>
      </c>
      <c r="D52" s="51">
        <v>96.942749000000006</v>
      </c>
      <c r="E52" s="51">
        <v>97.503653999999997</v>
      </c>
      <c r="F52" s="51">
        <v>98.032912999999994</v>
      </c>
      <c r="G52" s="51">
        <v>98.548614999999998</v>
      </c>
      <c r="H52" s="51">
        <v>99.076530000000005</v>
      </c>
      <c r="I52" s="51">
        <v>99.591660000000005</v>
      </c>
      <c r="J52" s="51">
        <v>100.067863</v>
      </c>
      <c r="K52" s="51">
        <v>100.511932</v>
      </c>
      <c r="L52" s="51">
        <v>100.901642</v>
      </c>
      <c r="M52" s="51">
        <v>101.241508</v>
      </c>
      <c r="N52" s="51">
        <v>101.520493</v>
      </c>
      <c r="O52" s="51">
        <v>101.739998</v>
      </c>
      <c r="P52" s="51">
        <v>101.972481</v>
      </c>
      <c r="Q52" s="51">
        <v>102.243881</v>
      </c>
      <c r="R52" s="51">
        <v>102.573959</v>
      </c>
      <c r="S52" s="51">
        <v>102.957954</v>
      </c>
      <c r="T52" s="51">
        <v>103.404991</v>
      </c>
      <c r="U52" s="51">
        <v>103.83766900000001</v>
      </c>
      <c r="V52" s="51">
        <v>104.25483699999999</v>
      </c>
      <c r="W52" s="51">
        <v>104.660873</v>
      </c>
      <c r="X52" s="51">
        <v>105.05027</v>
      </c>
      <c r="Y52" s="51">
        <v>105.427223</v>
      </c>
      <c r="Z52" s="51">
        <v>105.798241</v>
      </c>
      <c r="AA52" s="51">
        <v>106.161964</v>
      </c>
      <c r="AB52" s="51">
        <v>106.515961</v>
      </c>
      <c r="AC52" s="51">
        <v>106.857086</v>
      </c>
      <c r="AD52" s="51">
        <v>107.18897200000001</v>
      </c>
      <c r="AE52" s="51">
        <v>107.51947</v>
      </c>
      <c r="AF52" s="51">
        <v>107.856438</v>
      </c>
      <c r="AG52" s="51">
        <v>108.204758</v>
      </c>
      <c r="AH52" s="45">
        <v>3.869E-3</v>
      </c>
    </row>
    <row r="53" spans="1:34" ht="15" customHeight="1" x14ac:dyDescent="0.2">
      <c r="A53" s="48" t="s">
        <v>84</v>
      </c>
      <c r="B53" s="47" t="s">
        <v>76</v>
      </c>
      <c r="C53" s="51">
        <v>47.877865</v>
      </c>
      <c r="D53" s="51">
        <v>48.362495000000003</v>
      </c>
      <c r="E53" s="51">
        <v>48.857402999999998</v>
      </c>
      <c r="F53" s="51">
        <v>49.354205999999998</v>
      </c>
      <c r="G53" s="51">
        <v>49.859141999999999</v>
      </c>
      <c r="H53" s="51">
        <v>50.383578999999997</v>
      </c>
      <c r="I53" s="51">
        <v>50.920597000000001</v>
      </c>
      <c r="J53" s="51">
        <v>51.465285999999999</v>
      </c>
      <c r="K53" s="51">
        <v>52.021500000000003</v>
      </c>
      <c r="L53" s="51">
        <v>52.616168999999999</v>
      </c>
      <c r="M53" s="51">
        <v>53.252361000000001</v>
      </c>
      <c r="N53" s="51">
        <v>53.937569000000003</v>
      </c>
      <c r="O53" s="51">
        <v>54.676678000000003</v>
      </c>
      <c r="P53" s="51">
        <v>55.375377999999998</v>
      </c>
      <c r="Q53" s="51">
        <v>56.008087000000003</v>
      </c>
      <c r="R53" s="51">
        <v>56.578541000000001</v>
      </c>
      <c r="S53" s="51">
        <v>57.071021999999999</v>
      </c>
      <c r="T53" s="51">
        <v>57.483212000000002</v>
      </c>
      <c r="U53" s="51">
        <v>57.906883000000001</v>
      </c>
      <c r="V53" s="51">
        <v>58.341785000000002</v>
      </c>
      <c r="W53" s="51">
        <v>58.791488999999999</v>
      </c>
      <c r="X53" s="51">
        <v>59.254593</v>
      </c>
      <c r="Y53" s="51">
        <v>59.732914000000001</v>
      </c>
      <c r="Z53" s="51">
        <v>60.228724999999997</v>
      </c>
      <c r="AA53" s="51">
        <v>60.741034999999997</v>
      </c>
      <c r="AB53" s="51">
        <v>61.265610000000002</v>
      </c>
      <c r="AC53" s="51">
        <v>61.796985999999997</v>
      </c>
      <c r="AD53" s="51">
        <v>62.329875999999999</v>
      </c>
      <c r="AE53" s="51">
        <v>62.860290999999997</v>
      </c>
      <c r="AF53" s="51">
        <v>63.384501999999998</v>
      </c>
      <c r="AG53" s="51">
        <v>63.898890999999999</v>
      </c>
      <c r="AH53" s="45">
        <v>9.6679999999999995E-3</v>
      </c>
    </row>
    <row r="54" spans="1:34" ht="15" customHeight="1" x14ac:dyDescent="0.2">
      <c r="A54" s="48" t="s">
        <v>85</v>
      </c>
      <c r="B54" s="47" t="s">
        <v>54</v>
      </c>
      <c r="C54" s="51">
        <v>7.185219</v>
      </c>
      <c r="D54" s="51">
        <v>7.1717839999999997</v>
      </c>
      <c r="E54" s="51">
        <v>7.157959</v>
      </c>
      <c r="F54" s="51">
        <v>7.1429080000000003</v>
      </c>
      <c r="G54" s="51">
        <v>7.1269780000000003</v>
      </c>
      <c r="H54" s="51">
        <v>7.1104969999999996</v>
      </c>
      <c r="I54" s="51">
        <v>7.0923660000000002</v>
      </c>
      <c r="J54" s="51">
        <v>7.0695370000000004</v>
      </c>
      <c r="K54" s="51">
        <v>7.0423780000000002</v>
      </c>
      <c r="L54" s="51">
        <v>7.0105089999999999</v>
      </c>
      <c r="M54" s="51">
        <v>6.9743040000000001</v>
      </c>
      <c r="N54" s="51">
        <v>6.9350829999999997</v>
      </c>
      <c r="O54" s="51">
        <v>6.8940039999999998</v>
      </c>
      <c r="P54" s="51">
        <v>6.8566669999999998</v>
      </c>
      <c r="Q54" s="51">
        <v>6.8232889999999999</v>
      </c>
      <c r="R54" s="51">
        <v>6.7946140000000002</v>
      </c>
      <c r="S54" s="51">
        <v>6.7698340000000004</v>
      </c>
      <c r="T54" s="51">
        <v>6.7485179999999998</v>
      </c>
      <c r="U54" s="51">
        <v>6.724818</v>
      </c>
      <c r="V54" s="51">
        <v>6.6987519999999998</v>
      </c>
      <c r="W54" s="51">
        <v>6.670668</v>
      </c>
      <c r="X54" s="51">
        <v>6.6402429999999999</v>
      </c>
      <c r="Y54" s="51">
        <v>6.6080800000000002</v>
      </c>
      <c r="Z54" s="51">
        <v>6.5750739999999999</v>
      </c>
      <c r="AA54" s="51">
        <v>6.5420769999999999</v>
      </c>
      <c r="AB54" s="51">
        <v>6.5098039999999999</v>
      </c>
      <c r="AC54" s="51">
        <v>6.4785459999999997</v>
      </c>
      <c r="AD54" s="51">
        <v>6.4487199999999998</v>
      </c>
      <c r="AE54" s="51">
        <v>6.4206729999999999</v>
      </c>
      <c r="AF54" s="51">
        <v>6.394183</v>
      </c>
      <c r="AG54" s="51">
        <v>6.3682829999999999</v>
      </c>
      <c r="AH54" s="45">
        <v>-4.0150000000000003E-3</v>
      </c>
    </row>
    <row r="55" spans="1:34" ht="15" customHeight="1" x14ac:dyDescent="0.2">
      <c r="A55" s="48" t="s">
        <v>86</v>
      </c>
      <c r="B55" s="50" t="s">
        <v>62</v>
      </c>
      <c r="C55" s="53">
        <v>151.43193099999999</v>
      </c>
      <c r="D55" s="53">
        <v>152.47702000000001</v>
      </c>
      <c r="E55" s="53">
        <v>153.519012</v>
      </c>
      <c r="F55" s="53">
        <v>154.53002900000001</v>
      </c>
      <c r="G55" s="53">
        <v>155.53474399999999</v>
      </c>
      <c r="H55" s="53">
        <v>156.570618</v>
      </c>
      <c r="I55" s="53">
        <v>157.604614</v>
      </c>
      <c r="J55" s="53">
        <v>158.602676</v>
      </c>
      <c r="K55" s="53">
        <v>159.575806</v>
      </c>
      <c r="L55" s="53">
        <v>160.52832000000001</v>
      </c>
      <c r="M55" s="53">
        <v>161.46816999999999</v>
      </c>
      <c r="N55" s="53">
        <v>162.393158</v>
      </c>
      <c r="O55" s="53">
        <v>163.31066899999999</v>
      </c>
      <c r="P55" s="53">
        <v>164.20452900000001</v>
      </c>
      <c r="Q55" s="53">
        <v>165.075256</v>
      </c>
      <c r="R55" s="53">
        <v>165.947113</v>
      </c>
      <c r="S55" s="53">
        <v>166.798813</v>
      </c>
      <c r="T55" s="53">
        <v>167.636719</v>
      </c>
      <c r="U55" s="53">
        <v>168.46937600000001</v>
      </c>
      <c r="V55" s="53">
        <v>169.29536400000001</v>
      </c>
      <c r="W55" s="53">
        <v>170.12303199999999</v>
      </c>
      <c r="X55" s="53">
        <v>170.94511399999999</v>
      </c>
      <c r="Y55" s="53">
        <v>171.76821899999999</v>
      </c>
      <c r="Z55" s="53">
        <v>172.602036</v>
      </c>
      <c r="AA55" s="53">
        <v>173.44508400000001</v>
      </c>
      <c r="AB55" s="53">
        <v>174.291382</v>
      </c>
      <c r="AC55" s="53">
        <v>175.13261399999999</v>
      </c>
      <c r="AD55" s="53">
        <v>175.96755999999999</v>
      </c>
      <c r="AE55" s="53">
        <v>176.80043000000001</v>
      </c>
      <c r="AF55" s="53">
        <v>177.63511700000001</v>
      </c>
      <c r="AG55" s="53">
        <v>178.47193899999999</v>
      </c>
      <c r="AH55" s="52">
        <v>5.4910000000000002E-3</v>
      </c>
    </row>
    <row r="57" spans="1:34" ht="15" customHeight="1" x14ac:dyDescent="0.2">
      <c r="B57" s="50" t="s">
        <v>87</v>
      </c>
    </row>
    <row r="58" spans="1:34" ht="14.25" x14ac:dyDescent="0.2">
      <c r="A58" s="48" t="s">
        <v>88</v>
      </c>
      <c r="B58" s="47" t="s">
        <v>74</v>
      </c>
      <c r="C58" s="51">
        <v>82.851844999999997</v>
      </c>
      <c r="D58" s="51">
        <v>84.434769000000003</v>
      </c>
      <c r="E58" s="51">
        <v>86.003913999999995</v>
      </c>
      <c r="F58" s="51">
        <v>87.535103000000007</v>
      </c>
      <c r="G58" s="51">
        <v>89.044799999999995</v>
      </c>
      <c r="H58" s="51">
        <v>90.584418999999997</v>
      </c>
      <c r="I58" s="51">
        <v>92.098228000000006</v>
      </c>
      <c r="J58" s="51">
        <v>93.568993000000006</v>
      </c>
      <c r="K58" s="51">
        <v>95.020256000000003</v>
      </c>
      <c r="L58" s="51">
        <v>96.453575000000001</v>
      </c>
      <c r="M58" s="51">
        <v>97.877448999999999</v>
      </c>
      <c r="N58" s="51">
        <v>99.289412999999996</v>
      </c>
      <c r="O58" s="51">
        <v>100.698921</v>
      </c>
      <c r="P58" s="51">
        <v>102.09251399999999</v>
      </c>
      <c r="Q58" s="51">
        <v>103.51160400000001</v>
      </c>
      <c r="R58" s="51">
        <v>104.943718</v>
      </c>
      <c r="S58" s="51">
        <v>106.371315</v>
      </c>
      <c r="T58" s="51">
        <v>107.772659</v>
      </c>
      <c r="U58" s="51">
        <v>109.156654</v>
      </c>
      <c r="V58" s="51">
        <v>110.526421</v>
      </c>
      <c r="W58" s="51">
        <v>111.888245</v>
      </c>
      <c r="X58" s="51">
        <v>113.236694</v>
      </c>
      <c r="Y58" s="51">
        <v>114.578934</v>
      </c>
      <c r="Z58" s="51">
        <v>115.927528</v>
      </c>
      <c r="AA58" s="51">
        <v>117.282501</v>
      </c>
      <c r="AB58" s="51">
        <v>118.64005299999999</v>
      </c>
      <c r="AC58" s="51">
        <v>119.99391199999999</v>
      </c>
      <c r="AD58" s="51">
        <v>121.341675</v>
      </c>
      <c r="AE58" s="51">
        <v>122.687737</v>
      </c>
      <c r="AF58" s="51">
        <v>124.03585099999999</v>
      </c>
      <c r="AG58" s="51">
        <v>125.385086</v>
      </c>
      <c r="AH58" s="45">
        <v>1.3906999999999999E-2</v>
      </c>
    </row>
    <row r="59" spans="1:34" ht="15" customHeight="1" x14ac:dyDescent="0.2">
      <c r="A59" s="48" t="s">
        <v>89</v>
      </c>
      <c r="B59" s="47" t="s">
        <v>76</v>
      </c>
      <c r="C59" s="51">
        <v>19.328486999999999</v>
      </c>
      <c r="D59" s="51">
        <v>19.644642000000001</v>
      </c>
      <c r="E59" s="51">
        <v>19.971333999999999</v>
      </c>
      <c r="F59" s="51">
        <v>20.305873999999999</v>
      </c>
      <c r="G59" s="51">
        <v>20.652743999999998</v>
      </c>
      <c r="H59" s="51">
        <v>21.019148000000001</v>
      </c>
      <c r="I59" s="51">
        <v>21.406513</v>
      </c>
      <c r="J59" s="51">
        <v>21.814143999999999</v>
      </c>
      <c r="K59" s="51">
        <v>22.215074999999999</v>
      </c>
      <c r="L59" s="51">
        <v>22.611955999999999</v>
      </c>
      <c r="M59" s="51">
        <v>23.003239000000001</v>
      </c>
      <c r="N59" s="51">
        <v>23.389247999999998</v>
      </c>
      <c r="O59" s="51">
        <v>23.769030000000001</v>
      </c>
      <c r="P59" s="51">
        <v>24.139009000000001</v>
      </c>
      <c r="Q59" s="51">
        <v>24.495508000000001</v>
      </c>
      <c r="R59" s="51">
        <v>24.837340999999999</v>
      </c>
      <c r="S59" s="51">
        <v>25.159787999999999</v>
      </c>
      <c r="T59" s="51">
        <v>25.490696</v>
      </c>
      <c r="U59" s="51">
        <v>25.829661999999999</v>
      </c>
      <c r="V59" s="51">
        <v>26.175219999999999</v>
      </c>
      <c r="W59" s="51">
        <v>26.527622000000001</v>
      </c>
      <c r="X59" s="51">
        <v>26.884416999999999</v>
      </c>
      <c r="Y59" s="51">
        <v>27.244651999999999</v>
      </c>
      <c r="Z59" s="51">
        <v>27.606628000000001</v>
      </c>
      <c r="AA59" s="51">
        <v>27.970261000000001</v>
      </c>
      <c r="AB59" s="51">
        <v>28.333168000000001</v>
      </c>
      <c r="AC59" s="51">
        <v>28.69331</v>
      </c>
      <c r="AD59" s="51">
        <v>29.050346000000001</v>
      </c>
      <c r="AE59" s="51">
        <v>29.404036000000001</v>
      </c>
      <c r="AF59" s="51">
        <v>29.754584999999999</v>
      </c>
      <c r="AG59" s="51">
        <v>30.103121000000002</v>
      </c>
      <c r="AH59" s="45">
        <v>1.4878000000000001E-2</v>
      </c>
    </row>
    <row r="60" spans="1:34" ht="15" customHeight="1" x14ac:dyDescent="0.2">
      <c r="A60" s="48" t="s">
        <v>90</v>
      </c>
      <c r="B60" s="50" t="s">
        <v>62</v>
      </c>
      <c r="C60" s="53">
        <v>102.180328</v>
      </c>
      <c r="D60" s="53">
        <v>104.079407</v>
      </c>
      <c r="E60" s="53">
        <v>105.97525</v>
      </c>
      <c r="F60" s="53">
        <v>107.84097300000001</v>
      </c>
      <c r="G60" s="53">
        <v>109.69754</v>
      </c>
      <c r="H60" s="53">
        <v>111.60356899999999</v>
      </c>
      <c r="I60" s="53">
        <v>113.504745</v>
      </c>
      <c r="J60" s="53">
        <v>115.383133</v>
      </c>
      <c r="K60" s="53">
        <v>117.23532899999999</v>
      </c>
      <c r="L60" s="53">
        <v>119.065529</v>
      </c>
      <c r="M60" s="53">
        <v>120.880692</v>
      </c>
      <c r="N60" s="53">
        <v>122.678665</v>
      </c>
      <c r="O60" s="53">
        <v>124.467949</v>
      </c>
      <c r="P60" s="53">
        <v>126.231522</v>
      </c>
      <c r="Q60" s="53">
        <v>128.00711100000001</v>
      </c>
      <c r="R60" s="53">
        <v>129.78106700000001</v>
      </c>
      <c r="S60" s="53">
        <v>131.53109699999999</v>
      </c>
      <c r="T60" s="53">
        <v>133.263351</v>
      </c>
      <c r="U60" s="53">
        <v>134.986313</v>
      </c>
      <c r="V60" s="53">
        <v>136.70164500000001</v>
      </c>
      <c r="W60" s="53">
        <v>138.415863</v>
      </c>
      <c r="X60" s="53">
        <v>140.12110899999999</v>
      </c>
      <c r="Y60" s="53">
        <v>141.823578</v>
      </c>
      <c r="Z60" s="53">
        <v>143.53414900000001</v>
      </c>
      <c r="AA60" s="53">
        <v>145.25276199999999</v>
      </c>
      <c r="AB60" s="53">
        <v>146.973221</v>
      </c>
      <c r="AC60" s="53">
        <v>148.68722500000001</v>
      </c>
      <c r="AD60" s="53">
        <v>150.39202900000001</v>
      </c>
      <c r="AE60" s="53">
        <v>152.09176600000001</v>
      </c>
      <c r="AF60" s="53">
        <v>153.790436</v>
      </c>
      <c r="AG60" s="53">
        <v>155.48820499999999</v>
      </c>
      <c r="AH60" s="52">
        <v>1.4093E-2</v>
      </c>
    </row>
    <row r="62" spans="1:34" ht="15" customHeight="1" x14ac:dyDescent="0.2">
      <c r="B62" s="50" t="s">
        <v>91</v>
      </c>
    </row>
    <row r="63" spans="1:34" ht="15" customHeight="1" x14ac:dyDescent="0.2">
      <c r="A63" s="48" t="s">
        <v>92</v>
      </c>
      <c r="B63" s="47" t="s">
        <v>93</v>
      </c>
      <c r="C63" s="51">
        <v>168.42892499999999</v>
      </c>
      <c r="D63" s="51">
        <v>170.038681</v>
      </c>
      <c r="E63" s="51">
        <v>171.64540099999999</v>
      </c>
      <c r="F63" s="51">
        <v>173.20907600000001</v>
      </c>
      <c r="G63" s="51">
        <v>174.760132</v>
      </c>
      <c r="H63" s="51">
        <v>176.35292100000001</v>
      </c>
      <c r="I63" s="51">
        <v>177.94099399999999</v>
      </c>
      <c r="J63" s="51">
        <v>179.478714</v>
      </c>
      <c r="K63" s="51">
        <v>180.98118600000001</v>
      </c>
      <c r="L63" s="51">
        <v>182.45451399999999</v>
      </c>
      <c r="M63" s="51">
        <v>183.90808100000001</v>
      </c>
      <c r="N63" s="51">
        <v>185.33956900000001</v>
      </c>
      <c r="O63" s="51">
        <v>186.761337</v>
      </c>
      <c r="P63" s="51">
        <v>188.148865</v>
      </c>
      <c r="Q63" s="51">
        <v>189.50233499999999</v>
      </c>
      <c r="R63" s="51">
        <v>190.85659799999999</v>
      </c>
      <c r="S63" s="51">
        <v>192.18159499999999</v>
      </c>
      <c r="T63" s="51">
        <v>193.48487900000001</v>
      </c>
      <c r="U63" s="51">
        <v>194.77815200000001</v>
      </c>
      <c r="V63" s="51">
        <v>196.05892900000001</v>
      </c>
      <c r="W63" s="51">
        <v>197.34178199999999</v>
      </c>
      <c r="X63" s="51">
        <v>198.615814</v>
      </c>
      <c r="Y63" s="51">
        <v>199.889084</v>
      </c>
      <c r="Z63" s="51">
        <v>201.17648299999999</v>
      </c>
      <c r="AA63" s="51">
        <v>202.47851600000001</v>
      </c>
      <c r="AB63" s="51">
        <v>203.786224</v>
      </c>
      <c r="AC63" s="51">
        <v>205.08871500000001</v>
      </c>
      <c r="AD63" s="51">
        <v>206.38133199999999</v>
      </c>
      <c r="AE63" s="51">
        <v>207.66941800000001</v>
      </c>
      <c r="AF63" s="51">
        <v>208.958572</v>
      </c>
      <c r="AG63" s="51">
        <v>210.24925200000001</v>
      </c>
      <c r="AH63" s="45">
        <v>7.4200000000000004E-3</v>
      </c>
    </row>
    <row r="64" spans="1:34" ht="15" customHeight="1" x14ac:dyDescent="0.2">
      <c r="A64" s="48" t="s">
        <v>94</v>
      </c>
      <c r="B64" s="47" t="s">
        <v>95</v>
      </c>
      <c r="C64" s="51">
        <v>44.426056000000003</v>
      </c>
      <c r="D64" s="51">
        <v>44.797764000000001</v>
      </c>
      <c r="E64" s="51">
        <v>45.169562999999997</v>
      </c>
      <c r="F64" s="51">
        <v>45.532837000000001</v>
      </c>
      <c r="G64" s="51">
        <v>45.893023999999997</v>
      </c>
      <c r="H64" s="51">
        <v>46.262492999999999</v>
      </c>
      <c r="I64" s="51">
        <v>46.632998999999998</v>
      </c>
      <c r="J64" s="51">
        <v>46.991402000000001</v>
      </c>
      <c r="K64" s="51">
        <v>47.340961</v>
      </c>
      <c r="L64" s="51">
        <v>47.681728</v>
      </c>
      <c r="M64" s="51">
        <v>48.015438000000003</v>
      </c>
      <c r="N64" s="51">
        <v>48.343440999999999</v>
      </c>
      <c r="O64" s="51">
        <v>48.669730999999999</v>
      </c>
      <c r="P64" s="51">
        <v>48.988585999999998</v>
      </c>
      <c r="Q64" s="51">
        <v>49.300331</v>
      </c>
      <c r="R64" s="51">
        <v>49.613503000000001</v>
      </c>
      <c r="S64" s="51">
        <v>49.920231000000001</v>
      </c>
      <c r="T64" s="51">
        <v>50.220714999999998</v>
      </c>
      <c r="U64" s="51">
        <v>50.517471</v>
      </c>
      <c r="V64" s="51">
        <v>50.810509000000003</v>
      </c>
      <c r="W64" s="51">
        <v>51.104858</v>
      </c>
      <c r="X64" s="51">
        <v>51.397190000000002</v>
      </c>
      <c r="Y64" s="51">
        <v>51.689185999999999</v>
      </c>
      <c r="Z64" s="51">
        <v>51.984814</v>
      </c>
      <c r="AA64" s="51">
        <v>52.284903999999997</v>
      </c>
      <c r="AB64" s="51">
        <v>52.586928999999998</v>
      </c>
      <c r="AC64" s="51">
        <v>52.887360000000001</v>
      </c>
      <c r="AD64" s="51">
        <v>53.184013</v>
      </c>
      <c r="AE64" s="51">
        <v>53.478270999999999</v>
      </c>
      <c r="AF64" s="51">
        <v>53.771709000000001</v>
      </c>
      <c r="AG64" s="51">
        <v>54.063847000000003</v>
      </c>
      <c r="AH64" s="45">
        <v>6.5659999999999998E-3</v>
      </c>
    </row>
    <row r="66" spans="1:34" ht="12" x14ac:dyDescent="0.2">
      <c r="B66" s="50" t="s">
        <v>96</v>
      </c>
    </row>
    <row r="67" spans="1:34" ht="15" customHeight="1" x14ac:dyDescent="0.2">
      <c r="B67" s="50" t="s">
        <v>42</v>
      </c>
    </row>
    <row r="68" spans="1:34" ht="15" customHeight="1" x14ac:dyDescent="0.2">
      <c r="A68" s="48" t="s">
        <v>97</v>
      </c>
      <c r="B68" s="47" t="s">
        <v>98</v>
      </c>
      <c r="C68" s="51">
        <v>8.1115349999999999</v>
      </c>
      <c r="D68" s="51">
        <v>8.1480139999999999</v>
      </c>
      <c r="E68" s="51">
        <v>8.1852330000000002</v>
      </c>
      <c r="F68" s="51">
        <v>8.2384839999999997</v>
      </c>
      <c r="G68" s="51">
        <v>8.2880059999999993</v>
      </c>
      <c r="H68" s="51">
        <v>8.3345219999999998</v>
      </c>
      <c r="I68" s="51">
        <v>8.3775630000000003</v>
      </c>
      <c r="J68" s="51">
        <v>8.4172049999999992</v>
      </c>
      <c r="K68" s="51">
        <v>8.4534610000000008</v>
      </c>
      <c r="L68" s="51">
        <v>8.4866069999999993</v>
      </c>
      <c r="M68" s="51">
        <v>8.5165480000000002</v>
      </c>
      <c r="N68" s="51">
        <v>8.5433420000000009</v>
      </c>
      <c r="O68" s="51">
        <v>8.5669760000000004</v>
      </c>
      <c r="P68" s="51">
        <v>8.5872770000000003</v>
      </c>
      <c r="Q68" s="51">
        <v>8.6041950000000007</v>
      </c>
      <c r="R68" s="51">
        <v>8.6175160000000002</v>
      </c>
      <c r="S68" s="51">
        <v>8.6267490000000002</v>
      </c>
      <c r="T68" s="51">
        <v>8.6314580000000003</v>
      </c>
      <c r="U68" s="51">
        <v>8.6356760000000001</v>
      </c>
      <c r="V68" s="51">
        <v>8.6393369999999994</v>
      </c>
      <c r="W68" s="51">
        <v>8.6424020000000006</v>
      </c>
      <c r="X68" s="51">
        <v>8.6448640000000001</v>
      </c>
      <c r="Y68" s="51">
        <v>8.6467539999999996</v>
      </c>
      <c r="Z68" s="51">
        <v>8.648123</v>
      </c>
      <c r="AA68" s="51">
        <v>8.6490419999999997</v>
      </c>
      <c r="AB68" s="51">
        <v>8.6495850000000001</v>
      </c>
      <c r="AC68" s="51">
        <v>8.6498369999999998</v>
      </c>
      <c r="AD68" s="51">
        <v>8.6498749999999998</v>
      </c>
      <c r="AE68" s="51">
        <v>8.6497620000000008</v>
      </c>
      <c r="AF68" s="51">
        <v>8.6495510000000007</v>
      </c>
      <c r="AG68" s="51">
        <v>8.6492839999999998</v>
      </c>
      <c r="AH68" s="45">
        <v>2.1419999999999998E-3</v>
      </c>
    </row>
    <row r="69" spans="1:34" ht="15" customHeight="1" x14ac:dyDescent="0.2">
      <c r="A69" s="48" t="s">
        <v>99</v>
      </c>
      <c r="B69" s="47" t="s">
        <v>100</v>
      </c>
      <c r="C69" s="51">
        <v>1.3</v>
      </c>
      <c r="D69" s="51">
        <v>1.3</v>
      </c>
      <c r="E69" s="51">
        <v>1.3</v>
      </c>
      <c r="F69" s="51">
        <v>1.3</v>
      </c>
      <c r="G69" s="51">
        <v>1.3</v>
      </c>
      <c r="H69" s="51">
        <v>1.3</v>
      </c>
      <c r="I69" s="51">
        <v>1.3</v>
      </c>
      <c r="J69" s="51">
        <v>1.3</v>
      </c>
      <c r="K69" s="51">
        <v>1.3</v>
      </c>
      <c r="L69" s="51">
        <v>1.3</v>
      </c>
      <c r="M69" s="51">
        <v>1.3</v>
      </c>
      <c r="N69" s="51">
        <v>1.3</v>
      </c>
      <c r="O69" s="51">
        <v>1.3</v>
      </c>
      <c r="P69" s="51">
        <v>1.3</v>
      </c>
      <c r="Q69" s="51">
        <v>1.3</v>
      </c>
      <c r="R69" s="51">
        <v>1.3</v>
      </c>
      <c r="S69" s="51">
        <v>1.3</v>
      </c>
      <c r="T69" s="51">
        <v>1.3</v>
      </c>
      <c r="U69" s="51">
        <v>1.3</v>
      </c>
      <c r="V69" s="51">
        <v>1.3</v>
      </c>
      <c r="W69" s="51">
        <v>1.3</v>
      </c>
      <c r="X69" s="51">
        <v>1.3</v>
      </c>
      <c r="Y69" s="51">
        <v>1.3</v>
      </c>
      <c r="Z69" s="51">
        <v>1.3</v>
      </c>
      <c r="AA69" s="51">
        <v>1.3</v>
      </c>
      <c r="AB69" s="51">
        <v>1.3</v>
      </c>
      <c r="AC69" s="51">
        <v>1.3</v>
      </c>
      <c r="AD69" s="51">
        <v>1.3</v>
      </c>
      <c r="AE69" s="51">
        <v>1.3</v>
      </c>
      <c r="AF69" s="51">
        <v>1.3</v>
      </c>
      <c r="AG69" s="51">
        <v>1.3</v>
      </c>
      <c r="AH69" s="45">
        <v>0</v>
      </c>
    </row>
    <row r="70" spans="1:34" ht="15" customHeight="1" x14ac:dyDescent="0.2">
      <c r="A70" s="48" t="s">
        <v>101</v>
      </c>
      <c r="B70" s="47" t="s">
        <v>102</v>
      </c>
      <c r="C70" s="51">
        <v>3.4048039999999999</v>
      </c>
      <c r="D70" s="51">
        <v>3.4565969999999999</v>
      </c>
      <c r="E70" s="51">
        <v>3.4859089999999999</v>
      </c>
      <c r="F70" s="51">
        <v>3.5114960000000002</v>
      </c>
      <c r="G70" s="51">
        <v>3.5347909999999998</v>
      </c>
      <c r="H70" s="51">
        <v>3.5529890000000002</v>
      </c>
      <c r="I70" s="51">
        <v>3.569423</v>
      </c>
      <c r="J70" s="51">
        <v>3.583685</v>
      </c>
      <c r="K70" s="51">
        <v>3.5960839999999998</v>
      </c>
      <c r="L70" s="51">
        <v>3.6069369999999998</v>
      </c>
      <c r="M70" s="51">
        <v>3.616463</v>
      </c>
      <c r="N70" s="51">
        <v>3.6248819999999999</v>
      </c>
      <c r="O70" s="51">
        <v>3.632444</v>
      </c>
      <c r="P70" s="51">
        <v>3.6394340000000001</v>
      </c>
      <c r="Q70" s="51">
        <v>3.645931</v>
      </c>
      <c r="R70" s="51">
        <v>3.6519789999999999</v>
      </c>
      <c r="S70" s="51">
        <v>3.6575350000000002</v>
      </c>
      <c r="T70" s="51">
        <v>3.6626099999999999</v>
      </c>
      <c r="U70" s="51">
        <v>3.6671610000000001</v>
      </c>
      <c r="V70" s="51">
        <v>3.6712880000000001</v>
      </c>
      <c r="W70" s="51">
        <v>3.6749010000000002</v>
      </c>
      <c r="X70" s="51">
        <v>3.6780819999999999</v>
      </c>
      <c r="Y70" s="51">
        <v>3.6807810000000001</v>
      </c>
      <c r="Z70" s="51">
        <v>3.6828159999999999</v>
      </c>
      <c r="AA70" s="51">
        <v>3.684329</v>
      </c>
      <c r="AB70" s="51">
        <v>3.6852529999999999</v>
      </c>
      <c r="AC70" s="51">
        <v>3.6855699999999998</v>
      </c>
      <c r="AD70" s="51">
        <v>3.68594</v>
      </c>
      <c r="AE70" s="51">
        <v>3.6862900000000001</v>
      </c>
      <c r="AF70" s="51">
        <v>3.6865679999999998</v>
      </c>
      <c r="AG70" s="51">
        <v>3.6867540000000001</v>
      </c>
      <c r="AH70" s="45">
        <v>2.6559999999999999E-3</v>
      </c>
    </row>
    <row r="71" spans="1:34" ht="15" customHeight="1" x14ac:dyDescent="0.2">
      <c r="A71" s="48" t="s">
        <v>103</v>
      </c>
      <c r="B71" s="47" t="s">
        <v>104</v>
      </c>
      <c r="C71" s="51">
        <v>0.82003599999999999</v>
      </c>
      <c r="D71" s="51">
        <v>0.82414600000000005</v>
      </c>
      <c r="E71" s="51">
        <v>0.82821599999999995</v>
      </c>
      <c r="F71" s="51">
        <v>0.83241900000000002</v>
      </c>
      <c r="G71" s="51">
        <v>0.83660900000000005</v>
      </c>
      <c r="H71" s="51">
        <v>0.84082299999999999</v>
      </c>
      <c r="I71" s="51">
        <v>0.84509000000000001</v>
      </c>
      <c r="J71" s="51">
        <v>0.84904400000000002</v>
      </c>
      <c r="K71" s="51">
        <v>0.85270599999999996</v>
      </c>
      <c r="L71" s="51">
        <v>0.85604999999999998</v>
      </c>
      <c r="M71" s="51">
        <v>0.85907999999999995</v>
      </c>
      <c r="N71" s="51">
        <v>0.86181099999999999</v>
      </c>
      <c r="O71" s="51">
        <v>0.864236</v>
      </c>
      <c r="P71" s="51">
        <v>0.86637600000000003</v>
      </c>
      <c r="Q71" s="51">
        <v>0.86821999999999999</v>
      </c>
      <c r="R71" s="51">
        <v>0.86977700000000002</v>
      </c>
      <c r="S71" s="51">
        <v>0.87104800000000004</v>
      </c>
      <c r="T71" s="51">
        <v>0.872058</v>
      </c>
      <c r="U71" s="51">
        <v>0.87279899999999999</v>
      </c>
      <c r="V71" s="51">
        <v>0.87327399999999999</v>
      </c>
      <c r="W71" s="51">
        <v>0.87347399999999997</v>
      </c>
      <c r="X71" s="51">
        <v>0.87341000000000002</v>
      </c>
      <c r="Y71" s="51">
        <v>0.87336000000000003</v>
      </c>
      <c r="Z71" s="51">
        <v>0.87331700000000001</v>
      </c>
      <c r="AA71" s="51">
        <v>0.873278</v>
      </c>
      <c r="AB71" s="51">
        <v>0.87324199999999996</v>
      </c>
      <c r="AC71" s="51">
        <v>0.87320399999999998</v>
      </c>
      <c r="AD71" s="51">
        <v>0.87316400000000005</v>
      </c>
      <c r="AE71" s="51">
        <v>0.87311899999999998</v>
      </c>
      <c r="AF71" s="51">
        <v>0.87307299999999999</v>
      </c>
      <c r="AG71" s="51">
        <v>0.87302400000000002</v>
      </c>
      <c r="AH71" s="45">
        <v>2.0890000000000001E-3</v>
      </c>
    </row>
    <row r="72" spans="1:34" ht="15" customHeight="1" x14ac:dyDescent="0.2">
      <c r="A72" s="48" t="s">
        <v>105</v>
      </c>
      <c r="B72" s="47" t="s">
        <v>106</v>
      </c>
      <c r="C72" s="51">
        <v>0.83380600000000005</v>
      </c>
      <c r="D72" s="51">
        <v>0.83460699999999999</v>
      </c>
      <c r="E72" s="51">
        <v>0.835426</v>
      </c>
      <c r="F72" s="51">
        <v>0.83628199999999997</v>
      </c>
      <c r="G72" s="51">
        <v>0.83716800000000002</v>
      </c>
      <c r="H72" s="51">
        <v>0.83808499999999997</v>
      </c>
      <c r="I72" s="51">
        <v>0.83903799999999995</v>
      </c>
      <c r="J72" s="51">
        <v>0.83994400000000002</v>
      </c>
      <c r="K72" s="51">
        <v>0.84081099999999998</v>
      </c>
      <c r="L72" s="51">
        <v>0.84161699999999995</v>
      </c>
      <c r="M72" s="51">
        <v>0.84235599999999999</v>
      </c>
      <c r="N72" s="51">
        <v>0.84303499999999998</v>
      </c>
      <c r="O72" s="51">
        <v>0.84364399999999995</v>
      </c>
      <c r="P72" s="51">
        <v>0.84418899999999997</v>
      </c>
      <c r="Q72" s="51">
        <v>0.84467000000000003</v>
      </c>
      <c r="R72" s="51">
        <v>0.84508700000000003</v>
      </c>
      <c r="S72" s="51">
        <v>0.84543999999999997</v>
      </c>
      <c r="T72" s="51">
        <v>0.84573600000000004</v>
      </c>
      <c r="U72" s="51">
        <v>0.84597199999999995</v>
      </c>
      <c r="V72" s="51">
        <v>0.84614199999999995</v>
      </c>
      <c r="W72" s="51">
        <v>0.846248</v>
      </c>
      <c r="X72" s="51">
        <v>0.84629900000000002</v>
      </c>
      <c r="Y72" s="51">
        <v>0.84635800000000005</v>
      </c>
      <c r="Z72" s="51">
        <v>0.84642399999999995</v>
      </c>
      <c r="AA72" s="51">
        <v>0.84648999999999996</v>
      </c>
      <c r="AB72" s="51">
        <v>0.846557</v>
      </c>
      <c r="AC72" s="51">
        <v>0.84662800000000005</v>
      </c>
      <c r="AD72" s="51">
        <v>0.846696</v>
      </c>
      <c r="AE72" s="51">
        <v>0.84675199999999995</v>
      </c>
      <c r="AF72" s="51">
        <v>0.84679800000000005</v>
      </c>
      <c r="AG72" s="51">
        <v>0.846827</v>
      </c>
      <c r="AH72" s="45">
        <v>5.1699999999999999E-4</v>
      </c>
    </row>
    <row r="74" spans="1:34" ht="12" x14ac:dyDescent="0.2">
      <c r="B74" s="50" t="s">
        <v>107</v>
      </c>
    </row>
    <row r="75" spans="1:34" ht="15" customHeight="1" x14ac:dyDescent="0.2">
      <c r="A75" s="48" t="s">
        <v>108</v>
      </c>
      <c r="B75" s="47" t="s">
        <v>109</v>
      </c>
      <c r="C75" s="51">
        <v>13.797464</v>
      </c>
      <c r="D75" s="51">
        <v>13.926145</v>
      </c>
      <c r="E75" s="51">
        <v>14.057539</v>
      </c>
      <c r="F75" s="51">
        <v>14.243650000000001</v>
      </c>
      <c r="G75" s="51">
        <v>14.416046</v>
      </c>
      <c r="H75" s="51">
        <v>14.576999000000001</v>
      </c>
      <c r="I75" s="51">
        <v>14.725918999999999</v>
      </c>
      <c r="J75" s="51">
        <v>14.863075</v>
      </c>
      <c r="K75" s="51">
        <v>14.98847</v>
      </c>
      <c r="L75" s="51">
        <v>15.103061</v>
      </c>
      <c r="M75" s="51">
        <v>15.206502</v>
      </c>
      <c r="N75" s="51">
        <v>15.299010000000001</v>
      </c>
      <c r="O75" s="51">
        <v>15.380507</v>
      </c>
      <c r="P75" s="51">
        <v>15.450474</v>
      </c>
      <c r="Q75" s="51">
        <v>15.508678</v>
      </c>
      <c r="R75" s="51">
        <v>15.554347999999999</v>
      </c>
      <c r="S75" s="51">
        <v>15.585750000000001</v>
      </c>
      <c r="T75" s="51">
        <v>15.601323000000001</v>
      </c>
      <c r="U75" s="51">
        <v>15.61544</v>
      </c>
      <c r="V75" s="51">
        <v>15.62781</v>
      </c>
      <c r="W75" s="51">
        <v>15.638287</v>
      </c>
      <c r="X75" s="51">
        <v>15.64683</v>
      </c>
      <c r="Y75" s="51">
        <v>15.653504999999999</v>
      </c>
      <c r="Z75" s="51">
        <v>15.658438</v>
      </c>
      <c r="AA75" s="51">
        <v>15.661846000000001</v>
      </c>
      <c r="AB75" s="51">
        <v>15.664005</v>
      </c>
      <c r="AC75" s="51">
        <v>15.665172</v>
      </c>
      <c r="AD75" s="51">
        <v>15.665626</v>
      </c>
      <c r="AE75" s="51">
        <v>15.665576</v>
      </c>
      <c r="AF75" s="51">
        <v>15.665175</v>
      </c>
      <c r="AG75" s="51">
        <v>15.664565</v>
      </c>
      <c r="AH75" s="45">
        <v>4.2399999999999998E-3</v>
      </c>
    </row>
    <row r="76" spans="1:34" ht="15" customHeight="1" x14ac:dyDescent="0.2">
      <c r="A76" s="48" t="s">
        <v>110</v>
      </c>
      <c r="B76" s="47" t="s">
        <v>100</v>
      </c>
      <c r="C76" s="51">
        <v>0.60571200000000003</v>
      </c>
      <c r="D76" s="51">
        <v>0.61105600000000004</v>
      </c>
      <c r="E76" s="51">
        <v>0.617004</v>
      </c>
      <c r="F76" s="51">
        <v>0.62358599999999997</v>
      </c>
      <c r="G76" s="51">
        <v>0.62997199999999998</v>
      </c>
      <c r="H76" s="51">
        <v>0.636158</v>
      </c>
      <c r="I76" s="51">
        <v>0.642119</v>
      </c>
      <c r="J76" s="51">
        <v>0.647926</v>
      </c>
      <c r="K76" s="51">
        <v>0.65364299999999997</v>
      </c>
      <c r="L76" s="51">
        <v>0.65943399999999996</v>
      </c>
      <c r="M76" s="51">
        <v>0.665412</v>
      </c>
      <c r="N76" s="51">
        <v>0.67168000000000005</v>
      </c>
      <c r="O76" s="51">
        <v>0.67818000000000001</v>
      </c>
      <c r="P76" s="51">
        <v>0.68459800000000004</v>
      </c>
      <c r="Q76" s="51">
        <v>0.69042300000000001</v>
      </c>
      <c r="R76" s="51">
        <v>0.69506000000000001</v>
      </c>
      <c r="S76" s="51">
        <v>0.69805499999999998</v>
      </c>
      <c r="T76" s="51">
        <v>0.69928699999999999</v>
      </c>
      <c r="U76" s="51">
        <v>0.69981199999999999</v>
      </c>
      <c r="V76" s="51">
        <v>0.69996800000000003</v>
      </c>
      <c r="W76" s="51">
        <v>0.69999699999999998</v>
      </c>
      <c r="X76" s="51">
        <v>0.7</v>
      </c>
      <c r="Y76" s="51">
        <v>0.7</v>
      </c>
      <c r="Z76" s="51">
        <v>0.7</v>
      </c>
      <c r="AA76" s="51">
        <v>0.7</v>
      </c>
      <c r="AB76" s="51">
        <v>0.7</v>
      </c>
      <c r="AC76" s="51">
        <v>0.7</v>
      </c>
      <c r="AD76" s="51">
        <v>0.7</v>
      </c>
      <c r="AE76" s="51">
        <v>0.7</v>
      </c>
      <c r="AF76" s="51">
        <v>0.7</v>
      </c>
      <c r="AG76" s="51">
        <v>0.7</v>
      </c>
      <c r="AH76" s="45">
        <v>4.8339999999999998E-3</v>
      </c>
    </row>
    <row r="77" spans="1:34" ht="15" customHeight="1" x14ac:dyDescent="0.2">
      <c r="A77" s="48" t="s">
        <v>111</v>
      </c>
      <c r="B77" s="47" t="s">
        <v>112</v>
      </c>
      <c r="C77" s="51">
        <v>15.371586000000001</v>
      </c>
      <c r="D77" s="51">
        <v>15.732431</v>
      </c>
      <c r="E77" s="51">
        <v>15.935124999999999</v>
      </c>
      <c r="F77" s="51">
        <v>16.109176999999999</v>
      </c>
      <c r="G77" s="51">
        <v>16.269310000000001</v>
      </c>
      <c r="H77" s="51">
        <v>16.394227999999998</v>
      </c>
      <c r="I77" s="51">
        <v>16.505904999999998</v>
      </c>
      <c r="J77" s="51">
        <v>16.60313</v>
      </c>
      <c r="K77" s="51">
        <v>16.687823999999999</v>
      </c>
      <c r="L77" s="51">
        <v>16.761948</v>
      </c>
      <c r="M77" s="51">
        <v>16.826929</v>
      </c>
      <c r="N77" s="51">
        <v>16.884169</v>
      </c>
      <c r="O77" s="51">
        <v>16.935347</v>
      </c>
      <c r="P77" s="51">
        <v>16.982278999999998</v>
      </c>
      <c r="Q77" s="51">
        <v>17.025534</v>
      </c>
      <c r="R77" s="51">
        <v>17.065550000000002</v>
      </c>
      <c r="S77" s="51">
        <v>17.102004999999998</v>
      </c>
      <c r="T77" s="51">
        <v>17.135107000000001</v>
      </c>
      <c r="U77" s="51">
        <v>17.164626999999999</v>
      </c>
      <c r="V77" s="51">
        <v>17.191261000000001</v>
      </c>
      <c r="W77" s="51">
        <v>17.214447</v>
      </c>
      <c r="X77" s="51">
        <v>17.2348</v>
      </c>
      <c r="Y77" s="51">
        <v>17.251985999999999</v>
      </c>
      <c r="Z77" s="51">
        <v>17.264873999999999</v>
      </c>
      <c r="AA77" s="51">
        <v>17.274401000000001</v>
      </c>
      <c r="AB77" s="51">
        <v>17.280114999999999</v>
      </c>
      <c r="AC77" s="51">
        <v>17.281884999999999</v>
      </c>
      <c r="AD77" s="51">
        <v>17.284008</v>
      </c>
      <c r="AE77" s="51">
        <v>17.286034000000001</v>
      </c>
      <c r="AF77" s="51">
        <v>17.287603000000001</v>
      </c>
      <c r="AG77" s="51">
        <v>17.288599000000001</v>
      </c>
      <c r="AH77" s="45">
        <v>3.9249999999999997E-3</v>
      </c>
    </row>
    <row r="78" spans="1:34" ht="15" customHeight="1" x14ac:dyDescent="0.2">
      <c r="A78" s="48" t="s">
        <v>113</v>
      </c>
      <c r="B78" s="47" t="s">
        <v>114</v>
      </c>
      <c r="C78" s="51">
        <v>13.228505</v>
      </c>
      <c r="D78" s="51">
        <v>13.367863</v>
      </c>
      <c r="E78" s="51">
        <v>13.506122</v>
      </c>
      <c r="F78" s="51">
        <v>13.697357</v>
      </c>
      <c r="G78" s="51">
        <v>13.875621000000001</v>
      </c>
      <c r="H78" s="51">
        <v>14.040111</v>
      </c>
      <c r="I78" s="51">
        <v>14.190115</v>
      </c>
      <c r="J78" s="51">
        <v>14.325987</v>
      </c>
      <c r="K78" s="51">
        <v>14.44805</v>
      </c>
      <c r="L78" s="51">
        <v>14.558259</v>
      </c>
      <c r="M78" s="51">
        <v>14.656115</v>
      </c>
      <c r="N78" s="51">
        <v>14.741606000000001</v>
      </c>
      <c r="O78" s="51">
        <v>14.81574</v>
      </c>
      <c r="P78" s="51">
        <v>14.880043000000001</v>
      </c>
      <c r="Q78" s="51">
        <v>14.934082</v>
      </c>
      <c r="R78" s="51">
        <v>14.978555999999999</v>
      </c>
      <c r="S78" s="51">
        <v>15.012733000000001</v>
      </c>
      <c r="T78" s="51">
        <v>15.03523</v>
      </c>
      <c r="U78" s="51">
        <v>15.057380999999999</v>
      </c>
      <c r="V78" s="51">
        <v>15.078707</v>
      </c>
      <c r="W78" s="51">
        <v>15.098718999999999</v>
      </c>
      <c r="X78" s="51">
        <v>15.117012000000001</v>
      </c>
      <c r="Y78" s="51">
        <v>15.133302</v>
      </c>
      <c r="Z78" s="51">
        <v>15.147366999999999</v>
      </c>
      <c r="AA78" s="51">
        <v>15.159212</v>
      </c>
      <c r="AB78" s="51">
        <v>15.16893</v>
      </c>
      <c r="AC78" s="51">
        <v>15.176716000000001</v>
      </c>
      <c r="AD78" s="51">
        <v>15.182848999999999</v>
      </c>
      <c r="AE78" s="51">
        <v>15.187613000000001</v>
      </c>
      <c r="AF78" s="51">
        <v>15.191269</v>
      </c>
      <c r="AG78" s="51">
        <v>15.194077</v>
      </c>
      <c r="AH78" s="45">
        <v>4.6280000000000002E-3</v>
      </c>
    </row>
    <row r="79" spans="1:34" ht="15" customHeight="1" x14ac:dyDescent="0.2">
      <c r="A79" s="48" t="s">
        <v>115</v>
      </c>
      <c r="B79" s="47" t="s">
        <v>116</v>
      </c>
      <c r="C79" s="51">
        <v>11.152911</v>
      </c>
      <c r="D79" s="51">
        <v>11.219044</v>
      </c>
      <c r="E79" s="51">
        <v>11.291074</v>
      </c>
      <c r="F79" s="51">
        <v>11.367876000000001</v>
      </c>
      <c r="G79" s="51">
        <v>11.450351</v>
      </c>
      <c r="H79" s="51">
        <v>11.526009999999999</v>
      </c>
      <c r="I79" s="51">
        <v>11.592032</v>
      </c>
      <c r="J79" s="51">
        <v>11.648078</v>
      </c>
      <c r="K79" s="51">
        <v>11.695417000000001</v>
      </c>
      <c r="L79" s="51">
        <v>11.73333</v>
      </c>
      <c r="M79" s="51">
        <v>11.784250999999999</v>
      </c>
      <c r="N79" s="51">
        <v>11.820665999999999</v>
      </c>
      <c r="O79" s="51">
        <v>11.843190999999999</v>
      </c>
      <c r="P79" s="51">
        <v>11.866998000000001</v>
      </c>
      <c r="Q79" s="51">
        <v>11.891579999999999</v>
      </c>
      <c r="R79" s="51">
        <v>11.916288</v>
      </c>
      <c r="S79" s="51">
        <v>11.940212000000001</v>
      </c>
      <c r="T79" s="51">
        <v>11.962337</v>
      </c>
      <c r="U79" s="51">
        <v>11.981684</v>
      </c>
      <c r="V79" s="51">
        <v>11.997503999999999</v>
      </c>
      <c r="W79" s="51">
        <v>12.02318</v>
      </c>
      <c r="X79" s="51">
        <v>12.044784</v>
      </c>
      <c r="Y79" s="51">
        <v>12.063219999999999</v>
      </c>
      <c r="Z79" s="51">
        <v>12.079250999999999</v>
      </c>
      <c r="AA79" s="51">
        <v>12.093821</v>
      </c>
      <c r="AB79" s="51">
        <v>12.107393</v>
      </c>
      <c r="AC79" s="51">
        <v>12.120037</v>
      </c>
      <c r="AD79" s="51">
        <v>12.131655</v>
      </c>
      <c r="AE79" s="51">
        <v>12.141817</v>
      </c>
      <c r="AF79" s="51">
        <v>12.150126</v>
      </c>
      <c r="AG79" s="51">
        <v>12.156421999999999</v>
      </c>
      <c r="AH79" s="45">
        <v>2.8760000000000001E-3</v>
      </c>
    </row>
    <row r="80" spans="1:34" ht="12" x14ac:dyDescent="0.2"/>
    <row r="81" spans="1:34" ht="15" customHeight="1" x14ac:dyDescent="0.2">
      <c r="B81" s="50" t="s">
        <v>117</v>
      </c>
    </row>
    <row r="82" spans="1:34" ht="15" customHeight="1" x14ac:dyDescent="0.2">
      <c r="A82" s="48" t="s">
        <v>118</v>
      </c>
      <c r="B82" s="47" t="s">
        <v>119</v>
      </c>
      <c r="C82" s="51">
        <v>0.90693800000000002</v>
      </c>
      <c r="D82" s="51">
        <v>0.91220800000000002</v>
      </c>
      <c r="E82" s="51">
        <v>0.91753399999999996</v>
      </c>
      <c r="F82" s="51">
        <v>0.92281500000000005</v>
      </c>
      <c r="G82" s="51">
        <v>0.92808199999999996</v>
      </c>
      <c r="H82" s="51">
        <v>0.93334399999999995</v>
      </c>
      <c r="I82" s="51">
        <v>0.93857199999999996</v>
      </c>
      <c r="J82" s="51">
        <v>0.94331399999999999</v>
      </c>
      <c r="K82" s="51">
        <v>0.94759300000000002</v>
      </c>
      <c r="L82" s="51">
        <v>0.951403</v>
      </c>
      <c r="M82" s="51">
        <v>0.95477199999999995</v>
      </c>
      <c r="N82" s="51">
        <v>0.95769899999999997</v>
      </c>
      <c r="O82" s="51">
        <v>0.96018800000000004</v>
      </c>
      <c r="P82" s="51">
        <v>0.96225400000000005</v>
      </c>
      <c r="Q82" s="51">
        <v>0.963893</v>
      </c>
      <c r="R82" s="51">
        <v>0.96511000000000002</v>
      </c>
      <c r="S82" s="51">
        <v>0.96592199999999995</v>
      </c>
      <c r="T82" s="51">
        <v>0.96631699999999998</v>
      </c>
      <c r="U82" s="51">
        <v>0.96631400000000001</v>
      </c>
      <c r="V82" s="51">
        <v>0.96631100000000003</v>
      </c>
      <c r="W82" s="51">
        <v>0.96631</v>
      </c>
      <c r="X82" s="51">
        <v>0.96630799999999994</v>
      </c>
      <c r="Y82" s="51">
        <v>0.96630700000000003</v>
      </c>
      <c r="Z82" s="51">
        <v>0.966306</v>
      </c>
      <c r="AA82" s="51">
        <v>0.96630499999999997</v>
      </c>
      <c r="AB82" s="51">
        <v>0.96630400000000005</v>
      </c>
      <c r="AC82" s="51">
        <v>0.96630300000000002</v>
      </c>
      <c r="AD82" s="51">
        <v>0.96630199999999999</v>
      </c>
      <c r="AE82" s="51">
        <v>0.96630099999999997</v>
      </c>
      <c r="AF82" s="51">
        <v>0.96630000000000005</v>
      </c>
      <c r="AG82" s="51">
        <v>0.96629900000000002</v>
      </c>
      <c r="AH82" s="45">
        <v>2.1150000000000001E-3</v>
      </c>
    </row>
    <row r="83" spans="1:34" ht="15" customHeight="1" x14ac:dyDescent="0.2">
      <c r="A83" s="48" t="s">
        <v>120</v>
      </c>
      <c r="B83" s="47" t="s">
        <v>121</v>
      </c>
      <c r="C83" s="51">
        <v>0.60857099999999997</v>
      </c>
      <c r="D83" s="51">
        <v>0.61371500000000001</v>
      </c>
      <c r="E83" s="51">
        <v>0.61825600000000003</v>
      </c>
      <c r="F83" s="51">
        <v>0.62218799999999996</v>
      </c>
      <c r="G83" s="51">
        <v>0.625502</v>
      </c>
      <c r="H83" s="51">
        <v>0.62823700000000005</v>
      </c>
      <c r="I83" s="51">
        <v>0.63040300000000005</v>
      </c>
      <c r="J83" s="51">
        <v>0.63202400000000003</v>
      </c>
      <c r="K83" s="51">
        <v>0.63306200000000001</v>
      </c>
      <c r="L83" s="51">
        <v>0.63355099999999998</v>
      </c>
      <c r="M83" s="51">
        <v>0.633571</v>
      </c>
      <c r="N83" s="51">
        <v>0.63359600000000005</v>
      </c>
      <c r="O83" s="51">
        <v>0.63363100000000006</v>
      </c>
      <c r="P83" s="51">
        <v>0.63367499999999999</v>
      </c>
      <c r="Q83" s="51">
        <v>0.63372600000000001</v>
      </c>
      <c r="R83" s="51">
        <v>0.63377899999999998</v>
      </c>
      <c r="S83" s="51">
        <v>0.63383299999999998</v>
      </c>
      <c r="T83" s="51">
        <v>0.63388800000000001</v>
      </c>
      <c r="U83" s="51">
        <v>0.63394300000000003</v>
      </c>
      <c r="V83" s="51">
        <v>0.633996</v>
      </c>
      <c r="W83" s="51">
        <v>0.63404700000000003</v>
      </c>
      <c r="X83" s="51">
        <v>0.63409499999999996</v>
      </c>
      <c r="Y83" s="51">
        <v>0.63414000000000004</v>
      </c>
      <c r="Z83" s="51">
        <v>0.63417999999999997</v>
      </c>
      <c r="AA83" s="51">
        <v>0.63421700000000003</v>
      </c>
      <c r="AB83" s="51">
        <v>0.63424999999999998</v>
      </c>
      <c r="AC83" s="51">
        <v>0.63427900000000004</v>
      </c>
      <c r="AD83" s="51">
        <v>0.63430799999999998</v>
      </c>
      <c r="AE83" s="51">
        <v>0.63433499999999998</v>
      </c>
      <c r="AF83" s="51">
        <v>0.63436300000000001</v>
      </c>
      <c r="AG83" s="51">
        <v>0.63439000000000001</v>
      </c>
      <c r="AH83" s="45">
        <v>1.3860000000000001E-3</v>
      </c>
    </row>
    <row r="84" spans="1:34" ht="15" customHeight="1" x14ac:dyDescent="0.2">
      <c r="A84" s="48" t="s">
        <v>122</v>
      </c>
      <c r="B84" s="47" t="s">
        <v>123</v>
      </c>
      <c r="C84" s="51">
        <v>0.58255999999999997</v>
      </c>
      <c r="D84" s="51">
        <v>0.59794800000000004</v>
      </c>
      <c r="E84" s="51">
        <v>0.612174</v>
      </c>
      <c r="F84" s="51">
        <v>0.62500800000000001</v>
      </c>
      <c r="G84" s="51">
        <v>0.63619099999999995</v>
      </c>
      <c r="H84" s="51">
        <v>0.64563499999999996</v>
      </c>
      <c r="I84" s="51">
        <v>0.65339999999999998</v>
      </c>
      <c r="J84" s="51">
        <v>0.65935100000000002</v>
      </c>
      <c r="K84" s="51">
        <v>0.66341700000000003</v>
      </c>
      <c r="L84" s="51">
        <v>0.66549700000000001</v>
      </c>
      <c r="M84" s="51">
        <v>0.66554199999999997</v>
      </c>
      <c r="N84" s="51">
        <v>0.66559100000000004</v>
      </c>
      <c r="O84" s="51">
        <v>0.66564699999999999</v>
      </c>
      <c r="P84" s="51">
        <v>0.66570499999999999</v>
      </c>
      <c r="Q84" s="51">
        <v>0.665767</v>
      </c>
      <c r="R84" s="51">
        <v>0.66582799999999998</v>
      </c>
      <c r="S84" s="51">
        <v>0.66588999999999998</v>
      </c>
      <c r="T84" s="51">
        <v>0.66595199999999999</v>
      </c>
      <c r="U84" s="51">
        <v>0.66601299999999997</v>
      </c>
      <c r="V84" s="51">
        <v>0.66606900000000002</v>
      </c>
      <c r="W84" s="51">
        <v>0.66612499999999997</v>
      </c>
      <c r="X84" s="51">
        <v>0.66617800000000005</v>
      </c>
      <c r="Y84" s="51">
        <v>0.66622700000000001</v>
      </c>
      <c r="Z84" s="51">
        <v>0.66627400000000003</v>
      </c>
      <c r="AA84" s="51">
        <v>0.66631499999999999</v>
      </c>
      <c r="AB84" s="51">
        <v>0.66635200000000006</v>
      </c>
      <c r="AC84" s="51">
        <v>0.66638799999999998</v>
      </c>
      <c r="AD84" s="51">
        <v>0.66642199999999996</v>
      </c>
      <c r="AE84" s="51">
        <v>0.66645200000000004</v>
      </c>
      <c r="AF84" s="51">
        <v>0.66647999999999996</v>
      </c>
      <c r="AG84" s="51">
        <v>0.66650600000000004</v>
      </c>
      <c r="AH84" s="45">
        <v>4.4970000000000001E-3</v>
      </c>
    </row>
    <row r="85" spans="1:34" ht="14.25" x14ac:dyDescent="0.2">
      <c r="A85" s="48" t="s">
        <v>124</v>
      </c>
      <c r="B85" s="47" t="s">
        <v>125</v>
      </c>
      <c r="C85" s="51">
        <v>0.59947300000000003</v>
      </c>
      <c r="D85" s="51">
        <v>0.60308499999999998</v>
      </c>
      <c r="E85" s="51">
        <v>0.60643499999999995</v>
      </c>
      <c r="F85" s="51">
        <v>0.60944399999999999</v>
      </c>
      <c r="G85" s="51">
        <v>0.61204899999999995</v>
      </c>
      <c r="H85" s="51">
        <v>0.61426400000000003</v>
      </c>
      <c r="I85" s="51">
        <v>0.616093</v>
      </c>
      <c r="J85" s="51">
        <v>0.61751400000000001</v>
      </c>
      <c r="K85" s="51">
        <v>0.61850099999999997</v>
      </c>
      <c r="L85" s="51">
        <v>0.61903900000000001</v>
      </c>
      <c r="M85" s="51">
        <v>0.61912</v>
      </c>
      <c r="N85" s="51">
        <v>0.61922299999999997</v>
      </c>
      <c r="O85" s="51">
        <v>0.61934999999999996</v>
      </c>
      <c r="P85" s="51">
        <v>0.61949799999999999</v>
      </c>
      <c r="Q85" s="51">
        <v>0.61966200000000005</v>
      </c>
      <c r="R85" s="51">
        <v>0.61984099999999998</v>
      </c>
      <c r="S85" s="51">
        <v>0.620031</v>
      </c>
      <c r="T85" s="51">
        <v>0.62022900000000003</v>
      </c>
      <c r="U85" s="51">
        <v>0.62043400000000004</v>
      </c>
      <c r="V85" s="51">
        <v>0.620641</v>
      </c>
      <c r="W85" s="51">
        <v>0.62084899999999998</v>
      </c>
      <c r="X85" s="51">
        <v>0.62105699999999997</v>
      </c>
      <c r="Y85" s="51">
        <v>0.62126000000000003</v>
      </c>
      <c r="Z85" s="51">
        <v>0.62145799999999995</v>
      </c>
      <c r="AA85" s="51">
        <v>0.62164799999999998</v>
      </c>
      <c r="AB85" s="51">
        <v>0.62182599999999999</v>
      </c>
      <c r="AC85" s="51">
        <v>0.62199700000000002</v>
      </c>
      <c r="AD85" s="51">
        <v>0.62216300000000002</v>
      </c>
      <c r="AE85" s="51">
        <v>0.62232299999999996</v>
      </c>
      <c r="AF85" s="51">
        <v>0.62247600000000003</v>
      </c>
      <c r="AG85" s="51">
        <v>0.62262300000000004</v>
      </c>
      <c r="AH85" s="45">
        <v>1.2639999999999999E-3</v>
      </c>
    </row>
    <row r="87" spans="1:34" ht="15" customHeight="1" x14ac:dyDescent="0.2">
      <c r="B87" s="50" t="s">
        <v>126</v>
      </c>
    </row>
    <row r="88" spans="1:34" ht="15" customHeight="1" x14ac:dyDescent="0.2">
      <c r="A88" s="48" t="s">
        <v>127</v>
      </c>
      <c r="B88" s="47" t="s">
        <v>93</v>
      </c>
      <c r="C88" s="51">
        <v>621.62365699999998</v>
      </c>
      <c r="D88" s="51">
        <v>612.01818800000001</v>
      </c>
      <c r="E88" s="51">
        <v>602.28479000000004</v>
      </c>
      <c r="F88" s="51">
        <v>592.479736</v>
      </c>
      <c r="G88" s="51">
        <v>583.20446800000002</v>
      </c>
      <c r="H88" s="51">
        <v>574.44616699999995</v>
      </c>
      <c r="I88" s="51">
        <v>566.20953399999996</v>
      </c>
      <c r="J88" s="51">
        <v>558.49230999999997</v>
      </c>
      <c r="K88" s="51">
        <v>551.26983600000005</v>
      </c>
      <c r="L88" s="51">
        <v>544.52148399999999</v>
      </c>
      <c r="M88" s="51">
        <v>538.27191200000004</v>
      </c>
      <c r="N88" s="51">
        <v>532.59918200000004</v>
      </c>
      <c r="O88" s="51">
        <v>527.47186299999998</v>
      </c>
      <c r="P88" s="51">
        <v>522.88592500000004</v>
      </c>
      <c r="Q88" s="51">
        <v>518.83972200000005</v>
      </c>
      <c r="R88" s="51">
        <v>515.30096400000002</v>
      </c>
      <c r="S88" s="51">
        <v>512.27239999999995</v>
      </c>
      <c r="T88" s="51">
        <v>509.72567700000002</v>
      </c>
      <c r="U88" s="51">
        <v>507.68588299999999</v>
      </c>
      <c r="V88" s="51">
        <v>506.12710600000003</v>
      </c>
      <c r="W88" s="51">
        <v>505.07431000000003</v>
      </c>
      <c r="X88" s="51">
        <v>504.55255099999999</v>
      </c>
      <c r="Y88" s="51">
        <v>504.54827899999998</v>
      </c>
      <c r="Z88" s="51">
        <v>504.54702800000001</v>
      </c>
      <c r="AA88" s="51">
        <v>504.54577599999999</v>
      </c>
      <c r="AB88" s="51">
        <v>504.54580700000002</v>
      </c>
      <c r="AC88" s="51">
        <v>504.54843099999999</v>
      </c>
      <c r="AD88" s="51">
        <v>504.55181900000002</v>
      </c>
      <c r="AE88" s="51">
        <v>504.55670199999997</v>
      </c>
      <c r="AF88" s="51">
        <v>504.56478900000002</v>
      </c>
      <c r="AG88" s="51">
        <v>504.57586700000002</v>
      </c>
      <c r="AH88" s="45">
        <v>-6.9300000000000004E-3</v>
      </c>
    </row>
    <row r="89" spans="1:34" ht="14.25" x14ac:dyDescent="0.2">
      <c r="A89" s="48" t="s">
        <v>128</v>
      </c>
      <c r="B89" s="47" t="s">
        <v>95</v>
      </c>
      <c r="C89" s="51">
        <v>458.335938</v>
      </c>
      <c r="D89" s="51">
        <v>453.55163599999997</v>
      </c>
      <c r="E89" s="51">
        <v>448.814301</v>
      </c>
      <c r="F89" s="51">
        <v>444.035889</v>
      </c>
      <c r="G89" s="51">
        <v>439.17800899999997</v>
      </c>
      <c r="H89" s="51">
        <v>434.23580900000002</v>
      </c>
      <c r="I89" s="51">
        <v>429.214539</v>
      </c>
      <c r="J89" s="51">
        <v>424.16973899999999</v>
      </c>
      <c r="K89" s="51">
        <v>419.37210099999999</v>
      </c>
      <c r="L89" s="51">
        <v>414.81243899999998</v>
      </c>
      <c r="M89" s="51">
        <v>410.49929800000001</v>
      </c>
      <c r="N89" s="51">
        <v>406.41418499999997</v>
      </c>
      <c r="O89" s="51">
        <v>402.53903200000002</v>
      </c>
      <c r="P89" s="51">
        <v>398.89767499999999</v>
      </c>
      <c r="Q89" s="51">
        <v>395.50134300000002</v>
      </c>
      <c r="R89" s="51">
        <v>392.33050500000002</v>
      </c>
      <c r="S89" s="51">
        <v>389.42733800000002</v>
      </c>
      <c r="T89" s="51">
        <v>386.766571</v>
      </c>
      <c r="U89" s="51">
        <v>384.35879499999999</v>
      </c>
      <c r="V89" s="51">
        <v>382.18890399999998</v>
      </c>
      <c r="W89" s="51">
        <v>380.24139400000001</v>
      </c>
      <c r="X89" s="51">
        <v>378.563019</v>
      </c>
      <c r="Y89" s="51">
        <v>377.130157</v>
      </c>
      <c r="Z89" s="51">
        <v>375.979919</v>
      </c>
      <c r="AA89" s="51">
        <v>375.13104199999998</v>
      </c>
      <c r="AB89" s="51">
        <v>374.58502199999998</v>
      </c>
      <c r="AC89" s="51">
        <v>374.33551</v>
      </c>
      <c r="AD89" s="51">
        <v>374.33480800000001</v>
      </c>
      <c r="AE89" s="51">
        <v>374.33431999999999</v>
      </c>
      <c r="AF89" s="51">
        <v>374.33462500000002</v>
      </c>
      <c r="AG89" s="51">
        <v>374.33563199999998</v>
      </c>
      <c r="AH89" s="45">
        <v>-6.7260000000000002E-3</v>
      </c>
    </row>
    <row r="91" spans="1:34" ht="15" customHeight="1" x14ac:dyDescent="0.2">
      <c r="B91" s="50" t="s">
        <v>129</v>
      </c>
    </row>
    <row r="92" spans="1:34" ht="15" customHeight="1" x14ac:dyDescent="0.2">
      <c r="B92" s="50" t="s">
        <v>130</v>
      </c>
    </row>
    <row r="93" spans="1:34" ht="15" customHeight="1" x14ac:dyDescent="0.2">
      <c r="A93" s="48" t="s">
        <v>131</v>
      </c>
      <c r="B93" s="47" t="s">
        <v>132</v>
      </c>
      <c r="C93" s="51">
        <v>0.96857000000000004</v>
      </c>
      <c r="D93" s="51">
        <v>0.96233100000000005</v>
      </c>
      <c r="E93" s="51">
        <v>0.95540199999999997</v>
      </c>
      <c r="F93" s="51">
        <v>0.94838500000000003</v>
      </c>
      <c r="G93" s="51">
        <v>0.94176300000000002</v>
      </c>
      <c r="H93" s="51">
        <v>0.93492900000000001</v>
      </c>
      <c r="I93" s="51">
        <v>0.92780600000000002</v>
      </c>
      <c r="J93" s="51">
        <v>0.92064000000000001</v>
      </c>
      <c r="K93" s="51">
        <v>0.91351300000000002</v>
      </c>
      <c r="L93" s="51">
        <v>0.90638600000000002</v>
      </c>
      <c r="M93" s="51">
        <v>0.89898100000000003</v>
      </c>
      <c r="N93" s="51">
        <v>0.89179799999999998</v>
      </c>
      <c r="O93" s="51">
        <v>0.88479300000000005</v>
      </c>
      <c r="P93" s="51">
        <v>0.87782700000000002</v>
      </c>
      <c r="Q93" s="51">
        <v>0.87090199999999995</v>
      </c>
      <c r="R93" s="51">
        <v>0.864066</v>
      </c>
      <c r="S93" s="51">
        <v>0.85734299999999997</v>
      </c>
      <c r="T93" s="51">
        <v>0.85064099999999998</v>
      </c>
      <c r="U93" s="51">
        <v>0.84393799999999997</v>
      </c>
      <c r="V93" s="51">
        <v>0.83725700000000003</v>
      </c>
      <c r="W93" s="51">
        <v>0.83058299999999996</v>
      </c>
      <c r="X93" s="51">
        <v>0.823905</v>
      </c>
      <c r="Y93" s="51">
        <v>0.81723900000000005</v>
      </c>
      <c r="Z93" s="51">
        <v>0.81062599999999996</v>
      </c>
      <c r="AA93" s="51">
        <v>0.80402600000000002</v>
      </c>
      <c r="AB93" s="51">
        <v>0.79739199999999999</v>
      </c>
      <c r="AC93" s="51">
        <v>0.79076900000000006</v>
      </c>
      <c r="AD93" s="51">
        <v>0.78410400000000002</v>
      </c>
      <c r="AE93" s="51">
        <v>0.77743399999999996</v>
      </c>
      <c r="AF93" s="51">
        <v>0.77076100000000003</v>
      </c>
      <c r="AG93" s="51">
        <v>0.76411700000000005</v>
      </c>
      <c r="AH93" s="45">
        <v>-7.8720000000000005E-3</v>
      </c>
    </row>
    <row r="94" spans="1:34" ht="15" customHeight="1" x14ac:dyDescent="0.2">
      <c r="A94" s="48" t="s">
        <v>133</v>
      </c>
      <c r="B94" s="47" t="s">
        <v>134</v>
      </c>
      <c r="C94" s="51">
        <v>0.87612199999999996</v>
      </c>
      <c r="D94" s="51">
        <v>0.86092299999999999</v>
      </c>
      <c r="E94" s="51">
        <v>0.86012500000000003</v>
      </c>
      <c r="F94" s="51">
        <v>0.83567999999999998</v>
      </c>
      <c r="G94" s="51">
        <v>0.83592</v>
      </c>
      <c r="H94" s="51">
        <v>0.84489199999999998</v>
      </c>
      <c r="I94" s="51">
        <v>0.84365900000000005</v>
      </c>
      <c r="J94" s="51">
        <v>0.84190200000000004</v>
      </c>
      <c r="K94" s="51">
        <v>0.84028999999999998</v>
      </c>
      <c r="L94" s="51">
        <v>0.83898600000000001</v>
      </c>
      <c r="M94" s="51">
        <v>0.83846799999999999</v>
      </c>
      <c r="N94" s="51">
        <v>0.83748800000000001</v>
      </c>
      <c r="O94" s="51">
        <v>0.83532499999999998</v>
      </c>
      <c r="P94" s="51">
        <v>0.833453</v>
      </c>
      <c r="Q94" s="51">
        <v>0.83209599999999995</v>
      </c>
      <c r="R94" s="51">
        <v>0.83057000000000003</v>
      </c>
      <c r="S94" s="51">
        <v>0.829044</v>
      </c>
      <c r="T94" s="51">
        <v>0.82872199999999996</v>
      </c>
      <c r="U94" s="51">
        <v>0.82871600000000001</v>
      </c>
      <c r="V94" s="51">
        <v>0.82896999999999998</v>
      </c>
      <c r="W94" s="51">
        <v>0.82718999999999998</v>
      </c>
      <c r="X94" s="51">
        <v>0.82593899999999998</v>
      </c>
      <c r="Y94" s="51">
        <v>0.82575200000000004</v>
      </c>
      <c r="Z94" s="51">
        <v>0.82474899999999995</v>
      </c>
      <c r="AA94" s="51">
        <v>0.82213899999999995</v>
      </c>
      <c r="AB94" s="51">
        <v>0.81958299999999995</v>
      </c>
      <c r="AC94" s="51">
        <v>0.81712399999999996</v>
      </c>
      <c r="AD94" s="51">
        <v>0.81638100000000002</v>
      </c>
      <c r="AE94" s="51">
        <v>0.81601500000000005</v>
      </c>
      <c r="AF94" s="51">
        <v>0.81575699999999995</v>
      </c>
      <c r="AG94" s="51">
        <v>0.81567299999999998</v>
      </c>
      <c r="AH94" s="45">
        <v>-2.3800000000000002E-3</v>
      </c>
    </row>
    <row r="95" spans="1:34" ht="15" customHeight="1" x14ac:dyDescent="0.2">
      <c r="A95" s="48" t="s">
        <v>135</v>
      </c>
      <c r="B95" s="47" t="s">
        <v>136</v>
      </c>
      <c r="C95" s="51">
        <v>0.96265100000000003</v>
      </c>
      <c r="D95" s="51">
        <v>0.95564899999999997</v>
      </c>
      <c r="E95" s="51">
        <v>0.94815899999999997</v>
      </c>
      <c r="F95" s="51">
        <v>0.94050199999999995</v>
      </c>
      <c r="G95" s="51">
        <v>0.93337499999999995</v>
      </c>
      <c r="H95" s="51">
        <v>0.92628299999999997</v>
      </c>
      <c r="I95" s="51">
        <v>0.91907399999999995</v>
      </c>
      <c r="J95" s="51">
        <v>0.91198000000000001</v>
      </c>
      <c r="K95" s="51">
        <v>0.90505999999999998</v>
      </c>
      <c r="L95" s="51">
        <v>0.89827500000000005</v>
      </c>
      <c r="M95" s="51">
        <v>0.89138700000000004</v>
      </c>
      <c r="N95" s="51">
        <v>0.88481200000000004</v>
      </c>
      <c r="O95" s="51">
        <v>0.87848999999999999</v>
      </c>
      <c r="P95" s="51">
        <v>0.87230700000000005</v>
      </c>
      <c r="Q95" s="51">
        <v>0.86626300000000001</v>
      </c>
      <c r="R95" s="51">
        <v>0.86038400000000004</v>
      </c>
      <c r="S95" s="51">
        <v>0.85468900000000003</v>
      </c>
      <c r="T95" s="51">
        <v>0.84910799999999997</v>
      </c>
      <c r="U95" s="51">
        <v>0.84362099999999995</v>
      </c>
      <c r="V95" s="51">
        <v>0.83824600000000005</v>
      </c>
      <c r="W95" s="51">
        <v>0.83294999999999997</v>
      </c>
      <c r="X95" s="51">
        <v>0.82772800000000002</v>
      </c>
      <c r="Y95" s="51">
        <v>0.82259899999999997</v>
      </c>
      <c r="Z95" s="51">
        <v>0.81758600000000003</v>
      </c>
      <c r="AA95" s="51">
        <v>0.81264400000000003</v>
      </c>
      <c r="AB95" s="51">
        <v>0.80773600000000001</v>
      </c>
      <c r="AC95" s="51">
        <v>0.80289500000000003</v>
      </c>
      <c r="AD95" s="51">
        <v>0.79809399999999997</v>
      </c>
      <c r="AE95" s="51">
        <v>0.79336399999999996</v>
      </c>
      <c r="AF95" s="51">
        <v>0.78870600000000002</v>
      </c>
      <c r="AG95" s="51">
        <v>0.78414099999999998</v>
      </c>
      <c r="AH95" s="45">
        <v>-6.8129999999999996E-3</v>
      </c>
    </row>
    <row r="97" spans="1:34" ht="12" x14ac:dyDescent="0.2">
      <c r="B97" s="50" t="s">
        <v>107</v>
      </c>
    </row>
    <row r="98" spans="1:34" ht="15" customHeight="1" x14ac:dyDescent="0.2">
      <c r="A98" s="48" t="s">
        <v>137</v>
      </c>
      <c r="B98" s="47" t="s">
        <v>132</v>
      </c>
      <c r="C98" s="51">
        <v>0.98903099999999999</v>
      </c>
      <c r="D98" s="51">
        <v>0.98685699999999998</v>
      </c>
      <c r="E98" s="51">
        <v>0.98438700000000001</v>
      </c>
      <c r="F98" s="51">
        <v>0.98185500000000003</v>
      </c>
      <c r="G98" s="51">
        <v>0.97946</v>
      </c>
      <c r="H98" s="51">
        <v>0.97699400000000003</v>
      </c>
      <c r="I98" s="51">
        <v>0.97443199999999996</v>
      </c>
      <c r="J98" s="51">
        <v>0.97185299999999997</v>
      </c>
      <c r="K98" s="51">
        <v>0.96928099999999995</v>
      </c>
      <c r="L98" s="51">
        <v>0.96671300000000004</v>
      </c>
      <c r="M98" s="51">
        <v>0.96404699999999999</v>
      </c>
      <c r="N98" s="51">
        <v>0.96145899999999995</v>
      </c>
      <c r="O98" s="51">
        <v>0.95892699999999997</v>
      </c>
      <c r="P98" s="51">
        <v>0.95639799999999997</v>
      </c>
      <c r="Q98" s="51">
        <v>0.95388200000000001</v>
      </c>
      <c r="R98" s="51">
        <v>0.95140199999999997</v>
      </c>
      <c r="S98" s="51">
        <v>0.94896000000000003</v>
      </c>
      <c r="T98" s="51">
        <v>0.94652099999999995</v>
      </c>
      <c r="U98" s="51">
        <v>0.94407600000000003</v>
      </c>
      <c r="V98" s="51">
        <v>0.941639</v>
      </c>
      <c r="W98" s="51">
        <v>0.93919600000000003</v>
      </c>
      <c r="X98" s="51">
        <v>0.93674100000000005</v>
      </c>
      <c r="Y98" s="51">
        <v>0.93428699999999998</v>
      </c>
      <c r="Z98" s="51">
        <v>0.93184999999999996</v>
      </c>
      <c r="AA98" s="51">
        <v>0.92942000000000002</v>
      </c>
      <c r="AB98" s="51">
        <v>0.92697499999999999</v>
      </c>
      <c r="AC98" s="51">
        <v>0.92452999999999996</v>
      </c>
      <c r="AD98" s="51">
        <v>0.92206600000000005</v>
      </c>
      <c r="AE98" s="51">
        <v>0.91959999999999997</v>
      </c>
      <c r="AF98" s="51">
        <v>0.91713100000000003</v>
      </c>
      <c r="AG98" s="51">
        <v>0.91467200000000004</v>
      </c>
      <c r="AH98" s="45">
        <v>-2.6020000000000001E-3</v>
      </c>
    </row>
    <row r="99" spans="1:34" ht="15" customHeight="1" x14ac:dyDescent="0.2">
      <c r="A99" s="48" t="s">
        <v>138</v>
      </c>
      <c r="B99" s="47" t="s">
        <v>134</v>
      </c>
      <c r="C99" s="51">
        <v>0.99050800000000006</v>
      </c>
      <c r="D99" s="51">
        <v>0.98360199999999998</v>
      </c>
      <c r="E99" s="51">
        <v>0.98295600000000005</v>
      </c>
      <c r="F99" s="51">
        <v>0.97541999999999995</v>
      </c>
      <c r="G99" s="51">
        <v>0.97588900000000001</v>
      </c>
      <c r="H99" s="51">
        <v>0.98048999999999997</v>
      </c>
      <c r="I99" s="51">
        <v>0.98061799999999999</v>
      </c>
      <c r="J99" s="51">
        <v>0.97965400000000002</v>
      </c>
      <c r="K99" s="51">
        <v>0.978653</v>
      </c>
      <c r="L99" s="51">
        <v>0.97759600000000002</v>
      </c>
      <c r="M99" s="51">
        <v>0.97713799999999995</v>
      </c>
      <c r="N99" s="51">
        <v>0.976661</v>
      </c>
      <c r="O99" s="51">
        <v>0.97563900000000003</v>
      </c>
      <c r="P99" s="51">
        <v>0.97499499999999995</v>
      </c>
      <c r="Q99" s="51">
        <v>0.97484099999999996</v>
      </c>
      <c r="R99" s="51">
        <v>0.97460100000000005</v>
      </c>
      <c r="S99" s="51">
        <v>0.97419500000000003</v>
      </c>
      <c r="T99" s="51">
        <v>0.97425300000000004</v>
      </c>
      <c r="U99" s="51">
        <v>0.97450999999999999</v>
      </c>
      <c r="V99" s="51">
        <v>0.97514500000000004</v>
      </c>
      <c r="W99" s="51">
        <v>0.97466299999999995</v>
      </c>
      <c r="X99" s="51">
        <v>0.97435000000000005</v>
      </c>
      <c r="Y99" s="51">
        <v>0.97473600000000005</v>
      </c>
      <c r="Z99" s="51">
        <v>0.97458599999999995</v>
      </c>
      <c r="AA99" s="51">
        <v>0.97345400000000004</v>
      </c>
      <c r="AB99" s="51">
        <v>0.97227200000000003</v>
      </c>
      <c r="AC99" s="51">
        <v>0.97086300000000003</v>
      </c>
      <c r="AD99" s="51">
        <v>0.97048299999999998</v>
      </c>
      <c r="AE99" s="51">
        <v>0.97045099999999995</v>
      </c>
      <c r="AF99" s="51">
        <v>0.97052499999999997</v>
      </c>
      <c r="AG99" s="51">
        <v>0.97056799999999999</v>
      </c>
      <c r="AH99" s="45">
        <v>-6.78E-4</v>
      </c>
    </row>
    <row r="100" spans="1:34" ht="15" customHeight="1" x14ac:dyDescent="0.2">
      <c r="A100" s="48" t="s">
        <v>139</v>
      </c>
      <c r="B100" s="47" t="s">
        <v>136</v>
      </c>
      <c r="C100" s="51">
        <v>0.989178</v>
      </c>
      <c r="D100" s="51">
        <v>0.98706099999999997</v>
      </c>
      <c r="E100" s="51">
        <v>0.98470000000000002</v>
      </c>
      <c r="F100" s="51">
        <v>0.98225200000000001</v>
      </c>
      <c r="G100" s="51">
        <v>0.97997699999999999</v>
      </c>
      <c r="H100" s="51">
        <v>0.977719</v>
      </c>
      <c r="I100" s="51">
        <v>0.97541100000000003</v>
      </c>
      <c r="J100" s="51">
        <v>0.97311599999999998</v>
      </c>
      <c r="K100" s="51">
        <v>0.97085200000000005</v>
      </c>
      <c r="L100" s="51">
        <v>0.968615</v>
      </c>
      <c r="M100" s="51">
        <v>0.96631999999999996</v>
      </c>
      <c r="N100" s="51">
        <v>0.96411800000000003</v>
      </c>
      <c r="O100" s="51">
        <v>0.96198600000000001</v>
      </c>
      <c r="P100" s="51">
        <v>0.95987800000000001</v>
      </c>
      <c r="Q100" s="51">
        <v>0.95780200000000004</v>
      </c>
      <c r="R100" s="51">
        <v>0.95578099999999999</v>
      </c>
      <c r="S100" s="51">
        <v>0.95381000000000005</v>
      </c>
      <c r="T100" s="51">
        <v>0.95186300000000001</v>
      </c>
      <c r="U100" s="51">
        <v>0.949932</v>
      </c>
      <c r="V100" s="51">
        <v>0.94803199999999999</v>
      </c>
      <c r="W100" s="51">
        <v>0.94614399999999999</v>
      </c>
      <c r="X100" s="51">
        <v>0.94426200000000005</v>
      </c>
      <c r="Y100" s="51">
        <v>0.94240299999999999</v>
      </c>
      <c r="Z100" s="51">
        <v>0.94057599999999997</v>
      </c>
      <c r="AA100" s="51">
        <v>0.93876700000000002</v>
      </c>
      <c r="AB100" s="51">
        <v>0.93695700000000004</v>
      </c>
      <c r="AC100" s="51">
        <v>0.93515199999999998</v>
      </c>
      <c r="AD100" s="51">
        <v>0.93334600000000001</v>
      </c>
      <c r="AE100" s="51">
        <v>0.93155399999999999</v>
      </c>
      <c r="AF100" s="51">
        <v>0.92977500000000002</v>
      </c>
      <c r="AG100" s="51">
        <v>0.92802200000000001</v>
      </c>
      <c r="AH100" s="45">
        <v>-2.1250000000000002E-3</v>
      </c>
    </row>
    <row r="102" spans="1:34" ht="15" customHeight="1" x14ac:dyDescent="0.2">
      <c r="B102" s="50" t="s">
        <v>140</v>
      </c>
    </row>
    <row r="103" spans="1:34" ht="15" customHeight="1" x14ac:dyDescent="0.2">
      <c r="B103" s="50" t="s">
        <v>141</v>
      </c>
    </row>
    <row r="104" spans="1:34" ht="12" x14ac:dyDescent="0.2">
      <c r="B104" s="50" t="s">
        <v>142</v>
      </c>
    </row>
    <row r="105" spans="1:34" ht="15" customHeight="1" x14ac:dyDescent="0.2">
      <c r="A105" s="48" t="s">
        <v>143</v>
      </c>
      <c r="B105" s="47" t="s">
        <v>144</v>
      </c>
      <c r="C105" s="51">
        <v>0</v>
      </c>
      <c r="D105" s="51">
        <v>0</v>
      </c>
      <c r="E105" s="51">
        <v>0</v>
      </c>
      <c r="F105" s="51">
        <v>0</v>
      </c>
      <c r="G105" s="51">
        <v>0</v>
      </c>
      <c r="H105" s="51">
        <v>0</v>
      </c>
      <c r="I105" s="51">
        <v>0</v>
      </c>
      <c r="J105" s="51">
        <v>0</v>
      </c>
      <c r="K105" s="51">
        <v>0</v>
      </c>
      <c r="L105" s="51">
        <v>0</v>
      </c>
      <c r="M105" s="51">
        <v>0</v>
      </c>
      <c r="N105" s="51">
        <v>0</v>
      </c>
      <c r="O105" s="51">
        <v>0</v>
      </c>
      <c r="P105" s="51">
        <v>0</v>
      </c>
      <c r="Q105" s="51">
        <v>1.9999999999999999E-6</v>
      </c>
      <c r="R105" s="51">
        <v>5.0000000000000004E-6</v>
      </c>
      <c r="S105" s="51">
        <v>1.1E-5</v>
      </c>
      <c r="T105" s="51">
        <v>2.0999999999999999E-5</v>
      </c>
      <c r="U105" s="51">
        <v>4.1999999999999998E-5</v>
      </c>
      <c r="V105" s="51">
        <v>7.8999999999999996E-5</v>
      </c>
      <c r="W105" s="51">
        <v>1.4899999999999999E-4</v>
      </c>
      <c r="X105" s="51">
        <v>2.7500000000000002E-4</v>
      </c>
      <c r="Y105" s="51">
        <v>4.0099999999999999E-4</v>
      </c>
      <c r="Z105" s="51">
        <v>5.2899999999999996E-4</v>
      </c>
      <c r="AA105" s="51">
        <v>6.5700000000000003E-4</v>
      </c>
      <c r="AB105" s="51">
        <v>7.8600000000000002E-4</v>
      </c>
      <c r="AC105" s="51">
        <v>9.1600000000000004E-4</v>
      </c>
      <c r="AD105" s="51">
        <v>1.047E-3</v>
      </c>
      <c r="AE105" s="51">
        <v>1.178E-3</v>
      </c>
      <c r="AF105" s="51">
        <v>1.31E-3</v>
      </c>
      <c r="AG105" s="51">
        <v>1.4419999999999999E-3</v>
      </c>
      <c r="AH105" s="45" t="s">
        <v>471</v>
      </c>
    </row>
    <row r="106" spans="1:34" ht="15" customHeight="1" x14ac:dyDescent="0.2">
      <c r="A106" s="48" t="s">
        <v>145</v>
      </c>
      <c r="B106" s="47" t="s">
        <v>146</v>
      </c>
      <c r="C106" s="46">
        <v>18.317457000000001</v>
      </c>
      <c r="D106" s="46">
        <v>21.084343000000001</v>
      </c>
      <c r="E106" s="46">
        <v>23.516522999999999</v>
      </c>
      <c r="F106" s="46">
        <v>25.894663000000001</v>
      </c>
      <c r="G106" s="46">
        <v>28.233685000000001</v>
      </c>
      <c r="H106" s="46">
        <v>30.602914999999999</v>
      </c>
      <c r="I106" s="46">
        <v>33.043982999999997</v>
      </c>
      <c r="J106" s="46">
        <v>35.500655999999999</v>
      </c>
      <c r="K106" s="46">
        <v>37.989353000000001</v>
      </c>
      <c r="L106" s="46">
        <v>40.496803</v>
      </c>
      <c r="M106" s="46">
        <v>43.066375999999998</v>
      </c>
      <c r="N106" s="46">
        <v>45.709667000000003</v>
      </c>
      <c r="O106" s="46">
        <v>48.418140000000001</v>
      </c>
      <c r="P106" s="46">
        <v>51.178306999999997</v>
      </c>
      <c r="Q106" s="46">
        <v>54.011135000000003</v>
      </c>
      <c r="R106" s="46">
        <v>56.892811000000002</v>
      </c>
      <c r="S106" s="46">
        <v>59.839118999999997</v>
      </c>
      <c r="T106" s="46">
        <v>62.829639</v>
      </c>
      <c r="U106" s="46">
        <v>65.8797</v>
      </c>
      <c r="V106" s="46">
        <v>68.974991000000003</v>
      </c>
      <c r="W106" s="46">
        <v>72.148323000000005</v>
      </c>
      <c r="X106" s="46">
        <v>75.381859000000006</v>
      </c>
      <c r="Y106" s="46">
        <v>78.697502</v>
      </c>
      <c r="Z106" s="46">
        <v>82.109238000000005</v>
      </c>
      <c r="AA106" s="46">
        <v>85.603210000000004</v>
      </c>
      <c r="AB106" s="46">
        <v>89.215485000000001</v>
      </c>
      <c r="AC106" s="46">
        <v>92.923705999999996</v>
      </c>
      <c r="AD106" s="46">
        <v>96.717796000000007</v>
      </c>
      <c r="AE106" s="46">
        <v>100.63557400000001</v>
      </c>
      <c r="AF106" s="46">
        <v>104.64640799999999</v>
      </c>
      <c r="AG106" s="46">
        <v>108.747871</v>
      </c>
      <c r="AH106" s="45">
        <v>6.1171000000000003E-2</v>
      </c>
    </row>
    <row r="107" spans="1:34" ht="15" customHeight="1" x14ac:dyDescent="0.2">
      <c r="A107" s="48" t="s">
        <v>147</v>
      </c>
      <c r="B107" s="47" t="s">
        <v>148</v>
      </c>
      <c r="C107" s="46">
        <v>1.4232E-2</v>
      </c>
      <c r="D107" s="46">
        <v>1.4232E-2</v>
      </c>
      <c r="E107" s="46">
        <v>1.4232E-2</v>
      </c>
      <c r="F107" s="46">
        <v>1.4232E-2</v>
      </c>
      <c r="G107" s="46">
        <v>1.4232E-2</v>
      </c>
      <c r="H107" s="46">
        <v>1.4232E-2</v>
      </c>
      <c r="I107" s="46">
        <v>1.4232E-2</v>
      </c>
      <c r="J107" s="46">
        <v>1.4232E-2</v>
      </c>
      <c r="K107" s="46">
        <v>1.4232E-2</v>
      </c>
      <c r="L107" s="46">
        <v>1.4232E-2</v>
      </c>
      <c r="M107" s="46">
        <v>1.4232E-2</v>
      </c>
      <c r="N107" s="46">
        <v>1.4232E-2</v>
      </c>
      <c r="O107" s="46">
        <v>1.4233000000000001E-2</v>
      </c>
      <c r="P107" s="46">
        <v>1.4233000000000001E-2</v>
      </c>
      <c r="Q107" s="46">
        <v>1.4236E-2</v>
      </c>
      <c r="R107" s="46">
        <v>1.4241999999999999E-2</v>
      </c>
      <c r="S107" s="46">
        <v>1.4253999999999999E-2</v>
      </c>
      <c r="T107" s="46">
        <v>1.4274999999999999E-2</v>
      </c>
      <c r="U107" s="46">
        <v>1.4317E-2</v>
      </c>
      <c r="V107" s="46">
        <v>1.4390999999999999E-2</v>
      </c>
      <c r="W107" s="46">
        <v>1.453E-2</v>
      </c>
      <c r="X107" s="46">
        <v>1.4782E-2</v>
      </c>
      <c r="Y107" s="46">
        <v>1.5035E-2</v>
      </c>
      <c r="Z107" s="46">
        <v>1.529E-2</v>
      </c>
      <c r="AA107" s="46">
        <v>1.5546000000000001E-2</v>
      </c>
      <c r="AB107" s="46">
        <v>1.5805E-2</v>
      </c>
      <c r="AC107" s="46">
        <v>1.6064999999999999E-2</v>
      </c>
      <c r="AD107" s="46">
        <v>1.6326E-2</v>
      </c>
      <c r="AE107" s="46">
        <v>1.6587999999999999E-2</v>
      </c>
      <c r="AF107" s="46">
        <v>1.6851999999999999E-2</v>
      </c>
      <c r="AG107" s="46">
        <v>1.7117E-2</v>
      </c>
      <c r="AH107" s="45">
        <v>6.1710000000000003E-3</v>
      </c>
    </row>
    <row r="108" spans="1:34" ht="15" customHeight="1" x14ac:dyDescent="0.2">
      <c r="A108" s="48" t="s">
        <v>149</v>
      </c>
      <c r="B108" s="47" t="s">
        <v>150</v>
      </c>
      <c r="C108" s="46">
        <v>18.331689999999998</v>
      </c>
      <c r="D108" s="46">
        <v>21.098576000000001</v>
      </c>
      <c r="E108" s="46">
        <v>23.530756</v>
      </c>
      <c r="F108" s="46">
        <v>25.908895000000001</v>
      </c>
      <c r="G108" s="46">
        <v>28.247917000000001</v>
      </c>
      <c r="H108" s="46">
        <v>30.617146999999999</v>
      </c>
      <c r="I108" s="46">
        <v>33.058216000000002</v>
      </c>
      <c r="J108" s="46">
        <v>35.514888999999997</v>
      </c>
      <c r="K108" s="46">
        <v>38.003585999999999</v>
      </c>
      <c r="L108" s="46">
        <v>40.511035999999997</v>
      </c>
      <c r="M108" s="46">
        <v>43.080607999999998</v>
      </c>
      <c r="N108" s="46">
        <v>45.7239</v>
      </c>
      <c r="O108" s="46">
        <v>48.432372999999998</v>
      </c>
      <c r="P108" s="46">
        <v>51.192538999999996</v>
      </c>
      <c r="Q108" s="46">
        <v>54.025374999999997</v>
      </c>
      <c r="R108" s="46">
        <v>56.907055</v>
      </c>
      <c r="S108" s="46">
        <v>59.853382000000003</v>
      </c>
      <c r="T108" s="46">
        <v>62.843936999999997</v>
      </c>
      <c r="U108" s="46">
        <v>65.894065999999995</v>
      </c>
      <c r="V108" s="46">
        <v>68.989456000000004</v>
      </c>
      <c r="W108" s="46">
        <v>72.162993999999998</v>
      </c>
      <c r="X108" s="46">
        <v>75.396912</v>
      </c>
      <c r="Y108" s="46">
        <v>78.712943999999993</v>
      </c>
      <c r="Z108" s="46">
        <v>82.125052999999994</v>
      </c>
      <c r="AA108" s="46">
        <v>85.619415000000004</v>
      </c>
      <c r="AB108" s="46">
        <v>89.232078999999999</v>
      </c>
      <c r="AC108" s="46">
        <v>92.940689000000006</v>
      </c>
      <c r="AD108" s="46">
        <v>96.735168000000002</v>
      </c>
      <c r="AE108" s="46">
        <v>100.653336</v>
      </c>
      <c r="AF108" s="46">
        <v>104.664574</v>
      </c>
      <c r="AG108" s="46">
        <v>108.766434</v>
      </c>
      <c r="AH108" s="45">
        <v>6.1149000000000002E-2</v>
      </c>
    </row>
    <row r="109" spans="1:34" ht="15" customHeight="1" x14ac:dyDescent="0.2">
      <c r="B109" s="50" t="s">
        <v>151</v>
      </c>
    </row>
    <row r="110" spans="1:34" ht="14.25" x14ac:dyDescent="0.2">
      <c r="A110" s="48" t="s">
        <v>152</v>
      </c>
      <c r="B110" s="47" t="s">
        <v>144</v>
      </c>
      <c r="C110" s="49">
        <v>0</v>
      </c>
      <c r="D110" s="49">
        <v>0</v>
      </c>
      <c r="E110" s="49">
        <v>0</v>
      </c>
      <c r="F110" s="49">
        <v>0</v>
      </c>
      <c r="G110" s="49">
        <v>0</v>
      </c>
      <c r="H110" s="49">
        <v>0</v>
      </c>
      <c r="I110" s="49">
        <v>0</v>
      </c>
      <c r="J110" s="49">
        <v>0</v>
      </c>
      <c r="K110" s="49">
        <v>0</v>
      </c>
      <c r="L110" s="49">
        <v>0</v>
      </c>
      <c r="M110" s="49">
        <v>0</v>
      </c>
      <c r="N110" s="49">
        <v>0</v>
      </c>
      <c r="O110" s="49">
        <v>0</v>
      </c>
      <c r="P110" s="49">
        <v>9.9999999999999995E-7</v>
      </c>
      <c r="Q110" s="49">
        <v>5.0000000000000004E-6</v>
      </c>
      <c r="R110" s="49">
        <v>1.4E-5</v>
      </c>
      <c r="S110" s="49">
        <v>3.0000000000000001E-5</v>
      </c>
      <c r="T110" s="49">
        <v>6.0000000000000002E-5</v>
      </c>
      <c r="U110" s="49">
        <v>1.18E-4</v>
      </c>
      <c r="V110" s="49">
        <v>2.22E-4</v>
      </c>
      <c r="W110" s="49">
        <v>4.15E-4</v>
      </c>
      <c r="X110" s="49">
        <v>7.67E-4</v>
      </c>
      <c r="Y110" s="49">
        <v>1.1199999999999999E-3</v>
      </c>
      <c r="Z110" s="49">
        <v>1.475E-3</v>
      </c>
      <c r="AA110" s="49">
        <v>1.833E-3</v>
      </c>
      <c r="AB110" s="49">
        <v>2.1940000000000002E-3</v>
      </c>
      <c r="AC110" s="49">
        <v>2.5569999999999998E-3</v>
      </c>
      <c r="AD110" s="49">
        <v>2.9199999999999999E-3</v>
      </c>
      <c r="AE110" s="49">
        <v>3.2859999999999999E-3</v>
      </c>
      <c r="AF110" s="49">
        <v>3.6549999999999998E-3</v>
      </c>
      <c r="AG110" s="49">
        <v>4.0239999999999998E-3</v>
      </c>
      <c r="AH110" s="45" t="s">
        <v>471</v>
      </c>
    </row>
    <row r="111" spans="1:34" ht="15" customHeight="1" x14ac:dyDescent="0.2">
      <c r="A111" s="48" t="s">
        <v>153</v>
      </c>
      <c r="B111" s="47" t="s">
        <v>146</v>
      </c>
      <c r="C111" s="46">
        <v>27.108371999999999</v>
      </c>
      <c r="D111" s="46">
        <v>31.215744000000001</v>
      </c>
      <c r="E111" s="46">
        <v>34.788094000000001</v>
      </c>
      <c r="F111" s="46">
        <v>38.276352000000003</v>
      </c>
      <c r="G111" s="46">
        <v>41.703795999999997</v>
      </c>
      <c r="H111" s="46">
        <v>45.180264000000001</v>
      </c>
      <c r="I111" s="46">
        <v>48.771351000000003</v>
      </c>
      <c r="J111" s="46">
        <v>52.388221999999999</v>
      </c>
      <c r="K111" s="46">
        <v>56.057406999999998</v>
      </c>
      <c r="L111" s="46">
        <v>59.757607</v>
      </c>
      <c r="M111" s="46">
        <v>63.557827000000003</v>
      </c>
      <c r="N111" s="46">
        <v>67.476478999999998</v>
      </c>
      <c r="O111" s="46">
        <v>71.500702000000004</v>
      </c>
      <c r="P111" s="46">
        <v>75.608688000000001</v>
      </c>
      <c r="Q111" s="46">
        <v>79.834709000000004</v>
      </c>
      <c r="R111" s="46">
        <v>84.139983999999998</v>
      </c>
      <c r="S111" s="46">
        <v>88.550430000000006</v>
      </c>
      <c r="T111" s="46">
        <v>93.033073000000002</v>
      </c>
      <c r="U111" s="46">
        <v>97.612778000000006</v>
      </c>
      <c r="V111" s="46">
        <v>102.266693</v>
      </c>
      <c r="W111" s="46">
        <v>107.04759199999999</v>
      </c>
      <c r="X111" s="46">
        <v>111.92656700000001</v>
      </c>
      <c r="Y111" s="46">
        <v>116.938721</v>
      </c>
      <c r="Z111" s="46">
        <v>122.10702499999999</v>
      </c>
      <c r="AA111" s="46">
        <v>127.408951</v>
      </c>
      <c r="AB111" s="46">
        <v>132.90258800000001</v>
      </c>
      <c r="AC111" s="46">
        <v>138.55166600000001</v>
      </c>
      <c r="AD111" s="46">
        <v>144.34007299999999</v>
      </c>
      <c r="AE111" s="46">
        <v>150.32884200000001</v>
      </c>
      <c r="AF111" s="46">
        <v>156.46839900000001</v>
      </c>
      <c r="AG111" s="46">
        <v>162.754898</v>
      </c>
      <c r="AH111" s="45">
        <v>6.1567999999999998E-2</v>
      </c>
    </row>
    <row r="112" spans="1:34" ht="15" customHeight="1" x14ac:dyDescent="0.2">
      <c r="A112" s="48" t="s">
        <v>154</v>
      </c>
      <c r="B112" s="47" t="s">
        <v>148</v>
      </c>
      <c r="C112" s="46">
        <v>1.8546E-2</v>
      </c>
      <c r="D112" s="46">
        <v>1.8546E-2</v>
      </c>
      <c r="E112" s="46">
        <v>1.8546E-2</v>
      </c>
      <c r="F112" s="46">
        <v>1.8546E-2</v>
      </c>
      <c r="G112" s="46">
        <v>1.8546E-2</v>
      </c>
      <c r="H112" s="46">
        <v>1.8546E-2</v>
      </c>
      <c r="I112" s="46">
        <v>1.8546E-2</v>
      </c>
      <c r="J112" s="46">
        <v>1.8546E-2</v>
      </c>
      <c r="K112" s="46">
        <v>1.8546E-2</v>
      </c>
      <c r="L112" s="46">
        <v>1.8546E-2</v>
      </c>
      <c r="M112" s="46">
        <v>1.8546E-2</v>
      </c>
      <c r="N112" s="46">
        <v>1.8546E-2</v>
      </c>
      <c r="O112" s="46">
        <v>1.8546E-2</v>
      </c>
      <c r="P112" s="46">
        <v>1.8547000000000001E-2</v>
      </c>
      <c r="Q112" s="46">
        <v>1.8550000000000001E-2</v>
      </c>
      <c r="R112" s="46">
        <v>1.8556E-2</v>
      </c>
      <c r="S112" s="46">
        <v>1.8568000000000001E-2</v>
      </c>
      <c r="T112" s="46">
        <v>1.8589999999999999E-2</v>
      </c>
      <c r="U112" s="46">
        <v>1.8631999999999999E-2</v>
      </c>
      <c r="V112" s="46">
        <v>1.8709E-2</v>
      </c>
      <c r="W112" s="46">
        <v>1.8851E-2</v>
      </c>
      <c r="X112" s="46">
        <v>1.9109999999999999E-2</v>
      </c>
      <c r="Y112" s="46">
        <v>1.9369999999999998E-2</v>
      </c>
      <c r="Z112" s="46">
        <v>1.9630999999999999E-2</v>
      </c>
      <c r="AA112" s="46">
        <v>1.9893000000000001E-2</v>
      </c>
      <c r="AB112" s="46">
        <v>2.0157999999999999E-2</v>
      </c>
      <c r="AC112" s="46">
        <v>2.0424999999999999E-2</v>
      </c>
      <c r="AD112" s="46">
        <v>2.0691000000000001E-2</v>
      </c>
      <c r="AE112" s="46">
        <v>2.0958999999999998E-2</v>
      </c>
      <c r="AF112" s="46">
        <v>2.1229000000000001E-2</v>
      </c>
      <c r="AG112" s="46">
        <v>2.1499000000000001E-2</v>
      </c>
      <c r="AH112" s="45">
        <v>4.9379999999999997E-3</v>
      </c>
    </row>
    <row r="113" spans="1:34" ht="15" customHeight="1" x14ac:dyDescent="0.2">
      <c r="A113" s="48" t="s">
        <v>155</v>
      </c>
      <c r="B113" s="47" t="s">
        <v>150</v>
      </c>
      <c r="C113" s="46">
        <v>27.126916999999999</v>
      </c>
      <c r="D113" s="46">
        <v>31.234289</v>
      </c>
      <c r="E113" s="46">
        <v>34.806640999999999</v>
      </c>
      <c r="F113" s="46">
        <v>38.294899000000001</v>
      </c>
      <c r="G113" s="46">
        <v>41.722343000000002</v>
      </c>
      <c r="H113" s="46">
        <v>45.198810999999999</v>
      </c>
      <c r="I113" s="46">
        <v>48.789898000000001</v>
      </c>
      <c r="J113" s="46">
        <v>52.406768999999997</v>
      </c>
      <c r="K113" s="46">
        <v>56.075954000000003</v>
      </c>
      <c r="L113" s="46">
        <v>59.776153999999998</v>
      </c>
      <c r="M113" s="46">
        <v>63.576374000000001</v>
      </c>
      <c r="N113" s="46">
        <v>67.495025999999996</v>
      </c>
      <c r="O113" s="46">
        <v>71.519249000000002</v>
      </c>
      <c r="P113" s="46">
        <v>75.627234999999999</v>
      </c>
      <c r="Q113" s="46">
        <v>79.853263999999996</v>
      </c>
      <c r="R113" s="46">
        <v>84.158553999999995</v>
      </c>
      <c r="S113" s="46">
        <v>88.569030999999995</v>
      </c>
      <c r="T113" s="46">
        <v>93.051727</v>
      </c>
      <c r="U113" s="46">
        <v>97.631523000000001</v>
      </c>
      <c r="V113" s="46">
        <v>102.285622</v>
      </c>
      <c r="W113" s="46">
        <v>107.066856</v>
      </c>
      <c r="X113" s="46">
        <v>111.946442</v>
      </c>
      <c r="Y113" s="46">
        <v>116.95921300000001</v>
      </c>
      <c r="Z113" s="46">
        <v>122.128128</v>
      </c>
      <c r="AA113" s="46">
        <v>127.430672</v>
      </c>
      <c r="AB113" s="46">
        <v>132.92494199999999</v>
      </c>
      <c r="AC113" s="46">
        <v>138.57466099999999</v>
      </c>
      <c r="AD113" s="46">
        <v>144.36367799999999</v>
      </c>
      <c r="AE113" s="46">
        <v>150.35308800000001</v>
      </c>
      <c r="AF113" s="46">
        <v>156.49328600000001</v>
      </c>
      <c r="AG113" s="46">
        <v>162.78042600000001</v>
      </c>
      <c r="AH113" s="45">
        <v>6.1549E-2</v>
      </c>
    </row>
    <row r="114" spans="1:34" ht="12" x14ac:dyDescent="0.2">
      <c r="B114" s="50" t="s">
        <v>156</v>
      </c>
    </row>
    <row r="115" spans="1:34" ht="15" customHeight="1" x14ac:dyDescent="0.2">
      <c r="A115" s="48" t="s">
        <v>157</v>
      </c>
      <c r="B115" s="47" t="s">
        <v>158</v>
      </c>
      <c r="C115" s="46">
        <v>4.2281009999999997</v>
      </c>
      <c r="D115" s="46">
        <v>5.0213380000000001</v>
      </c>
      <c r="E115" s="46">
        <v>5.7924220000000002</v>
      </c>
      <c r="F115" s="46">
        <v>6.5586409999999997</v>
      </c>
      <c r="G115" s="46">
        <v>7.3108329999999997</v>
      </c>
      <c r="H115" s="46">
        <v>8.0868610000000007</v>
      </c>
      <c r="I115" s="46">
        <v>8.9040859999999995</v>
      </c>
      <c r="J115" s="46">
        <v>9.7290949999999992</v>
      </c>
      <c r="K115" s="46">
        <v>10.578289</v>
      </c>
      <c r="L115" s="46">
        <v>11.434063999999999</v>
      </c>
      <c r="M115" s="46">
        <v>12.326750000000001</v>
      </c>
      <c r="N115" s="46">
        <v>13.25057</v>
      </c>
      <c r="O115" s="46">
        <v>14.213450999999999</v>
      </c>
      <c r="P115" s="46">
        <v>15.196372999999999</v>
      </c>
      <c r="Q115" s="46">
        <v>16.220752999999998</v>
      </c>
      <c r="R115" s="46">
        <v>17.261377</v>
      </c>
      <c r="S115" s="46">
        <v>18.338630999999999</v>
      </c>
      <c r="T115" s="46">
        <v>19.42831</v>
      </c>
      <c r="U115" s="46">
        <v>20.551067</v>
      </c>
      <c r="V115" s="46">
        <v>21.68573</v>
      </c>
      <c r="W115" s="46">
        <v>22.863507999999999</v>
      </c>
      <c r="X115" s="46">
        <v>24.060963000000001</v>
      </c>
      <c r="Y115" s="46">
        <v>25.287199000000001</v>
      </c>
      <c r="Z115" s="46">
        <v>26.563316</v>
      </c>
      <c r="AA115" s="46">
        <v>27.865891999999999</v>
      </c>
      <c r="AB115" s="46">
        <v>29.228740999999999</v>
      </c>
      <c r="AC115" s="46">
        <v>30.623450999999999</v>
      </c>
      <c r="AD115" s="46">
        <v>32.044162999999998</v>
      </c>
      <c r="AE115" s="46">
        <v>33.525517000000001</v>
      </c>
      <c r="AF115" s="46">
        <v>35.033732999999998</v>
      </c>
      <c r="AG115" s="46">
        <v>36.565852999999997</v>
      </c>
      <c r="AH115" s="45">
        <v>7.4561000000000002E-2</v>
      </c>
    </row>
    <row r="116" spans="1:34" ht="15" customHeight="1" x14ac:dyDescent="0.2">
      <c r="A116" s="48" t="s">
        <v>159</v>
      </c>
      <c r="B116" s="47" t="s">
        <v>160</v>
      </c>
      <c r="C116" s="46">
        <v>22.898817000000001</v>
      </c>
      <c r="D116" s="46">
        <v>26.212952000000001</v>
      </c>
      <c r="E116" s="46">
        <v>29.014215</v>
      </c>
      <c r="F116" s="46">
        <v>31.736253999999999</v>
      </c>
      <c r="G116" s="46">
        <v>34.411507</v>
      </c>
      <c r="H116" s="46">
        <v>37.111946000000003</v>
      </c>
      <c r="I116" s="46">
        <v>39.885810999999997</v>
      </c>
      <c r="J116" s="46">
        <v>42.677672999999999</v>
      </c>
      <c r="K116" s="46">
        <v>45.497664999999998</v>
      </c>
      <c r="L116" s="46">
        <v>48.342086999999999</v>
      </c>
      <c r="M116" s="46">
        <v>51.249622000000002</v>
      </c>
      <c r="N116" s="46">
        <v>54.244453</v>
      </c>
      <c r="O116" s="46">
        <v>57.305798000000003</v>
      </c>
      <c r="P116" s="46">
        <v>60.430858999999998</v>
      </c>
      <c r="Q116" s="46">
        <v>63.632514999999998</v>
      </c>
      <c r="R116" s="46">
        <v>66.897171</v>
      </c>
      <c r="S116" s="46">
        <v>70.230400000000003</v>
      </c>
      <c r="T116" s="46">
        <v>73.623405000000005</v>
      </c>
      <c r="U116" s="46">
        <v>77.080460000000002</v>
      </c>
      <c r="V116" s="46">
        <v>80.599891999999997</v>
      </c>
      <c r="W116" s="46">
        <v>84.203354000000004</v>
      </c>
      <c r="X116" s="46">
        <v>87.885482999999994</v>
      </c>
      <c r="Y116" s="46">
        <v>91.672004999999999</v>
      </c>
      <c r="Z116" s="46">
        <v>95.564812000000003</v>
      </c>
      <c r="AA116" s="46">
        <v>99.564789000000005</v>
      </c>
      <c r="AB116" s="46">
        <v>103.69620500000001</v>
      </c>
      <c r="AC116" s="46">
        <v>107.95120199999999</v>
      </c>
      <c r="AD116" s="46">
        <v>112.31952699999999</v>
      </c>
      <c r="AE116" s="46">
        <v>116.82757599999999</v>
      </c>
      <c r="AF116" s="46">
        <v>121.459549</v>
      </c>
      <c r="AG116" s="46">
        <v>126.214561</v>
      </c>
      <c r="AH116" s="45">
        <v>5.8546000000000001E-2</v>
      </c>
    </row>
    <row r="117" spans="1:34" ht="15" customHeight="1" x14ac:dyDescent="0.2">
      <c r="B117" s="50" t="s">
        <v>161</v>
      </c>
    </row>
    <row r="118" spans="1:34" ht="15" customHeight="1" x14ac:dyDescent="0.2">
      <c r="A118" s="48" t="s">
        <v>162</v>
      </c>
      <c r="B118" s="47" t="s">
        <v>144</v>
      </c>
      <c r="C118" s="49">
        <v>0</v>
      </c>
      <c r="D118" s="49">
        <v>0</v>
      </c>
      <c r="E118" s="49">
        <v>0</v>
      </c>
      <c r="F118" s="49">
        <v>0</v>
      </c>
      <c r="G118" s="49">
        <v>0</v>
      </c>
      <c r="H118" s="49">
        <v>0</v>
      </c>
      <c r="I118" s="49">
        <v>0</v>
      </c>
      <c r="J118" s="49">
        <v>0</v>
      </c>
      <c r="K118" s="49">
        <v>0</v>
      </c>
      <c r="L118" s="49">
        <v>0</v>
      </c>
      <c r="M118" s="49">
        <v>0</v>
      </c>
      <c r="N118" s="49">
        <v>0</v>
      </c>
      <c r="O118" s="49">
        <v>3.0000000000000001E-6</v>
      </c>
      <c r="P118" s="49">
        <v>9.0000000000000002E-6</v>
      </c>
      <c r="Q118" s="49">
        <v>4.1999999999999998E-5</v>
      </c>
      <c r="R118" s="49">
        <v>1.0399999999999999E-4</v>
      </c>
      <c r="S118" s="49">
        <v>2.2800000000000001E-4</v>
      </c>
      <c r="T118" s="49">
        <v>4.5899999999999999E-4</v>
      </c>
      <c r="U118" s="49">
        <v>8.9899999999999995E-4</v>
      </c>
      <c r="V118" s="49">
        <v>1.6869999999999999E-3</v>
      </c>
      <c r="W118" s="49">
        <v>3.153E-3</v>
      </c>
      <c r="X118" s="49">
        <v>5.8149999999999999E-3</v>
      </c>
      <c r="Y118" s="49">
        <v>8.4799999999999997E-3</v>
      </c>
      <c r="Z118" s="49">
        <v>1.1155E-2</v>
      </c>
      <c r="AA118" s="49">
        <v>1.3845E-2</v>
      </c>
      <c r="AB118" s="49">
        <v>1.6552000000000001E-2</v>
      </c>
      <c r="AC118" s="49">
        <v>1.9268E-2</v>
      </c>
      <c r="AD118" s="49">
        <v>2.1982999999999999E-2</v>
      </c>
      <c r="AE118" s="49">
        <v>2.4708999999999998E-2</v>
      </c>
      <c r="AF118" s="49">
        <v>2.7446999999999999E-2</v>
      </c>
      <c r="AG118" s="49">
        <v>3.0190000000000002E-2</v>
      </c>
      <c r="AH118" s="45" t="s">
        <v>471</v>
      </c>
    </row>
    <row r="119" spans="1:34" ht="15" customHeight="1" x14ac:dyDescent="0.2">
      <c r="A119" s="48" t="s">
        <v>163</v>
      </c>
      <c r="B119" s="47" t="s">
        <v>146</v>
      </c>
      <c r="C119" s="46">
        <v>224.748413</v>
      </c>
      <c r="D119" s="46">
        <v>259.52951000000002</v>
      </c>
      <c r="E119" s="46">
        <v>289.51034499999997</v>
      </c>
      <c r="F119" s="46">
        <v>315.22586100000001</v>
      </c>
      <c r="G119" s="46">
        <v>341.95782500000001</v>
      </c>
      <c r="H119" s="46">
        <v>364.65490699999998</v>
      </c>
      <c r="I119" s="46">
        <v>389.78845200000001</v>
      </c>
      <c r="J119" s="46">
        <v>417.90271000000001</v>
      </c>
      <c r="K119" s="46">
        <v>446.81738300000001</v>
      </c>
      <c r="L119" s="46">
        <v>474.85968000000003</v>
      </c>
      <c r="M119" s="46">
        <v>507.02349900000002</v>
      </c>
      <c r="N119" s="46">
        <v>537.50622599999997</v>
      </c>
      <c r="O119" s="46">
        <v>566.87408400000004</v>
      </c>
      <c r="P119" s="46">
        <v>597.01336700000002</v>
      </c>
      <c r="Q119" s="46">
        <v>629.14929199999995</v>
      </c>
      <c r="R119" s="46">
        <v>662.30139199999996</v>
      </c>
      <c r="S119" s="46">
        <v>696.74890100000005</v>
      </c>
      <c r="T119" s="46">
        <v>733.66729699999996</v>
      </c>
      <c r="U119" s="46">
        <v>765.23278800000003</v>
      </c>
      <c r="V119" s="46">
        <v>801.81372099999999</v>
      </c>
      <c r="W119" s="46">
        <v>838.75805700000001</v>
      </c>
      <c r="X119" s="46">
        <v>876.30835000000002</v>
      </c>
      <c r="Y119" s="46">
        <v>914.82665999999995</v>
      </c>
      <c r="Z119" s="46">
        <v>953.36914100000001</v>
      </c>
      <c r="AA119" s="46">
        <v>992.79748500000005</v>
      </c>
      <c r="AB119" s="46">
        <v>1031.041138</v>
      </c>
      <c r="AC119" s="46">
        <v>1070.8823239999999</v>
      </c>
      <c r="AD119" s="46">
        <v>1114.576294</v>
      </c>
      <c r="AE119" s="46">
        <v>1155.9357910000001</v>
      </c>
      <c r="AF119" s="46">
        <v>1196.9060059999999</v>
      </c>
      <c r="AG119" s="46">
        <v>1241.6982419999999</v>
      </c>
      <c r="AH119" s="45">
        <v>5.8630000000000002E-2</v>
      </c>
    </row>
    <row r="120" spans="1:34" ht="14.25" x14ac:dyDescent="0.2">
      <c r="A120" s="48" t="s">
        <v>164</v>
      </c>
      <c r="B120" s="47" t="s">
        <v>148</v>
      </c>
      <c r="C120" s="46">
        <v>0.17232</v>
      </c>
      <c r="D120" s="46">
        <v>0.173653</v>
      </c>
      <c r="E120" s="46">
        <v>0.17324300000000001</v>
      </c>
      <c r="F120" s="46">
        <v>0.170738</v>
      </c>
      <c r="G120" s="46">
        <v>0.17019500000000001</v>
      </c>
      <c r="H120" s="46">
        <v>0.16525300000000001</v>
      </c>
      <c r="I120" s="46">
        <v>0.163936</v>
      </c>
      <c r="J120" s="46">
        <v>0.16298799999999999</v>
      </c>
      <c r="K120" s="46">
        <v>0.1628</v>
      </c>
      <c r="L120" s="46">
        <v>0.162434</v>
      </c>
      <c r="M120" s="46">
        <v>0.16234299999999999</v>
      </c>
      <c r="N120" s="46">
        <v>0.16192000000000001</v>
      </c>
      <c r="O120" s="46">
        <v>0.16159000000000001</v>
      </c>
      <c r="P120" s="46">
        <v>0.16122</v>
      </c>
      <c r="Q120" s="46">
        <v>0.16101299999999999</v>
      </c>
      <c r="R120" s="46">
        <v>0.16069600000000001</v>
      </c>
      <c r="S120" s="46">
        <v>0.160609</v>
      </c>
      <c r="T120" s="46">
        <v>0.16059599999999999</v>
      </c>
      <c r="U120" s="46">
        <v>0.16033500000000001</v>
      </c>
      <c r="V120" s="46">
        <v>0.16078700000000001</v>
      </c>
      <c r="W120" s="46">
        <v>0.161716</v>
      </c>
      <c r="X120" s="46">
        <v>0.163496</v>
      </c>
      <c r="Y120" s="46">
        <v>0.16536200000000001</v>
      </c>
      <c r="Z120" s="46">
        <v>0.16701199999999999</v>
      </c>
      <c r="AA120" s="46">
        <v>0.16881299999999999</v>
      </c>
      <c r="AB120" s="46">
        <v>0.170381</v>
      </c>
      <c r="AC120" s="46">
        <v>0.17213999999999999</v>
      </c>
      <c r="AD120" s="46">
        <v>0.17400599999999999</v>
      </c>
      <c r="AE120" s="46">
        <v>0.17602200000000001</v>
      </c>
      <c r="AF120" s="46">
        <v>0.177785</v>
      </c>
      <c r="AG120" s="46">
        <v>0.17956900000000001</v>
      </c>
      <c r="AH120" s="45">
        <v>1.374E-3</v>
      </c>
    </row>
    <row r="121" spans="1:34" ht="15" customHeight="1" x14ac:dyDescent="0.2">
      <c r="A121" s="48" t="s">
        <v>165</v>
      </c>
      <c r="B121" s="47" t="s">
        <v>150</v>
      </c>
      <c r="C121" s="46">
        <v>224.92073099999999</v>
      </c>
      <c r="D121" s="46">
        <v>259.70315599999998</v>
      </c>
      <c r="E121" s="46">
        <v>289.68359400000003</v>
      </c>
      <c r="F121" s="46">
        <v>315.39660600000002</v>
      </c>
      <c r="G121" s="46">
        <v>342.12802099999999</v>
      </c>
      <c r="H121" s="46">
        <v>364.82015999999999</v>
      </c>
      <c r="I121" s="46">
        <v>389.95239299999997</v>
      </c>
      <c r="J121" s="46">
        <v>418.06570399999998</v>
      </c>
      <c r="K121" s="46">
        <v>446.98019399999998</v>
      </c>
      <c r="L121" s="46">
        <v>475.02212500000002</v>
      </c>
      <c r="M121" s="46">
        <v>507.18585200000001</v>
      </c>
      <c r="N121" s="46">
        <v>537.66815199999996</v>
      </c>
      <c r="O121" s="46">
        <v>567.03564500000005</v>
      </c>
      <c r="P121" s="46">
        <v>597.17456100000004</v>
      </c>
      <c r="Q121" s="46">
        <v>629.31036400000005</v>
      </c>
      <c r="R121" s="46">
        <v>662.462219</v>
      </c>
      <c r="S121" s="46">
        <v>696.90972899999997</v>
      </c>
      <c r="T121" s="46">
        <v>733.82836899999995</v>
      </c>
      <c r="U121" s="46">
        <v>765.39404300000001</v>
      </c>
      <c r="V121" s="46">
        <v>801.97619599999996</v>
      </c>
      <c r="W121" s="46">
        <v>838.92297399999995</v>
      </c>
      <c r="X121" s="46">
        <v>876.47766100000001</v>
      </c>
      <c r="Y121" s="46">
        <v>915.00048800000002</v>
      </c>
      <c r="Z121" s="46">
        <v>953.54730199999995</v>
      </c>
      <c r="AA121" s="46">
        <v>992.98016399999995</v>
      </c>
      <c r="AB121" s="46">
        <v>1031.228149</v>
      </c>
      <c r="AC121" s="46">
        <v>1071.0737300000001</v>
      </c>
      <c r="AD121" s="46">
        <v>1114.772217</v>
      </c>
      <c r="AE121" s="46">
        <v>1156.136475</v>
      </c>
      <c r="AF121" s="46">
        <v>1197.111206</v>
      </c>
      <c r="AG121" s="46">
        <v>1241.9079589999999</v>
      </c>
      <c r="AH121" s="45">
        <v>5.8608E-2</v>
      </c>
    </row>
    <row r="122" spans="1:34" ht="15" customHeight="1" thickBot="1" x14ac:dyDescent="0.25"/>
    <row r="123" spans="1:34" ht="15" customHeight="1" x14ac:dyDescent="0.2">
      <c r="B123" s="110" t="s">
        <v>470</v>
      </c>
      <c r="C123" s="111"/>
      <c r="D123" s="111"/>
      <c r="E123" s="111"/>
      <c r="F123" s="111"/>
      <c r="G123" s="111"/>
      <c r="H123" s="111"/>
      <c r="I123" s="111"/>
      <c r="J123" s="111"/>
      <c r="K123" s="111"/>
      <c r="L123" s="111"/>
      <c r="M123" s="111"/>
      <c r="N123" s="111"/>
      <c r="O123" s="111"/>
      <c r="P123" s="111"/>
      <c r="Q123" s="111"/>
      <c r="R123" s="111"/>
      <c r="S123" s="111"/>
      <c r="T123" s="111"/>
      <c r="U123" s="111"/>
      <c r="V123" s="111"/>
      <c r="W123" s="111"/>
      <c r="X123" s="111"/>
      <c r="Y123" s="111"/>
      <c r="Z123" s="111"/>
      <c r="AA123" s="111"/>
      <c r="AB123" s="111"/>
      <c r="AC123" s="111"/>
      <c r="AD123" s="111"/>
      <c r="AE123" s="111"/>
      <c r="AF123" s="111"/>
      <c r="AG123" s="111"/>
      <c r="AH123" s="44"/>
    </row>
    <row r="124" spans="1:34" ht="15" customHeight="1" x14ac:dyDescent="0.2">
      <c r="B124" s="65" t="s">
        <v>469</v>
      </c>
    </row>
    <row r="125" spans="1:34" ht="12" x14ac:dyDescent="0.2">
      <c r="B125" s="65" t="s">
        <v>468</v>
      </c>
    </row>
    <row r="126" spans="1:34" ht="15" customHeight="1" x14ac:dyDescent="0.2">
      <c r="B126" s="65" t="s">
        <v>166</v>
      </c>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c r="AA126" s="58"/>
      <c r="AB126" s="58"/>
      <c r="AC126" s="58"/>
      <c r="AD126" s="58"/>
      <c r="AE126" s="58"/>
      <c r="AF126" s="58"/>
      <c r="AG126" s="58"/>
      <c r="AH126" s="58"/>
    </row>
    <row r="127" spans="1:34" ht="15" customHeight="1" x14ac:dyDescent="0.2">
      <c r="B127" s="65" t="s">
        <v>167</v>
      </c>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c r="AA127" s="58"/>
      <c r="AB127" s="58"/>
      <c r="AC127" s="58"/>
      <c r="AD127" s="58"/>
      <c r="AE127" s="58"/>
      <c r="AF127" s="58"/>
      <c r="AG127" s="58"/>
      <c r="AH127" s="58"/>
    </row>
    <row r="128" spans="1:34" ht="15" customHeight="1" x14ac:dyDescent="0.2">
      <c r="B128" s="65" t="s">
        <v>168</v>
      </c>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c r="AA128" s="58"/>
      <c r="AB128" s="58"/>
      <c r="AC128" s="58"/>
      <c r="AD128" s="58"/>
      <c r="AE128" s="58"/>
      <c r="AF128" s="58"/>
      <c r="AG128" s="58"/>
      <c r="AH128" s="58"/>
    </row>
    <row r="129" spans="2:34" ht="15" customHeight="1" x14ac:dyDescent="0.2">
      <c r="B129" s="65" t="s">
        <v>169</v>
      </c>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c r="AA129" s="58"/>
      <c r="AB129" s="58"/>
      <c r="AC129" s="58"/>
      <c r="AD129" s="58"/>
      <c r="AE129" s="58"/>
      <c r="AF129" s="58"/>
      <c r="AG129" s="58"/>
      <c r="AH129" s="58"/>
    </row>
    <row r="130" spans="2:34" ht="15" customHeight="1" x14ac:dyDescent="0.2">
      <c r="B130" s="65" t="s">
        <v>170</v>
      </c>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c r="AA130" s="58"/>
      <c r="AB130" s="58"/>
      <c r="AC130" s="58"/>
      <c r="AD130" s="58"/>
      <c r="AE130" s="58"/>
      <c r="AF130" s="58"/>
      <c r="AG130" s="58"/>
      <c r="AH130" s="58"/>
    </row>
    <row r="131" spans="2:34" ht="15" customHeight="1" x14ac:dyDescent="0.2">
      <c r="B131" s="65" t="s">
        <v>465</v>
      </c>
    </row>
    <row r="132" spans="2:34" ht="15" customHeight="1" x14ac:dyDescent="0.2">
      <c r="B132" s="65" t="s">
        <v>171</v>
      </c>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c r="AA132" s="58"/>
      <c r="AB132" s="58"/>
      <c r="AC132" s="58"/>
      <c r="AD132" s="58"/>
      <c r="AE132" s="58"/>
      <c r="AF132" s="58"/>
      <c r="AG132" s="58"/>
      <c r="AH132" s="58"/>
    </row>
    <row r="133" spans="2:34" ht="15" customHeight="1" x14ac:dyDescent="0.2">
      <c r="B133" s="65" t="s">
        <v>464</v>
      </c>
    </row>
    <row r="134" spans="2:34" ht="15" customHeight="1" x14ac:dyDescent="0.2">
      <c r="B134" s="65" t="s">
        <v>172</v>
      </c>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c r="AA134" s="58"/>
      <c r="AB134" s="58"/>
      <c r="AC134" s="58"/>
      <c r="AD134" s="58"/>
      <c r="AE134" s="58"/>
      <c r="AF134" s="58"/>
      <c r="AG134" s="58"/>
      <c r="AH134" s="58"/>
    </row>
    <row r="135" spans="2:34" ht="15" customHeight="1" x14ac:dyDescent="0.2">
      <c r="B135" s="65" t="s">
        <v>463</v>
      </c>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c r="AA135" s="58"/>
      <c r="AB135" s="58"/>
      <c r="AC135" s="58"/>
      <c r="AD135" s="58"/>
      <c r="AE135" s="58"/>
      <c r="AF135" s="58"/>
      <c r="AG135" s="58"/>
      <c r="AH135" s="58"/>
    </row>
    <row r="136" spans="2:34" ht="15" customHeight="1" x14ac:dyDescent="0.2">
      <c r="B136" s="65" t="s">
        <v>173</v>
      </c>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c r="AA136" s="58"/>
      <c r="AB136" s="58"/>
      <c r="AC136" s="58"/>
      <c r="AD136" s="58"/>
      <c r="AE136" s="58"/>
      <c r="AF136" s="58"/>
      <c r="AG136" s="58"/>
      <c r="AH136" s="58"/>
    </row>
    <row r="137" spans="2:34" ht="15" customHeight="1" x14ac:dyDescent="0.2">
      <c r="B137" s="65" t="s">
        <v>462</v>
      </c>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c r="AA137" s="58"/>
      <c r="AB137" s="58"/>
      <c r="AC137" s="58"/>
      <c r="AD137" s="58"/>
      <c r="AE137" s="58"/>
      <c r="AF137" s="58"/>
      <c r="AG137" s="58"/>
      <c r="AH137" s="58"/>
    </row>
    <row r="138" spans="2:34" ht="15" customHeight="1" x14ac:dyDescent="0.2">
      <c r="B138" s="65" t="s">
        <v>174</v>
      </c>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c r="AA138" s="58"/>
      <c r="AB138" s="58"/>
      <c r="AC138" s="58"/>
      <c r="AD138" s="58"/>
      <c r="AE138" s="58"/>
      <c r="AF138" s="58"/>
      <c r="AG138" s="58"/>
      <c r="AH138" s="58"/>
    </row>
    <row r="139" spans="2:34" ht="15" customHeight="1" x14ac:dyDescent="0.2">
      <c r="B139" s="65" t="s">
        <v>461</v>
      </c>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c r="AA139" s="58"/>
      <c r="AB139" s="58"/>
      <c r="AC139" s="58"/>
      <c r="AD139" s="58"/>
      <c r="AE139" s="58"/>
      <c r="AF139" s="58"/>
      <c r="AG139" s="58"/>
      <c r="AH139" s="58"/>
    </row>
    <row r="140" spans="2:34" ht="15" customHeight="1" x14ac:dyDescent="0.2">
      <c r="B140" s="65" t="s">
        <v>175</v>
      </c>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c r="AA140" s="58"/>
      <c r="AB140" s="58"/>
      <c r="AC140" s="58"/>
      <c r="AD140" s="58"/>
      <c r="AE140" s="58"/>
      <c r="AF140" s="58"/>
      <c r="AG140" s="58"/>
      <c r="AH140" s="58"/>
    </row>
    <row r="141" spans="2:34" ht="15" customHeight="1" x14ac:dyDescent="0.2">
      <c r="B141" s="65" t="s">
        <v>176</v>
      </c>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c r="AA141" s="58"/>
      <c r="AB141" s="58"/>
      <c r="AC141" s="58"/>
      <c r="AD141" s="58"/>
      <c r="AE141" s="58"/>
      <c r="AF141" s="58"/>
      <c r="AG141" s="58"/>
      <c r="AH141" s="58"/>
    </row>
    <row r="142" spans="2:34" ht="15" customHeight="1" x14ac:dyDescent="0.2">
      <c r="B142" s="65" t="s">
        <v>460</v>
      </c>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c r="AA142" s="58"/>
      <c r="AB142" s="58"/>
      <c r="AC142" s="58"/>
      <c r="AD142" s="58"/>
      <c r="AE142" s="58"/>
      <c r="AF142" s="58"/>
      <c r="AG142" s="58"/>
      <c r="AH142" s="58"/>
    </row>
    <row r="143" spans="2:34" ht="15" customHeight="1" x14ac:dyDescent="0.2">
      <c r="B143" s="65" t="s">
        <v>177</v>
      </c>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c r="AA143" s="58"/>
      <c r="AB143" s="58"/>
      <c r="AC143" s="58"/>
      <c r="AD143" s="58"/>
      <c r="AE143" s="58"/>
      <c r="AF143" s="58"/>
      <c r="AG143" s="58"/>
      <c r="AH143" s="58"/>
    </row>
    <row r="144" spans="2:34" ht="15" customHeight="1" x14ac:dyDescent="0.2">
      <c r="B144" s="65" t="s">
        <v>459</v>
      </c>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c r="AA144" s="58"/>
      <c r="AB144" s="58"/>
      <c r="AC144" s="58"/>
      <c r="AD144" s="58"/>
      <c r="AE144" s="58"/>
      <c r="AF144" s="58"/>
      <c r="AG144" s="58"/>
      <c r="AH144" s="58"/>
    </row>
    <row r="145" spans="2:34" ht="15" customHeight="1" x14ac:dyDescent="0.2">
      <c r="B145" s="65" t="s">
        <v>178</v>
      </c>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c r="AA145" s="58"/>
      <c r="AB145" s="58"/>
      <c r="AC145" s="58"/>
      <c r="AD145" s="58"/>
      <c r="AE145" s="58"/>
      <c r="AF145" s="58"/>
      <c r="AG145" s="58"/>
      <c r="AH145" s="58"/>
    </row>
    <row r="146" spans="2:34" ht="15" customHeight="1" x14ac:dyDescent="0.2">
      <c r="B146" s="65" t="s">
        <v>458</v>
      </c>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c r="AA146" s="58"/>
      <c r="AB146" s="58"/>
      <c r="AC146" s="58"/>
      <c r="AD146" s="58"/>
      <c r="AE146" s="58"/>
      <c r="AF146" s="58"/>
      <c r="AG146" s="58"/>
      <c r="AH146" s="58"/>
    </row>
    <row r="147" spans="2:34" s="58" customFormat="1" ht="15" customHeight="1" x14ac:dyDescent="0.2">
      <c r="B147" s="113" t="s">
        <v>457</v>
      </c>
      <c r="C147" s="114"/>
      <c r="D147" s="114"/>
      <c r="E147" s="114"/>
      <c r="F147" s="114"/>
      <c r="G147" s="114"/>
      <c r="H147" s="114"/>
      <c r="I147" s="114"/>
      <c r="J147" s="114"/>
      <c r="K147" s="114"/>
      <c r="L147" s="114"/>
      <c r="M147" s="114"/>
      <c r="N147" s="114"/>
      <c r="O147" s="114"/>
      <c r="P147" s="114"/>
      <c r="Q147" s="114"/>
      <c r="R147" s="114"/>
      <c r="S147" s="114"/>
      <c r="T147" s="114"/>
      <c r="U147" s="114"/>
      <c r="V147" s="114"/>
      <c r="W147" s="114"/>
      <c r="X147" s="114"/>
      <c r="Y147" s="114"/>
      <c r="Z147" s="114"/>
      <c r="AA147" s="114"/>
      <c r="AB147" s="114"/>
      <c r="AC147" s="114"/>
      <c r="AD147" s="114"/>
      <c r="AE147" s="114"/>
      <c r="AF147" s="114"/>
      <c r="AG147" s="114"/>
      <c r="AH147" s="114"/>
    </row>
    <row r="148" spans="2:34" s="58" customFormat="1" ht="15" customHeight="1" x14ac:dyDescent="0.2">
      <c r="B148" s="65" t="s">
        <v>456</v>
      </c>
    </row>
    <row r="149" spans="2:34" s="58" customFormat="1" ht="15" customHeight="1" x14ac:dyDescent="0.2">
      <c r="B149" s="65" t="s">
        <v>492</v>
      </c>
    </row>
    <row r="150" spans="2:34" s="64" customFormat="1" ht="15" customHeight="1" x14ac:dyDescent="0.2">
      <c r="B150" s="65" t="s">
        <v>491</v>
      </c>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c r="AA150" s="58"/>
      <c r="AB150" s="58"/>
      <c r="AC150" s="58"/>
      <c r="AD150" s="58"/>
      <c r="AE150" s="58"/>
      <c r="AF150" s="58"/>
      <c r="AG150" s="58"/>
      <c r="AH150" s="58"/>
    </row>
    <row r="151" spans="2:34" s="64" customFormat="1" ht="15" customHeight="1" x14ac:dyDescent="0.2"/>
    <row r="152" spans="2:34" s="64" customFormat="1" ht="15" customHeight="1" x14ac:dyDescent="0.2"/>
    <row r="153" spans="2:34" s="64" customFormat="1" ht="15" customHeight="1" x14ac:dyDescent="0.2"/>
    <row r="154" spans="2:34" s="64" customFormat="1" ht="15" customHeight="1" x14ac:dyDescent="0.2"/>
    <row r="155" spans="2:34" s="58" customFormat="1" ht="15" customHeight="1" x14ac:dyDescent="0.2"/>
    <row r="156" spans="2:34" s="64" customFormat="1" ht="15" customHeight="1" x14ac:dyDescent="0.2"/>
    <row r="157" spans="2:34" s="58" customFormat="1" ht="15" customHeight="1" x14ac:dyDescent="0.2"/>
    <row r="158" spans="2:34" s="64" customFormat="1" ht="15" customHeight="1" x14ac:dyDescent="0.2"/>
    <row r="160" spans="2:34" s="64" customFormat="1" ht="15" customHeight="1" x14ac:dyDescent="0.2"/>
    <row r="162" s="64" customFormat="1" ht="15" customHeight="1" x14ac:dyDescent="0.2"/>
    <row r="164" s="64" customFormat="1" ht="15" customHeight="1" x14ac:dyDescent="0.2"/>
    <row r="165" s="64" customFormat="1" ht="15" customHeight="1" x14ac:dyDescent="0.2"/>
    <row r="167" s="64" customFormat="1" ht="15" customHeight="1" x14ac:dyDescent="0.2"/>
    <row r="169" s="64" customFormat="1" ht="15" customHeight="1" x14ac:dyDescent="0.2"/>
    <row r="174" s="64" customFormat="1" ht="15" customHeight="1" x14ac:dyDescent="0.2"/>
    <row r="283" spans="2:34" ht="15" customHeight="1" x14ac:dyDescent="0.2">
      <c r="B283" s="112"/>
      <c r="C283" s="112"/>
      <c r="D283" s="112"/>
      <c r="E283" s="112"/>
      <c r="F283" s="112"/>
      <c r="G283" s="112"/>
      <c r="H283" s="112"/>
      <c r="I283" s="112"/>
      <c r="J283" s="112"/>
      <c r="K283" s="112"/>
      <c r="L283" s="112"/>
      <c r="M283" s="112"/>
      <c r="N283" s="112"/>
      <c r="O283" s="112"/>
      <c r="P283" s="112"/>
      <c r="Q283" s="112"/>
      <c r="R283" s="112"/>
      <c r="S283" s="112"/>
      <c r="T283" s="112"/>
      <c r="U283" s="112"/>
      <c r="V283" s="112"/>
      <c r="W283" s="112"/>
      <c r="X283" s="112"/>
      <c r="Y283" s="112"/>
      <c r="Z283" s="112"/>
      <c r="AA283" s="112"/>
      <c r="AB283" s="112"/>
      <c r="AC283" s="112"/>
      <c r="AD283" s="112"/>
      <c r="AE283" s="112"/>
      <c r="AF283" s="112"/>
      <c r="AG283" s="112"/>
      <c r="AH283" s="112"/>
    </row>
    <row r="368" spans="2:34" ht="15" customHeight="1" x14ac:dyDescent="0.2">
      <c r="B368" s="112"/>
      <c r="C368" s="112"/>
      <c r="D368" s="112"/>
      <c r="E368" s="112"/>
      <c r="F368" s="112"/>
      <c r="G368" s="112"/>
      <c r="H368" s="112"/>
      <c r="I368" s="112"/>
      <c r="J368" s="112"/>
      <c r="K368" s="112"/>
      <c r="L368" s="112"/>
      <c r="M368" s="112"/>
      <c r="N368" s="112"/>
      <c r="O368" s="112"/>
      <c r="P368" s="112"/>
      <c r="Q368" s="112"/>
      <c r="R368" s="112"/>
      <c r="S368" s="112"/>
      <c r="T368" s="112"/>
      <c r="U368" s="112"/>
      <c r="V368" s="112"/>
      <c r="W368" s="112"/>
      <c r="X368" s="112"/>
      <c r="Y368" s="112"/>
      <c r="Z368" s="112"/>
      <c r="AA368" s="112"/>
      <c r="AB368" s="112"/>
      <c r="AC368" s="112"/>
      <c r="AD368" s="112"/>
      <c r="AE368" s="112"/>
      <c r="AF368" s="112"/>
      <c r="AG368" s="112"/>
      <c r="AH368" s="112"/>
    </row>
    <row r="551" spans="2:34" ht="15" customHeight="1" x14ac:dyDescent="0.2">
      <c r="B551" s="112"/>
      <c r="C551" s="112"/>
      <c r="D551" s="112"/>
      <c r="E551" s="112"/>
      <c r="F551" s="112"/>
      <c r="G551" s="112"/>
      <c r="H551" s="112"/>
      <c r="I551" s="112"/>
      <c r="J551" s="112"/>
      <c r="K551" s="112"/>
      <c r="L551" s="112"/>
      <c r="M551" s="112"/>
      <c r="N551" s="112"/>
      <c r="O551" s="112"/>
      <c r="P551" s="112"/>
      <c r="Q551" s="112"/>
      <c r="R551" s="112"/>
      <c r="S551" s="112"/>
      <c r="T551" s="112"/>
      <c r="U551" s="112"/>
      <c r="V551" s="112"/>
      <c r="W551" s="112"/>
      <c r="X551" s="112"/>
      <c r="Y551" s="112"/>
      <c r="Z551" s="112"/>
      <c r="AA551" s="112"/>
      <c r="AB551" s="112"/>
      <c r="AC551" s="112"/>
      <c r="AD551" s="112"/>
      <c r="AE551" s="112"/>
      <c r="AF551" s="112"/>
      <c r="AG551" s="112"/>
      <c r="AH551" s="112"/>
    </row>
    <row r="643" spans="2:34" ht="15" customHeight="1" x14ac:dyDescent="0.2">
      <c r="B643" s="112"/>
      <c r="C643" s="112"/>
      <c r="D643" s="112"/>
      <c r="E643" s="112"/>
      <c r="F643" s="112"/>
      <c r="G643" s="112"/>
      <c r="H643" s="112"/>
      <c r="I643" s="112"/>
      <c r="J643" s="112"/>
      <c r="K643" s="112"/>
      <c r="L643" s="112"/>
      <c r="M643" s="112"/>
      <c r="N643" s="112"/>
      <c r="O643" s="112"/>
      <c r="P643" s="112"/>
      <c r="Q643" s="112"/>
      <c r="R643" s="112"/>
      <c r="S643" s="112"/>
      <c r="T643" s="112"/>
      <c r="U643" s="112"/>
      <c r="V643" s="112"/>
      <c r="W643" s="112"/>
      <c r="X643" s="112"/>
      <c r="Y643" s="112"/>
      <c r="Z643" s="112"/>
      <c r="AA643" s="112"/>
      <c r="AB643" s="112"/>
      <c r="AC643" s="112"/>
      <c r="AD643" s="112"/>
      <c r="AE643" s="112"/>
      <c r="AF643" s="112"/>
      <c r="AG643" s="112"/>
      <c r="AH643" s="112"/>
    </row>
    <row r="719" spans="2:34" ht="15" customHeight="1" x14ac:dyDescent="0.2">
      <c r="B719" s="112"/>
      <c r="C719" s="112"/>
      <c r="D719" s="112"/>
      <c r="E719" s="112"/>
      <c r="F719" s="112"/>
      <c r="G719" s="112"/>
      <c r="H719" s="112"/>
      <c r="I719" s="112"/>
      <c r="J719" s="112"/>
      <c r="K719" s="112"/>
      <c r="L719" s="112"/>
      <c r="M719" s="112"/>
      <c r="N719" s="112"/>
      <c r="O719" s="112"/>
      <c r="P719" s="112"/>
      <c r="Q719" s="112"/>
      <c r="R719" s="112"/>
      <c r="S719" s="112"/>
      <c r="T719" s="112"/>
      <c r="U719" s="112"/>
      <c r="V719" s="112"/>
      <c r="W719" s="112"/>
      <c r="X719" s="112"/>
      <c r="Y719" s="112"/>
      <c r="Z719" s="112"/>
      <c r="AA719" s="112"/>
      <c r="AB719" s="112"/>
      <c r="AC719" s="112"/>
      <c r="AD719" s="112"/>
      <c r="AE719" s="112"/>
      <c r="AF719" s="112"/>
      <c r="AG719" s="112"/>
      <c r="AH719" s="112"/>
    </row>
    <row r="810" spans="2:34" ht="15" customHeight="1" x14ac:dyDescent="0.2">
      <c r="B810" s="112"/>
      <c r="C810" s="112"/>
      <c r="D810" s="112"/>
      <c r="E810" s="112"/>
      <c r="F810" s="112"/>
      <c r="G810" s="112"/>
      <c r="H810" s="112"/>
      <c r="I810" s="112"/>
      <c r="J810" s="112"/>
      <c r="K810" s="112"/>
      <c r="L810" s="112"/>
      <c r="M810" s="112"/>
      <c r="N810" s="112"/>
      <c r="O810" s="112"/>
      <c r="P810" s="112"/>
      <c r="Q810" s="112"/>
      <c r="R810" s="112"/>
      <c r="S810" s="112"/>
      <c r="T810" s="112"/>
      <c r="U810" s="112"/>
      <c r="V810" s="112"/>
      <c r="W810" s="112"/>
      <c r="X810" s="112"/>
      <c r="Y810" s="112"/>
      <c r="Z810" s="112"/>
      <c r="AA810" s="112"/>
      <c r="AB810" s="112"/>
      <c r="AC810" s="112"/>
      <c r="AD810" s="112"/>
      <c r="AE810" s="112"/>
      <c r="AF810" s="112"/>
      <c r="AG810" s="112"/>
      <c r="AH810" s="112"/>
    </row>
    <row r="888" spans="2:34" ht="15" customHeight="1" x14ac:dyDescent="0.2">
      <c r="B888" s="112"/>
      <c r="C888" s="112"/>
      <c r="D888" s="112"/>
      <c r="E888" s="112"/>
      <c r="F888" s="112"/>
      <c r="G888" s="112"/>
      <c r="H888" s="112"/>
      <c r="I888" s="112"/>
      <c r="J888" s="112"/>
      <c r="K888" s="112"/>
      <c r="L888" s="112"/>
      <c r="M888" s="112"/>
      <c r="N888" s="112"/>
      <c r="O888" s="112"/>
      <c r="P888" s="112"/>
      <c r="Q888" s="112"/>
      <c r="R888" s="112"/>
      <c r="S888" s="112"/>
      <c r="T888" s="112"/>
      <c r="U888" s="112"/>
      <c r="V888" s="112"/>
      <c r="W888" s="112"/>
      <c r="X888" s="112"/>
      <c r="Y888" s="112"/>
      <c r="Z888" s="112"/>
      <c r="AA888" s="112"/>
      <c r="AB888" s="112"/>
      <c r="AC888" s="112"/>
      <c r="AD888" s="112"/>
      <c r="AE888" s="112"/>
      <c r="AF888" s="112"/>
      <c r="AG888" s="112"/>
      <c r="AH888" s="112"/>
    </row>
    <row r="973" spans="2:34" ht="15" customHeight="1" x14ac:dyDescent="0.2">
      <c r="B973" s="112"/>
      <c r="C973" s="112"/>
      <c r="D973" s="112"/>
      <c r="E973" s="112"/>
      <c r="F973" s="112"/>
      <c r="G973" s="112"/>
      <c r="H973" s="112"/>
      <c r="I973" s="112"/>
      <c r="J973" s="112"/>
      <c r="K973" s="112"/>
      <c r="L973" s="112"/>
      <c r="M973" s="112"/>
      <c r="N973" s="112"/>
      <c r="O973" s="112"/>
      <c r="P973" s="112"/>
      <c r="Q973" s="112"/>
      <c r="R973" s="112"/>
      <c r="S973" s="112"/>
      <c r="T973" s="112"/>
      <c r="U973" s="112"/>
      <c r="V973" s="112"/>
      <c r="W973" s="112"/>
      <c r="X973" s="112"/>
      <c r="Y973" s="112"/>
      <c r="Z973" s="112"/>
      <c r="AA973" s="112"/>
      <c r="AB973" s="112"/>
      <c r="AC973" s="112"/>
      <c r="AD973" s="112"/>
      <c r="AE973" s="112"/>
      <c r="AF973" s="112"/>
      <c r="AG973" s="112"/>
      <c r="AH973" s="112"/>
    </row>
    <row r="1048" spans="2:34" ht="15" customHeight="1" x14ac:dyDescent="0.2">
      <c r="B1048" s="112"/>
      <c r="C1048" s="112"/>
      <c r="D1048" s="112"/>
      <c r="E1048" s="112"/>
      <c r="F1048" s="112"/>
      <c r="G1048" s="112"/>
      <c r="H1048" s="112"/>
      <c r="I1048" s="112"/>
      <c r="J1048" s="112"/>
      <c r="K1048" s="112"/>
      <c r="L1048" s="112"/>
      <c r="M1048" s="112"/>
      <c r="N1048" s="112"/>
      <c r="O1048" s="112"/>
      <c r="P1048" s="112"/>
      <c r="Q1048" s="112"/>
      <c r="R1048" s="112"/>
      <c r="S1048" s="112"/>
      <c r="T1048" s="112"/>
      <c r="U1048" s="112"/>
      <c r="V1048" s="112"/>
      <c r="W1048" s="112"/>
      <c r="X1048" s="112"/>
      <c r="Y1048" s="112"/>
      <c r="Z1048" s="112"/>
      <c r="AA1048" s="112"/>
      <c r="AB1048" s="112"/>
      <c r="AC1048" s="112"/>
      <c r="AD1048" s="112"/>
      <c r="AE1048" s="112"/>
      <c r="AF1048" s="112"/>
      <c r="AG1048" s="112"/>
      <c r="AH1048" s="112"/>
    </row>
    <row r="1120" spans="2:34" ht="15" customHeight="1" x14ac:dyDescent="0.2">
      <c r="B1120" s="112"/>
      <c r="C1120" s="112"/>
      <c r="D1120" s="112"/>
      <c r="E1120" s="112"/>
      <c r="F1120" s="112"/>
      <c r="G1120" s="112"/>
      <c r="H1120" s="112"/>
      <c r="I1120" s="112"/>
      <c r="J1120" s="112"/>
      <c r="K1120" s="112"/>
      <c r="L1120" s="112"/>
      <c r="M1120" s="112"/>
      <c r="N1120" s="112"/>
      <c r="O1120" s="112"/>
      <c r="P1120" s="112"/>
      <c r="Q1120" s="112"/>
      <c r="R1120" s="112"/>
      <c r="S1120" s="112"/>
      <c r="T1120" s="112"/>
      <c r="U1120" s="112"/>
      <c r="V1120" s="112"/>
      <c r="W1120" s="112"/>
      <c r="X1120" s="112"/>
      <c r="Y1120" s="112"/>
      <c r="Z1120" s="112"/>
      <c r="AA1120" s="112"/>
      <c r="AB1120" s="112"/>
      <c r="AC1120" s="112"/>
      <c r="AD1120" s="112"/>
      <c r="AE1120" s="112"/>
      <c r="AF1120" s="112"/>
      <c r="AG1120" s="112"/>
      <c r="AH1120" s="112"/>
    </row>
    <row r="1254" spans="2:34" ht="15" customHeight="1" x14ac:dyDescent="0.2">
      <c r="B1254" s="112"/>
      <c r="C1254" s="112"/>
      <c r="D1254" s="112"/>
      <c r="E1254" s="112"/>
      <c r="F1254" s="112"/>
      <c r="G1254" s="112"/>
      <c r="H1254" s="112"/>
      <c r="I1254" s="112"/>
      <c r="J1254" s="112"/>
      <c r="K1254" s="112"/>
      <c r="L1254" s="112"/>
      <c r="M1254" s="112"/>
      <c r="N1254" s="112"/>
      <c r="O1254" s="112"/>
      <c r="P1254" s="112"/>
      <c r="Q1254" s="112"/>
      <c r="R1254" s="112"/>
      <c r="S1254" s="112"/>
      <c r="T1254" s="112"/>
      <c r="U1254" s="112"/>
      <c r="V1254" s="112"/>
      <c r="W1254" s="112"/>
      <c r="X1254" s="112"/>
      <c r="Y1254" s="112"/>
      <c r="Z1254" s="112"/>
      <c r="AA1254" s="112"/>
      <c r="AB1254" s="112"/>
      <c r="AC1254" s="112"/>
      <c r="AD1254" s="112"/>
      <c r="AE1254" s="112"/>
      <c r="AF1254" s="112"/>
      <c r="AG1254" s="112"/>
      <c r="AH1254" s="112"/>
    </row>
    <row r="1372" spans="2:34" ht="15" customHeight="1" x14ac:dyDescent="0.2">
      <c r="B1372" s="112"/>
      <c r="C1372" s="112"/>
      <c r="D1372" s="112"/>
      <c r="E1372" s="112"/>
      <c r="F1372" s="112"/>
      <c r="G1372" s="112"/>
      <c r="H1372" s="112"/>
      <c r="I1372" s="112"/>
      <c r="J1372" s="112"/>
      <c r="K1372" s="112"/>
      <c r="L1372" s="112"/>
      <c r="M1372" s="112"/>
      <c r="N1372" s="112"/>
      <c r="O1372" s="112"/>
      <c r="P1372" s="112"/>
      <c r="Q1372" s="112"/>
      <c r="R1372" s="112"/>
      <c r="S1372" s="112"/>
      <c r="T1372" s="112"/>
      <c r="U1372" s="112"/>
      <c r="V1372" s="112"/>
      <c r="W1372" s="112"/>
      <c r="X1372" s="112"/>
      <c r="Y1372" s="112"/>
      <c r="Z1372" s="112"/>
      <c r="AA1372" s="112"/>
      <c r="AB1372" s="112"/>
      <c r="AC1372" s="112"/>
      <c r="AD1372" s="112"/>
      <c r="AE1372" s="112"/>
      <c r="AF1372" s="112"/>
      <c r="AG1372" s="112"/>
      <c r="AH1372" s="112"/>
    </row>
    <row r="1476" spans="2:34" ht="15" customHeight="1" x14ac:dyDescent="0.2">
      <c r="B1476" s="112"/>
      <c r="C1476" s="112"/>
      <c r="D1476" s="112"/>
      <c r="E1476" s="112"/>
      <c r="F1476" s="112"/>
      <c r="G1476" s="112"/>
      <c r="H1476" s="112"/>
      <c r="I1476" s="112"/>
      <c r="J1476" s="112"/>
      <c r="K1476" s="112"/>
      <c r="L1476" s="112"/>
      <c r="M1476" s="112"/>
      <c r="N1476" s="112"/>
      <c r="O1476" s="112"/>
      <c r="P1476" s="112"/>
      <c r="Q1476" s="112"/>
      <c r="R1476" s="112"/>
      <c r="S1476" s="112"/>
      <c r="T1476" s="112"/>
      <c r="U1476" s="112"/>
      <c r="V1476" s="112"/>
      <c r="W1476" s="112"/>
      <c r="X1476" s="112"/>
      <c r="Y1476" s="112"/>
      <c r="Z1476" s="112"/>
      <c r="AA1476" s="112"/>
      <c r="AB1476" s="112"/>
      <c r="AC1476" s="112"/>
      <c r="AD1476" s="112"/>
      <c r="AE1476" s="112"/>
      <c r="AF1476" s="112"/>
      <c r="AG1476" s="112"/>
      <c r="AH1476" s="112"/>
    </row>
  </sheetData>
  <mergeCells count="15">
    <mergeCell ref="B1372:AH1372"/>
    <mergeCell ref="B1476:AH1476"/>
    <mergeCell ref="B810:AH810"/>
    <mergeCell ref="B888:AH888"/>
    <mergeCell ref="B973:AH973"/>
    <mergeCell ref="B1048:AH1048"/>
    <mergeCell ref="B1120:AH1120"/>
    <mergeCell ref="B1254:AH1254"/>
    <mergeCell ref="B123:AG123"/>
    <mergeCell ref="B719:AH719"/>
    <mergeCell ref="B147:AH147"/>
    <mergeCell ref="B283:AH283"/>
    <mergeCell ref="B368:AH368"/>
    <mergeCell ref="B551:AH551"/>
    <mergeCell ref="B643:AH643"/>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CBCD1-056A-491B-810E-305E736E3974}">
  <dimension ref="A1:AH1476"/>
  <sheetViews>
    <sheetView workbookViewId="0">
      <pane xSplit="2" ySplit="1" topLeftCell="C2" activePane="bottomRight" state="frozen"/>
      <selection pane="topRight" activeCell="C1" sqref="C1"/>
      <selection pane="bottomLeft" activeCell="A2" sqref="A2"/>
      <selection pane="bottomRight" activeCell="H26" sqref="H26"/>
    </sheetView>
  </sheetViews>
  <sheetFormatPr defaultColWidth="8.625" defaultRowHeight="15" customHeight="1" x14ac:dyDescent="0.2"/>
  <cols>
    <col min="1" max="1" width="19.625" style="42" hidden="1" customWidth="1"/>
    <col min="2" max="2" width="42.875" style="42" customWidth="1"/>
    <col min="3" max="33" width="8.625" style="42"/>
    <col min="34" max="34" width="8" style="42" bestFit="1" customWidth="1"/>
    <col min="35" max="16384" width="8.625" style="42"/>
  </cols>
  <sheetData>
    <row r="1" spans="1:34" ht="15" customHeight="1" thickBot="1" x14ac:dyDescent="0.25">
      <c r="B1" s="59" t="s">
        <v>501</v>
      </c>
      <c r="C1" s="56">
        <v>2020</v>
      </c>
      <c r="D1" s="56">
        <v>2021</v>
      </c>
      <c r="E1" s="56">
        <v>2022</v>
      </c>
      <c r="F1" s="56">
        <v>2023</v>
      </c>
      <c r="G1" s="56">
        <v>2024</v>
      </c>
      <c r="H1" s="56">
        <v>2025</v>
      </c>
      <c r="I1" s="56">
        <v>2026</v>
      </c>
      <c r="J1" s="56">
        <v>2027</v>
      </c>
      <c r="K1" s="56">
        <v>2028</v>
      </c>
      <c r="L1" s="56">
        <v>2029</v>
      </c>
      <c r="M1" s="56">
        <v>2030</v>
      </c>
      <c r="N1" s="56">
        <v>2031</v>
      </c>
      <c r="O1" s="56">
        <v>2032</v>
      </c>
      <c r="P1" s="56">
        <v>2033</v>
      </c>
      <c r="Q1" s="56">
        <v>2034</v>
      </c>
      <c r="R1" s="56">
        <v>2035</v>
      </c>
      <c r="S1" s="56">
        <v>2036</v>
      </c>
      <c r="T1" s="56">
        <v>2037</v>
      </c>
      <c r="U1" s="56">
        <v>2038</v>
      </c>
      <c r="V1" s="56">
        <v>2039</v>
      </c>
      <c r="W1" s="56">
        <v>2040</v>
      </c>
      <c r="X1" s="56">
        <v>2041</v>
      </c>
      <c r="Y1" s="56">
        <v>2042</v>
      </c>
      <c r="Z1" s="56">
        <v>2043</v>
      </c>
      <c r="AA1" s="56">
        <v>2044</v>
      </c>
      <c r="AB1" s="56">
        <v>2045</v>
      </c>
      <c r="AC1" s="56">
        <v>2046</v>
      </c>
      <c r="AD1" s="56">
        <v>2047</v>
      </c>
      <c r="AE1" s="56">
        <v>2048</v>
      </c>
      <c r="AF1" s="56">
        <v>2049</v>
      </c>
      <c r="AG1" s="56">
        <v>2050</v>
      </c>
    </row>
    <row r="2" spans="1:34" ht="15" customHeight="1" thickTop="1" x14ac:dyDescent="0.2"/>
    <row r="3" spans="1:34" ht="15" customHeight="1" x14ac:dyDescent="0.2">
      <c r="C3" s="62" t="s">
        <v>33</v>
      </c>
      <c r="D3" s="62" t="s">
        <v>500</v>
      </c>
    </row>
    <row r="4" spans="1:34" ht="15" customHeight="1" x14ac:dyDescent="0.2">
      <c r="C4" s="62" t="s">
        <v>34</v>
      </c>
      <c r="D4" s="62" t="s">
        <v>499</v>
      </c>
      <c r="G4" s="62" t="s">
        <v>35</v>
      </c>
    </row>
    <row r="5" spans="1:34" ht="15" customHeight="1" x14ac:dyDescent="0.2">
      <c r="C5" s="62" t="s">
        <v>36</v>
      </c>
      <c r="D5" s="62" t="s">
        <v>498</v>
      </c>
    </row>
    <row r="6" spans="1:34" ht="15" customHeight="1" x14ac:dyDescent="0.2">
      <c r="C6" s="62" t="s">
        <v>37</v>
      </c>
      <c r="E6" s="62" t="s">
        <v>497</v>
      </c>
    </row>
    <row r="7" spans="1:34" ht="12" x14ac:dyDescent="0.2"/>
    <row r="8" spans="1:34" ht="12" x14ac:dyDescent="0.2"/>
    <row r="9" spans="1:34" ht="12" x14ac:dyDescent="0.2"/>
    <row r="10" spans="1:34" ht="15" customHeight="1" x14ac:dyDescent="0.25">
      <c r="A10" s="48" t="s">
        <v>179</v>
      </c>
      <c r="B10" s="60" t="s">
        <v>180</v>
      </c>
      <c r="AH10" s="67" t="s">
        <v>496</v>
      </c>
    </row>
    <row r="11" spans="1:34" ht="15" customHeight="1" x14ac:dyDescent="0.2">
      <c r="B11" s="59"/>
      <c r="AH11" s="67" t="s">
        <v>495</v>
      </c>
    </row>
    <row r="12" spans="1:34" ht="15" customHeight="1" x14ac:dyDescent="0.2">
      <c r="B12" s="59"/>
      <c r="C12" s="58"/>
      <c r="D12" s="58"/>
      <c r="E12" s="58"/>
      <c r="F12" s="58"/>
      <c r="G12" s="58"/>
      <c r="H12" s="58"/>
      <c r="I12" s="58"/>
      <c r="J12" s="58"/>
      <c r="K12" s="58"/>
      <c r="L12" s="58"/>
      <c r="M12" s="58"/>
      <c r="N12" s="58"/>
      <c r="O12" s="58"/>
      <c r="P12" s="58"/>
      <c r="Q12" s="58"/>
      <c r="R12" s="58"/>
      <c r="S12" s="58"/>
      <c r="T12" s="58"/>
      <c r="U12" s="58"/>
      <c r="V12" s="58"/>
      <c r="W12" s="58"/>
      <c r="X12" s="58"/>
      <c r="Y12" s="58"/>
      <c r="Z12" s="58"/>
      <c r="AA12" s="58"/>
      <c r="AB12" s="58"/>
      <c r="AC12" s="58"/>
      <c r="AD12" s="58"/>
      <c r="AE12" s="58"/>
      <c r="AF12" s="58"/>
      <c r="AG12" s="58"/>
      <c r="AH12" s="67" t="s">
        <v>494</v>
      </c>
    </row>
    <row r="13" spans="1:34" ht="15" customHeight="1" thickBot="1" x14ac:dyDescent="0.25">
      <c r="B13" s="56" t="s">
        <v>181</v>
      </c>
      <c r="C13" s="56">
        <v>2020</v>
      </c>
      <c r="D13" s="56">
        <v>2021</v>
      </c>
      <c r="E13" s="56">
        <v>2022</v>
      </c>
      <c r="F13" s="56">
        <v>2023</v>
      </c>
      <c r="G13" s="56">
        <v>2024</v>
      </c>
      <c r="H13" s="56">
        <v>2025</v>
      </c>
      <c r="I13" s="56">
        <v>2026</v>
      </c>
      <c r="J13" s="56">
        <v>2027</v>
      </c>
      <c r="K13" s="56">
        <v>2028</v>
      </c>
      <c r="L13" s="56">
        <v>2029</v>
      </c>
      <c r="M13" s="56">
        <v>2030</v>
      </c>
      <c r="N13" s="56">
        <v>2031</v>
      </c>
      <c r="O13" s="56">
        <v>2032</v>
      </c>
      <c r="P13" s="56">
        <v>2033</v>
      </c>
      <c r="Q13" s="56">
        <v>2034</v>
      </c>
      <c r="R13" s="56">
        <v>2035</v>
      </c>
      <c r="S13" s="56">
        <v>2036</v>
      </c>
      <c r="T13" s="56">
        <v>2037</v>
      </c>
      <c r="U13" s="56">
        <v>2038</v>
      </c>
      <c r="V13" s="56">
        <v>2039</v>
      </c>
      <c r="W13" s="56">
        <v>2040</v>
      </c>
      <c r="X13" s="56">
        <v>2041</v>
      </c>
      <c r="Y13" s="56">
        <v>2042</v>
      </c>
      <c r="Z13" s="56">
        <v>2043</v>
      </c>
      <c r="AA13" s="56">
        <v>2044</v>
      </c>
      <c r="AB13" s="56">
        <v>2045</v>
      </c>
      <c r="AC13" s="56">
        <v>2046</v>
      </c>
      <c r="AD13" s="56">
        <v>2047</v>
      </c>
      <c r="AE13" s="56">
        <v>2048</v>
      </c>
      <c r="AF13" s="56">
        <v>2049</v>
      </c>
      <c r="AG13" s="56">
        <v>2050</v>
      </c>
      <c r="AH13" s="66" t="s">
        <v>493</v>
      </c>
    </row>
    <row r="14" spans="1:34" ht="15" customHeight="1" thickTop="1" x14ac:dyDescent="0.2"/>
    <row r="15" spans="1:34" ht="15" customHeight="1" x14ac:dyDescent="0.2">
      <c r="B15" s="50" t="s">
        <v>182</v>
      </c>
    </row>
    <row r="16" spans="1:34" ht="15" customHeight="1" x14ac:dyDescent="0.2">
      <c r="B16" s="50" t="s">
        <v>183</v>
      </c>
    </row>
    <row r="17" spans="1:34" ht="15" customHeight="1" x14ac:dyDescent="0.2">
      <c r="A17" s="48" t="s">
        <v>184</v>
      </c>
      <c r="B17" s="47" t="s">
        <v>185</v>
      </c>
      <c r="C17" s="49">
        <v>0.65409399999999995</v>
      </c>
      <c r="D17" s="49">
        <v>0.659636</v>
      </c>
      <c r="E17" s="49">
        <v>0.66205099999999995</v>
      </c>
      <c r="F17" s="49">
        <v>0.660084</v>
      </c>
      <c r="G17" s="49">
        <v>0.66025</v>
      </c>
      <c r="H17" s="49">
        <v>0.659806</v>
      </c>
      <c r="I17" s="49">
        <v>0.65793900000000005</v>
      </c>
      <c r="J17" s="49">
        <v>0.65583999999999998</v>
      </c>
      <c r="K17" s="49">
        <v>0.65359199999999995</v>
      </c>
      <c r="L17" s="49">
        <v>0.65123299999999995</v>
      </c>
      <c r="M17" s="49">
        <v>0.64773599999999998</v>
      </c>
      <c r="N17" s="49">
        <v>0.64572799999999997</v>
      </c>
      <c r="O17" s="49">
        <v>0.64425299999999996</v>
      </c>
      <c r="P17" s="49">
        <v>0.64274399999999998</v>
      </c>
      <c r="Q17" s="49">
        <v>0.64130600000000004</v>
      </c>
      <c r="R17" s="49">
        <v>0.64005900000000004</v>
      </c>
      <c r="S17" s="49">
        <v>0.63905900000000004</v>
      </c>
      <c r="T17" s="49">
        <v>0.63816399999999995</v>
      </c>
      <c r="U17" s="49">
        <v>0.63726899999999997</v>
      </c>
      <c r="V17" s="49">
        <v>0.63643099999999997</v>
      </c>
      <c r="W17" s="49">
        <v>0.63539299999999999</v>
      </c>
      <c r="X17" s="49">
        <v>0.63468800000000003</v>
      </c>
      <c r="Y17" s="49">
        <v>0.63402999999999998</v>
      </c>
      <c r="Z17" s="49">
        <v>0.63361599999999996</v>
      </c>
      <c r="AA17" s="49">
        <v>0.63332699999999997</v>
      </c>
      <c r="AB17" s="49">
        <v>0.63297800000000004</v>
      </c>
      <c r="AC17" s="49">
        <v>0.63267200000000001</v>
      </c>
      <c r="AD17" s="49">
        <v>0.63228300000000004</v>
      </c>
      <c r="AE17" s="49">
        <v>0.63197499999999995</v>
      </c>
      <c r="AF17" s="49">
        <v>0.63172099999999998</v>
      </c>
      <c r="AG17" s="49">
        <v>0.63163199999999997</v>
      </c>
      <c r="AH17" s="45">
        <v>-1.1640000000000001E-3</v>
      </c>
    </row>
    <row r="18" spans="1:34" ht="15" customHeight="1" x14ac:dyDescent="0.2">
      <c r="A18" s="48" t="s">
        <v>186</v>
      </c>
      <c r="B18" s="47" t="s">
        <v>187</v>
      </c>
      <c r="C18" s="49">
        <v>1.0968420000000001</v>
      </c>
      <c r="D18" s="49">
        <v>1.111351</v>
      </c>
      <c r="E18" s="49">
        <v>1.1165160000000001</v>
      </c>
      <c r="F18" s="49">
        <v>1.1176710000000001</v>
      </c>
      <c r="G18" s="49">
        <v>1.1223289999999999</v>
      </c>
      <c r="H18" s="49">
        <v>1.126234</v>
      </c>
      <c r="I18" s="49">
        <v>1.127162</v>
      </c>
      <c r="J18" s="49">
        <v>1.127513</v>
      </c>
      <c r="K18" s="49">
        <v>1.127078</v>
      </c>
      <c r="L18" s="49">
        <v>1.1265160000000001</v>
      </c>
      <c r="M18" s="49">
        <v>1.1243700000000001</v>
      </c>
      <c r="N18" s="49">
        <v>1.1241810000000001</v>
      </c>
      <c r="O18" s="49">
        <v>1.1250420000000001</v>
      </c>
      <c r="P18" s="49">
        <v>1.1257010000000001</v>
      </c>
      <c r="Q18" s="49">
        <v>1.126709</v>
      </c>
      <c r="R18" s="49">
        <v>1.128263</v>
      </c>
      <c r="S18" s="49">
        <v>1.1303570000000001</v>
      </c>
      <c r="T18" s="49">
        <v>1.1326210000000001</v>
      </c>
      <c r="U18" s="49">
        <v>1.1349640000000001</v>
      </c>
      <c r="V18" s="49">
        <v>1.1373219999999999</v>
      </c>
      <c r="W18" s="49">
        <v>1.139481</v>
      </c>
      <c r="X18" s="49">
        <v>1.1421790000000001</v>
      </c>
      <c r="Y18" s="49">
        <v>1.1449069999999999</v>
      </c>
      <c r="Z18" s="49">
        <v>1.1481969999999999</v>
      </c>
      <c r="AA18" s="49">
        <v>1.1516150000000001</v>
      </c>
      <c r="AB18" s="49">
        <v>1.154957</v>
      </c>
      <c r="AC18" s="49">
        <v>1.1584049999999999</v>
      </c>
      <c r="AD18" s="49">
        <v>1.1617759999999999</v>
      </c>
      <c r="AE18" s="49">
        <v>1.16513</v>
      </c>
      <c r="AF18" s="49">
        <v>1.168655</v>
      </c>
      <c r="AG18" s="49">
        <v>1.172415</v>
      </c>
      <c r="AH18" s="45">
        <v>2.2230000000000001E-3</v>
      </c>
    </row>
    <row r="19" spans="1:34" ht="15" customHeight="1" x14ac:dyDescent="0.2">
      <c r="A19" s="48" t="s">
        <v>188</v>
      </c>
      <c r="B19" s="47" t="s">
        <v>189</v>
      </c>
      <c r="C19" s="49">
        <v>0.337088</v>
      </c>
      <c r="D19" s="49">
        <v>0.33783099999999999</v>
      </c>
      <c r="E19" s="49">
        <v>0.337507</v>
      </c>
      <c r="F19" s="49">
        <v>0.33756199999999997</v>
      </c>
      <c r="G19" s="49">
        <v>0.33852599999999999</v>
      </c>
      <c r="H19" s="49">
        <v>0.33943499999999999</v>
      </c>
      <c r="I19" s="49">
        <v>0.34001700000000001</v>
      </c>
      <c r="J19" s="49">
        <v>0.34064499999999998</v>
      </c>
      <c r="K19" s="49">
        <v>0.34119699999999997</v>
      </c>
      <c r="L19" s="49">
        <v>0.34171400000000002</v>
      </c>
      <c r="M19" s="49">
        <v>0.340756</v>
      </c>
      <c r="N19" s="49">
        <v>0.34076000000000001</v>
      </c>
      <c r="O19" s="49">
        <v>0.34123999999999999</v>
      </c>
      <c r="P19" s="49">
        <v>0.34174399999999999</v>
      </c>
      <c r="Q19" s="49">
        <v>0.34239900000000001</v>
      </c>
      <c r="R19" s="49">
        <v>0.34317300000000001</v>
      </c>
      <c r="S19" s="49">
        <v>0.344113</v>
      </c>
      <c r="T19" s="49">
        <v>0.34506599999999998</v>
      </c>
      <c r="U19" s="49">
        <v>0.34601399999999999</v>
      </c>
      <c r="V19" s="49">
        <v>0.34699600000000003</v>
      </c>
      <c r="W19" s="49">
        <v>0.34791</v>
      </c>
      <c r="X19" s="49">
        <v>0.34933900000000001</v>
      </c>
      <c r="Y19" s="49">
        <v>0.35082099999999999</v>
      </c>
      <c r="Z19" s="49">
        <v>0.35256700000000002</v>
      </c>
      <c r="AA19" s="49">
        <v>0.35436400000000001</v>
      </c>
      <c r="AB19" s="49">
        <v>0.356207</v>
      </c>
      <c r="AC19" s="49">
        <v>0.35814800000000002</v>
      </c>
      <c r="AD19" s="49">
        <v>0.360068</v>
      </c>
      <c r="AE19" s="49">
        <v>0.36200399999999999</v>
      </c>
      <c r="AF19" s="49">
        <v>0.36402600000000002</v>
      </c>
      <c r="AG19" s="49">
        <v>0.36610100000000001</v>
      </c>
      <c r="AH19" s="45">
        <v>2.7560000000000002E-3</v>
      </c>
    </row>
    <row r="20" spans="1:34" ht="15" customHeight="1" x14ac:dyDescent="0.2">
      <c r="A20" s="48" t="s">
        <v>190</v>
      </c>
      <c r="B20" s="47" t="s">
        <v>191</v>
      </c>
      <c r="C20" s="49">
        <v>0.60388699999999995</v>
      </c>
      <c r="D20" s="49">
        <v>0.60230300000000003</v>
      </c>
      <c r="E20" s="49">
        <v>0.60263</v>
      </c>
      <c r="F20" s="49">
        <v>0.60367300000000002</v>
      </c>
      <c r="G20" s="49">
        <v>0.60732299999999995</v>
      </c>
      <c r="H20" s="49">
        <v>0.61088600000000004</v>
      </c>
      <c r="I20" s="49">
        <v>0.61332799999999998</v>
      </c>
      <c r="J20" s="49">
        <v>0.61582000000000003</v>
      </c>
      <c r="K20" s="49">
        <v>0.61836800000000003</v>
      </c>
      <c r="L20" s="49">
        <v>0.62078999999999995</v>
      </c>
      <c r="M20" s="49">
        <v>0.62181299999999995</v>
      </c>
      <c r="N20" s="49">
        <v>0.62437299999999996</v>
      </c>
      <c r="O20" s="49">
        <v>0.62777899999999998</v>
      </c>
      <c r="P20" s="49">
        <v>0.63122199999999995</v>
      </c>
      <c r="Q20" s="49">
        <v>0.63475400000000004</v>
      </c>
      <c r="R20" s="49">
        <v>0.63845099999999999</v>
      </c>
      <c r="S20" s="49">
        <v>0.64228200000000002</v>
      </c>
      <c r="T20" s="49">
        <v>0.64602499999999996</v>
      </c>
      <c r="U20" s="49">
        <v>0.64963499999999996</v>
      </c>
      <c r="V20" s="49">
        <v>0.65322999999999998</v>
      </c>
      <c r="W20" s="49">
        <v>0.65661499999999995</v>
      </c>
      <c r="X20" s="49">
        <v>0.66067600000000004</v>
      </c>
      <c r="Y20" s="49">
        <v>0.66487200000000002</v>
      </c>
      <c r="Z20" s="49">
        <v>0.66944300000000001</v>
      </c>
      <c r="AA20" s="49">
        <v>0.67413500000000004</v>
      </c>
      <c r="AB20" s="49">
        <v>0.67882600000000004</v>
      </c>
      <c r="AC20" s="49">
        <v>0.68365799999999999</v>
      </c>
      <c r="AD20" s="49">
        <v>0.68838900000000003</v>
      </c>
      <c r="AE20" s="49">
        <v>0.693137</v>
      </c>
      <c r="AF20" s="49">
        <v>0.69787999999999994</v>
      </c>
      <c r="AG20" s="49">
        <v>0.702654</v>
      </c>
      <c r="AH20" s="45">
        <v>5.0619999999999997E-3</v>
      </c>
    </row>
    <row r="21" spans="1:34" ht="15" customHeight="1" x14ac:dyDescent="0.2">
      <c r="A21" s="48" t="s">
        <v>192</v>
      </c>
      <c r="B21" s="47" t="s">
        <v>193</v>
      </c>
      <c r="C21" s="49">
        <v>0.56411</v>
      </c>
      <c r="D21" s="49">
        <v>0.56830599999999998</v>
      </c>
      <c r="E21" s="49">
        <v>0.57334099999999999</v>
      </c>
      <c r="F21" s="49">
        <v>0.57565699999999997</v>
      </c>
      <c r="G21" s="49">
        <v>0.58023999999999998</v>
      </c>
      <c r="H21" s="49">
        <v>0.58452300000000001</v>
      </c>
      <c r="I21" s="49">
        <v>0.58713199999999999</v>
      </c>
      <c r="J21" s="49">
        <v>0.58945199999999998</v>
      </c>
      <c r="K21" s="49">
        <v>0.59148299999999998</v>
      </c>
      <c r="L21" s="49">
        <v>0.59343100000000004</v>
      </c>
      <c r="M21" s="49">
        <v>0.59409699999999999</v>
      </c>
      <c r="N21" s="49">
        <v>0.59594100000000005</v>
      </c>
      <c r="O21" s="49">
        <v>0.59848299999999999</v>
      </c>
      <c r="P21" s="49">
        <v>0.60096799999999995</v>
      </c>
      <c r="Q21" s="49">
        <v>0.60360999999999998</v>
      </c>
      <c r="R21" s="49">
        <v>0.60661399999999999</v>
      </c>
      <c r="S21" s="49">
        <v>0.60999099999999995</v>
      </c>
      <c r="T21" s="49">
        <v>0.61344799999999999</v>
      </c>
      <c r="U21" s="49">
        <v>0.61692400000000003</v>
      </c>
      <c r="V21" s="49">
        <v>0.62045099999999997</v>
      </c>
      <c r="W21" s="49">
        <v>0.62376200000000004</v>
      </c>
      <c r="X21" s="49">
        <v>0.62737799999999999</v>
      </c>
      <c r="Y21" s="49">
        <v>0.63109800000000005</v>
      </c>
      <c r="Z21" s="49">
        <v>0.63518799999999997</v>
      </c>
      <c r="AA21" s="49">
        <v>0.63940699999999995</v>
      </c>
      <c r="AB21" s="49">
        <v>0.64357600000000004</v>
      </c>
      <c r="AC21" s="49">
        <v>0.64782499999999998</v>
      </c>
      <c r="AD21" s="49">
        <v>0.65197499999999997</v>
      </c>
      <c r="AE21" s="49">
        <v>0.65617899999999996</v>
      </c>
      <c r="AF21" s="49">
        <v>0.66043499999999999</v>
      </c>
      <c r="AG21" s="49">
        <v>0.66482799999999997</v>
      </c>
      <c r="AH21" s="45">
        <v>5.4910000000000002E-3</v>
      </c>
    </row>
    <row r="22" spans="1:34" ht="15" customHeight="1" x14ac:dyDescent="0.2">
      <c r="A22" s="48" t="s">
        <v>194</v>
      </c>
      <c r="B22" s="47" t="s">
        <v>195</v>
      </c>
      <c r="C22" s="49">
        <v>0.65298100000000003</v>
      </c>
      <c r="D22" s="49">
        <v>0.658188</v>
      </c>
      <c r="E22" s="49">
        <v>0.66390099999999996</v>
      </c>
      <c r="F22" s="49">
        <v>0.67061400000000004</v>
      </c>
      <c r="G22" s="49">
        <v>0.67984199999999995</v>
      </c>
      <c r="H22" s="49">
        <v>0.68837099999999996</v>
      </c>
      <c r="I22" s="49">
        <v>0.69472800000000001</v>
      </c>
      <c r="J22" s="49">
        <v>0.70032499999999998</v>
      </c>
      <c r="K22" s="49">
        <v>0.70536100000000002</v>
      </c>
      <c r="L22" s="49">
        <v>0.71009199999999995</v>
      </c>
      <c r="M22" s="49">
        <v>0.71340899999999996</v>
      </c>
      <c r="N22" s="49">
        <v>0.71811999999999998</v>
      </c>
      <c r="O22" s="49">
        <v>0.72374700000000003</v>
      </c>
      <c r="P22" s="49">
        <v>0.72938899999999995</v>
      </c>
      <c r="Q22" s="49">
        <v>0.73511800000000005</v>
      </c>
      <c r="R22" s="49">
        <v>0.74089899999999997</v>
      </c>
      <c r="S22" s="49">
        <v>0.74676799999999999</v>
      </c>
      <c r="T22" s="49">
        <v>0.75245600000000001</v>
      </c>
      <c r="U22" s="49">
        <v>0.75822000000000001</v>
      </c>
      <c r="V22" s="49">
        <v>0.76423700000000006</v>
      </c>
      <c r="W22" s="49">
        <v>0.77018200000000003</v>
      </c>
      <c r="X22" s="49">
        <v>0.77658799999999995</v>
      </c>
      <c r="Y22" s="49">
        <v>0.78334400000000004</v>
      </c>
      <c r="Z22" s="49">
        <v>0.79067100000000001</v>
      </c>
      <c r="AA22" s="49">
        <v>0.79838100000000001</v>
      </c>
      <c r="AB22" s="49">
        <v>0.80632499999999996</v>
      </c>
      <c r="AC22" s="49">
        <v>0.81462699999999999</v>
      </c>
      <c r="AD22" s="49">
        <v>0.82322499999999998</v>
      </c>
      <c r="AE22" s="49">
        <v>0.832283</v>
      </c>
      <c r="AF22" s="49">
        <v>0.84179099999999996</v>
      </c>
      <c r="AG22" s="49">
        <v>0.85189899999999996</v>
      </c>
      <c r="AH22" s="45">
        <v>8.9029999999999995E-3</v>
      </c>
    </row>
    <row r="23" spans="1:34" ht="15" customHeight="1" x14ac:dyDescent="0.2">
      <c r="A23" s="48" t="s">
        <v>196</v>
      </c>
      <c r="B23" s="47" t="s">
        <v>197</v>
      </c>
      <c r="C23" s="49">
        <v>0.911659</v>
      </c>
      <c r="D23" s="49">
        <v>0.91372399999999998</v>
      </c>
      <c r="E23" s="49">
        <v>0.91620999999999997</v>
      </c>
      <c r="F23" s="49">
        <v>0.91600199999999998</v>
      </c>
      <c r="G23" s="49">
        <v>0.91861499999999996</v>
      </c>
      <c r="H23" s="49">
        <v>0.92096100000000003</v>
      </c>
      <c r="I23" s="49">
        <v>0.920265</v>
      </c>
      <c r="J23" s="49">
        <v>0.91970399999999997</v>
      </c>
      <c r="K23" s="49">
        <v>0.91922199999999998</v>
      </c>
      <c r="L23" s="49">
        <v>0.91909700000000005</v>
      </c>
      <c r="M23" s="49">
        <v>0.91778700000000002</v>
      </c>
      <c r="N23" s="49">
        <v>0.91822300000000001</v>
      </c>
      <c r="O23" s="49">
        <v>0.92005899999999996</v>
      </c>
      <c r="P23" s="49">
        <v>0.921682</v>
      </c>
      <c r="Q23" s="49">
        <v>0.923925</v>
      </c>
      <c r="R23" s="49">
        <v>0.92717400000000005</v>
      </c>
      <c r="S23" s="49">
        <v>0.93164599999999997</v>
      </c>
      <c r="T23" s="49">
        <v>0.93671300000000002</v>
      </c>
      <c r="U23" s="49">
        <v>0.942415</v>
      </c>
      <c r="V23" s="49">
        <v>0.94853200000000004</v>
      </c>
      <c r="W23" s="49">
        <v>0.95439700000000005</v>
      </c>
      <c r="X23" s="49">
        <v>0.96100200000000002</v>
      </c>
      <c r="Y23" s="49">
        <v>0.96803600000000001</v>
      </c>
      <c r="Z23" s="49">
        <v>0.97639699999999996</v>
      </c>
      <c r="AA23" s="49">
        <v>0.98536000000000001</v>
      </c>
      <c r="AB23" s="49">
        <v>0.99489899999999998</v>
      </c>
      <c r="AC23" s="49">
        <v>1.0052829999999999</v>
      </c>
      <c r="AD23" s="49">
        <v>1.0161480000000001</v>
      </c>
      <c r="AE23" s="49">
        <v>1.027436</v>
      </c>
      <c r="AF23" s="49">
        <v>1.0397989999999999</v>
      </c>
      <c r="AG23" s="49">
        <v>1.0530349999999999</v>
      </c>
      <c r="AH23" s="45">
        <v>4.8170000000000001E-3</v>
      </c>
    </row>
    <row r="24" spans="1:34" ht="15" customHeight="1" x14ac:dyDescent="0.2">
      <c r="A24" s="48" t="s">
        <v>198</v>
      </c>
      <c r="B24" s="47" t="s">
        <v>199</v>
      </c>
      <c r="C24" s="49">
        <v>0.62482599999999999</v>
      </c>
      <c r="D24" s="49">
        <v>0.62857200000000002</v>
      </c>
      <c r="E24" s="49">
        <v>0.63021000000000005</v>
      </c>
      <c r="F24" s="49">
        <v>0.63037399999999999</v>
      </c>
      <c r="G24" s="49">
        <v>0.63226199999999999</v>
      </c>
      <c r="H24" s="49">
        <v>0.63388900000000004</v>
      </c>
      <c r="I24" s="49">
        <v>0.63376600000000005</v>
      </c>
      <c r="J24" s="49">
        <v>0.633745</v>
      </c>
      <c r="K24" s="49">
        <v>0.63379300000000005</v>
      </c>
      <c r="L24" s="49">
        <v>0.63371999999999995</v>
      </c>
      <c r="M24" s="49">
        <v>0.63241400000000003</v>
      </c>
      <c r="N24" s="49">
        <v>0.63230900000000001</v>
      </c>
      <c r="O24" s="49">
        <v>0.63283999999999996</v>
      </c>
      <c r="P24" s="49">
        <v>0.63336999999999999</v>
      </c>
      <c r="Q24" s="49">
        <v>0.63413699999999995</v>
      </c>
      <c r="R24" s="49">
        <v>0.63524700000000001</v>
      </c>
      <c r="S24" s="49">
        <v>0.63669799999999999</v>
      </c>
      <c r="T24" s="49">
        <v>0.638235</v>
      </c>
      <c r="U24" s="49">
        <v>0.639899</v>
      </c>
      <c r="V24" s="49">
        <v>0.641598</v>
      </c>
      <c r="W24" s="49">
        <v>0.64308900000000002</v>
      </c>
      <c r="X24" s="49">
        <v>0.64501500000000001</v>
      </c>
      <c r="Y24" s="49">
        <v>0.64697700000000002</v>
      </c>
      <c r="Z24" s="49">
        <v>0.64934499999999995</v>
      </c>
      <c r="AA24" s="49">
        <v>0.65178499999999995</v>
      </c>
      <c r="AB24" s="49">
        <v>0.65416200000000002</v>
      </c>
      <c r="AC24" s="49">
        <v>0.65659900000000004</v>
      </c>
      <c r="AD24" s="49">
        <v>0.65911399999999998</v>
      </c>
      <c r="AE24" s="49">
        <v>0.66159699999999999</v>
      </c>
      <c r="AF24" s="49">
        <v>0.66424099999999997</v>
      </c>
      <c r="AG24" s="49">
        <v>0.66699799999999998</v>
      </c>
      <c r="AH24" s="45">
        <v>2.1800000000000001E-3</v>
      </c>
    </row>
    <row r="25" spans="1:34" ht="14.25" x14ac:dyDescent="0.2">
      <c r="A25" s="48" t="s">
        <v>200</v>
      </c>
      <c r="B25" s="47" t="s">
        <v>201</v>
      </c>
      <c r="C25" s="49">
        <v>1.4577290000000001</v>
      </c>
      <c r="D25" s="49">
        <v>1.464072</v>
      </c>
      <c r="E25" s="49">
        <v>1.462048</v>
      </c>
      <c r="F25" s="49">
        <v>1.458593</v>
      </c>
      <c r="G25" s="49">
        <v>1.4610510000000001</v>
      </c>
      <c r="H25" s="49">
        <v>1.4634959999999999</v>
      </c>
      <c r="I25" s="49">
        <v>1.4634180000000001</v>
      </c>
      <c r="J25" s="49">
        <v>1.4633080000000001</v>
      </c>
      <c r="K25" s="49">
        <v>1.462423</v>
      </c>
      <c r="L25" s="49">
        <v>1.4614149999999999</v>
      </c>
      <c r="M25" s="49">
        <v>1.4566760000000001</v>
      </c>
      <c r="N25" s="49">
        <v>1.4556849999999999</v>
      </c>
      <c r="O25" s="49">
        <v>1.456631</v>
      </c>
      <c r="P25" s="49">
        <v>1.4576690000000001</v>
      </c>
      <c r="Q25" s="49">
        <v>1.4591780000000001</v>
      </c>
      <c r="R25" s="49">
        <v>1.4613940000000001</v>
      </c>
      <c r="S25" s="49">
        <v>1.4640770000000001</v>
      </c>
      <c r="T25" s="49">
        <v>1.466691</v>
      </c>
      <c r="U25" s="49">
        <v>1.469128</v>
      </c>
      <c r="V25" s="49">
        <v>1.4715819999999999</v>
      </c>
      <c r="W25" s="49">
        <v>1.4733719999999999</v>
      </c>
      <c r="X25" s="49">
        <v>1.4761960000000001</v>
      </c>
      <c r="Y25" s="49">
        <v>1.4790970000000001</v>
      </c>
      <c r="Z25" s="49">
        <v>1.482567</v>
      </c>
      <c r="AA25" s="49">
        <v>1.4863999999999999</v>
      </c>
      <c r="AB25" s="49">
        <v>1.4902899999999999</v>
      </c>
      <c r="AC25" s="49">
        <v>1.4945010000000001</v>
      </c>
      <c r="AD25" s="49">
        <v>1.498604</v>
      </c>
      <c r="AE25" s="49">
        <v>1.5028980000000001</v>
      </c>
      <c r="AF25" s="49">
        <v>1.5072890000000001</v>
      </c>
      <c r="AG25" s="49">
        <v>1.511816</v>
      </c>
      <c r="AH25" s="45">
        <v>1.2149999999999999E-3</v>
      </c>
    </row>
    <row r="26" spans="1:34" ht="14.25" x14ac:dyDescent="0.2">
      <c r="A26" s="48" t="s">
        <v>202</v>
      </c>
      <c r="B26" s="47" t="s">
        <v>203</v>
      </c>
      <c r="C26" s="49">
        <v>0.42515999999999998</v>
      </c>
      <c r="D26" s="49">
        <v>0.42882900000000002</v>
      </c>
      <c r="E26" s="49">
        <v>0.43093799999999999</v>
      </c>
      <c r="F26" s="49">
        <v>0.43218400000000001</v>
      </c>
      <c r="G26" s="49">
        <v>0.43447000000000002</v>
      </c>
      <c r="H26" s="49">
        <v>0.43665700000000002</v>
      </c>
      <c r="I26" s="49">
        <v>0.43834200000000001</v>
      </c>
      <c r="J26" s="49">
        <v>0.44015100000000001</v>
      </c>
      <c r="K26" s="49">
        <v>0.44192500000000001</v>
      </c>
      <c r="L26" s="49">
        <v>0.44348700000000002</v>
      </c>
      <c r="M26" s="49">
        <v>0.44387900000000002</v>
      </c>
      <c r="N26" s="49">
        <v>0.44519300000000001</v>
      </c>
      <c r="O26" s="49">
        <v>0.44674399999999997</v>
      </c>
      <c r="P26" s="49">
        <v>0.448434</v>
      </c>
      <c r="Q26" s="49">
        <v>0.45029799999999998</v>
      </c>
      <c r="R26" s="49">
        <v>0.45242100000000002</v>
      </c>
      <c r="S26" s="49">
        <v>0.45476899999999998</v>
      </c>
      <c r="T26" s="49">
        <v>0.45719500000000002</v>
      </c>
      <c r="U26" s="49">
        <v>0.45966299999999999</v>
      </c>
      <c r="V26" s="49">
        <v>0.46223799999999998</v>
      </c>
      <c r="W26" s="49">
        <v>0.46455600000000002</v>
      </c>
      <c r="X26" s="49">
        <v>0.46726000000000001</v>
      </c>
      <c r="Y26" s="49">
        <v>0.46992200000000001</v>
      </c>
      <c r="Z26" s="49">
        <v>0.47269800000000001</v>
      </c>
      <c r="AA26" s="49">
        <v>0.47558099999999998</v>
      </c>
      <c r="AB26" s="49">
        <v>0.478489</v>
      </c>
      <c r="AC26" s="49">
        <v>0.481431</v>
      </c>
      <c r="AD26" s="49">
        <v>0.48438700000000001</v>
      </c>
      <c r="AE26" s="49">
        <v>0.48736400000000002</v>
      </c>
      <c r="AF26" s="49">
        <v>0.49044199999999999</v>
      </c>
      <c r="AG26" s="49">
        <v>0.493614</v>
      </c>
      <c r="AH26" s="45">
        <v>4.9890000000000004E-3</v>
      </c>
    </row>
    <row r="27" spans="1:34" ht="14.25" x14ac:dyDescent="0.2">
      <c r="A27" s="48" t="s">
        <v>204</v>
      </c>
      <c r="B27" s="47" t="s">
        <v>205</v>
      </c>
      <c r="C27" s="49">
        <v>0.47066400000000003</v>
      </c>
      <c r="D27" s="49">
        <v>0.483518</v>
      </c>
      <c r="E27" s="49">
        <v>0.48544599999999999</v>
      </c>
      <c r="F27" s="49">
        <v>0.486848</v>
      </c>
      <c r="G27" s="49">
        <v>0.489396</v>
      </c>
      <c r="H27" s="49">
        <v>0.491892</v>
      </c>
      <c r="I27" s="49">
        <v>0.493641</v>
      </c>
      <c r="J27" s="49">
        <v>0.49518699999999999</v>
      </c>
      <c r="K27" s="49">
        <v>0.49641299999999999</v>
      </c>
      <c r="L27" s="49">
        <v>0.49771900000000002</v>
      </c>
      <c r="M27" s="49">
        <v>0.498475</v>
      </c>
      <c r="N27" s="49">
        <v>0.50006300000000004</v>
      </c>
      <c r="O27" s="49">
        <v>0.502108</v>
      </c>
      <c r="P27" s="49">
        <v>0.50432299999999997</v>
      </c>
      <c r="Q27" s="49">
        <v>0.50672700000000004</v>
      </c>
      <c r="R27" s="49">
        <v>0.50931099999999996</v>
      </c>
      <c r="S27" s="49">
        <v>0.51205699999999998</v>
      </c>
      <c r="T27" s="49">
        <v>0.51471800000000001</v>
      </c>
      <c r="U27" s="49">
        <v>0.51742699999999997</v>
      </c>
      <c r="V27" s="49">
        <v>0.52022199999999996</v>
      </c>
      <c r="W27" s="49">
        <v>0.52276</v>
      </c>
      <c r="X27" s="49">
        <v>0.52540600000000004</v>
      </c>
      <c r="Y27" s="49">
        <v>0.528165</v>
      </c>
      <c r="Z27" s="49">
        <v>0.53114300000000003</v>
      </c>
      <c r="AA27" s="49">
        <v>0.53432599999999997</v>
      </c>
      <c r="AB27" s="49">
        <v>0.53752900000000003</v>
      </c>
      <c r="AC27" s="49">
        <v>0.54073800000000005</v>
      </c>
      <c r="AD27" s="49">
        <v>0.54394100000000001</v>
      </c>
      <c r="AE27" s="49">
        <v>0.54720100000000005</v>
      </c>
      <c r="AF27" s="49">
        <v>0.55067999999999995</v>
      </c>
      <c r="AG27" s="49">
        <v>0.55433500000000002</v>
      </c>
      <c r="AH27" s="45">
        <v>5.4689999999999999E-3</v>
      </c>
    </row>
    <row r="28" spans="1:34" ht="12" x14ac:dyDescent="0.2">
      <c r="A28" s="48" t="s">
        <v>206</v>
      </c>
      <c r="B28" s="50" t="s">
        <v>207</v>
      </c>
      <c r="C28" s="63">
        <v>7.7990399999999998</v>
      </c>
      <c r="D28" s="63">
        <v>7.8563299999999998</v>
      </c>
      <c r="E28" s="63">
        <v>7.8807989999999997</v>
      </c>
      <c r="F28" s="63">
        <v>7.8892620000000004</v>
      </c>
      <c r="G28" s="63">
        <v>7.9243040000000002</v>
      </c>
      <c r="H28" s="63">
        <v>7.9561520000000003</v>
      </c>
      <c r="I28" s="63">
        <v>7.9697370000000003</v>
      </c>
      <c r="J28" s="63">
        <v>7.9816900000000004</v>
      </c>
      <c r="K28" s="63">
        <v>7.990856</v>
      </c>
      <c r="L28" s="63">
        <v>7.9992130000000001</v>
      </c>
      <c r="M28" s="63">
        <v>7.9914129999999997</v>
      </c>
      <c r="N28" s="63">
        <v>8.0005740000000003</v>
      </c>
      <c r="O28" s="63">
        <v>8.0189260000000004</v>
      </c>
      <c r="P28" s="63">
        <v>8.0372450000000004</v>
      </c>
      <c r="Q28" s="63">
        <v>8.0581639999999997</v>
      </c>
      <c r="R28" s="63">
        <v>8.0830070000000003</v>
      </c>
      <c r="S28" s="63">
        <v>8.1118159999999992</v>
      </c>
      <c r="T28" s="63">
        <v>8.1413329999999995</v>
      </c>
      <c r="U28" s="63">
        <v>8.1715590000000002</v>
      </c>
      <c r="V28" s="63">
        <v>8.2028400000000001</v>
      </c>
      <c r="W28" s="63">
        <v>8.2315140000000007</v>
      </c>
      <c r="X28" s="63">
        <v>8.2657260000000008</v>
      </c>
      <c r="Y28" s="63">
        <v>8.3012689999999996</v>
      </c>
      <c r="Z28" s="63">
        <v>8.3418310000000009</v>
      </c>
      <c r="AA28" s="63">
        <v>8.3846810000000005</v>
      </c>
      <c r="AB28" s="63">
        <v>8.4282369999999993</v>
      </c>
      <c r="AC28" s="63">
        <v>8.4738889999999998</v>
      </c>
      <c r="AD28" s="63">
        <v>8.5199110000000005</v>
      </c>
      <c r="AE28" s="63">
        <v>8.5672049999999995</v>
      </c>
      <c r="AF28" s="63">
        <v>8.6169589999999996</v>
      </c>
      <c r="AG28" s="63">
        <v>8.6693250000000006</v>
      </c>
      <c r="AH28" s="52">
        <v>3.5330000000000001E-3</v>
      </c>
    </row>
    <row r="29" spans="1:34" ht="12" x14ac:dyDescent="0.2"/>
    <row r="30" spans="1:34" ht="12" x14ac:dyDescent="0.2">
      <c r="B30" s="50" t="s">
        <v>208</v>
      </c>
    </row>
    <row r="31" spans="1:34" ht="12" x14ac:dyDescent="0.2">
      <c r="B31" s="50" t="s">
        <v>209</v>
      </c>
    </row>
    <row r="32" spans="1:34" ht="14.25" x14ac:dyDescent="0.2">
      <c r="A32" s="48" t="s">
        <v>210</v>
      </c>
      <c r="B32" s="47" t="s">
        <v>185</v>
      </c>
      <c r="C32" s="49">
        <v>10.401047</v>
      </c>
      <c r="D32" s="49">
        <v>10.459078999999999</v>
      </c>
      <c r="E32" s="49">
        <v>10.517697999999999</v>
      </c>
      <c r="F32" s="49">
        <v>10.579974999999999</v>
      </c>
      <c r="G32" s="49">
        <v>10.642477</v>
      </c>
      <c r="H32" s="49">
        <v>10.705838</v>
      </c>
      <c r="I32" s="49">
        <v>10.769902999999999</v>
      </c>
      <c r="J32" s="49">
        <v>10.834667</v>
      </c>
      <c r="K32" s="49">
        <v>10.899559</v>
      </c>
      <c r="L32" s="49">
        <v>10.964463</v>
      </c>
      <c r="M32" s="49">
        <v>11.029877000000001</v>
      </c>
      <c r="N32" s="49">
        <v>11.096353000000001</v>
      </c>
      <c r="O32" s="49">
        <v>11.163795</v>
      </c>
      <c r="P32" s="49">
        <v>11.231949</v>
      </c>
      <c r="Q32" s="49">
        <v>11.300513</v>
      </c>
      <c r="R32" s="49">
        <v>11.369014999999999</v>
      </c>
      <c r="S32" s="49">
        <v>11.437008000000001</v>
      </c>
      <c r="T32" s="49">
        <v>11.504284</v>
      </c>
      <c r="U32" s="49">
        <v>11.571268</v>
      </c>
      <c r="V32" s="49">
        <v>11.638393000000001</v>
      </c>
      <c r="W32" s="49">
        <v>11.706002</v>
      </c>
      <c r="X32" s="49">
        <v>11.773858000000001</v>
      </c>
      <c r="Y32" s="49">
        <v>11.842093999999999</v>
      </c>
      <c r="Z32" s="49">
        <v>11.910830000000001</v>
      </c>
      <c r="AA32" s="49">
        <v>11.980095</v>
      </c>
      <c r="AB32" s="49">
        <v>12.049887999999999</v>
      </c>
      <c r="AC32" s="49">
        <v>12.120153</v>
      </c>
      <c r="AD32" s="49">
        <v>12.190692</v>
      </c>
      <c r="AE32" s="49">
        <v>12.261725</v>
      </c>
      <c r="AF32" s="49">
        <v>12.333049000000001</v>
      </c>
      <c r="AG32" s="49">
        <v>12.404382999999999</v>
      </c>
      <c r="AH32" s="45">
        <v>5.8890000000000001E-3</v>
      </c>
    </row>
    <row r="33" spans="1:34" ht="14.25" x14ac:dyDescent="0.2">
      <c r="A33" s="48" t="s">
        <v>211</v>
      </c>
      <c r="B33" s="47" t="s">
        <v>187</v>
      </c>
      <c r="C33" s="49">
        <v>13.364542999999999</v>
      </c>
      <c r="D33" s="49">
        <v>13.540215</v>
      </c>
      <c r="E33" s="49">
        <v>13.682116000000001</v>
      </c>
      <c r="F33" s="49">
        <v>13.81958</v>
      </c>
      <c r="G33" s="49">
        <v>13.957295</v>
      </c>
      <c r="H33" s="49">
        <v>14.091369</v>
      </c>
      <c r="I33" s="49">
        <v>14.221698999999999</v>
      </c>
      <c r="J33" s="49">
        <v>14.349561</v>
      </c>
      <c r="K33" s="49">
        <v>14.476467</v>
      </c>
      <c r="L33" s="49">
        <v>14.602676000000001</v>
      </c>
      <c r="M33" s="49">
        <v>14.730013</v>
      </c>
      <c r="N33" s="49">
        <v>14.860734000000001</v>
      </c>
      <c r="O33" s="49">
        <v>14.994685</v>
      </c>
      <c r="P33" s="49">
        <v>15.132128</v>
      </c>
      <c r="Q33" s="49">
        <v>15.272608999999999</v>
      </c>
      <c r="R33" s="49">
        <v>15.413743999999999</v>
      </c>
      <c r="S33" s="49">
        <v>15.555211999999999</v>
      </c>
      <c r="T33" s="49">
        <v>15.695914999999999</v>
      </c>
      <c r="U33" s="49">
        <v>15.837367</v>
      </c>
      <c r="V33" s="49">
        <v>15.979599</v>
      </c>
      <c r="W33" s="49">
        <v>16.123480000000001</v>
      </c>
      <c r="X33" s="49">
        <v>16.268566</v>
      </c>
      <c r="Y33" s="49">
        <v>16.415991000000002</v>
      </c>
      <c r="Z33" s="49">
        <v>16.565761999999999</v>
      </c>
      <c r="AA33" s="49">
        <v>16.718039999999998</v>
      </c>
      <c r="AB33" s="49">
        <v>16.872834999999998</v>
      </c>
      <c r="AC33" s="49">
        <v>17.029934000000001</v>
      </c>
      <c r="AD33" s="49">
        <v>17.189416999999999</v>
      </c>
      <c r="AE33" s="49">
        <v>17.351797000000001</v>
      </c>
      <c r="AF33" s="49">
        <v>17.517942000000001</v>
      </c>
      <c r="AG33" s="49">
        <v>17.687992000000001</v>
      </c>
      <c r="AH33" s="45">
        <v>9.3860000000000002E-3</v>
      </c>
    </row>
    <row r="34" spans="1:34" ht="14.25" x14ac:dyDescent="0.2">
      <c r="A34" s="48" t="s">
        <v>212</v>
      </c>
      <c r="B34" s="47" t="s">
        <v>189</v>
      </c>
      <c r="C34" s="49">
        <v>1.312878</v>
      </c>
      <c r="D34" s="49">
        <v>1.3188979999999999</v>
      </c>
      <c r="E34" s="49">
        <v>1.327555</v>
      </c>
      <c r="F34" s="49">
        <v>1.338627</v>
      </c>
      <c r="G34" s="49">
        <v>1.350954</v>
      </c>
      <c r="H34" s="49">
        <v>1.363926</v>
      </c>
      <c r="I34" s="49">
        <v>1.377248</v>
      </c>
      <c r="J34" s="49">
        <v>1.3907400000000001</v>
      </c>
      <c r="K34" s="49">
        <v>1.4041360000000001</v>
      </c>
      <c r="L34" s="49">
        <v>1.417351</v>
      </c>
      <c r="M34" s="49">
        <v>1.430577</v>
      </c>
      <c r="N34" s="49">
        <v>1.4440850000000001</v>
      </c>
      <c r="O34" s="49">
        <v>1.4579580000000001</v>
      </c>
      <c r="P34" s="49">
        <v>1.4720439999999999</v>
      </c>
      <c r="Q34" s="49">
        <v>1.4861599999999999</v>
      </c>
      <c r="R34" s="49">
        <v>1.5001249999999999</v>
      </c>
      <c r="S34" s="49">
        <v>1.51369</v>
      </c>
      <c r="T34" s="49">
        <v>1.52681</v>
      </c>
      <c r="U34" s="49">
        <v>1.539622</v>
      </c>
      <c r="V34" s="49">
        <v>1.5524500000000001</v>
      </c>
      <c r="W34" s="49">
        <v>1.565485</v>
      </c>
      <c r="X34" s="49">
        <v>1.578694</v>
      </c>
      <c r="Y34" s="49">
        <v>1.59205</v>
      </c>
      <c r="Z34" s="49">
        <v>1.605596</v>
      </c>
      <c r="AA34" s="49">
        <v>1.619327</v>
      </c>
      <c r="AB34" s="49">
        <v>1.6332359999999999</v>
      </c>
      <c r="AC34" s="49">
        <v>1.6472880000000001</v>
      </c>
      <c r="AD34" s="49">
        <v>1.6613770000000001</v>
      </c>
      <c r="AE34" s="49">
        <v>1.6755530000000001</v>
      </c>
      <c r="AF34" s="49">
        <v>1.6897310000000001</v>
      </c>
      <c r="AG34" s="49">
        <v>1.7037690000000001</v>
      </c>
      <c r="AH34" s="45">
        <v>8.7250000000000001E-3</v>
      </c>
    </row>
    <row r="35" spans="1:34" ht="14.25" x14ac:dyDescent="0.2">
      <c r="A35" s="48" t="s">
        <v>213</v>
      </c>
      <c r="B35" s="47" t="s">
        <v>191</v>
      </c>
      <c r="C35" s="49">
        <v>1.917279</v>
      </c>
      <c r="D35" s="49">
        <v>1.924871</v>
      </c>
      <c r="E35" s="49">
        <v>1.9368510000000001</v>
      </c>
      <c r="F35" s="49">
        <v>1.952874</v>
      </c>
      <c r="G35" s="49">
        <v>1.9710240000000001</v>
      </c>
      <c r="H35" s="49">
        <v>1.9903249999999999</v>
      </c>
      <c r="I35" s="49">
        <v>2.0103080000000002</v>
      </c>
      <c r="J35" s="49">
        <v>2.030672</v>
      </c>
      <c r="K35" s="49">
        <v>2.050951</v>
      </c>
      <c r="L35" s="49">
        <v>2.070973</v>
      </c>
      <c r="M35" s="49">
        <v>2.0910489999999999</v>
      </c>
      <c r="N35" s="49">
        <v>2.1116299999999999</v>
      </c>
      <c r="O35" s="49">
        <v>2.1328520000000002</v>
      </c>
      <c r="P35" s="49">
        <v>2.1544539999999999</v>
      </c>
      <c r="Q35" s="49">
        <v>2.1761219999999999</v>
      </c>
      <c r="R35" s="49">
        <v>2.1975440000000002</v>
      </c>
      <c r="S35" s="49">
        <v>2.2182819999999999</v>
      </c>
      <c r="T35" s="49">
        <v>2.2382460000000002</v>
      </c>
      <c r="U35" s="49">
        <v>2.257663</v>
      </c>
      <c r="V35" s="49">
        <v>2.2770820000000001</v>
      </c>
      <c r="W35" s="49">
        <v>2.2968389999999999</v>
      </c>
      <c r="X35" s="49">
        <v>2.316881</v>
      </c>
      <c r="Y35" s="49">
        <v>2.3371710000000001</v>
      </c>
      <c r="Z35" s="49">
        <v>2.357793</v>
      </c>
      <c r="AA35" s="49">
        <v>2.378746</v>
      </c>
      <c r="AB35" s="49">
        <v>2.4000210000000002</v>
      </c>
      <c r="AC35" s="49">
        <v>2.4215629999999999</v>
      </c>
      <c r="AD35" s="49">
        <v>2.4431850000000002</v>
      </c>
      <c r="AE35" s="49">
        <v>2.4649749999999999</v>
      </c>
      <c r="AF35" s="49">
        <v>2.48678</v>
      </c>
      <c r="AG35" s="49">
        <v>2.5083530000000001</v>
      </c>
      <c r="AH35" s="45">
        <v>8.9980000000000008E-3</v>
      </c>
    </row>
    <row r="36" spans="1:34" ht="14.25" x14ac:dyDescent="0.2">
      <c r="A36" s="48" t="s">
        <v>214</v>
      </c>
      <c r="B36" s="47" t="s">
        <v>193</v>
      </c>
      <c r="C36" s="49">
        <v>2.6232890000000002</v>
      </c>
      <c r="D36" s="49">
        <v>2.6526450000000001</v>
      </c>
      <c r="E36" s="49">
        <v>2.685165</v>
      </c>
      <c r="F36" s="49">
        <v>2.719554</v>
      </c>
      <c r="G36" s="49">
        <v>2.7544010000000001</v>
      </c>
      <c r="H36" s="49">
        <v>2.7895639999999999</v>
      </c>
      <c r="I36" s="49">
        <v>2.8249949999999999</v>
      </c>
      <c r="J36" s="49">
        <v>2.8606020000000001</v>
      </c>
      <c r="K36" s="49">
        <v>2.8960680000000001</v>
      </c>
      <c r="L36" s="49">
        <v>2.9313419999999999</v>
      </c>
      <c r="M36" s="49">
        <v>2.9666869999999999</v>
      </c>
      <c r="N36" s="49">
        <v>3.0023770000000001</v>
      </c>
      <c r="O36" s="49">
        <v>3.038424</v>
      </c>
      <c r="P36" s="49">
        <v>3.0746129999999998</v>
      </c>
      <c r="Q36" s="49">
        <v>3.1107870000000002</v>
      </c>
      <c r="R36" s="49">
        <v>3.1467869999999998</v>
      </c>
      <c r="S36" s="49">
        <v>3.1823419999999998</v>
      </c>
      <c r="T36" s="49">
        <v>3.2174749999999999</v>
      </c>
      <c r="U36" s="49">
        <v>3.2523569999999999</v>
      </c>
      <c r="V36" s="49">
        <v>3.2873489999999999</v>
      </c>
      <c r="W36" s="49">
        <v>3.3225639999999999</v>
      </c>
      <c r="X36" s="49">
        <v>3.357891</v>
      </c>
      <c r="Y36" s="49">
        <v>3.3933260000000001</v>
      </c>
      <c r="Z36" s="49">
        <v>3.4289559999999999</v>
      </c>
      <c r="AA36" s="49">
        <v>3.464769</v>
      </c>
      <c r="AB36" s="49">
        <v>3.5007630000000001</v>
      </c>
      <c r="AC36" s="49">
        <v>3.536896</v>
      </c>
      <c r="AD36" s="49">
        <v>3.5730390000000001</v>
      </c>
      <c r="AE36" s="49">
        <v>3.6093109999999999</v>
      </c>
      <c r="AF36" s="49">
        <v>3.6455639999999998</v>
      </c>
      <c r="AG36" s="49">
        <v>3.6816420000000001</v>
      </c>
      <c r="AH36" s="45">
        <v>1.1362000000000001E-2</v>
      </c>
    </row>
    <row r="37" spans="1:34" ht="14.25" x14ac:dyDescent="0.2">
      <c r="A37" s="48" t="s">
        <v>215</v>
      </c>
      <c r="B37" s="47" t="s">
        <v>195</v>
      </c>
      <c r="C37" s="49">
        <v>6.4305729999999999</v>
      </c>
      <c r="D37" s="49">
        <v>6.4729450000000002</v>
      </c>
      <c r="E37" s="49">
        <v>6.5308419999999998</v>
      </c>
      <c r="F37" s="49">
        <v>6.6132809999999997</v>
      </c>
      <c r="G37" s="49">
        <v>6.7062460000000002</v>
      </c>
      <c r="H37" s="49">
        <v>6.798686</v>
      </c>
      <c r="I37" s="49">
        <v>6.8861369999999997</v>
      </c>
      <c r="J37" s="49">
        <v>6.968216</v>
      </c>
      <c r="K37" s="49">
        <v>7.0458660000000002</v>
      </c>
      <c r="L37" s="49">
        <v>7.1211599999999997</v>
      </c>
      <c r="M37" s="49">
        <v>7.1977310000000001</v>
      </c>
      <c r="N37" s="49">
        <v>7.2785310000000001</v>
      </c>
      <c r="O37" s="49">
        <v>7.3631489999999999</v>
      </c>
      <c r="P37" s="49">
        <v>7.4496950000000002</v>
      </c>
      <c r="Q37" s="49">
        <v>7.5359629999999997</v>
      </c>
      <c r="R37" s="49">
        <v>7.6197489999999997</v>
      </c>
      <c r="S37" s="49">
        <v>7.6999829999999996</v>
      </c>
      <c r="T37" s="49">
        <v>7.776789</v>
      </c>
      <c r="U37" s="49">
        <v>7.852811</v>
      </c>
      <c r="V37" s="49">
        <v>7.9305000000000003</v>
      </c>
      <c r="W37" s="49">
        <v>8.0114149999999995</v>
      </c>
      <c r="X37" s="49">
        <v>8.0943609999999993</v>
      </c>
      <c r="Y37" s="49">
        <v>8.1786139999999996</v>
      </c>
      <c r="Z37" s="49">
        <v>8.2637459999999994</v>
      </c>
      <c r="AA37" s="49">
        <v>8.3495000000000008</v>
      </c>
      <c r="AB37" s="49">
        <v>8.4357609999999994</v>
      </c>
      <c r="AC37" s="49">
        <v>8.5224229999999999</v>
      </c>
      <c r="AD37" s="49">
        <v>8.6089649999999995</v>
      </c>
      <c r="AE37" s="49">
        <v>8.6961189999999995</v>
      </c>
      <c r="AF37" s="49">
        <v>8.7836789999999993</v>
      </c>
      <c r="AG37" s="49">
        <v>8.8707569999999993</v>
      </c>
      <c r="AH37" s="45">
        <v>1.0781000000000001E-2</v>
      </c>
    </row>
    <row r="38" spans="1:34" ht="14.25" x14ac:dyDescent="0.2">
      <c r="A38" s="48" t="s">
        <v>216</v>
      </c>
      <c r="B38" s="47" t="s">
        <v>197</v>
      </c>
      <c r="C38" s="49">
        <v>9.5479479999999999</v>
      </c>
      <c r="D38" s="49">
        <v>9.6053230000000003</v>
      </c>
      <c r="E38" s="49">
        <v>9.6692630000000008</v>
      </c>
      <c r="F38" s="49">
        <v>9.739096</v>
      </c>
      <c r="G38" s="49">
        <v>9.8118829999999999</v>
      </c>
      <c r="H38" s="49">
        <v>9.8868410000000004</v>
      </c>
      <c r="I38" s="49">
        <v>9.9640059999999995</v>
      </c>
      <c r="J38" s="49">
        <v>10.042631</v>
      </c>
      <c r="K38" s="49">
        <v>10.121631000000001</v>
      </c>
      <c r="L38" s="49">
        <v>10.200588</v>
      </c>
      <c r="M38" s="49">
        <v>10.279985</v>
      </c>
      <c r="N38" s="49">
        <v>10.360690999999999</v>
      </c>
      <c r="O38" s="49">
        <v>10.442379000000001</v>
      </c>
      <c r="P38" s="49">
        <v>10.524815</v>
      </c>
      <c r="Q38" s="49">
        <v>10.607718</v>
      </c>
      <c r="R38" s="49">
        <v>10.690275</v>
      </c>
      <c r="S38" s="49">
        <v>10.772092000000001</v>
      </c>
      <c r="T38" s="49">
        <v>10.852587</v>
      </c>
      <c r="U38" s="49">
        <v>10.932477</v>
      </c>
      <c r="V38" s="49">
        <v>11.012354</v>
      </c>
      <c r="W38" s="49">
        <v>11.093014</v>
      </c>
      <c r="X38" s="49">
        <v>11.174331</v>
      </c>
      <c r="Y38" s="49">
        <v>11.256216999999999</v>
      </c>
      <c r="Z38" s="49">
        <v>11.338665000000001</v>
      </c>
      <c r="AA38" s="49">
        <v>11.421604</v>
      </c>
      <c r="AB38" s="49">
        <v>11.504979000000001</v>
      </c>
      <c r="AC38" s="49">
        <v>11.588714</v>
      </c>
      <c r="AD38" s="49">
        <v>11.672533</v>
      </c>
      <c r="AE38" s="49">
        <v>11.756667999999999</v>
      </c>
      <c r="AF38" s="49">
        <v>11.840915000000001</v>
      </c>
      <c r="AG38" s="49">
        <v>11.924935</v>
      </c>
      <c r="AH38" s="45">
        <v>7.4380000000000002E-3</v>
      </c>
    </row>
    <row r="39" spans="1:34" ht="14.25" x14ac:dyDescent="0.2">
      <c r="A39" s="48" t="s">
        <v>217</v>
      </c>
      <c r="B39" s="47" t="s">
        <v>199</v>
      </c>
      <c r="C39" s="49">
        <v>9.0393329999999992</v>
      </c>
      <c r="D39" s="49">
        <v>9.1093080000000004</v>
      </c>
      <c r="E39" s="49">
        <v>9.1844280000000005</v>
      </c>
      <c r="F39" s="49">
        <v>9.2650590000000008</v>
      </c>
      <c r="G39" s="49">
        <v>9.3486550000000008</v>
      </c>
      <c r="H39" s="49">
        <v>9.4345400000000001</v>
      </c>
      <c r="I39" s="49">
        <v>9.5226290000000002</v>
      </c>
      <c r="J39" s="49">
        <v>9.6120439999999991</v>
      </c>
      <c r="K39" s="49">
        <v>9.7017240000000005</v>
      </c>
      <c r="L39" s="49">
        <v>9.7912169999999996</v>
      </c>
      <c r="M39" s="49">
        <v>9.8809539999999991</v>
      </c>
      <c r="N39" s="49">
        <v>9.9719069999999999</v>
      </c>
      <c r="O39" s="49">
        <v>10.063834999999999</v>
      </c>
      <c r="P39" s="49">
        <v>10.15659</v>
      </c>
      <c r="Q39" s="49">
        <v>10.249893</v>
      </c>
      <c r="R39" s="49">
        <v>10.342907</v>
      </c>
      <c r="S39" s="49">
        <v>10.435281</v>
      </c>
      <c r="T39" s="49">
        <v>10.526401999999999</v>
      </c>
      <c r="U39" s="49">
        <v>10.617018</v>
      </c>
      <c r="V39" s="49">
        <v>10.707634000000001</v>
      </c>
      <c r="W39" s="49">
        <v>10.799084000000001</v>
      </c>
      <c r="X39" s="49">
        <v>10.891247</v>
      </c>
      <c r="Y39" s="49">
        <v>10.98405</v>
      </c>
      <c r="Z39" s="49">
        <v>11.077507000000001</v>
      </c>
      <c r="AA39" s="49">
        <v>11.171564999999999</v>
      </c>
      <c r="AB39" s="49">
        <v>11.266112</v>
      </c>
      <c r="AC39" s="49">
        <v>11.361072999999999</v>
      </c>
      <c r="AD39" s="49">
        <v>11.456175999999999</v>
      </c>
      <c r="AE39" s="49">
        <v>11.551589999999999</v>
      </c>
      <c r="AF39" s="49">
        <v>11.647159</v>
      </c>
      <c r="AG39" s="49">
        <v>11.742551000000001</v>
      </c>
      <c r="AH39" s="45">
        <v>8.7589999999999994E-3</v>
      </c>
    </row>
    <row r="40" spans="1:34" ht="14.25" x14ac:dyDescent="0.2">
      <c r="A40" s="48" t="s">
        <v>218</v>
      </c>
      <c r="B40" s="47" t="s">
        <v>201</v>
      </c>
      <c r="C40" s="49">
        <v>17.170576000000001</v>
      </c>
      <c r="D40" s="49">
        <v>17.252745000000001</v>
      </c>
      <c r="E40" s="49">
        <v>17.369059</v>
      </c>
      <c r="F40" s="49">
        <v>17.516766000000001</v>
      </c>
      <c r="G40" s="49">
        <v>17.68038</v>
      </c>
      <c r="H40" s="49">
        <v>17.853354</v>
      </c>
      <c r="I40" s="49">
        <v>18.032318</v>
      </c>
      <c r="J40" s="49">
        <v>18.215004</v>
      </c>
      <c r="K40" s="49">
        <v>18.397306</v>
      </c>
      <c r="L40" s="49">
        <v>18.577746999999999</v>
      </c>
      <c r="M40" s="49">
        <v>18.758883999999998</v>
      </c>
      <c r="N40" s="49">
        <v>18.944379999999999</v>
      </c>
      <c r="O40" s="49">
        <v>19.135262999999998</v>
      </c>
      <c r="P40" s="49">
        <v>19.329359</v>
      </c>
      <c r="Q40" s="49">
        <v>19.524183000000001</v>
      </c>
      <c r="R40" s="49">
        <v>19.717141999999999</v>
      </c>
      <c r="S40" s="49">
        <v>19.904453</v>
      </c>
      <c r="T40" s="49">
        <v>20.08531</v>
      </c>
      <c r="U40" s="49">
        <v>20.261488</v>
      </c>
      <c r="V40" s="49">
        <v>20.437550999999999</v>
      </c>
      <c r="W40" s="49">
        <v>20.61619</v>
      </c>
      <c r="X40" s="49">
        <v>20.796961</v>
      </c>
      <c r="Y40" s="49">
        <v>20.979692</v>
      </c>
      <c r="Z40" s="49">
        <v>21.165199000000001</v>
      </c>
      <c r="AA40" s="49">
        <v>21.353505999999999</v>
      </c>
      <c r="AB40" s="49">
        <v>21.544619000000001</v>
      </c>
      <c r="AC40" s="49">
        <v>21.738105999999998</v>
      </c>
      <c r="AD40" s="49">
        <v>21.932388</v>
      </c>
      <c r="AE40" s="49">
        <v>22.128347000000002</v>
      </c>
      <c r="AF40" s="49">
        <v>22.324591000000002</v>
      </c>
      <c r="AG40" s="49">
        <v>22.518999000000001</v>
      </c>
      <c r="AH40" s="45">
        <v>9.0799999999999995E-3</v>
      </c>
    </row>
    <row r="41" spans="1:34" ht="15" customHeight="1" x14ac:dyDescent="0.2">
      <c r="A41" s="48" t="s">
        <v>219</v>
      </c>
      <c r="B41" s="47" t="s">
        <v>203</v>
      </c>
      <c r="C41" s="49">
        <v>14.445923000000001</v>
      </c>
      <c r="D41" s="49">
        <v>14.619474</v>
      </c>
      <c r="E41" s="49">
        <v>14.801429000000001</v>
      </c>
      <c r="F41" s="49">
        <v>14.995264000000001</v>
      </c>
      <c r="G41" s="49">
        <v>15.196892999999999</v>
      </c>
      <c r="H41" s="49">
        <v>15.402658000000001</v>
      </c>
      <c r="I41" s="49">
        <v>15.609934000000001</v>
      </c>
      <c r="J41" s="49">
        <v>15.816564</v>
      </c>
      <c r="K41" s="49">
        <v>16.021194000000001</v>
      </c>
      <c r="L41" s="49">
        <v>16.223849999999999</v>
      </c>
      <c r="M41" s="49">
        <v>16.425837000000001</v>
      </c>
      <c r="N41" s="49">
        <v>16.628616000000001</v>
      </c>
      <c r="O41" s="49">
        <v>16.832305999999999</v>
      </c>
      <c r="P41" s="49">
        <v>17.036573000000001</v>
      </c>
      <c r="Q41" s="49">
        <v>17.241254999999999</v>
      </c>
      <c r="R41" s="49">
        <v>17.445713000000001</v>
      </c>
      <c r="S41" s="49">
        <v>17.648958</v>
      </c>
      <c r="T41" s="49">
        <v>17.85051</v>
      </c>
      <c r="U41" s="49">
        <v>18.051635999999998</v>
      </c>
      <c r="V41" s="49">
        <v>18.253564999999998</v>
      </c>
      <c r="W41" s="49">
        <v>18.457151</v>
      </c>
      <c r="X41" s="49">
        <v>18.662033000000001</v>
      </c>
      <c r="Y41" s="49">
        <v>18.867683</v>
      </c>
      <c r="Z41" s="49">
        <v>19.073982000000001</v>
      </c>
      <c r="AA41" s="49">
        <v>19.280730999999999</v>
      </c>
      <c r="AB41" s="49">
        <v>19.487749000000001</v>
      </c>
      <c r="AC41" s="49">
        <v>19.694813</v>
      </c>
      <c r="AD41" s="49">
        <v>19.901451000000002</v>
      </c>
      <c r="AE41" s="49">
        <v>20.107986</v>
      </c>
      <c r="AF41" s="49">
        <v>20.314608</v>
      </c>
      <c r="AG41" s="49">
        <v>20.521025000000002</v>
      </c>
      <c r="AH41" s="45">
        <v>1.1769999999999999E-2</v>
      </c>
    </row>
    <row r="42" spans="1:34" ht="15" customHeight="1" x14ac:dyDescent="0.2">
      <c r="A42" s="48" t="s">
        <v>220</v>
      </c>
      <c r="B42" s="47" t="s">
        <v>205</v>
      </c>
      <c r="C42" s="49">
        <v>7.3290100000000002</v>
      </c>
      <c r="D42" s="49">
        <v>7.5536450000000004</v>
      </c>
      <c r="E42" s="49">
        <v>7.6232709999999999</v>
      </c>
      <c r="F42" s="49">
        <v>7.7153679999999998</v>
      </c>
      <c r="G42" s="49">
        <v>7.8119870000000002</v>
      </c>
      <c r="H42" s="49">
        <v>7.9024359999999998</v>
      </c>
      <c r="I42" s="49">
        <v>7.9848889999999999</v>
      </c>
      <c r="J42" s="49">
        <v>8.0661679999999993</v>
      </c>
      <c r="K42" s="49">
        <v>8.1513829999999992</v>
      </c>
      <c r="L42" s="49">
        <v>8.2391620000000003</v>
      </c>
      <c r="M42" s="49">
        <v>8.3332130000000006</v>
      </c>
      <c r="N42" s="49">
        <v>8.4352640000000001</v>
      </c>
      <c r="O42" s="49">
        <v>8.5435890000000008</v>
      </c>
      <c r="P42" s="49">
        <v>8.6581720000000004</v>
      </c>
      <c r="Q42" s="49">
        <v>8.7769130000000004</v>
      </c>
      <c r="R42" s="49">
        <v>8.8936729999999997</v>
      </c>
      <c r="S42" s="49">
        <v>9.0090190000000003</v>
      </c>
      <c r="T42" s="49">
        <v>9.1219009999999994</v>
      </c>
      <c r="U42" s="49">
        <v>9.2360919999999993</v>
      </c>
      <c r="V42" s="49">
        <v>9.3506339999999994</v>
      </c>
      <c r="W42" s="49">
        <v>9.4663210000000007</v>
      </c>
      <c r="X42" s="49">
        <v>9.5818899999999996</v>
      </c>
      <c r="Y42" s="49">
        <v>9.7020610000000005</v>
      </c>
      <c r="Z42" s="49">
        <v>9.8250729999999997</v>
      </c>
      <c r="AA42" s="49">
        <v>9.9514390000000006</v>
      </c>
      <c r="AB42" s="49">
        <v>10.080970000000001</v>
      </c>
      <c r="AC42" s="49">
        <v>10.212381000000001</v>
      </c>
      <c r="AD42" s="49">
        <v>10.346550000000001</v>
      </c>
      <c r="AE42" s="49">
        <v>10.484304</v>
      </c>
      <c r="AF42" s="49">
        <v>10.628769999999999</v>
      </c>
      <c r="AG42" s="49">
        <v>10.779809999999999</v>
      </c>
      <c r="AH42" s="45">
        <v>1.2944000000000001E-2</v>
      </c>
    </row>
    <row r="43" spans="1:34" ht="15" customHeight="1" x14ac:dyDescent="0.2">
      <c r="A43" s="48" t="s">
        <v>221</v>
      </c>
      <c r="B43" s="50" t="s">
        <v>207</v>
      </c>
      <c r="C43" s="63">
        <v>93.582397</v>
      </c>
      <c r="D43" s="63">
        <v>94.509147999999996</v>
      </c>
      <c r="E43" s="63">
        <v>95.327674999999999</v>
      </c>
      <c r="F43" s="63">
        <v>96.255447000000004</v>
      </c>
      <c r="G43" s="63">
        <v>97.232192999999995</v>
      </c>
      <c r="H43" s="63">
        <v>98.219536000000005</v>
      </c>
      <c r="I43" s="63">
        <v>99.204063000000005</v>
      </c>
      <c r="J43" s="63">
        <v>100.186874</v>
      </c>
      <c r="K43" s="63">
        <v>101.16629</v>
      </c>
      <c r="L43" s="63">
        <v>102.140533</v>
      </c>
      <c r="M43" s="63">
        <v>103.124809</v>
      </c>
      <c r="N43" s="63">
        <v>104.134567</v>
      </c>
      <c r="O43" s="63">
        <v>105.168228</v>
      </c>
      <c r="P43" s="63">
        <v>106.22038999999999</v>
      </c>
      <c r="Q43" s="63">
        <v>107.28212000000001</v>
      </c>
      <c r="R43" s="63">
        <v>108.33667</v>
      </c>
      <c r="S43" s="63">
        <v>109.376312</v>
      </c>
      <c r="T43" s="63">
        <v>110.396225</v>
      </c>
      <c r="U43" s="63">
        <v>111.40979799999999</v>
      </c>
      <c r="V43" s="63">
        <v>112.427109</v>
      </c>
      <c r="W43" s="63">
        <v>113.45755</v>
      </c>
      <c r="X43" s="63">
        <v>114.49670399999999</v>
      </c>
      <c r="Y43" s="63">
        <v>115.54895</v>
      </c>
      <c r="Z43" s="63">
        <v>116.613113</v>
      </c>
      <c r="AA43" s="63">
        <v>117.689323</v>
      </c>
      <c r="AB43" s="63">
        <v>118.77692399999999</v>
      </c>
      <c r="AC43" s="63">
        <v>119.873344</v>
      </c>
      <c r="AD43" s="63">
        <v>120.975769</v>
      </c>
      <c r="AE43" s="63">
        <v>122.088379</v>
      </c>
      <c r="AF43" s="63">
        <v>123.212791</v>
      </c>
      <c r="AG43" s="63">
        <v>124.34421500000001</v>
      </c>
      <c r="AH43" s="52">
        <v>9.5189999999999997E-3</v>
      </c>
    </row>
    <row r="45" spans="1:34" ht="15" customHeight="1" x14ac:dyDescent="0.2">
      <c r="B45" s="50" t="s">
        <v>222</v>
      </c>
    </row>
    <row r="47" spans="1:34" ht="15" customHeight="1" x14ac:dyDescent="0.2">
      <c r="B47" s="50" t="s">
        <v>130</v>
      </c>
    </row>
    <row r="48" spans="1:34" ht="15" customHeight="1" x14ac:dyDescent="0.2">
      <c r="A48" s="48" t="s">
        <v>223</v>
      </c>
      <c r="B48" s="47" t="s">
        <v>224</v>
      </c>
      <c r="C48" s="49">
        <v>1.6205020000000001</v>
      </c>
      <c r="D48" s="49">
        <v>1.6250230000000001</v>
      </c>
      <c r="E48" s="49">
        <v>1.6291679999999999</v>
      </c>
      <c r="F48" s="49">
        <v>1.6263190000000001</v>
      </c>
      <c r="G48" s="49">
        <v>1.623861</v>
      </c>
      <c r="H48" s="49">
        <v>1.6220410000000001</v>
      </c>
      <c r="I48" s="49">
        <v>1.620376</v>
      </c>
      <c r="J48" s="49">
        <v>1.619348</v>
      </c>
      <c r="K48" s="49">
        <v>1.618592</v>
      </c>
      <c r="L48" s="49">
        <v>1.618519</v>
      </c>
      <c r="M48" s="49">
        <v>1.61903</v>
      </c>
      <c r="N48" s="49">
        <v>1.620017</v>
      </c>
      <c r="O48" s="49">
        <v>1.6211580000000001</v>
      </c>
      <c r="P48" s="49">
        <v>1.622406</v>
      </c>
      <c r="Q48" s="49">
        <v>1.6242110000000001</v>
      </c>
      <c r="R48" s="49">
        <v>1.627691</v>
      </c>
      <c r="S48" s="49">
        <v>1.6313120000000001</v>
      </c>
      <c r="T48" s="49">
        <v>1.6349549999999999</v>
      </c>
      <c r="U48" s="49">
        <v>1.6389750000000001</v>
      </c>
      <c r="V48" s="49">
        <v>1.643049</v>
      </c>
      <c r="W48" s="49">
        <v>1.6476</v>
      </c>
      <c r="X48" s="49">
        <v>1.652641</v>
      </c>
      <c r="Y48" s="49">
        <v>1.658466</v>
      </c>
      <c r="Z48" s="49">
        <v>1.6643680000000001</v>
      </c>
      <c r="AA48" s="49">
        <v>1.670288</v>
      </c>
      <c r="AB48" s="49">
        <v>1.6761900000000001</v>
      </c>
      <c r="AC48" s="49">
        <v>1.6820189999999999</v>
      </c>
      <c r="AD48" s="49">
        <v>1.6879029999999999</v>
      </c>
      <c r="AE48" s="49">
        <v>1.6938789999999999</v>
      </c>
      <c r="AF48" s="49">
        <v>1.7004950000000001</v>
      </c>
      <c r="AG48" s="49">
        <v>1.7070069999999999</v>
      </c>
      <c r="AH48" s="45">
        <v>1.735E-3</v>
      </c>
    </row>
    <row r="49" spans="1:34" ht="15" customHeight="1" x14ac:dyDescent="0.2">
      <c r="A49" s="48" t="s">
        <v>225</v>
      </c>
      <c r="B49" s="47" t="s">
        <v>76</v>
      </c>
      <c r="C49" s="49">
        <v>0.788269</v>
      </c>
      <c r="D49" s="49">
        <v>0.78896200000000005</v>
      </c>
      <c r="E49" s="49">
        <v>0.78959000000000001</v>
      </c>
      <c r="F49" s="49">
        <v>0.79045699999999997</v>
      </c>
      <c r="G49" s="49">
        <v>0.79121399999999997</v>
      </c>
      <c r="H49" s="49">
        <v>0.79192099999999999</v>
      </c>
      <c r="I49" s="49">
        <v>0.79257599999999995</v>
      </c>
      <c r="J49" s="49">
        <v>0.79319399999999995</v>
      </c>
      <c r="K49" s="49">
        <v>0.79377500000000001</v>
      </c>
      <c r="L49" s="49">
        <v>0.79432000000000003</v>
      </c>
      <c r="M49" s="49">
        <v>0.79486999999999997</v>
      </c>
      <c r="N49" s="49">
        <v>0.79538200000000003</v>
      </c>
      <c r="O49" s="49">
        <v>0.79584100000000002</v>
      </c>
      <c r="P49" s="49">
        <v>0.79630699999999999</v>
      </c>
      <c r="Q49" s="49">
        <v>0.79669199999999996</v>
      </c>
      <c r="R49" s="49">
        <v>0.79705000000000004</v>
      </c>
      <c r="S49" s="49">
        <v>0.79738699999999996</v>
      </c>
      <c r="T49" s="49">
        <v>0.79769999999999996</v>
      </c>
      <c r="U49" s="49">
        <v>0.79796100000000003</v>
      </c>
      <c r="V49" s="49">
        <v>0.79819399999999996</v>
      </c>
      <c r="W49" s="49">
        <v>0.79839700000000002</v>
      </c>
      <c r="X49" s="49">
        <v>0.79859100000000005</v>
      </c>
      <c r="Y49" s="49">
        <v>0.79876599999999998</v>
      </c>
      <c r="Z49" s="49">
        <v>0.79893499999999995</v>
      </c>
      <c r="AA49" s="49">
        <v>0.79909399999999997</v>
      </c>
      <c r="AB49" s="49">
        <v>0.79924700000000004</v>
      </c>
      <c r="AC49" s="49">
        <v>0.79939199999999999</v>
      </c>
      <c r="AD49" s="49">
        <v>0.79953200000000002</v>
      </c>
      <c r="AE49" s="49">
        <v>0.79967100000000002</v>
      </c>
      <c r="AF49" s="49">
        <v>0.79980499999999999</v>
      </c>
      <c r="AG49" s="49">
        <v>0.79993700000000001</v>
      </c>
      <c r="AH49" s="45">
        <v>4.8999999999999998E-4</v>
      </c>
    </row>
    <row r="50" spans="1:34" ht="15" customHeight="1" x14ac:dyDescent="0.2">
      <c r="A50" s="48" t="s">
        <v>226</v>
      </c>
      <c r="B50" s="47" t="s">
        <v>52</v>
      </c>
      <c r="C50" s="49">
        <v>0.80938200000000005</v>
      </c>
      <c r="D50" s="49">
        <v>0.81006900000000004</v>
      </c>
      <c r="E50" s="49">
        <v>0.810724</v>
      </c>
      <c r="F50" s="49">
        <v>0.81135299999999999</v>
      </c>
      <c r="G50" s="49">
        <v>0.81195200000000001</v>
      </c>
      <c r="H50" s="49">
        <v>0.81252199999999997</v>
      </c>
      <c r="I50" s="49">
        <v>0.81306</v>
      </c>
      <c r="J50" s="49">
        <v>0.81357100000000004</v>
      </c>
      <c r="K50" s="49">
        <v>0.81405700000000003</v>
      </c>
      <c r="L50" s="49">
        <v>0.81451899999999999</v>
      </c>
      <c r="M50" s="49">
        <v>0.81508100000000006</v>
      </c>
      <c r="N50" s="49">
        <v>0.81561499999999998</v>
      </c>
      <c r="O50" s="49">
        <v>0.81612200000000001</v>
      </c>
      <c r="P50" s="49">
        <v>0.816604</v>
      </c>
      <c r="Q50" s="49">
        <v>0.81706299999999998</v>
      </c>
      <c r="R50" s="49">
        <v>0.81749700000000003</v>
      </c>
      <c r="S50" s="49">
        <v>0.817909</v>
      </c>
      <c r="T50" s="49">
        <v>0.81830099999999995</v>
      </c>
      <c r="U50" s="49">
        <v>0.81867400000000001</v>
      </c>
      <c r="V50" s="49">
        <v>0.81902299999999995</v>
      </c>
      <c r="W50" s="49">
        <v>0.81961700000000004</v>
      </c>
      <c r="X50" s="49">
        <v>0.82018000000000002</v>
      </c>
      <c r="Y50" s="49">
        <v>0.820712</v>
      </c>
      <c r="Z50" s="49">
        <v>0.82121599999999995</v>
      </c>
      <c r="AA50" s="49">
        <v>0.82165699999999997</v>
      </c>
      <c r="AB50" s="49">
        <v>0.82207399999999997</v>
      </c>
      <c r="AC50" s="49">
        <v>0.82250299999999998</v>
      </c>
      <c r="AD50" s="49">
        <v>0.822909</v>
      </c>
      <c r="AE50" s="49">
        <v>0.82325199999999998</v>
      </c>
      <c r="AF50" s="49">
        <v>0.82357599999999997</v>
      </c>
      <c r="AG50" s="49">
        <v>0.823878</v>
      </c>
      <c r="AH50" s="45">
        <v>5.9199999999999997E-4</v>
      </c>
    </row>
    <row r="52" spans="1:34" ht="15" customHeight="1" x14ac:dyDescent="0.2">
      <c r="B52" s="50" t="s">
        <v>107</v>
      </c>
    </row>
    <row r="53" spans="1:34" ht="15" customHeight="1" x14ac:dyDescent="0.2">
      <c r="A53" s="48" t="s">
        <v>227</v>
      </c>
      <c r="B53" s="47" t="s">
        <v>224</v>
      </c>
      <c r="C53" s="49">
        <v>3.5652750000000002</v>
      </c>
      <c r="D53" s="49">
        <v>3.6022599999999998</v>
      </c>
      <c r="E53" s="49">
        <v>3.6372080000000002</v>
      </c>
      <c r="F53" s="49">
        <v>3.6752189999999998</v>
      </c>
      <c r="G53" s="49">
        <v>3.711935</v>
      </c>
      <c r="H53" s="49">
        <v>3.7465619999999999</v>
      </c>
      <c r="I53" s="49">
        <v>3.7795260000000002</v>
      </c>
      <c r="J53" s="49">
        <v>3.8111760000000001</v>
      </c>
      <c r="K53" s="49">
        <v>3.8413029999999999</v>
      </c>
      <c r="L53" s="49">
        <v>3.8701400000000001</v>
      </c>
      <c r="M53" s="49">
        <v>3.9000759999999999</v>
      </c>
      <c r="N53" s="49">
        <v>3.9288470000000002</v>
      </c>
      <c r="O53" s="49">
        <v>3.9565380000000001</v>
      </c>
      <c r="P53" s="49">
        <v>3.9833470000000002</v>
      </c>
      <c r="Q53" s="49">
        <v>4.0088650000000001</v>
      </c>
      <c r="R53" s="49">
        <v>4.033264</v>
      </c>
      <c r="S53" s="49">
        <v>4.0562829999999996</v>
      </c>
      <c r="T53" s="49">
        <v>4.0779930000000002</v>
      </c>
      <c r="U53" s="49">
        <v>4.0987020000000003</v>
      </c>
      <c r="V53" s="49">
        <v>4.1184380000000003</v>
      </c>
      <c r="W53" s="49">
        <v>4.1410460000000002</v>
      </c>
      <c r="X53" s="49">
        <v>4.1627739999999998</v>
      </c>
      <c r="Y53" s="49">
        <v>4.1835969999999998</v>
      </c>
      <c r="Z53" s="49">
        <v>4.2028920000000003</v>
      </c>
      <c r="AA53" s="49">
        <v>4.2219189999999998</v>
      </c>
      <c r="AB53" s="49">
        <v>4.2402810000000004</v>
      </c>
      <c r="AC53" s="49">
        <v>4.257784</v>
      </c>
      <c r="AD53" s="49">
        <v>4.2746649999999997</v>
      </c>
      <c r="AE53" s="49">
        <v>4.2907200000000003</v>
      </c>
      <c r="AF53" s="49">
        <v>4.305974</v>
      </c>
      <c r="AG53" s="49">
        <v>4.3204409999999998</v>
      </c>
      <c r="AH53" s="45">
        <v>6.424E-3</v>
      </c>
    </row>
    <row r="54" spans="1:34" ht="15" customHeight="1" x14ac:dyDescent="0.2">
      <c r="A54" s="48" t="s">
        <v>228</v>
      </c>
      <c r="B54" s="47" t="s">
        <v>76</v>
      </c>
      <c r="C54" s="49">
        <v>0.76141800000000004</v>
      </c>
      <c r="D54" s="49">
        <v>0.78294299999999994</v>
      </c>
      <c r="E54" s="49">
        <v>0.78925100000000004</v>
      </c>
      <c r="F54" s="49">
        <v>0.79997099999999999</v>
      </c>
      <c r="G54" s="49">
        <v>0.81060200000000004</v>
      </c>
      <c r="H54" s="49">
        <v>0.82112799999999997</v>
      </c>
      <c r="I54" s="49">
        <v>0.83156699999999995</v>
      </c>
      <c r="J54" s="49">
        <v>0.841831</v>
      </c>
      <c r="K54" s="49">
        <v>0.85228999999999999</v>
      </c>
      <c r="L54" s="49">
        <v>0.86173699999999998</v>
      </c>
      <c r="M54" s="49">
        <v>0.87113499999999999</v>
      </c>
      <c r="N54" s="49">
        <v>0.88037299999999996</v>
      </c>
      <c r="O54" s="49">
        <v>0.88954900000000003</v>
      </c>
      <c r="P54" s="49">
        <v>0.89869699999999997</v>
      </c>
      <c r="Q54" s="49">
        <v>0.907725</v>
      </c>
      <c r="R54" s="49">
        <v>0.91667399999999999</v>
      </c>
      <c r="S54" s="49">
        <v>0.92546700000000004</v>
      </c>
      <c r="T54" s="49">
        <v>0.93400799999999995</v>
      </c>
      <c r="U54" s="49">
        <v>0.94242700000000001</v>
      </c>
      <c r="V54" s="49">
        <v>0.95077900000000004</v>
      </c>
      <c r="W54" s="49">
        <v>0.95903799999999995</v>
      </c>
      <c r="X54" s="49">
        <v>0.96725499999999998</v>
      </c>
      <c r="Y54" s="49">
        <v>0.97537399999999996</v>
      </c>
      <c r="Z54" s="49">
        <v>0.98350300000000002</v>
      </c>
      <c r="AA54" s="49">
        <v>0.99150099999999997</v>
      </c>
      <c r="AB54" s="49">
        <v>0.99950700000000003</v>
      </c>
      <c r="AC54" s="49">
        <v>1.0074890000000001</v>
      </c>
      <c r="AD54" s="49">
        <v>1.015442</v>
      </c>
      <c r="AE54" s="49">
        <v>1.0233019999999999</v>
      </c>
      <c r="AF54" s="49">
        <v>1.0312129999999999</v>
      </c>
      <c r="AG54" s="49">
        <v>1.0390509999999999</v>
      </c>
      <c r="AH54" s="45">
        <v>1.0416999999999999E-2</v>
      </c>
    </row>
    <row r="56" spans="1:34" ht="15" customHeight="1" x14ac:dyDescent="0.2">
      <c r="B56" s="50" t="s">
        <v>229</v>
      </c>
    </row>
    <row r="57" spans="1:34" ht="15" customHeight="1" x14ac:dyDescent="0.2">
      <c r="A57" s="48" t="s">
        <v>230</v>
      </c>
      <c r="B57" s="47" t="s">
        <v>224</v>
      </c>
      <c r="C57" s="49">
        <v>1.128255</v>
      </c>
      <c r="D57" s="49">
        <v>1.1425719999999999</v>
      </c>
      <c r="E57" s="49">
        <v>1.154606</v>
      </c>
      <c r="F57" s="49">
        <v>1.165794</v>
      </c>
      <c r="G57" s="49">
        <v>1.1765749999999999</v>
      </c>
      <c r="H57" s="49">
        <v>1.1870210000000001</v>
      </c>
      <c r="I57" s="49">
        <v>1.1971369999999999</v>
      </c>
      <c r="J57" s="49">
        <v>1.2067909999999999</v>
      </c>
      <c r="K57" s="49">
        <v>1.216208</v>
      </c>
      <c r="L57" s="49">
        <v>1.225433</v>
      </c>
      <c r="M57" s="49">
        <v>1.2343440000000001</v>
      </c>
      <c r="N57" s="49">
        <v>1.243088</v>
      </c>
      <c r="O57" s="49">
        <v>1.251757</v>
      </c>
      <c r="P57" s="49">
        <v>1.2603599999999999</v>
      </c>
      <c r="Q57" s="49">
        <v>1.2688269999999999</v>
      </c>
      <c r="R57" s="49">
        <v>1.276969</v>
      </c>
      <c r="S57" s="49">
        <v>1.2849010000000001</v>
      </c>
      <c r="T57" s="49">
        <v>1.2923230000000001</v>
      </c>
      <c r="U57" s="49">
        <v>1.2995019999999999</v>
      </c>
      <c r="V57" s="49">
        <v>1.3065869999999999</v>
      </c>
      <c r="W57" s="49">
        <v>1.3134140000000001</v>
      </c>
      <c r="X57" s="49">
        <v>1.3200639999999999</v>
      </c>
      <c r="Y57" s="49">
        <v>1.326605</v>
      </c>
      <c r="Z57" s="49">
        <v>1.3329439999999999</v>
      </c>
      <c r="AA57" s="49">
        <v>1.339162</v>
      </c>
      <c r="AB57" s="49">
        <v>1.3452299999999999</v>
      </c>
      <c r="AC57" s="49">
        <v>1.3512740000000001</v>
      </c>
      <c r="AD57" s="49">
        <v>1.357156</v>
      </c>
      <c r="AE57" s="49">
        <v>1.3628979999999999</v>
      </c>
      <c r="AF57" s="49">
        <v>1.3683179999999999</v>
      </c>
      <c r="AG57" s="49">
        <v>1.3735850000000001</v>
      </c>
      <c r="AH57" s="45">
        <v>6.5799999999999999E-3</v>
      </c>
    </row>
    <row r="58" spans="1:34" ht="14.25" x14ac:dyDescent="0.2">
      <c r="A58" s="48" t="s">
        <v>231</v>
      </c>
      <c r="B58" s="47" t="s">
        <v>76</v>
      </c>
      <c r="C58" s="49">
        <v>0.88786500000000002</v>
      </c>
      <c r="D58" s="49">
        <v>0.89414700000000003</v>
      </c>
      <c r="E58" s="49">
        <v>0.899899</v>
      </c>
      <c r="F58" s="49">
        <v>0.90519799999999995</v>
      </c>
      <c r="G58" s="49">
        <v>0.91002099999999997</v>
      </c>
      <c r="H58" s="49">
        <v>0.91454299999999999</v>
      </c>
      <c r="I58" s="49">
        <v>0.918628</v>
      </c>
      <c r="J58" s="49">
        <v>0.92232199999999998</v>
      </c>
      <c r="K58" s="49">
        <v>0.92566099999999996</v>
      </c>
      <c r="L58" s="49">
        <v>0.92867699999999997</v>
      </c>
      <c r="M58" s="49">
        <v>0.931419</v>
      </c>
      <c r="N58" s="49">
        <v>0.93389599999999995</v>
      </c>
      <c r="O58" s="49">
        <v>0.93613100000000005</v>
      </c>
      <c r="P58" s="49">
        <v>0.93814600000000004</v>
      </c>
      <c r="Q58" s="49">
        <v>0.93995799999999996</v>
      </c>
      <c r="R58" s="49">
        <v>0.94158600000000003</v>
      </c>
      <c r="S58" s="49">
        <v>0.94305000000000005</v>
      </c>
      <c r="T58" s="49">
        <v>0.94436399999999998</v>
      </c>
      <c r="U58" s="49">
        <v>0.945546</v>
      </c>
      <c r="V58" s="49">
        <v>0.94660900000000003</v>
      </c>
      <c r="W58" s="49">
        <v>0.94756300000000004</v>
      </c>
      <c r="X58" s="49">
        <v>0.94842000000000004</v>
      </c>
      <c r="Y58" s="49">
        <v>0.94918899999999995</v>
      </c>
      <c r="Z58" s="49">
        <v>0.94987900000000003</v>
      </c>
      <c r="AA58" s="49">
        <v>0.95049600000000001</v>
      </c>
      <c r="AB58" s="49">
        <v>0.95104900000000003</v>
      </c>
      <c r="AC58" s="49">
        <v>0.95154300000000003</v>
      </c>
      <c r="AD58" s="49">
        <v>0.951986</v>
      </c>
      <c r="AE58" s="49">
        <v>0.95238100000000003</v>
      </c>
      <c r="AF58" s="49">
        <v>0.952735</v>
      </c>
      <c r="AG58" s="49">
        <v>0.95304999999999995</v>
      </c>
      <c r="AH58" s="45">
        <v>2.3640000000000002E-3</v>
      </c>
    </row>
    <row r="59" spans="1:34" ht="15" customHeight="1" x14ac:dyDescent="0.2">
      <c r="A59" s="48" t="s">
        <v>232</v>
      </c>
      <c r="B59" s="47" t="s">
        <v>52</v>
      </c>
      <c r="C59" s="49">
        <v>0.80547100000000005</v>
      </c>
      <c r="D59" s="49">
        <v>0.80662</v>
      </c>
      <c r="E59" s="49">
        <v>0.807728</v>
      </c>
      <c r="F59" s="49">
        <v>0.80878899999999998</v>
      </c>
      <c r="G59" s="49">
        <v>0.80977900000000003</v>
      </c>
      <c r="H59" s="49">
        <v>0.81068200000000001</v>
      </c>
      <c r="I59" s="49">
        <v>0.81149899999999997</v>
      </c>
      <c r="J59" s="49">
        <v>0.81223400000000001</v>
      </c>
      <c r="K59" s="49">
        <v>0.81289900000000004</v>
      </c>
      <c r="L59" s="49">
        <v>0.81350299999999998</v>
      </c>
      <c r="M59" s="49">
        <v>0.814056</v>
      </c>
      <c r="N59" s="49">
        <v>0.81456499999999998</v>
      </c>
      <c r="O59" s="49">
        <v>0.81503400000000004</v>
      </c>
      <c r="P59" s="49">
        <v>0.81546399999999997</v>
      </c>
      <c r="Q59" s="49">
        <v>0.81585600000000003</v>
      </c>
      <c r="R59" s="49">
        <v>0.81621299999999997</v>
      </c>
      <c r="S59" s="49">
        <v>0.81653799999999999</v>
      </c>
      <c r="T59" s="49">
        <v>0.816832</v>
      </c>
      <c r="U59" s="49">
        <v>0.81710099999999997</v>
      </c>
      <c r="V59" s="49">
        <v>0.81734799999999996</v>
      </c>
      <c r="W59" s="49">
        <v>0.817577</v>
      </c>
      <c r="X59" s="49">
        <v>0.81778700000000004</v>
      </c>
      <c r="Y59" s="49">
        <v>0.81797900000000001</v>
      </c>
      <c r="Z59" s="49">
        <v>0.81815199999999999</v>
      </c>
      <c r="AA59" s="49">
        <v>0.81831100000000001</v>
      </c>
      <c r="AB59" s="49">
        <v>0.81845599999999996</v>
      </c>
      <c r="AC59" s="49">
        <v>0.81858799999999998</v>
      </c>
      <c r="AD59" s="49">
        <v>0.81870900000000002</v>
      </c>
      <c r="AE59" s="49">
        <v>0.81881899999999996</v>
      </c>
      <c r="AF59" s="49">
        <v>0.81891999999999998</v>
      </c>
      <c r="AG59" s="49">
        <v>0.81901199999999996</v>
      </c>
      <c r="AH59" s="45">
        <v>5.5599999999999996E-4</v>
      </c>
    </row>
    <row r="61" spans="1:34" ht="15" customHeight="1" x14ac:dyDescent="0.2">
      <c r="B61" s="50" t="s">
        <v>233</v>
      </c>
    </row>
    <row r="62" spans="1:34" ht="15" customHeight="1" x14ac:dyDescent="0.2">
      <c r="A62" s="48" t="s">
        <v>234</v>
      </c>
      <c r="B62" s="47" t="s">
        <v>224</v>
      </c>
      <c r="C62" s="49">
        <v>0.55371400000000004</v>
      </c>
      <c r="D62" s="49">
        <v>0.56333999999999995</v>
      </c>
      <c r="E62" s="49">
        <v>0.57286400000000004</v>
      </c>
      <c r="F62" s="49">
        <v>0.58195300000000005</v>
      </c>
      <c r="G62" s="49">
        <v>0.59062099999999995</v>
      </c>
      <c r="H62" s="49">
        <v>0.599302</v>
      </c>
      <c r="I62" s="49">
        <v>0.62026999999999999</v>
      </c>
      <c r="J62" s="49">
        <v>0.64116600000000001</v>
      </c>
      <c r="K62" s="49">
        <v>0.66191699999999998</v>
      </c>
      <c r="L62" s="49">
        <v>0.68248200000000003</v>
      </c>
      <c r="M62" s="49">
        <v>0.70388700000000004</v>
      </c>
      <c r="N62" s="49">
        <v>0.72514500000000004</v>
      </c>
      <c r="O62" s="49">
        <v>0.74609899999999996</v>
      </c>
      <c r="P62" s="49">
        <v>0.76679799999999998</v>
      </c>
      <c r="Q62" s="49">
        <v>0.78717099999999995</v>
      </c>
      <c r="R62" s="49">
        <v>0.80715199999999998</v>
      </c>
      <c r="S62" s="49">
        <v>0.82667199999999996</v>
      </c>
      <c r="T62" s="49">
        <v>0.84570199999999995</v>
      </c>
      <c r="U62" s="49">
        <v>0.86424900000000004</v>
      </c>
      <c r="V62" s="49">
        <v>0.88232299999999997</v>
      </c>
      <c r="W62" s="49">
        <v>0.90290700000000002</v>
      </c>
      <c r="X62" s="49">
        <v>0.92303900000000005</v>
      </c>
      <c r="Y62" s="49">
        <v>0.94269700000000001</v>
      </c>
      <c r="Z62" s="49">
        <v>0.96185600000000004</v>
      </c>
      <c r="AA62" s="49">
        <v>0.98049600000000003</v>
      </c>
      <c r="AB62" s="49">
        <v>0.99860099999999996</v>
      </c>
      <c r="AC62" s="49">
        <v>1.0161480000000001</v>
      </c>
      <c r="AD62" s="49">
        <v>1.033123</v>
      </c>
      <c r="AE62" s="49">
        <v>1.0495300000000001</v>
      </c>
      <c r="AF62" s="49">
        <v>1.065361</v>
      </c>
      <c r="AG62" s="49">
        <v>1.080603</v>
      </c>
      <c r="AH62" s="45">
        <v>2.2537999999999999E-2</v>
      </c>
    </row>
    <row r="64" spans="1:34" ht="15" customHeight="1" x14ac:dyDescent="0.2">
      <c r="B64" s="50" t="s">
        <v>235</v>
      </c>
    </row>
    <row r="65" spans="1:34" ht="15" customHeight="1" x14ac:dyDescent="0.2">
      <c r="A65" s="48" t="s">
        <v>236</v>
      </c>
      <c r="B65" s="47" t="s">
        <v>224</v>
      </c>
      <c r="C65" s="49">
        <v>0.69221600000000005</v>
      </c>
      <c r="D65" s="49">
        <v>0.69291199999999997</v>
      </c>
      <c r="E65" s="49">
        <v>0.693554</v>
      </c>
      <c r="F65" s="49">
        <v>0.69414699999999996</v>
      </c>
      <c r="G65" s="49">
        <v>0.69469000000000003</v>
      </c>
      <c r="H65" s="49">
        <v>0.69518400000000002</v>
      </c>
      <c r="I65" s="49">
        <v>0.69563200000000003</v>
      </c>
      <c r="J65" s="49">
        <v>0.69603899999999996</v>
      </c>
      <c r="K65" s="49">
        <v>0.696407</v>
      </c>
      <c r="L65" s="49">
        <v>0.69674100000000005</v>
      </c>
      <c r="M65" s="49">
        <v>0.69704299999999997</v>
      </c>
      <c r="N65" s="49">
        <v>0.69731799999999999</v>
      </c>
      <c r="O65" s="49">
        <v>0.69756799999999997</v>
      </c>
      <c r="P65" s="49">
        <v>0.69779500000000005</v>
      </c>
      <c r="Q65" s="49">
        <v>0.69800099999999998</v>
      </c>
      <c r="R65" s="49">
        <v>0.698187</v>
      </c>
      <c r="S65" s="49">
        <v>0.69835499999999995</v>
      </c>
      <c r="T65" s="49">
        <v>0.69850800000000002</v>
      </c>
      <c r="U65" s="49">
        <v>0.69864499999999996</v>
      </c>
      <c r="V65" s="49">
        <v>0.69877</v>
      </c>
      <c r="W65" s="49">
        <v>0.69888300000000003</v>
      </c>
      <c r="X65" s="49">
        <v>0.69898700000000002</v>
      </c>
      <c r="Y65" s="49">
        <v>0.69908099999999995</v>
      </c>
      <c r="Z65" s="49">
        <v>0.69916599999999995</v>
      </c>
      <c r="AA65" s="49">
        <v>0.69924299999999995</v>
      </c>
      <c r="AB65" s="49">
        <v>0.69931299999999996</v>
      </c>
      <c r="AC65" s="49">
        <v>0.69937700000000003</v>
      </c>
      <c r="AD65" s="49">
        <v>0.699434</v>
      </c>
      <c r="AE65" s="49">
        <v>0.69948699999999997</v>
      </c>
      <c r="AF65" s="49">
        <v>0.69953500000000002</v>
      </c>
      <c r="AG65" s="49">
        <v>0.699577</v>
      </c>
      <c r="AH65" s="45">
        <v>3.5300000000000002E-4</v>
      </c>
    </row>
    <row r="66" spans="1:34" ht="14.25" x14ac:dyDescent="0.2">
      <c r="A66" s="48" t="s">
        <v>237</v>
      </c>
      <c r="B66" s="47" t="s">
        <v>76</v>
      </c>
      <c r="C66" s="49">
        <v>0.31666699999999998</v>
      </c>
      <c r="D66" s="49">
        <v>0.31666699999999998</v>
      </c>
      <c r="E66" s="49">
        <v>0.31666699999999998</v>
      </c>
      <c r="F66" s="49">
        <v>0.31666699999999998</v>
      </c>
      <c r="G66" s="49">
        <v>0.31666699999999998</v>
      </c>
      <c r="H66" s="49">
        <v>0.31666699999999998</v>
      </c>
      <c r="I66" s="49">
        <v>0.31666699999999998</v>
      </c>
      <c r="J66" s="49">
        <v>0.31666699999999998</v>
      </c>
      <c r="K66" s="49">
        <v>0.31666699999999998</v>
      </c>
      <c r="L66" s="49">
        <v>0.31666699999999998</v>
      </c>
      <c r="M66" s="49">
        <v>0.31666699999999998</v>
      </c>
      <c r="N66" s="49">
        <v>0.31666699999999998</v>
      </c>
      <c r="O66" s="49">
        <v>0.31666699999999998</v>
      </c>
      <c r="P66" s="49">
        <v>0.31666699999999998</v>
      </c>
      <c r="Q66" s="49">
        <v>0.31666699999999998</v>
      </c>
      <c r="R66" s="49">
        <v>0.31666699999999998</v>
      </c>
      <c r="S66" s="49">
        <v>0.31666699999999998</v>
      </c>
      <c r="T66" s="49">
        <v>0.31666699999999998</v>
      </c>
      <c r="U66" s="49">
        <v>0.31666699999999998</v>
      </c>
      <c r="V66" s="49">
        <v>0.31666699999999998</v>
      </c>
      <c r="W66" s="49">
        <v>0.31666699999999998</v>
      </c>
      <c r="X66" s="49">
        <v>0.31666699999999998</v>
      </c>
      <c r="Y66" s="49">
        <v>0.31666699999999998</v>
      </c>
      <c r="Z66" s="49">
        <v>0.31666699999999998</v>
      </c>
      <c r="AA66" s="49">
        <v>0.31666699999999998</v>
      </c>
      <c r="AB66" s="49">
        <v>0.31666699999999998</v>
      </c>
      <c r="AC66" s="49">
        <v>0.31666699999999998</v>
      </c>
      <c r="AD66" s="49">
        <v>0.31666699999999998</v>
      </c>
      <c r="AE66" s="49">
        <v>0.31666699999999998</v>
      </c>
      <c r="AF66" s="49">
        <v>0.31666699999999998</v>
      </c>
      <c r="AG66" s="49">
        <v>0.31666699999999998</v>
      </c>
      <c r="AH66" s="45">
        <v>0</v>
      </c>
    </row>
    <row r="68" spans="1:34" ht="15" customHeight="1" x14ac:dyDescent="0.2">
      <c r="B68" s="50" t="s">
        <v>238</v>
      </c>
    </row>
    <row r="69" spans="1:34" ht="15" customHeight="1" x14ac:dyDescent="0.2">
      <c r="B69" s="50" t="s">
        <v>239</v>
      </c>
    </row>
    <row r="70" spans="1:34" ht="15" customHeight="1" x14ac:dyDescent="0.2">
      <c r="A70" s="48" t="s">
        <v>240</v>
      </c>
      <c r="B70" s="47" t="s">
        <v>224</v>
      </c>
      <c r="C70" s="49">
        <v>70.971785999999994</v>
      </c>
      <c r="D70" s="49">
        <v>74.258797000000001</v>
      </c>
      <c r="E70" s="49">
        <v>77.173766999999998</v>
      </c>
      <c r="F70" s="49">
        <v>80.083275</v>
      </c>
      <c r="G70" s="49">
        <v>82.883812000000006</v>
      </c>
      <c r="H70" s="49">
        <v>85.498360000000005</v>
      </c>
      <c r="I70" s="49">
        <v>87.889663999999996</v>
      </c>
      <c r="J70" s="49">
        <v>90.071938000000003</v>
      </c>
      <c r="K70" s="49">
        <v>92.732902999999993</v>
      </c>
      <c r="L70" s="49">
        <v>95.399558999999996</v>
      </c>
      <c r="M70" s="49">
        <v>100.26095599999999</v>
      </c>
      <c r="N70" s="49">
        <v>105.068443</v>
      </c>
      <c r="O70" s="49">
        <v>109.729782</v>
      </c>
      <c r="P70" s="49">
        <v>114.18821699999999</v>
      </c>
      <c r="Q70" s="49">
        <v>118.415131</v>
      </c>
      <c r="R70" s="49">
        <v>122.392563</v>
      </c>
      <c r="S70" s="49">
        <v>126.107384</v>
      </c>
      <c r="T70" s="49">
        <v>129.59187299999999</v>
      </c>
      <c r="U70" s="49">
        <v>132.83873</v>
      </c>
      <c r="V70" s="49">
        <v>135.89059399999999</v>
      </c>
      <c r="W70" s="49">
        <v>139.812332</v>
      </c>
      <c r="X70" s="49">
        <v>143.427032</v>
      </c>
      <c r="Y70" s="49">
        <v>146.739822</v>
      </c>
      <c r="Z70" s="49">
        <v>149.752792</v>
      </c>
      <c r="AA70" s="49">
        <v>152.48902899999999</v>
      </c>
      <c r="AB70" s="49">
        <v>154.965317</v>
      </c>
      <c r="AC70" s="49">
        <v>157.194244</v>
      </c>
      <c r="AD70" s="49">
        <v>159.19783000000001</v>
      </c>
      <c r="AE70" s="49">
        <v>160.988586</v>
      </c>
      <c r="AF70" s="49">
        <v>162.57330300000001</v>
      </c>
      <c r="AG70" s="49">
        <v>163.97959900000001</v>
      </c>
      <c r="AH70" s="45">
        <v>2.8309000000000001E-2</v>
      </c>
    </row>
    <row r="72" spans="1:34" ht="15" customHeight="1" x14ac:dyDescent="0.2">
      <c r="B72" s="50" t="s">
        <v>241</v>
      </c>
    </row>
    <row r="73" spans="1:34" ht="15" customHeight="1" x14ac:dyDescent="0.2">
      <c r="A73" s="48" t="s">
        <v>242</v>
      </c>
      <c r="B73" s="47" t="s">
        <v>224</v>
      </c>
      <c r="C73" s="49">
        <v>2.6778110000000002</v>
      </c>
      <c r="D73" s="49">
        <v>2.7068249999999998</v>
      </c>
      <c r="E73" s="49">
        <v>2.7400229999999999</v>
      </c>
      <c r="F73" s="49">
        <v>2.770146</v>
      </c>
      <c r="G73" s="49">
        <v>2.7973439999999998</v>
      </c>
      <c r="H73" s="49">
        <v>2.8217370000000002</v>
      </c>
      <c r="I73" s="49">
        <v>2.8433660000000001</v>
      </c>
      <c r="J73" s="49">
        <v>2.8623859999999999</v>
      </c>
      <c r="K73" s="49">
        <v>2.879292</v>
      </c>
      <c r="L73" s="49">
        <v>2.8942860000000001</v>
      </c>
      <c r="M73" s="49">
        <v>2.9158819999999999</v>
      </c>
      <c r="N73" s="49">
        <v>2.935327</v>
      </c>
      <c r="O73" s="49">
        <v>2.9526180000000002</v>
      </c>
      <c r="P73" s="49">
        <v>2.968194</v>
      </c>
      <c r="Q73" s="49">
        <v>2.9820099999999998</v>
      </c>
      <c r="R73" s="49">
        <v>2.9942489999999999</v>
      </c>
      <c r="S73" s="49">
        <v>3.0050319999999999</v>
      </c>
      <c r="T73" s="49">
        <v>3.0143110000000002</v>
      </c>
      <c r="U73" s="49">
        <v>3.0222380000000002</v>
      </c>
      <c r="V73" s="49">
        <v>3.0291440000000001</v>
      </c>
      <c r="W73" s="49">
        <v>3.0371030000000001</v>
      </c>
      <c r="X73" s="49">
        <v>3.0444499999999999</v>
      </c>
      <c r="Y73" s="49">
        <v>3.0509680000000001</v>
      </c>
      <c r="Z73" s="49">
        <v>3.0566939999999998</v>
      </c>
      <c r="AA73" s="49">
        <v>3.061763</v>
      </c>
      <c r="AB73" s="49">
        <v>3.0662050000000001</v>
      </c>
      <c r="AC73" s="49">
        <v>3.070122</v>
      </c>
      <c r="AD73" s="49">
        <v>3.073572</v>
      </c>
      <c r="AE73" s="49">
        <v>3.0765889999999998</v>
      </c>
      <c r="AF73" s="49">
        <v>3.0792250000000001</v>
      </c>
      <c r="AG73" s="49">
        <v>3.0815030000000001</v>
      </c>
      <c r="AH73" s="45">
        <v>4.692E-3</v>
      </c>
    </row>
    <row r="74" spans="1:34" ht="12" x14ac:dyDescent="0.2"/>
    <row r="75" spans="1:34" ht="15" customHeight="1" x14ac:dyDescent="0.2">
      <c r="B75" s="50" t="s">
        <v>140</v>
      </c>
    </row>
    <row r="76" spans="1:34" ht="15" customHeight="1" x14ac:dyDescent="0.2">
      <c r="B76" s="50" t="s">
        <v>141</v>
      </c>
    </row>
    <row r="77" spans="1:34" ht="15" customHeight="1" x14ac:dyDescent="0.2">
      <c r="B77" s="50" t="s">
        <v>142</v>
      </c>
    </row>
    <row r="78" spans="1:34" ht="15" customHeight="1" x14ac:dyDescent="0.2">
      <c r="A78" s="48" t="s">
        <v>243</v>
      </c>
      <c r="B78" s="47" t="s">
        <v>244</v>
      </c>
      <c r="C78" s="46">
        <v>1.7117E-2</v>
      </c>
      <c r="D78" s="46">
        <v>1.7117E-2</v>
      </c>
      <c r="E78" s="46">
        <v>1.7117E-2</v>
      </c>
      <c r="F78" s="46">
        <v>1.7117E-2</v>
      </c>
      <c r="G78" s="46">
        <v>1.7117E-2</v>
      </c>
      <c r="H78" s="46">
        <v>1.7117E-2</v>
      </c>
      <c r="I78" s="46">
        <v>1.7117E-2</v>
      </c>
      <c r="J78" s="46">
        <v>1.7117E-2</v>
      </c>
      <c r="K78" s="46">
        <v>1.7117E-2</v>
      </c>
      <c r="L78" s="46">
        <v>1.7117E-2</v>
      </c>
      <c r="M78" s="46">
        <v>1.7117E-2</v>
      </c>
      <c r="N78" s="46">
        <v>1.7117E-2</v>
      </c>
      <c r="O78" s="46">
        <v>1.7117E-2</v>
      </c>
      <c r="P78" s="46">
        <v>1.7117E-2</v>
      </c>
      <c r="Q78" s="46">
        <v>1.7117E-2</v>
      </c>
      <c r="R78" s="46">
        <v>1.7117E-2</v>
      </c>
      <c r="S78" s="46">
        <v>1.7117E-2</v>
      </c>
      <c r="T78" s="46">
        <v>1.7117E-2</v>
      </c>
      <c r="U78" s="46">
        <v>1.7117E-2</v>
      </c>
      <c r="V78" s="46">
        <v>1.7117E-2</v>
      </c>
      <c r="W78" s="46">
        <v>1.7117E-2</v>
      </c>
      <c r="X78" s="46">
        <v>1.7117E-2</v>
      </c>
      <c r="Y78" s="46">
        <v>1.7117E-2</v>
      </c>
      <c r="Z78" s="46">
        <v>1.7117E-2</v>
      </c>
      <c r="AA78" s="46">
        <v>1.7117E-2</v>
      </c>
      <c r="AB78" s="46">
        <v>1.7117E-2</v>
      </c>
      <c r="AC78" s="46">
        <v>1.7117E-2</v>
      </c>
      <c r="AD78" s="46">
        <v>1.7117E-2</v>
      </c>
      <c r="AE78" s="46">
        <v>1.7117E-2</v>
      </c>
      <c r="AF78" s="46">
        <v>1.7117E-2</v>
      </c>
      <c r="AG78" s="46">
        <v>1.7117E-2</v>
      </c>
      <c r="AH78" s="45">
        <v>0</v>
      </c>
    </row>
    <row r="79" spans="1:34" ht="15" customHeight="1" x14ac:dyDescent="0.2">
      <c r="A79" s="48" t="s">
        <v>245</v>
      </c>
      <c r="B79" s="47" t="s">
        <v>246</v>
      </c>
      <c r="C79" s="46">
        <v>1.3771519999999999</v>
      </c>
      <c r="D79" s="46">
        <v>1.4019250000000001</v>
      </c>
      <c r="E79" s="46">
        <v>1.4164019999999999</v>
      </c>
      <c r="F79" s="46">
        <v>1.4328909999999999</v>
      </c>
      <c r="G79" s="46">
        <v>1.4531879999999999</v>
      </c>
      <c r="H79" s="46">
        <v>1.469762</v>
      </c>
      <c r="I79" s="46">
        <v>1.4852510000000001</v>
      </c>
      <c r="J79" s="46">
        <v>1.5036160000000001</v>
      </c>
      <c r="K79" s="46">
        <v>1.5188839999999999</v>
      </c>
      <c r="L79" s="46">
        <v>1.5325880000000001</v>
      </c>
      <c r="M79" s="46">
        <v>1.5458890000000001</v>
      </c>
      <c r="N79" s="46">
        <v>1.5620400000000001</v>
      </c>
      <c r="O79" s="46">
        <v>1.576147</v>
      </c>
      <c r="P79" s="46">
        <v>1.5976330000000001</v>
      </c>
      <c r="Q79" s="46">
        <v>1.6120650000000001</v>
      </c>
      <c r="R79" s="46">
        <v>1.6287229999999999</v>
      </c>
      <c r="S79" s="46">
        <v>1.642487</v>
      </c>
      <c r="T79" s="46">
        <v>1.656058</v>
      </c>
      <c r="U79" s="46">
        <v>1.6693309999999999</v>
      </c>
      <c r="V79" s="46">
        <v>1.682823</v>
      </c>
      <c r="W79" s="46">
        <v>1.697913</v>
      </c>
      <c r="X79" s="46">
        <v>1.7137039999999999</v>
      </c>
      <c r="Y79" s="46">
        <v>1.7312590000000001</v>
      </c>
      <c r="Z79" s="46">
        <v>1.7450859999999999</v>
      </c>
      <c r="AA79" s="46">
        <v>1.7615479999999999</v>
      </c>
      <c r="AB79" s="46">
        <v>1.776035</v>
      </c>
      <c r="AC79" s="46">
        <v>1.7905040000000001</v>
      </c>
      <c r="AD79" s="46">
        <v>1.8077080000000001</v>
      </c>
      <c r="AE79" s="46">
        <v>1.822492</v>
      </c>
      <c r="AF79" s="46">
        <v>1.8373409999999999</v>
      </c>
      <c r="AG79" s="46">
        <v>1.8523069999999999</v>
      </c>
      <c r="AH79" s="45">
        <v>9.9290000000000003E-3</v>
      </c>
    </row>
    <row r="80" spans="1:34" ht="14.25" x14ac:dyDescent="0.2">
      <c r="A80" s="48" t="s">
        <v>247</v>
      </c>
      <c r="B80" s="47" t="s">
        <v>146</v>
      </c>
      <c r="C80" s="46">
        <v>15.855377000000001</v>
      </c>
      <c r="D80" s="46">
        <v>18.601106999999999</v>
      </c>
      <c r="E80" s="46">
        <v>20.460981</v>
      </c>
      <c r="F80" s="46">
        <v>21.483484000000001</v>
      </c>
      <c r="G80" s="46">
        <v>22.522703</v>
      </c>
      <c r="H80" s="46">
        <v>24.303801</v>
      </c>
      <c r="I80" s="46">
        <v>25.692965000000001</v>
      </c>
      <c r="J80" s="46">
        <v>27.727333000000002</v>
      </c>
      <c r="K80" s="46">
        <v>28.970452999999999</v>
      </c>
      <c r="L80" s="46">
        <v>30.419027</v>
      </c>
      <c r="M80" s="46">
        <v>31.211359000000002</v>
      </c>
      <c r="N80" s="46">
        <v>32.670254</v>
      </c>
      <c r="O80" s="46">
        <v>33.151218</v>
      </c>
      <c r="P80" s="46">
        <v>34.831493000000002</v>
      </c>
      <c r="Q80" s="46">
        <v>35.619900000000001</v>
      </c>
      <c r="R80" s="46">
        <v>37.394196000000001</v>
      </c>
      <c r="S80" s="46">
        <v>39.220897999999998</v>
      </c>
      <c r="T80" s="46">
        <v>40.426169999999999</v>
      </c>
      <c r="U80" s="46">
        <v>41.678528</v>
      </c>
      <c r="V80" s="46">
        <v>42.961123999999998</v>
      </c>
      <c r="W80" s="46">
        <v>44.494712999999997</v>
      </c>
      <c r="X80" s="46">
        <v>46.094334000000003</v>
      </c>
      <c r="Y80" s="46">
        <v>47.954796000000002</v>
      </c>
      <c r="Z80" s="46">
        <v>48.456595999999998</v>
      </c>
      <c r="AA80" s="46">
        <v>49.990715000000002</v>
      </c>
      <c r="AB80" s="46">
        <v>51.292999000000002</v>
      </c>
      <c r="AC80" s="46">
        <v>52.885100999999999</v>
      </c>
      <c r="AD80" s="46">
        <v>54.616947000000003</v>
      </c>
      <c r="AE80" s="46">
        <v>55.912533000000003</v>
      </c>
      <c r="AF80" s="46">
        <v>56.571514000000001</v>
      </c>
      <c r="AG80" s="46">
        <v>57.291775000000001</v>
      </c>
      <c r="AH80" s="45">
        <v>4.3751999999999999E-2</v>
      </c>
    </row>
    <row r="81" spans="1:34" ht="15" customHeight="1" x14ac:dyDescent="0.2">
      <c r="A81" s="48" t="s">
        <v>248</v>
      </c>
      <c r="B81" s="47" t="s">
        <v>148</v>
      </c>
      <c r="C81" s="46">
        <v>0.55488099999999996</v>
      </c>
      <c r="D81" s="46">
        <v>0.55845900000000004</v>
      </c>
      <c r="E81" s="46">
        <v>0.558612</v>
      </c>
      <c r="F81" s="46">
        <v>0.558612</v>
      </c>
      <c r="G81" s="46">
        <v>0.55934799999999996</v>
      </c>
      <c r="H81" s="46">
        <v>0.56091800000000003</v>
      </c>
      <c r="I81" s="46">
        <v>0.56122099999999997</v>
      </c>
      <c r="J81" s="46">
        <v>0.563029</v>
      </c>
      <c r="K81" s="46">
        <v>0.56333900000000003</v>
      </c>
      <c r="L81" s="46">
        <v>0.56364099999999995</v>
      </c>
      <c r="M81" s="46">
        <v>0.56376400000000004</v>
      </c>
      <c r="N81" s="46">
        <v>0.56437199999999998</v>
      </c>
      <c r="O81" s="46">
        <v>0.56437199999999998</v>
      </c>
      <c r="P81" s="46">
        <v>0.56733199999999995</v>
      </c>
      <c r="Q81" s="46">
        <v>0.56760900000000003</v>
      </c>
      <c r="R81" s="46">
        <v>0.56814699999999996</v>
      </c>
      <c r="S81" s="46">
        <v>0.56814699999999996</v>
      </c>
      <c r="T81" s="46">
        <v>0.56814699999999996</v>
      </c>
      <c r="U81" s="46">
        <v>0.56838699999999998</v>
      </c>
      <c r="V81" s="46">
        <v>0.56838699999999998</v>
      </c>
      <c r="W81" s="46">
        <v>0.56851700000000005</v>
      </c>
      <c r="X81" s="46">
        <v>0.56881499999999996</v>
      </c>
      <c r="Y81" s="46">
        <v>0.57016199999999995</v>
      </c>
      <c r="Z81" s="46">
        <v>0.57016199999999995</v>
      </c>
      <c r="AA81" s="46">
        <v>0.57069499999999995</v>
      </c>
      <c r="AB81" s="46">
        <v>0.57069499999999995</v>
      </c>
      <c r="AC81" s="46">
        <v>0.57073099999999999</v>
      </c>
      <c r="AD81" s="46">
        <v>0.57106400000000002</v>
      </c>
      <c r="AE81" s="46">
        <v>0.57106400000000002</v>
      </c>
      <c r="AF81" s="46">
        <v>0.57106400000000002</v>
      </c>
      <c r="AG81" s="46">
        <v>0.57106400000000002</v>
      </c>
      <c r="AH81" s="45">
        <v>9.59E-4</v>
      </c>
    </row>
    <row r="82" spans="1:34" ht="15" customHeight="1" x14ac:dyDescent="0.2">
      <c r="A82" s="48" t="s">
        <v>249</v>
      </c>
      <c r="B82" s="47" t="s">
        <v>250</v>
      </c>
      <c r="C82" s="46">
        <v>0.52205299999999999</v>
      </c>
      <c r="D82" s="46">
        <v>0.52205299999999999</v>
      </c>
      <c r="E82" s="46">
        <v>0.52205299999999999</v>
      </c>
      <c r="F82" s="46">
        <v>0.52205299999999999</v>
      </c>
      <c r="G82" s="46">
        <v>0.52205299999999999</v>
      </c>
      <c r="H82" s="46">
        <v>0.52205299999999999</v>
      </c>
      <c r="I82" s="46">
        <v>0.52205299999999999</v>
      </c>
      <c r="J82" s="46">
        <v>0.52205299999999999</v>
      </c>
      <c r="K82" s="46">
        <v>0.52205299999999999</v>
      </c>
      <c r="L82" s="46">
        <v>0.52205299999999999</v>
      </c>
      <c r="M82" s="46">
        <v>0.52205299999999999</v>
      </c>
      <c r="N82" s="46">
        <v>0.52205299999999999</v>
      </c>
      <c r="O82" s="46">
        <v>0.52205299999999999</v>
      </c>
      <c r="P82" s="46">
        <v>0.52205299999999999</v>
      </c>
      <c r="Q82" s="46">
        <v>0.52205299999999999</v>
      </c>
      <c r="R82" s="46">
        <v>0.52205299999999999</v>
      </c>
      <c r="S82" s="46">
        <v>0.52205299999999999</v>
      </c>
      <c r="T82" s="46">
        <v>0.52205299999999999</v>
      </c>
      <c r="U82" s="46">
        <v>0.52205299999999999</v>
      </c>
      <c r="V82" s="46">
        <v>0.52205299999999999</v>
      </c>
      <c r="W82" s="46">
        <v>0.52205299999999999</v>
      </c>
      <c r="X82" s="46">
        <v>0.52205299999999999</v>
      </c>
      <c r="Y82" s="46">
        <v>0.52205299999999999</v>
      </c>
      <c r="Z82" s="46">
        <v>0.52205299999999999</v>
      </c>
      <c r="AA82" s="46">
        <v>0.52205299999999999</v>
      </c>
      <c r="AB82" s="46">
        <v>0.52205299999999999</v>
      </c>
      <c r="AC82" s="46">
        <v>0.52205299999999999</v>
      </c>
      <c r="AD82" s="46">
        <v>0.52205299999999999</v>
      </c>
      <c r="AE82" s="46">
        <v>0.52205299999999999</v>
      </c>
      <c r="AF82" s="46">
        <v>0.52205299999999999</v>
      </c>
      <c r="AG82" s="46">
        <v>0.52205299999999999</v>
      </c>
      <c r="AH82" s="45">
        <v>0</v>
      </c>
    </row>
    <row r="83" spans="1:34" ht="15" customHeight="1" x14ac:dyDescent="0.2">
      <c r="A83" s="48" t="s">
        <v>251</v>
      </c>
      <c r="B83" s="47" t="s">
        <v>150</v>
      </c>
      <c r="C83" s="46">
        <v>18.32658</v>
      </c>
      <c r="D83" s="46">
        <v>21.100660000000001</v>
      </c>
      <c r="E83" s="46">
        <v>22.975162999999998</v>
      </c>
      <c r="F83" s="46">
        <v>24.014154000000001</v>
      </c>
      <c r="G83" s="46">
        <v>25.074407999999998</v>
      </c>
      <c r="H83" s="46">
        <v>26.873650000000001</v>
      </c>
      <c r="I83" s="46">
        <v>28.278604999999999</v>
      </c>
      <c r="J83" s="46">
        <v>30.333147</v>
      </c>
      <c r="K83" s="46">
        <v>31.591846</v>
      </c>
      <c r="L83" s="46">
        <v>33.054428000000001</v>
      </c>
      <c r="M83" s="46">
        <v>33.86018</v>
      </c>
      <c r="N83" s="46">
        <v>35.335838000000003</v>
      </c>
      <c r="O83" s="46">
        <v>35.830910000000003</v>
      </c>
      <c r="P83" s="46">
        <v>37.535629</v>
      </c>
      <c r="Q83" s="46">
        <v>38.338740999999999</v>
      </c>
      <c r="R83" s="46">
        <v>40.130234000000002</v>
      </c>
      <c r="S83" s="46">
        <v>41.970699000000003</v>
      </c>
      <c r="T83" s="46">
        <v>43.189545000000003</v>
      </c>
      <c r="U83" s="46">
        <v>44.455413999999998</v>
      </c>
      <c r="V83" s="46">
        <v>45.751503</v>
      </c>
      <c r="W83" s="46">
        <v>47.300311999999998</v>
      </c>
      <c r="X83" s="46">
        <v>48.916018999999999</v>
      </c>
      <c r="Y83" s="46">
        <v>50.795386999999998</v>
      </c>
      <c r="Z83" s="46">
        <v>51.311016000000002</v>
      </c>
      <c r="AA83" s="46">
        <v>52.862124999999999</v>
      </c>
      <c r="AB83" s="46">
        <v>54.178897999999997</v>
      </c>
      <c r="AC83" s="46">
        <v>55.785507000000003</v>
      </c>
      <c r="AD83" s="46">
        <v>57.534889</v>
      </c>
      <c r="AE83" s="46">
        <v>58.845256999999997</v>
      </c>
      <c r="AF83" s="46">
        <v>59.519089000000001</v>
      </c>
      <c r="AG83" s="46">
        <v>60.254314000000001</v>
      </c>
      <c r="AH83" s="45">
        <v>4.0472000000000001E-2</v>
      </c>
    </row>
    <row r="84" spans="1:34" ht="15" customHeight="1" x14ac:dyDescent="0.2">
      <c r="B84" s="50" t="s">
        <v>151</v>
      </c>
    </row>
    <row r="85" spans="1:34" ht="14.25" x14ac:dyDescent="0.2">
      <c r="A85" s="48" t="s">
        <v>252</v>
      </c>
      <c r="B85" s="47" t="s">
        <v>244</v>
      </c>
      <c r="C85" s="46">
        <v>0.11938799999999999</v>
      </c>
      <c r="D85" s="46">
        <v>0.11938799999999999</v>
      </c>
      <c r="E85" s="46">
        <v>0.11938799999999999</v>
      </c>
      <c r="F85" s="46">
        <v>0.11938799999999999</v>
      </c>
      <c r="G85" s="46">
        <v>0.11938799999999999</v>
      </c>
      <c r="H85" s="46">
        <v>0.11938799999999999</v>
      </c>
      <c r="I85" s="46">
        <v>0.11938799999999999</v>
      </c>
      <c r="J85" s="46">
        <v>0.11938799999999999</v>
      </c>
      <c r="K85" s="46">
        <v>0.11938799999999999</v>
      </c>
      <c r="L85" s="46">
        <v>0.11938799999999999</v>
      </c>
      <c r="M85" s="46">
        <v>0.11938799999999999</v>
      </c>
      <c r="N85" s="46">
        <v>0.11938799999999999</v>
      </c>
      <c r="O85" s="46">
        <v>0.11938799999999999</v>
      </c>
      <c r="P85" s="46">
        <v>0.11938799999999999</v>
      </c>
      <c r="Q85" s="46">
        <v>0.11938799999999999</v>
      </c>
      <c r="R85" s="46">
        <v>0.11938799999999999</v>
      </c>
      <c r="S85" s="46">
        <v>0.11938799999999999</v>
      </c>
      <c r="T85" s="46">
        <v>0.11938799999999999</v>
      </c>
      <c r="U85" s="46">
        <v>0.11938799999999999</v>
      </c>
      <c r="V85" s="46">
        <v>0.11938799999999999</v>
      </c>
      <c r="W85" s="46">
        <v>0.11938799999999999</v>
      </c>
      <c r="X85" s="46">
        <v>0.11938799999999999</v>
      </c>
      <c r="Y85" s="46">
        <v>0.11938799999999999</v>
      </c>
      <c r="Z85" s="46">
        <v>0.11938799999999999</v>
      </c>
      <c r="AA85" s="46">
        <v>0.11938799999999999</v>
      </c>
      <c r="AB85" s="46">
        <v>0.11938799999999999</v>
      </c>
      <c r="AC85" s="46">
        <v>0.11938799999999999</v>
      </c>
      <c r="AD85" s="46">
        <v>0.11938799999999999</v>
      </c>
      <c r="AE85" s="46">
        <v>0.11938799999999999</v>
      </c>
      <c r="AF85" s="46">
        <v>0.11938799999999999</v>
      </c>
      <c r="AG85" s="46">
        <v>0.11938799999999999</v>
      </c>
      <c r="AH85" s="45">
        <v>0</v>
      </c>
    </row>
    <row r="86" spans="1:34" ht="15" customHeight="1" x14ac:dyDescent="0.2">
      <c r="A86" s="48" t="s">
        <v>253</v>
      </c>
      <c r="B86" s="47" t="s">
        <v>246</v>
      </c>
      <c r="C86" s="46">
        <v>9.6056340000000002</v>
      </c>
      <c r="D86" s="46">
        <v>9.7784309999999994</v>
      </c>
      <c r="E86" s="46">
        <v>9.8794020000000007</v>
      </c>
      <c r="F86" s="46">
        <v>9.9944129999999998</v>
      </c>
      <c r="G86" s="46">
        <v>10.135984000000001</v>
      </c>
      <c r="H86" s="46">
        <v>10.251592</v>
      </c>
      <c r="I86" s="46">
        <v>10.359624999999999</v>
      </c>
      <c r="J86" s="46">
        <v>10.487726</v>
      </c>
      <c r="K86" s="46">
        <v>10.594213</v>
      </c>
      <c r="L86" s="46">
        <v>10.689804000000001</v>
      </c>
      <c r="M86" s="46">
        <v>10.782572</v>
      </c>
      <c r="N86" s="46">
        <v>10.895231000000001</v>
      </c>
      <c r="O86" s="46">
        <v>10.993627</v>
      </c>
      <c r="P86" s="46">
        <v>11.143488</v>
      </c>
      <c r="Q86" s="46">
        <v>11.244154</v>
      </c>
      <c r="R86" s="46">
        <v>11.360341999999999</v>
      </c>
      <c r="S86" s="46">
        <v>11.456346</v>
      </c>
      <c r="T86" s="46">
        <v>11.551003</v>
      </c>
      <c r="U86" s="46">
        <v>11.643580999999999</v>
      </c>
      <c r="V86" s="46">
        <v>11.737689</v>
      </c>
      <c r="W86" s="46">
        <v>11.842943999999999</v>
      </c>
      <c r="X86" s="46">
        <v>11.953085</v>
      </c>
      <c r="Y86" s="46">
        <v>12.075528</v>
      </c>
      <c r="Z86" s="46">
        <v>12.17197</v>
      </c>
      <c r="AA86" s="46">
        <v>12.286796000000001</v>
      </c>
      <c r="AB86" s="46">
        <v>12.387840000000001</v>
      </c>
      <c r="AC86" s="46">
        <v>12.488765000000001</v>
      </c>
      <c r="AD86" s="46">
        <v>12.608764000000001</v>
      </c>
      <c r="AE86" s="46">
        <v>12.711879</v>
      </c>
      <c r="AF86" s="46">
        <v>12.815448</v>
      </c>
      <c r="AG86" s="46">
        <v>12.919835000000001</v>
      </c>
      <c r="AH86" s="45">
        <v>9.9290000000000003E-3</v>
      </c>
    </row>
    <row r="87" spans="1:34" ht="15" customHeight="1" x14ac:dyDescent="0.2">
      <c r="A87" s="48" t="s">
        <v>254</v>
      </c>
      <c r="B87" s="47" t="s">
        <v>146</v>
      </c>
      <c r="C87" s="46">
        <v>20.024660000000001</v>
      </c>
      <c r="D87" s="46">
        <v>23.492502000000002</v>
      </c>
      <c r="E87" s="46">
        <v>25.841436000000002</v>
      </c>
      <c r="F87" s="46">
        <v>27.132784000000001</v>
      </c>
      <c r="G87" s="46">
        <v>28.385874000000001</v>
      </c>
      <c r="H87" s="46">
        <v>30.614397</v>
      </c>
      <c r="I87" s="46">
        <v>32.426521000000001</v>
      </c>
      <c r="J87" s="46">
        <v>34.945670999999997</v>
      </c>
      <c r="K87" s="46">
        <v>36.501389000000003</v>
      </c>
      <c r="L87" s="46">
        <v>38.342990999999998</v>
      </c>
      <c r="M87" s="46">
        <v>39.424553000000003</v>
      </c>
      <c r="N87" s="46">
        <v>41.282173</v>
      </c>
      <c r="O87" s="46">
        <v>41.962600999999999</v>
      </c>
      <c r="P87" s="46">
        <v>43.980904000000002</v>
      </c>
      <c r="Q87" s="46">
        <v>44.997517000000002</v>
      </c>
      <c r="R87" s="46">
        <v>47.240940000000002</v>
      </c>
      <c r="S87" s="46">
        <v>49.585445</v>
      </c>
      <c r="T87" s="46">
        <v>51.129215000000002</v>
      </c>
      <c r="U87" s="46">
        <v>52.744492000000001</v>
      </c>
      <c r="V87" s="46">
        <v>54.362606</v>
      </c>
      <c r="W87" s="46">
        <v>56.285446</v>
      </c>
      <c r="X87" s="46">
        <v>58.269688000000002</v>
      </c>
      <c r="Y87" s="46">
        <v>60.574638</v>
      </c>
      <c r="Z87" s="46">
        <v>61.263443000000002</v>
      </c>
      <c r="AA87" s="46">
        <v>63.170237999999998</v>
      </c>
      <c r="AB87" s="46">
        <v>64.836776999999998</v>
      </c>
      <c r="AC87" s="46">
        <v>66.914565999999994</v>
      </c>
      <c r="AD87" s="46">
        <v>69.038596999999996</v>
      </c>
      <c r="AE87" s="46">
        <v>70.681128999999999</v>
      </c>
      <c r="AF87" s="46">
        <v>71.565635999999998</v>
      </c>
      <c r="AG87" s="46">
        <v>72.495261999999997</v>
      </c>
      <c r="AH87" s="45">
        <v>4.3818000000000003E-2</v>
      </c>
    </row>
    <row r="88" spans="1:34" ht="15" customHeight="1" x14ac:dyDescent="0.2">
      <c r="A88" s="48" t="s">
        <v>255</v>
      </c>
      <c r="B88" s="47" t="s">
        <v>148</v>
      </c>
      <c r="C88" s="46">
        <v>0.75530799999999998</v>
      </c>
      <c r="D88" s="46">
        <v>0.76122699999999999</v>
      </c>
      <c r="E88" s="46">
        <v>0.76148400000000005</v>
      </c>
      <c r="F88" s="46">
        <v>0.76148400000000005</v>
      </c>
      <c r="G88" s="46">
        <v>0.76272300000000004</v>
      </c>
      <c r="H88" s="46">
        <v>0.76531000000000005</v>
      </c>
      <c r="I88" s="46">
        <v>0.76576500000000003</v>
      </c>
      <c r="J88" s="46">
        <v>0.76880199999999999</v>
      </c>
      <c r="K88" s="46">
        <v>0.76930799999999999</v>
      </c>
      <c r="L88" s="46">
        <v>0.76980999999999999</v>
      </c>
      <c r="M88" s="46">
        <v>0.76996200000000004</v>
      </c>
      <c r="N88" s="46">
        <v>0.77093999999999996</v>
      </c>
      <c r="O88" s="46">
        <v>0.77093999999999996</v>
      </c>
      <c r="P88" s="46">
        <v>0.77593100000000004</v>
      </c>
      <c r="Q88" s="46">
        <v>0.77638300000000005</v>
      </c>
      <c r="R88" s="46">
        <v>0.77729300000000001</v>
      </c>
      <c r="S88" s="46">
        <v>0.77729300000000001</v>
      </c>
      <c r="T88" s="46">
        <v>0.77729300000000001</v>
      </c>
      <c r="U88" s="46">
        <v>0.77769999999999995</v>
      </c>
      <c r="V88" s="46">
        <v>0.77769999999999995</v>
      </c>
      <c r="W88" s="46">
        <v>0.77791999999999994</v>
      </c>
      <c r="X88" s="46">
        <v>0.77842500000000003</v>
      </c>
      <c r="Y88" s="46">
        <v>0.780694</v>
      </c>
      <c r="Z88" s="46">
        <v>0.780694</v>
      </c>
      <c r="AA88" s="46">
        <v>0.78159900000000004</v>
      </c>
      <c r="AB88" s="46">
        <v>0.78159900000000004</v>
      </c>
      <c r="AC88" s="46">
        <v>0.78164500000000003</v>
      </c>
      <c r="AD88" s="46">
        <v>0.78220999999999996</v>
      </c>
      <c r="AE88" s="46">
        <v>0.78220999999999996</v>
      </c>
      <c r="AF88" s="46">
        <v>0.78220999999999996</v>
      </c>
      <c r="AG88" s="46">
        <v>0.78220999999999996</v>
      </c>
      <c r="AH88" s="45">
        <v>1.1670000000000001E-3</v>
      </c>
    </row>
    <row r="89" spans="1:34" ht="14.25" x14ac:dyDescent="0.2">
      <c r="A89" s="48" t="s">
        <v>256</v>
      </c>
      <c r="B89" s="47" t="s">
        <v>250</v>
      </c>
      <c r="C89" s="46">
        <v>3.7357119999999999</v>
      </c>
      <c r="D89" s="46">
        <v>3.7357119999999999</v>
      </c>
      <c r="E89" s="46">
        <v>3.7357119999999999</v>
      </c>
      <c r="F89" s="46">
        <v>3.7357119999999999</v>
      </c>
      <c r="G89" s="46">
        <v>3.7357119999999999</v>
      </c>
      <c r="H89" s="46">
        <v>3.7357119999999999</v>
      </c>
      <c r="I89" s="46">
        <v>3.7357119999999999</v>
      </c>
      <c r="J89" s="46">
        <v>3.7357119999999999</v>
      </c>
      <c r="K89" s="46">
        <v>3.7357119999999999</v>
      </c>
      <c r="L89" s="46">
        <v>3.7357119999999999</v>
      </c>
      <c r="M89" s="46">
        <v>3.7357119999999999</v>
      </c>
      <c r="N89" s="46">
        <v>3.7357119999999999</v>
      </c>
      <c r="O89" s="46">
        <v>3.7357119999999999</v>
      </c>
      <c r="P89" s="46">
        <v>3.7357119999999999</v>
      </c>
      <c r="Q89" s="46">
        <v>3.7357119999999999</v>
      </c>
      <c r="R89" s="46">
        <v>3.7357119999999999</v>
      </c>
      <c r="S89" s="46">
        <v>3.7357119999999999</v>
      </c>
      <c r="T89" s="46">
        <v>3.7357119999999999</v>
      </c>
      <c r="U89" s="46">
        <v>3.7357119999999999</v>
      </c>
      <c r="V89" s="46">
        <v>3.7357119999999999</v>
      </c>
      <c r="W89" s="46">
        <v>3.7357119999999999</v>
      </c>
      <c r="X89" s="46">
        <v>3.7357119999999999</v>
      </c>
      <c r="Y89" s="46">
        <v>3.7357119999999999</v>
      </c>
      <c r="Z89" s="46">
        <v>3.7357119999999999</v>
      </c>
      <c r="AA89" s="46">
        <v>3.7357119999999999</v>
      </c>
      <c r="AB89" s="46">
        <v>3.7357119999999999</v>
      </c>
      <c r="AC89" s="46">
        <v>3.7357119999999999</v>
      </c>
      <c r="AD89" s="46">
        <v>3.7357119999999999</v>
      </c>
      <c r="AE89" s="46">
        <v>3.7357119999999999</v>
      </c>
      <c r="AF89" s="46">
        <v>3.7357119999999999</v>
      </c>
      <c r="AG89" s="46">
        <v>3.7357119999999999</v>
      </c>
      <c r="AH89" s="45">
        <v>0</v>
      </c>
    </row>
    <row r="90" spans="1:34" ht="15" customHeight="1" x14ac:dyDescent="0.2">
      <c r="A90" s="48" t="s">
        <v>257</v>
      </c>
      <c r="B90" s="47" t="s">
        <v>150</v>
      </c>
      <c r="C90" s="46">
        <v>34.240704000000001</v>
      </c>
      <c r="D90" s="46">
        <v>37.887259999999998</v>
      </c>
      <c r="E90" s="46">
        <v>40.337420999999999</v>
      </c>
      <c r="F90" s="46">
        <v>41.743782000000003</v>
      </c>
      <c r="G90" s="46">
        <v>43.139682999999998</v>
      </c>
      <c r="H90" s="46">
        <v>45.486401000000001</v>
      </c>
      <c r="I90" s="46">
        <v>47.407012999999999</v>
      </c>
      <c r="J90" s="46">
        <v>50.057304000000002</v>
      </c>
      <c r="K90" s="46">
        <v>51.720008999999997</v>
      </c>
      <c r="L90" s="46">
        <v>53.657707000000002</v>
      </c>
      <c r="M90" s="46">
        <v>54.832191000000002</v>
      </c>
      <c r="N90" s="46">
        <v>56.803443999999999</v>
      </c>
      <c r="O90" s="46">
        <v>57.582267999999999</v>
      </c>
      <c r="P90" s="46">
        <v>59.755428000000002</v>
      </c>
      <c r="Q90" s="46">
        <v>60.873157999999997</v>
      </c>
      <c r="R90" s="46">
        <v>63.233680999999997</v>
      </c>
      <c r="S90" s="46">
        <v>65.674187000000003</v>
      </c>
      <c r="T90" s="46">
        <v>67.312613999999996</v>
      </c>
      <c r="U90" s="46">
        <v>69.020874000000006</v>
      </c>
      <c r="V90" s="46">
        <v>70.733092999999997</v>
      </c>
      <c r="W90" s="46">
        <v>72.761414000000002</v>
      </c>
      <c r="X90" s="46">
        <v>74.856300000000005</v>
      </c>
      <c r="Y90" s="46">
        <v>77.285956999999996</v>
      </c>
      <c r="Z90" s="46">
        <v>78.071205000000006</v>
      </c>
      <c r="AA90" s="46">
        <v>80.093734999999995</v>
      </c>
      <c r="AB90" s="46">
        <v>81.861320000000006</v>
      </c>
      <c r="AC90" s="46">
        <v>84.040076999999997</v>
      </c>
      <c r="AD90" s="46">
        <v>86.284667999999996</v>
      </c>
      <c r="AE90" s="46">
        <v>88.030319000000006</v>
      </c>
      <c r="AF90" s="46">
        <v>89.018394000000001</v>
      </c>
      <c r="AG90" s="46">
        <v>90.052406000000005</v>
      </c>
      <c r="AH90" s="45">
        <v>3.2758000000000002E-2</v>
      </c>
    </row>
    <row r="91" spans="1:34" ht="15" customHeight="1" x14ac:dyDescent="0.2">
      <c r="B91" s="50" t="s">
        <v>156</v>
      </c>
    </row>
    <row r="92" spans="1:34" ht="15" customHeight="1" x14ac:dyDescent="0.2">
      <c r="A92" s="48" t="s">
        <v>258</v>
      </c>
      <c r="B92" s="47" t="s">
        <v>158</v>
      </c>
      <c r="C92" s="46">
        <v>8.2284749999999995</v>
      </c>
      <c r="D92" s="46">
        <v>8.350225</v>
      </c>
      <c r="E92" s="46">
        <v>8.4434149999999999</v>
      </c>
      <c r="F92" s="46">
        <v>8.5422469999999997</v>
      </c>
      <c r="G92" s="46">
        <v>8.6425630000000009</v>
      </c>
      <c r="H92" s="46">
        <v>8.7409149999999993</v>
      </c>
      <c r="I92" s="46">
        <v>8.8379689999999993</v>
      </c>
      <c r="J92" s="46">
        <v>8.9350760000000005</v>
      </c>
      <c r="K92" s="46">
        <v>9.0297429999999999</v>
      </c>
      <c r="L92" s="46">
        <v>9.1226160000000007</v>
      </c>
      <c r="M92" s="46">
        <v>9.2151329999999998</v>
      </c>
      <c r="N92" s="46">
        <v>9.3099050000000005</v>
      </c>
      <c r="O92" s="46">
        <v>9.4069120000000002</v>
      </c>
      <c r="P92" s="46">
        <v>9.5066240000000004</v>
      </c>
      <c r="Q92" s="46">
        <v>9.6050769999999996</v>
      </c>
      <c r="R92" s="46">
        <v>9.7033620000000003</v>
      </c>
      <c r="S92" s="46">
        <v>9.7981990000000003</v>
      </c>
      <c r="T92" s="46">
        <v>9.8906969999999994</v>
      </c>
      <c r="U92" s="46">
        <v>9.9822019999999991</v>
      </c>
      <c r="V92" s="46">
        <v>10.073724</v>
      </c>
      <c r="W92" s="46">
        <v>10.166318</v>
      </c>
      <c r="X92" s="46">
        <v>10.260301</v>
      </c>
      <c r="Y92" s="46">
        <v>10.356422</v>
      </c>
      <c r="Z92" s="46">
        <v>10.452292</v>
      </c>
      <c r="AA92" s="46">
        <v>10.550082</v>
      </c>
      <c r="AB92" s="46">
        <v>10.649074000000001</v>
      </c>
      <c r="AC92" s="46">
        <v>10.748946999999999</v>
      </c>
      <c r="AD92" s="46">
        <v>10.849815</v>
      </c>
      <c r="AE92" s="46">
        <v>10.951261000000001</v>
      </c>
      <c r="AF92" s="46">
        <v>11.053851</v>
      </c>
      <c r="AG92" s="46">
        <v>11.156786</v>
      </c>
      <c r="AH92" s="45">
        <v>1.0200000000000001E-2</v>
      </c>
    </row>
    <row r="93" spans="1:34" ht="15" customHeight="1" x14ac:dyDescent="0.2">
      <c r="A93" s="48" t="s">
        <v>259</v>
      </c>
      <c r="B93" s="47" t="s">
        <v>160</v>
      </c>
      <c r="C93" s="46">
        <v>26.012225999999998</v>
      </c>
      <c r="D93" s="46">
        <v>29.537034999999999</v>
      </c>
      <c r="E93" s="46">
        <v>31.894006999999998</v>
      </c>
      <c r="F93" s="46">
        <v>33.201534000000002</v>
      </c>
      <c r="G93" s="46">
        <v>34.497115999999998</v>
      </c>
      <c r="H93" s="46">
        <v>36.745483</v>
      </c>
      <c r="I93" s="46">
        <v>38.569042000000003</v>
      </c>
      <c r="J93" s="46">
        <v>41.122227000000002</v>
      </c>
      <c r="K93" s="46">
        <v>42.690266000000001</v>
      </c>
      <c r="L93" s="46">
        <v>44.535091000000001</v>
      </c>
      <c r="M93" s="46">
        <v>45.617058</v>
      </c>
      <c r="N93" s="46">
        <v>47.493538000000001</v>
      </c>
      <c r="O93" s="46">
        <v>48.175358000000003</v>
      </c>
      <c r="P93" s="46">
        <v>50.248801999999998</v>
      </c>
      <c r="Q93" s="46">
        <v>51.268073999999999</v>
      </c>
      <c r="R93" s="46">
        <v>53.530315000000002</v>
      </c>
      <c r="S93" s="46">
        <v>55.875984000000003</v>
      </c>
      <c r="T93" s="46">
        <v>57.421917000000001</v>
      </c>
      <c r="U93" s="46">
        <v>59.038670000000003</v>
      </c>
      <c r="V93" s="46">
        <v>60.659370000000003</v>
      </c>
      <c r="W93" s="46">
        <v>62.595092999999999</v>
      </c>
      <c r="X93" s="46">
        <v>64.595993000000007</v>
      </c>
      <c r="Y93" s="46">
        <v>66.929542999999995</v>
      </c>
      <c r="Z93" s="46">
        <v>67.618919000000005</v>
      </c>
      <c r="AA93" s="46">
        <v>69.543648000000005</v>
      </c>
      <c r="AB93" s="46">
        <v>71.212242000000003</v>
      </c>
      <c r="AC93" s="46">
        <v>73.291122000000001</v>
      </c>
      <c r="AD93" s="46">
        <v>75.434853000000004</v>
      </c>
      <c r="AE93" s="46">
        <v>77.079063000000005</v>
      </c>
      <c r="AF93" s="46">
        <v>77.964539000000002</v>
      </c>
      <c r="AG93" s="46">
        <v>78.895622000000003</v>
      </c>
      <c r="AH93" s="45">
        <v>3.7678000000000003E-2</v>
      </c>
    </row>
    <row r="94" spans="1:34" ht="15" customHeight="1" x14ac:dyDescent="0.2">
      <c r="B94" s="50" t="s">
        <v>161</v>
      </c>
    </row>
    <row r="95" spans="1:34" ht="15" customHeight="1" x14ac:dyDescent="0.2">
      <c r="A95" s="48" t="s">
        <v>260</v>
      </c>
      <c r="B95" s="47" t="s">
        <v>244</v>
      </c>
      <c r="C95" s="49">
        <v>1.23607</v>
      </c>
      <c r="D95" s="49">
        <v>1.23607</v>
      </c>
      <c r="E95" s="49">
        <v>1.23607</v>
      </c>
      <c r="F95" s="49">
        <v>1.23607</v>
      </c>
      <c r="G95" s="49">
        <v>1.23607</v>
      </c>
      <c r="H95" s="49">
        <v>1.23607</v>
      </c>
      <c r="I95" s="49">
        <v>1.23607</v>
      </c>
      <c r="J95" s="49">
        <v>1.23607</v>
      </c>
      <c r="K95" s="49">
        <v>1.23607</v>
      </c>
      <c r="L95" s="49">
        <v>1.23607</v>
      </c>
      <c r="M95" s="49">
        <v>1.23607</v>
      </c>
      <c r="N95" s="49">
        <v>1.23607</v>
      </c>
      <c r="O95" s="49">
        <v>1.23607</v>
      </c>
      <c r="P95" s="49">
        <v>1.23607</v>
      </c>
      <c r="Q95" s="49">
        <v>1.23607</v>
      </c>
      <c r="R95" s="49">
        <v>1.23607</v>
      </c>
      <c r="S95" s="49">
        <v>1.23607</v>
      </c>
      <c r="T95" s="49">
        <v>1.23607</v>
      </c>
      <c r="U95" s="49">
        <v>1.23607</v>
      </c>
      <c r="V95" s="49">
        <v>1.23607</v>
      </c>
      <c r="W95" s="49">
        <v>1.23607</v>
      </c>
      <c r="X95" s="49">
        <v>1.23607</v>
      </c>
      <c r="Y95" s="49">
        <v>1.23607</v>
      </c>
      <c r="Z95" s="49">
        <v>1.23607</v>
      </c>
      <c r="AA95" s="49">
        <v>1.23607</v>
      </c>
      <c r="AB95" s="49">
        <v>1.23607</v>
      </c>
      <c r="AC95" s="49">
        <v>1.23607</v>
      </c>
      <c r="AD95" s="49">
        <v>1.23607</v>
      </c>
      <c r="AE95" s="49">
        <v>1.23607</v>
      </c>
      <c r="AF95" s="49">
        <v>1.23607</v>
      </c>
      <c r="AG95" s="49">
        <v>1.23607</v>
      </c>
      <c r="AH95" s="45">
        <v>0</v>
      </c>
    </row>
    <row r="96" spans="1:34" ht="15" customHeight="1" x14ac:dyDescent="0.2">
      <c r="A96" s="48" t="s">
        <v>261</v>
      </c>
      <c r="B96" s="47" t="s">
        <v>246</v>
      </c>
      <c r="C96" s="49">
        <v>105.194168</v>
      </c>
      <c r="D96" s="49">
        <v>106.936256</v>
      </c>
      <c r="E96" s="49">
        <v>107.914413</v>
      </c>
      <c r="F96" s="49">
        <v>109.09198000000001</v>
      </c>
      <c r="G96" s="49">
        <v>110.605721</v>
      </c>
      <c r="H96" s="49">
        <v>111.83878300000001</v>
      </c>
      <c r="I96" s="49">
        <v>113.000778</v>
      </c>
      <c r="J96" s="49">
        <v>114.405777</v>
      </c>
      <c r="K96" s="49">
        <v>115.567581</v>
      </c>
      <c r="L96" s="49">
        <v>116.608192</v>
      </c>
      <c r="M96" s="49">
        <v>117.620102</v>
      </c>
      <c r="N96" s="49">
        <v>118.856285</v>
      </c>
      <c r="O96" s="49">
        <v>119.92714700000001</v>
      </c>
      <c r="P96" s="49">
        <v>121.58168000000001</v>
      </c>
      <c r="Q96" s="49">
        <v>122.670708</v>
      </c>
      <c r="R96" s="49">
        <v>123.93306</v>
      </c>
      <c r="S96" s="49">
        <v>124.96534699999999</v>
      </c>
      <c r="T96" s="49">
        <v>125.980293</v>
      </c>
      <c r="U96" s="49">
        <v>126.968948</v>
      </c>
      <c r="V96" s="49">
        <v>127.971451</v>
      </c>
      <c r="W96" s="49">
        <v>129.095001</v>
      </c>
      <c r="X96" s="49">
        <v>130.27217099999999</v>
      </c>
      <c r="Y96" s="49">
        <v>131.585724</v>
      </c>
      <c r="Z96" s="49">
        <v>132.608856</v>
      </c>
      <c r="AA96" s="49">
        <v>133.83577</v>
      </c>
      <c r="AB96" s="49">
        <v>134.90817300000001</v>
      </c>
      <c r="AC96" s="49">
        <v>135.978577</v>
      </c>
      <c r="AD96" s="49">
        <v>137.26052899999999</v>
      </c>
      <c r="AE96" s="49">
        <v>138.354568</v>
      </c>
      <c r="AF96" s="49">
        <v>139.45347599999999</v>
      </c>
      <c r="AG96" s="49">
        <v>140.561218</v>
      </c>
      <c r="AH96" s="45">
        <v>9.7079999999999996E-3</v>
      </c>
    </row>
    <row r="97" spans="1:34" ht="14.25" x14ac:dyDescent="0.2">
      <c r="A97" s="48" t="s">
        <v>262</v>
      </c>
      <c r="B97" s="47" t="s">
        <v>146</v>
      </c>
      <c r="C97" s="49">
        <v>165.56025700000001</v>
      </c>
      <c r="D97" s="49">
        <v>194.460419</v>
      </c>
      <c r="E97" s="49">
        <v>213.750778</v>
      </c>
      <c r="F97" s="49">
        <v>222.12846400000001</v>
      </c>
      <c r="G97" s="49">
        <v>231.03973400000001</v>
      </c>
      <c r="H97" s="49">
        <v>245.74906899999999</v>
      </c>
      <c r="I97" s="49">
        <v>258.031158</v>
      </c>
      <c r="J97" s="49">
        <v>277.77172899999999</v>
      </c>
      <c r="K97" s="49">
        <v>289.91296399999999</v>
      </c>
      <c r="L97" s="49">
        <v>304.317566</v>
      </c>
      <c r="M97" s="49">
        <v>314.56015000000002</v>
      </c>
      <c r="N97" s="49">
        <v>329.59344499999997</v>
      </c>
      <c r="O97" s="49">
        <v>334.58599900000002</v>
      </c>
      <c r="P97" s="49">
        <v>349.84039300000001</v>
      </c>
      <c r="Q97" s="49">
        <v>357.21130399999998</v>
      </c>
      <c r="R97" s="49">
        <v>375.05963100000002</v>
      </c>
      <c r="S97" s="49">
        <v>393.752747</v>
      </c>
      <c r="T97" s="49">
        <v>407.36047400000001</v>
      </c>
      <c r="U97" s="49">
        <v>418.62823500000002</v>
      </c>
      <c r="V97" s="49">
        <v>431.76135299999999</v>
      </c>
      <c r="W97" s="49">
        <v>446.95202599999999</v>
      </c>
      <c r="X97" s="49">
        <v>462.28320300000001</v>
      </c>
      <c r="Y97" s="49">
        <v>480.16101099999997</v>
      </c>
      <c r="Z97" s="49">
        <v>485.18511999999998</v>
      </c>
      <c r="AA97" s="49">
        <v>499.39056399999998</v>
      </c>
      <c r="AB97" s="49">
        <v>510.57971199999997</v>
      </c>
      <c r="AC97" s="49">
        <v>525.415527</v>
      </c>
      <c r="AD97" s="49">
        <v>541.33074999999997</v>
      </c>
      <c r="AE97" s="49">
        <v>552.23278800000003</v>
      </c>
      <c r="AF97" s="49">
        <v>556.29620399999999</v>
      </c>
      <c r="AG97" s="49">
        <v>562.192139</v>
      </c>
      <c r="AH97" s="45">
        <v>4.1591999999999997E-2</v>
      </c>
    </row>
    <row r="98" spans="1:34" ht="15" customHeight="1" x14ac:dyDescent="0.2">
      <c r="A98" s="48" t="s">
        <v>263</v>
      </c>
      <c r="B98" s="47" t="s">
        <v>148</v>
      </c>
      <c r="C98" s="49">
        <v>6.8905570000000003</v>
      </c>
      <c r="D98" s="49">
        <v>6.9805739999999998</v>
      </c>
      <c r="E98" s="49">
        <v>6.9672780000000003</v>
      </c>
      <c r="F98" s="49">
        <v>6.8742679999999998</v>
      </c>
      <c r="G98" s="49">
        <v>6.8682780000000001</v>
      </c>
      <c r="H98" s="49">
        <v>6.7088809999999999</v>
      </c>
      <c r="I98" s="49">
        <v>6.664199</v>
      </c>
      <c r="J98" s="49">
        <v>6.6550659999999997</v>
      </c>
      <c r="K98" s="49">
        <v>6.6522600000000001</v>
      </c>
      <c r="L98" s="49">
        <v>6.6413869999999999</v>
      </c>
      <c r="M98" s="49">
        <v>6.6398289999999998</v>
      </c>
      <c r="N98" s="49">
        <v>6.6298190000000004</v>
      </c>
      <c r="O98" s="49">
        <v>6.6147309999999999</v>
      </c>
      <c r="P98" s="49">
        <v>6.6359959999999996</v>
      </c>
      <c r="Q98" s="49">
        <v>6.6281210000000002</v>
      </c>
      <c r="R98" s="49">
        <v>6.6204970000000003</v>
      </c>
      <c r="S98" s="49">
        <v>6.6126950000000004</v>
      </c>
      <c r="T98" s="49">
        <v>6.6068579999999999</v>
      </c>
      <c r="U98" s="49">
        <v>6.5847470000000001</v>
      </c>
      <c r="V98" s="49">
        <v>6.5790470000000001</v>
      </c>
      <c r="W98" s="49">
        <v>6.5732499999999998</v>
      </c>
      <c r="X98" s="49">
        <v>6.5645220000000002</v>
      </c>
      <c r="Y98" s="49">
        <v>6.5743530000000003</v>
      </c>
      <c r="Z98" s="49">
        <v>6.5596870000000003</v>
      </c>
      <c r="AA98" s="49">
        <v>6.5565499999999997</v>
      </c>
      <c r="AB98" s="49">
        <v>6.5363980000000002</v>
      </c>
      <c r="AC98" s="49">
        <v>6.522176</v>
      </c>
      <c r="AD98" s="49">
        <v>6.5145619999999997</v>
      </c>
      <c r="AE98" s="49">
        <v>6.5110929999999998</v>
      </c>
      <c r="AF98" s="49">
        <v>6.4989039999999996</v>
      </c>
      <c r="AG98" s="49">
        <v>6.4893619999999999</v>
      </c>
      <c r="AH98" s="45">
        <v>-1.9980000000000002E-3</v>
      </c>
    </row>
    <row r="99" spans="1:34" ht="15" customHeight="1" x14ac:dyDescent="0.2">
      <c r="A99" s="48" t="s">
        <v>264</v>
      </c>
      <c r="B99" s="47" t="s">
        <v>250</v>
      </c>
      <c r="C99" s="49">
        <v>85.124961999999996</v>
      </c>
      <c r="D99" s="49">
        <v>85.124961999999996</v>
      </c>
      <c r="E99" s="49">
        <v>85.124961999999996</v>
      </c>
      <c r="F99" s="49">
        <v>85.124961999999996</v>
      </c>
      <c r="G99" s="49">
        <v>85.124961999999996</v>
      </c>
      <c r="H99" s="49">
        <v>85.124961999999996</v>
      </c>
      <c r="I99" s="49">
        <v>85.124961999999996</v>
      </c>
      <c r="J99" s="49">
        <v>85.124961999999996</v>
      </c>
      <c r="K99" s="49">
        <v>85.124961999999996</v>
      </c>
      <c r="L99" s="49">
        <v>85.124961999999996</v>
      </c>
      <c r="M99" s="49">
        <v>85.124961999999996</v>
      </c>
      <c r="N99" s="49">
        <v>85.124961999999996</v>
      </c>
      <c r="O99" s="49">
        <v>85.124961999999996</v>
      </c>
      <c r="P99" s="49">
        <v>85.124961999999996</v>
      </c>
      <c r="Q99" s="49">
        <v>85.124961999999996</v>
      </c>
      <c r="R99" s="49">
        <v>85.124961999999996</v>
      </c>
      <c r="S99" s="49">
        <v>85.124961999999996</v>
      </c>
      <c r="T99" s="49">
        <v>85.124961999999996</v>
      </c>
      <c r="U99" s="49">
        <v>85.124961999999996</v>
      </c>
      <c r="V99" s="49">
        <v>85.124961999999996</v>
      </c>
      <c r="W99" s="49">
        <v>85.124961999999996</v>
      </c>
      <c r="X99" s="49">
        <v>85.124961999999996</v>
      </c>
      <c r="Y99" s="49">
        <v>85.124961999999996</v>
      </c>
      <c r="Z99" s="49">
        <v>85.124961999999996</v>
      </c>
      <c r="AA99" s="49">
        <v>85.124961999999996</v>
      </c>
      <c r="AB99" s="49">
        <v>85.124961999999996</v>
      </c>
      <c r="AC99" s="49">
        <v>85.124961999999996</v>
      </c>
      <c r="AD99" s="49">
        <v>85.124961999999996</v>
      </c>
      <c r="AE99" s="49">
        <v>85.124961999999996</v>
      </c>
      <c r="AF99" s="49">
        <v>85.124961999999996</v>
      </c>
      <c r="AG99" s="49">
        <v>85.124961999999996</v>
      </c>
      <c r="AH99" s="45">
        <v>0</v>
      </c>
    </row>
    <row r="100" spans="1:34" ht="15" customHeight="1" x14ac:dyDescent="0.2">
      <c r="A100" s="48" t="s">
        <v>265</v>
      </c>
      <c r="B100" s="47" t="s">
        <v>150</v>
      </c>
      <c r="C100" s="49">
        <v>364.006012</v>
      </c>
      <c r="D100" s="49">
        <v>394.73828099999997</v>
      </c>
      <c r="E100" s="49">
        <v>414.99349999999998</v>
      </c>
      <c r="F100" s="49">
        <v>424.45575000000002</v>
      </c>
      <c r="G100" s="49">
        <v>434.87478599999997</v>
      </c>
      <c r="H100" s="49">
        <v>450.65777600000001</v>
      </c>
      <c r="I100" s="49">
        <v>464.05715900000001</v>
      </c>
      <c r="J100" s="49">
        <v>485.19360399999999</v>
      </c>
      <c r="K100" s="49">
        <v>498.49383499999999</v>
      </c>
      <c r="L100" s="49">
        <v>513.92816200000004</v>
      </c>
      <c r="M100" s="49">
        <v>525.18109100000004</v>
      </c>
      <c r="N100" s="49">
        <v>541.44055200000003</v>
      </c>
      <c r="O100" s="49">
        <v>547.48889199999996</v>
      </c>
      <c r="P100" s="49">
        <v>564.41906700000004</v>
      </c>
      <c r="Q100" s="49">
        <v>572.87115500000004</v>
      </c>
      <c r="R100" s="49">
        <v>591.97418200000004</v>
      </c>
      <c r="S100" s="49">
        <v>611.69177200000001</v>
      </c>
      <c r="T100" s="49">
        <v>626.30865500000004</v>
      </c>
      <c r="U100" s="49">
        <v>638.54290800000001</v>
      </c>
      <c r="V100" s="49">
        <v>652.67285200000003</v>
      </c>
      <c r="W100" s="49">
        <v>668.98126200000002</v>
      </c>
      <c r="X100" s="49">
        <v>685.48089600000003</v>
      </c>
      <c r="Y100" s="49">
        <v>704.68206799999996</v>
      </c>
      <c r="Z100" s="49">
        <v>710.71466099999998</v>
      </c>
      <c r="AA100" s="49">
        <v>726.14392099999998</v>
      </c>
      <c r="AB100" s="49">
        <v>738.38525400000003</v>
      </c>
      <c r="AC100" s="49">
        <v>754.27728300000001</v>
      </c>
      <c r="AD100" s="49">
        <v>771.466858</v>
      </c>
      <c r="AE100" s="49">
        <v>783.459473</v>
      </c>
      <c r="AF100" s="49">
        <v>788.60955799999999</v>
      </c>
      <c r="AG100" s="49">
        <v>795.60375999999997</v>
      </c>
      <c r="AH100" s="45">
        <v>2.6407E-2</v>
      </c>
    </row>
    <row r="101" spans="1:34" ht="15" customHeight="1" thickBot="1" x14ac:dyDescent="0.25"/>
    <row r="102" spans="1:34" ht="15" customHeight="1" x14ac:dyDescent="0.2">
      <c r="B102" s="115" t="s">
        <v>488</v>
      </c>
      <c r="C102" s="111"/>
      <c r="D102" s="111"/>
      <c r="E102" s="111"/>
      <c r="F102" s="111"/>
      <c r="G102" s="111"/>
      <c r="H102" s="111"/>
      <c r="I102" s="111"/>
      <c r="J102" s="111"/>
      <c r="K102" s="111"/>
      <c r="L102" s="111"/>
      <c r="M102" s="111"/>
      <c r="N102" s="111"/>
      <c r="O102" s="111"/>
      <c r="P102" s="111"/>
      <c r="Q102" s="111"/>
      <c r="R102" s="111"/>
      <c r="S102" s="111"/>
      <c r="T102" s="111"/>
      <c r="U102" s="111"/>
      <c r="V102" s="111"/>
      <c r="W102" s="111"/>
      <c r="X102" s="111"/>
      <c r="Y102" s="111"/>
      <c r="Z102" s="111"/>
      <c r="AA102" s="111"/>
      <c r="AB102" s="111"/>
      <c r="AC102" s="111"/>
      <c r="AD102" s="111"/>
      <c r="AE102" s="111"/>
      <c r="AF102" s="111"/>
      <c r="AG102" s="111"/>
      <c r="AH102" s="44"/>
    </row>
    <row r="103" spans="1:34" ht="15" customHeight="1" x14ac:dyDescent="0.2">
      <c r="B103" s="43" t="s">
        <v>266</v>
      </c>
    </row>
    <row r="104" spans="1:34" ht="12" x14ac:dyDescent="0.2">
      <c r="B104" s="43" t="s">
        <v>486</v>
      </c>
    </row>
    <row r="105" spans="1:34" ht="15" customHeight="1" x14ac:dyDescent="0.2">
      <c r="B105" s="43" t="s">
        <v>485</v>
      </c>
    </row>
    <row r="106" spans="1:34" ht="15" customHeight="1" x14ac:dyDescent="0.2">
      <c r="B106" s="43" t="s">
        <v>267</v>
      </c>
    </row>
    <row r="107" spans="1:34" ht="15" customHeight="1" x14ac:dyDescent="0.2">
      <c r="B107" s="43" t="s">
        <v>484</v>
      </c>
    </row>
    <row r="108" spans="1:34" ht="15" customHeight="1" x14ac:dyDescent="0.2">
      <c r="B108" s="43" t="s">
        <v>268</v>
      </c>
    </row>
    <row r="109" spans="1:34" ht="15" customHeight="1" x14ac:dyDescent="0.2">
      <c r="B109" s="43" t="s">
        <v>483</v>
      </c>
    </row>
    <row r="110" spans="1:34" ht="12" x14ac:dyDescent="0.2">
      <c r="B110" s="43" t="s">
        <v>458</v>
      </c>
    </row>
    <row r="111" spans="1:34" ht="15" customHeight="1" x14ac:dyDescent="0.2">
      <c r="B111" s="43" t="s">
        <v>456</v>
      </c>
    </row>
    <row r="112" spans="1:34" ht="15" customHeight="1" x14ac:dyDescent="0.2">
      <c r="B112" s="43" t="s">
        <v>502</v>
      </c>
    </row>
    <row r="114" ht="12" x14ac:dyDescent="0.2"/>
    <row r="120" ht="12" x14ac:dyDescent="0.2"/>
    <row r="125" ht="12" x14ac:dyDescent="0.2"/>
    <row r="147" spans="2:34" s="58" customFormat="1" ht="15" customHeight="1" x14ac:dyDescent="0.2">
      <c r="B147" s="114"/>
      <c r="C147" s="114"/>
      <c r="D147" s="114"/>
      <c r="E147" s="114"/>
      <c r="F147" s="114"/>
      <c r="G147" s="114"/>
      <c r="H147" s="114"/>
      <c r="I147" s="114"/>
      <c r="J147" s="114"/>
      <c r="K147" s="114"/>
      <c r="L147" s="114"/>
      <c r="M147" s="114"/>
      <c r="N147" s="114"/>
      <c r="O147" s="114"/>
      <c r="P147" s="114"/>
      <c r="Q147" s="114"/>
      <c r="R147" s="114"/>
      <c r="S147" s="114"/>
      <c r="T147" s="114"/>
      <c r="U147" s="114"/>
      <c r="V147" s="114"/>
      <c r="W147" s="114"/>
      <c r="X147" s="114"/>
      <c r="Y147" s="114"/>
      <c r="Z147" s="114"/>
      <c r="AA147" s="114"/>
      <c r="AB147" s="114"/>
      <c r="AC147" s="114"/>
      <c r="AD147" s="114"/>
      <c r="AE147" s="114"/>
      <c r="AF147" s="114"/>
      <c r="AG147" s="114"/>
      <c r="AH147" s="114"/>
    </row>
    <row r="148" spans="2:34" s="58" customFormat="1" ht="15" customHeight="1" x14ac:dyDescent="0.2"/>
    <row r="149" spans="2:34" s="58" customFormat="1" ht="15" customHeight="1" x14ac:dyDescent="0.2"/>
    <row r="150" spans="2:34" s="64" customFormat="1" ht="15" customHeight="1" x14ac:dyDescent="0.2"/>
    <row r="151" spans="2:34" s="64" customFormat="1" ht="15" customHeight="1" x14ac:dyDescent="0.2"/>
    <row r="152" spans="2:34" s="64" customFormat="1" ht="15" customHeight="1" x14ac:dyDescent="0.2"/>
    <row r="153" spans="2:34" s="64" customFormat="1" ht="15" customHeight="1" x14ac:dyDescent="0.2"/>
    <row r="154" spans="2:34" s="64" customFormat="1" ht="15" customHeight="1" x14ac:dyDescent="0.2"/>
    <row r="155" spans="2:34" s="58" customFormat="1" ht="15" customHeight="1" x14ac:dyDescent="0.2"/>
    <row r="156" spans="2:34" s="64" customFormat="1" ht="15" customHeight="1" x14ac:dyDescent="0.2"/>
    <row r="157" spans="2:34" s="58" customFormat="1" ht="15" customHeight="1" x14ac:dyDescent="0.2"/>
    <row r="158" spans="2:34" s="64" customFormat="1" ht="15" customHeight="1" x14ac:dyDescent="0.2"/>
    <row r="160" spans="2:34" s="64" customFormat="1" ht="15" customHeight="1" x14ac:dyDescent="0.2"/>
    <row r="162" s="64" customFormat="1" ht="15" customHeight="1" x14ac:dyDescent="0.2"/>
    <row r="164" s="64" customFormat="1" ht="15" customHeight="1" x14ac:dyDescent="0.2"/>
    <row r="165" s="64" customFormat="1" ht="15" customHeight="1" x14ac:dyDescent="0.2"/>
    <row r="167" s="64" customFormat="1" ht="15" customHeight="1" x14ac:dyDescent="0.2"/>
    <row r="169" s="64" customFormat="1" ht="15" customHeight="1" x14ac:dyDescent="0.2"/>
    <row r="174" s="64" customFormat="1" ht="15" customHeight="1" x14ac:dyDescent="0.2"/>
    <row r="283" spans="2:34" ht="15" customHeight="1" x14ac:dyDescent="0.2">
      <c r="B283" s="112"/>
      <c r="C283" s="112"/>
      <c r="D283" s="112"/>
      <c r="E283" s="112"/>
      <c r="F283" s="112"/>
      <c r="G283" s="112"/>
      <c r="H283" s="112"/>
      <c r="I283" s="112"/>
      <c r="J283" s="112"/>
      <c r="K283" s="112"/>
      <c r="L283" s="112"/>
      <c r="M283" s="112"/>
      <c r="N283" s="112"/>
      <c r="O283" s="112"/>
      <c r="P283" s="112"/>
      <c r="Q283" s="112"/>
      <c r="R283" s="112"/>
      <c r="S283" s="112"/>
      <c r="T283" s="112"/>
      <c r="U283" s="112"/>
      <c r="V283" s="112"/>
      <c r="W283" s="112"/>
      <c r="X283" s="112"/>
      <c r="Y283" s="112"/>
      <c r="Z283" s="112"/>
      <c r="AA283" s="112"/>
      <c r="AB283" s="112"/>
      <c r="AC283" s="112"/>
      <c r="AD283" s="112"/>
      <c r="AE283" s="112"/>
      <c r="AF283" s="112"/>
      <c r="AG283" s="112"/>
      <c r="AH283" s="112"/>
    </row>
    <row r="368" spans="2:34" ht="15" customHeight="1" x14ac:dyDescent="0.2">
      <c r="B368" s="112"/>
      <c r="C368" s="112"/>
      <c r="D368" s="112"/>
      <c r="E368" s="112"/>
      <c r="F368" s="112"/>
      <c r="G368" s="112"/>
      <c r="H368" s="112"/>
      <c r="I368" s="112"/>
      <c r="J368" s="112"/>
      <c r="K368" s="112"/>
      <c r="L368" s="112"/>
      <c r="M368" s="112"/>
      <c r="N368" s="112"/>
      <c r="O368" s="112"/>
      <c r="P368" s="112"/>
      <c r="Q368" s="112"/>
      <c r="R368" s="112"/>
      <c r="S368" s="112"/>
      <c r="T368" s="112"/>
      <c r="U368" s="112"/>
      <c r="V368" s="112"/>
      <c r="W368" s="112"/>
      <c r="X368" s="112"/>
      <c r="Y368" s="112"/>
      <c r="Z368" s="112"/>
      <c r="AA368" s="112"/>
      <c r="AB368" s="112"/>
      <c r="AC368" s="112"/>
      <c r="AD368" s="112"/>
      <c r="AE368" s="112"/>
      <c r="AF368" s="112"/>
      <c r="AG368" s="112"/>
      <c r="AH368" s="112"/>
    </row>
    <row r="551" spans="2:34" ht="15" customHeight="1" x14ac:dyDescent="0.2">
      <c r="B551" s="112"/>
      <c r="C551" s="112"/>
      <c r="D551" s="112"/>
      <c r="E551" s="112"/>
      <c r="F551" s="112"/>
      <c r="G551" s="112"/>
      <c r="H551" s="112"/>
      <c r="I551" s="112"/>
      <c r="J551" s="112"/>
      <c r="K551" s="112"/>
      <c r="L551" s="112"/>
      <c r="M551" s="112"/>
      <c r="N551" s="112"/>
      <c r="O551" s="112"/>
      <c r="P551" s="112"/>
      <c r="Q551" s="112"/>
      <c r="R551" s="112"/>
      <c r="S551" s="112"/>
      <c r="T551" s="112"/>
      <c r="U551" s="112"/>
      <c r="V551" s="112"/>
      <c r="W551" s="112"/>
      <c r="X551" s="112"/>
      <c r="Y551" s="112"/>
      <c r="Z551" s="112"/>
      <c r="AA551" s="112"/>
      <c r="AB551" s="112"/>
      <c r="AC551" s="112"/>
      <c r="AD551" s="112"/>
      <c r="AE551" s="112"/>
      <c r="AF551" s="112"/>
      <c r="AG551" s="112"/>
      <c r="AH551" s="112"/>
    </row>
    <row r="643" spans="2:34" ht="15" customHeight="1" x14ac:dyDescent="0.2">
      <c r="B643" s="112"/>
      <c r="C643" s="112"/>
      <c r="D643" s="112"/>
      <c r="E643" s="112"/>
      <c r="F643" s="112"/>
      <c r="G643" s="112"/>
      <c r="H643" s="112"/>
      <c r="I643" s="112"/>
      <c r="J643" s="112"/>
      <c r="K643" s="112"/>
      <c r="L643" s="112"/>
      <c r="M643" s="112"/>
      <c r="N643" s="112"/>
      <c r="O643" s="112"/>
      <c r="P643" s="112"/>
      <c r="Q643" s="112"/>
      <c r="R643" s="112"/>
      <c r="S643" s="112"/>
      <c r="T643" s="112"/>
      <c r="U643" s="112"/>
      <c r="V643" s="112"/>
      <c r="W643" s="112"/>
      <c r="X643" s="112"/>
      <c r="Y643" s="112"/>
      <c r="Z643" s="112"/>
      <c r="AA643" s="112"/>
      <c r="AB643" s="112"/>
      <c r="AC643" s="112"/>
      <c r="AD643" s="112"/>
      <c r="AE643" s="112"/>
      <c r="AF643" s="112"/>
      <c r="AG643" s="112"/>
      <c r="AH643" s="112"/>
    </row>
    <row r="719" spans="2:34" ht="15" customHeight="1" x14ac:dyDescent="0.2">
      <c r="B719" s="112"/>
      <c r="C719" s="112"/>
      <c r="D719" s="112"/>
      <c r="E719" s="112"/>
      <c r="F719" s="112"/>
      <c r="G719" s="112"/>
      <c r="H719" s="112"/>
      <c r="I719" s="112"/>
      <c r="J719" s="112"/>
      <c r="K719" s="112"/>
      <c r="L719" s="112"/>
      <c r="M719" s="112"/>
      <c r="N719" s="112"/>
      <c r="O719" s="112"/>
      <c r="P719" s="112"/>
      <c r="Q719" s="112"/>
      <c r="R719" s="112"/>
      <c r="S719" s="112"/>
      <c r="T719" s="112"/>
      <c r="U719" s="112"/>
      <c r="V719" s="112"/>
      <c r="W719" s="112"/>
      <c r="X719" s="112"/>
      <c r="Y719" s="112"/>
      <c r="Z719" s="112"/>
      <c r="AA719" s="112"/>
      <c r="AB719" s="112"/>
      <c r="AC719" s="112"/>
      <c r="AD719" s="112"/>
      <c r="AE719" s="112"/>
      <c r="AF719" s="112"/>
      <c r="AG719" s="112"/>
      <c r="AH719" s="112"/>
    </row>
    <row r="810" spans="2:34" ht="15" customHeight="1" x14ac:dyDescent="0.2">
      <c r="B810" s="112"/>
      <c r="C810" s="112"/>
      <c r="D810" s="112"/>
      <c r="E810" s="112"/>
      <c r="F810" s="112"/>
      <c r="G810" s="112"/>
      <c r="H810" s="112"/>
      <c r="I810" s="112"/>
      <c r="J810" s="112"/>
      <c r="K810" s="112"/>
      <c r="L810" s="112"/>
      <c r="M810" s="112"/>
      <c r="N810" s="112"/>
      <c r="O810" s="112"/>
      <c r="P810" s="112"/>
      <c r="Q810" s="112"/>
      <c r="R810" s="112"/>
      <c r="S810" s="112"/>
      <c r="T810" s="112"/>
      <c r="U810" s="112"/>
      <c r="V810" s="112"/>
      <c r="W810" s="112"/>
      <c r="X810" s="112"/>
      <c r="Y810" s="112"/>
      <c r="Z810" s="112"/>
      <c r="AA810" s="112"/>
      <c r="AB810" s="112"/>
      <c r="AC810" s="112"/>
      <c r="AD810" s="112"/>
      <c r="AE810" s="112"/>
      <c r="AF810" s="112"/>
      <c r="AG810" s="112"/>
      <c r="AH810" s="112"/>
    </row>
    <row r="888" spans="2:34" ht="15" customHeight="1" x14ac:dyDescent="0.2">
      <c r="B888" s="112"/>
      <c r="C888" s="112"/>
      <c r="D888" s="112"/>
      <c r="E888" s="112"/>
      <c r="F888" s="112"/>
      <c r="G888" s="112"/>
      <c r="H888" s="112"/>
      <c r="I888" s="112"/>
      <c r="J888" s="112"/>
      <c r="K888" s="112"/>
      <c r="L888" s="112"/>
      <c r="M888" s="112"/>
      <c r="N888" s="112"/>
      <c r="O888" s="112"/>
      <c r="P888" s="112"/>
      <c r="Q888" s="112"/>
      <c r="R888" s="112"/>
      <c r="S888" s="112"/>
      <c r="T888" s="112"/>
      <c r="U888" s="112"/>
      <c r="V888" s="112"/>
      <c r="W888" s="112"/>
      <c r="X888" s="112"/>
      <c r="Y888" s="112"/>
      <c r="Z888" s="112"/>
      <c r="AA888" s="112"/>
      <c r="AB888" s="112"/>
      <c r="AC888" s="112"/>
      <c r="AD888" s="112"/>
      <c r="AE888" s="112"/>
      <c r="AF888" s="112"/>
      <c r="AG888" s="112"/>
      <c r="AH888" s="112"/>
    </row>
    <row r="973" spans="2:34" ht="15" customHeight="1" x14ac:dyDescent="0.2">
      <c r="B973" s="112"/>
      <c r="C973" s="112"/>
      <c r="D973" s="112"/>
      <c r="E973" s="112"/>
      <c r="F973" s="112"/>
      <c r="G973" s="112"/>
      <c r="H973" s="112"/>
      <c r="I973" s="112"/>
      <c r="J973" s="112"/>
      <c r="K973" s="112"/>
      <c r="L973" s="112"/>
      <c r="M973" s="112"/>
      <c r="N973" s="112"/>
      <c r="O973" s="112"/>
      <c r="P973" s="112"/>
      <c r="Q973" s="112"/>
      <c r="R973" s="112"/>
      <c r="S973" s="112"/>
      <c r="T973" s="112"/>
      <c r="U973" s="112"/>
      <c r="V973" s="112"/>
      <c r="W973" s="112"/>
      <c r="X973" s="112"/>
      <c r="Y973" s="112"/>
      <c r="Z973" s="112"/>
      <c r="AA973" s="112"/>
      <c r="AB973" s="112"/>
      <c r="AC973" s="112"/>
      <c r="AD973" s="112"/>
      <c r="AE973" s="112"/>
      <c r="AF973" s="112"/>
      <c r="AG973" s="112"/>
      <c r="AH973" s="112"/>
    </row>
    <row r="1048" spans="2:34" ht="15" customHeight="1" x14ac:dyDescent="0.2">
      <c r="B1048" s="112"/>
      <c r="C1048" s="112"/>
      <c r="D1048" s="112"/>
      <c r="E1048" s="112"/>
      <c r="F1048" s="112"/>
      <c r="G1048" s="112"/>
      <c r="H1048" s="112"/>
      <c r="I1048" s="112"/>
      <c r="J1048" s="112"/>
      <c r="K1048" s="112"/>
      <c r="L1048" s="112"/>
      <c r="M1048" s="112"/>
      <c r="N1048" s="112"/>
      <c r="O1048" s="112"/>
      <c r="P1048" s="112"/>
      <c r="Q1048" s="112"/>
      <c r="R1048" s="112"/>
      <c r="S1048" s="112"/>
      <c r="T1048" s="112"/>
      <c r="U1048" s="112"/>
      <c r="V1048" s="112"/>
      <c r="W1048" s="112"/>
      <c r="X1048" s="112"/>
      <c r="Y1048" s="112"/>
      <c r="Z1048" s="112"/>
      <c r="AA1048" s="112"/>
      <c r="AB1048" s="112"/>
      <c r="AC1048" s="112"/>
      <c r="AD1048" s="112"/>
      <c r="AE1048" s="112"/>
      <c r="AF1048" s="112"/>
      <c r="AG1048" s="112"/>
      <c r="AH1048" s="112"/>
    </row>
    <row r="1120" spans="2:34" ht="15" customHeight="1" x14ac:dyDescent="0.2">
      <c r="B1120" s="112"/>
      <c r="C1120" s="112"/>
      <c r="D1120" s="112"/>
      <c r="E1120" s="112"/>
      <c r="F1120" s="112"/>
      <c r="G1120" s="112"/>
      <c r="H1120" s="112"/>
      <c r="I1120" s="112"/>
      <c r="J1120" s="112"/>
      <c r="K1120" s="112"/>
      <c r="L1120" s="112"/>
      <c r="M1120" s="112"/>
      <c r="N1120" s="112"/>
      <c r="O1120" s="112"/>
      <c r="P1120" s="112"/>
      <c r="Q1120" s="112"/>
      <c r="R1120" s="112"/>
      <c r="S1120" s="112"/>
      <c r="T1120" s="112"/>
      <c r="U1120" s="112"/>
      <c r="V1120" s="112"/>
      <c r="W1120" s="112"/>
      <c r="X1120" s="112"/>
      <c r="Y1120" s="112"/>
      <c r="Z1120" s="112"/>
      <c r="AA1120" s="112"/>
      <c r="AB1120" s="112"/>
      <c r="AC1120" s="112"/>
      <c r="AD1120" s="112"/>
      <c r="AE1120" s="112"/>
      <c r="AF1120" s="112"/>
      <c r="AG1120" s="112"/>
      <c r="AH1120" s="112"/>
    </row>
    <row r="1254" spans="2:34" ht="15" customHeight="1" x14ac:dyDescent="0.2">
      <c r="B1254" s="112"/>
      <c r="C1254" s="112"/>
      <c r="D1254" s="112"/>
      <c r="E1254" s="112"/>
      <c r="F1254" s="112"/>
      <c r="G1254" s="112"/>
      <c r="H1254" s="112"/>
      <c r="I1254" s="112"/>
      <c r="J1254" s="112"/>
      <c r="K1254" s="112"/>
      <c r="L1254" s="112"/>
      <c r="M1254" s="112"/>
      <c r="N1254" s="112"/>
      <c r="O1254" s="112"/>
      <c r="P1254" s="112"/>
      <c r="Q1254" s="112"/>
      <c r="R1254" s="112"/>
      <c r="S1254" s="112"/>
      <c r="T1254" s="112"/>
      <c r="U1254" s="112"/>
      <c r="V1254" s="112"/>
      <c r="W1254" s="112"/>
      <c r="X1254" s="112"/>
      <c r="Y1254" s="112"/>
      <c r="Z1254" s="112"/>
      <c r="AA1254" s="112"/>
      <c r="AB1254" s="112"/>
      <c r="AC1254" s="112"/>
      <c r="AD1254" s="112"/>
      <c r="AE1254" s="112"/>
      <c r="AF1254" s="112"/>
      <c r="AG1254" s="112"/>
      <c r="AH1254" s="112"/>
    </row>
    <row r="1372" spans="2:34" ht="15" customHeight="1" x14ac:dyDescent="0.2">
      <c r="B1372" s="112"/>
      <c r="C1372" s="112"/>
      <c r="D1372" s="112"/>
      <c r="E1372" s="112"/>
      <c r="F1372" s="112"/>
      <c r="G1372" s="112"/>
      <c r="H1372" s="112"/>
      <c r="I1372" s="112"/>
      <c r="J1372" s="112"/>
      <c r="K1372" s="112"/>
      <c r="L1372" s="112"/>
      <c r="M1372" s="112"/>
      <c r="N1372" s="112"/>
      <c r="O1372" s="112"/>
      <c r="P1372" s="112"/>
      <c r="Q1372" s="112"/>
      <c r="R1372" s="112"/>
      <c r="S1372" s="112"/>
      <c r="T1372" s="112"/>
      <c r="U1372" s="112"/>
      <c r="V1372" s="112"/>
      <c r="W1372" s="112"/>
      <c r="X1372" s="112"/>
      <c r="Y1372" s="112"/>
      <c r="Z1372" s="112"/>
      <c r="AA1372" s="112"/>
      <c r="AB1372" s="112"/>
      <c r="AC1372" s="112"/>
      <c r="AD1372" s="112"/>
      <c r="AE1372" s="112"/>
      <c r="AF1372" s="112"/>
      <c r="AG1372" s="112"/>
      <c r="AH1372" s="112"/>
    </row>
    <row r="1476" spans="2:34" ht="15" customHeight="1" x14ac:dyDescent="0.2">
      <c r="B1476" s="112"/>
      <c r="C1476" s="112"/>
      <c r="D1476" s="112"/>
      <c r="E1476" s="112"/>
      <c r="F1476" s="112"/>
      <c r="G1476" s="112"/>
      <c r="H1476" s="112"/>
      <c r="I1476" s="112"/>
      <c r="J1476" s="112"/>
      <c r="K1476" s="112"/>
      <c r="L1476" s="112"/>
      <c r="M1476" s="112"/>
      <c r="N1476" s="112"/>
      <c r="O1476" s="112"/>
      <c r="P1476" s="112"/>
      <c r="Q1476" s="112"/>
      <c r="R1476" s="112"/>
      <c r="S1476" s="112"/>
      <c r="T1476" s="112"/>
      <c r="U1476" s="112"/>
      <c r="V1476" s="112"/>
      <c r="W1476" s="112"/>
      <c r="X1476" s="112"/>
      <c r="Y1476" s="112"/>
      <c r="Z1476" s="112"/>
      <c r="AA1476" s="112"/>
      <c r="AB1476" s="112"/>
      <c r="AC1476" s="112"/>
      <c r="AD1476" s="112"/>
      <c r="AE1476" s="112"/>
      <c r="AF1476" s="112"/>
      <c r="AG1476" s="112"/>
      <c r="AH1476" s="112"/>
    </row>
  </sheetData>
  <mergeCells count="15">
    <mergeCell ref="B1372:AH1372"/>
    <mergeCell ref="B1476:AH1476"/>
    <mergeCell ref="B810:AH810"/>
    <mergeCell ref="B888:AH888"/>
    <mergeCell ref="B973:AH973"/>
    <mergeCell ref="B1048:AH1048"/>
    <mergeCell ref="B1120:AH1120"/>
    <mergeCell ref="B1254:AH1254"/>
    <mergeCell ref="B102:AG102"/>
    <mergeCell ref="B719:AH719"/>
    <mergeCell ref="B147:AH147"/>
    <mergeCell ref="B283:AH283"/>
    <mergeCell ref="B368:AH368"/>
    <mergeCell ref="B551:AH551"/>
    <mergeCell ref="B643:AH643"/>
  </mergeCell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2A42E-8A9D-45DB-94C5-ADB618F53728}">
  <dimension ref="A1:AH1501"/>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8.625" defaultRowHeight="15" customHeight="1" x14ac:dyDescent="0.2"/>
  <cols>
    <col min="1" max="1" width="19.625" style="42" hidden="1" customWidth="1"/>
    <col min="2" max="2" width="42.875" style="42" customWidth="1"/>
    <col min="3" max="16384" width="8.625" style="42"/>
  </cols>
  <sheetData>
    <row r="1" spans="2:32" ht="15" customHeight="1" thickBot="1" x14ac:dyDescent="0.25">
      <c r="B1" s="59" t="s">
        <v>481</v>
      </c>
      <c r="C1" s="56">
        <v>2021</v>
      </c>
      <c r="D1" s="56">
        <v>2022</v>
      </c>
      <c r="E1" s="56">
        <v>2023</v>
      </c>
      <c r="F1" s="56">
        <v>2024</v>
      </c>
      <c r="G1" s="56">
        <v>2025</v>
      </c>
      <c r="H1" s="56">
        <v>2026</v>
      </c>
      <c r="I1" s="56">
        <v>2027</v>
      </c>
      <c r="J1" s="56">
        <v>2028</v>
      </c>
      <c r="K1" s="56">
        <v>2029</v>
      </c>
      <c r="L1" s="56">
        <v>2030</v>
      </c>
      <c r="M1" s="56">
        <v>2031</v>
      </c>
      <c r="N1" s="56">
        <v>2032</v>
      </c>
      <c r="O1" s="56">
        <v>2033</v>
      </c>
      <c r="P1" s="56">
        <v>2034</v>
      </c>
      <c r="Q1" s="56">
        <v>2035</v>
      </c>
      <c r="R1" s="56">
        <v>2036</v>
      </c>
      <c r="S1" s="56">
        <v>2037</v>
      </c>
      <c r="T1" s="56">
        <v>2038</v>
      </c>
      <c r="U1" s="56">
        <v>2039</v>
      </c>
      <c r="V1" s="56">
        <v>2040</v>
      </c>
      <c r="W1" s="56">
        <v>2041</v>
      </c>
      <c r="X1" s="56">
        <v>2042</v>
      </c>
      <c r="Y1" s="56">
        <v>2043</v>
      </c>
      <c r="Z1" s="56">
        <v>2044</v>
      </c>
      <c r="AA1" s="56">
        <v>2045</v>
      </c>
      <c r="AB1" s="56">
        <v>2046</v>
      </c>
      <c r="AC1" s="56">
        <v>2047</v>
      </c>
      <c r="AD1" s="56">
        <v>2048</v>
      </c>
      <c r="AE1" s="56">
        <v>2049</v>
      </c>
      <c r="AF1" s="56">
        <v>2050</v>
      </c>
    </row>
    <row r="2" spans="2:32" ht="15" customHeight="1" thickTop="1" x14ac:dyDescent="0.2"/>
    <row r="3" spans="2:32" ht="15" customHeight="1" x14ac:dyDescent="0.2">
      <c r="C3" s="62" t="s">
        <v>33</v>
      </c>
      <c r="D3" s="62" t="s">
        <v>480</v>
      </c>
      <c r="E3" s="61"/>
      <c r="F3" s="61"/>
      <c r="G3" s="61"/>
    </row>
    <row r="4" spans="2:32" ht="15" customHeight="1" x14ac:dyDescent="0.2">
      <c r="C4" s="62" t="s">
        <v>34</v>
      </c>
      <c r="D4" s="62" t="s">
        <v>479</v>
      </c>
      <c r="E4" s="61"/>
      <c r="F4" s="61"/>
      <c r="G4" s="62" t="s">
        <v>478</v>
      </c>
    </row>
    <row r="5" spans="2:32" ht="15" customHeight="1" x14ac:dyDescent="0.2">
      <c r="C5" s="62" t="s">
        <v>36</v>
      </c>
      <c r="D5" s="62" t="s">
        <v>477</v>
      </c>
      <c r="E5" s="61"/>
      <c r="F5" s="61"/>
      <c r="G5" s="61"/>
    </row>
    <row r="6" spans="2:32" ht="15" customHeight="1" x14ac:dyDescent="0.2">
      <c r="C6" s="62" t="s">
        <v>37</v>
      </c>
      <c r="D6" s="61"/>
      <c r="E6" s="62" t="s">
        <v>476</v>
      </c>
      <c r="F6" s="61"/>
      <c r="G6" s="61"/>
    </row>
    <row r="7" spans="2:32" ht="12" customHeight="1" x14ac:dyDescent="0.2"/>
    <row r="8" spans="2:32" ht="12" customHeight="1" x14ac:dyDescent="0.2"/>
    <row r="9" spans="2:32" ht="12" customHeight="1" x14ac:dyDescent="0.2"/>
    <row r="17" spans="1:33" ht="15" customHeight="1" x14ac:dyDescent="0.25">
      <c r="A17" s="48" t="s">
        <v>38</v>
      </c>
      <c r="B17" s="60" t="s">
        <v>39</v>
      </c>
      <c r="AG17" s="57" t="s">
        <v>475</v>
      </c>
    </row>
    <row r="18" spans="1:33" ht="15" customHeight="1" x14ac:dyDescent="0.2">
      <c r="B18" s="59"/>
      <c r="AG18" s="57" t="s">
        <v>474</v>
      </c>
    </row>
    <row r="19" spans="1:33" ht="15" customHeight="1" x14ac:dyDescent="0.2">
      <c r="B19" s="59"/>
      <c r="C19" s="58"/>
      <c r="D19" s="58"/>
      <c r="E19" s="58"/>
      <c r="F19" s="58"/>
      <c r="G19" s="58"/>
      <c r="H19" s="58"/>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7" t="s">
        <v>473</v>
      </c>
    </row>
    <row r="20" spans="1:33" ht="15" customHeight="1" thickBot="1" x14ac:dyDescent="0.25">
      <c r="B20" s="56" t="s">
        <v>40</v>
      </c>
      <c r="C20" s="56">
        <v>2021</v>
      </c>
      <c r="D20" s="56">
        <v>2022</v>
      </c>
      <c r="E20" s="56">
        <v>2023</v>
      </c>
      <c r="F20" s="56">
        <v>2024</v>
      </c>
      <c r="G20" s="56">
        <v>2025</v>
      </c>
      <c r="H20" s="56">
        <v>2026</v>
      </c>
      <c r="I20" s="56">
        <v>2027</v>
      </c>
      <c r="J20" s="56">
        <v>2028</v>
      </c>
      <c r="K20" s="56">
        <v>2029</v>
      </c>
      <c r="L20" s="56">
        <v>2030</v>
      </c>
      <c r="M20" s="56">
        <v>2031</v>
      </c>
      <c r="N20" s="56">
        <v>2032</v>
      </c>
      <c r="O20" s="56">
        <v>2033</v>
      </c>
      <c r="P20" s="56">
        <v>2034</v>
      </c>
      <c r="Q20" s="56">
        <v>2035</v>
      </c>
      <c r="R20" s="56">
        <v>2036</v>
      </c>
      <c r="S20" s="56">
        <v>2037</v>
      </c>
      <c r="T20" s="56">
        <v>2038</v>
      </c>
      <c r="U20" s="56">
        <v>2039</v>
      </c>
      <c r="V20" s="56">
        <v>2040</v>
      </c>
      <c r="W20" s="56">
        <v>2041</v>
      </c>
      <c r="X20" s="56">
        <v>2042</v>
      </c>
      <c r="Y20" s="56">
        <v>2043</v>
      </c>
      <c r="Z20" s="56">
        <v>2044</v>
      </c>
      <c r="AA20" s="56">
        <v>2045</v>
      </c>
      <c r="AB20" s="56">
        <v>2046</v>
      </c>
      <c r="AC20" s="56">
        <v>2047</v>
      </c>
      <c r="AD20" s="56">
        <v>2048</v>
      </c>
      <c r="AE20" s="56">
        <v>2049</v>
      </c>
      <c r="AF20" s="56">
        <v>2050</v>
      </c>
      <c r="AG20" s="55" t="s">
        <v>472</v>
      </c>
    </row>
    <row r="21" spans="1:33" ht="15" customHeight="1" thickTop="1" x14ac:dyDescent="0.2">
      <c r="AG21" s="54"/>
    </row>
    <row r="22" spans="1:33" ht="15" customHeight="1" x14ac:dyDescent="0.2">
      <c r="B22" s="50" t="s">
        <v>41</v>
      </c>
    </row>
    <row r="23" spans="1:33" ht="15" customHeight="1" x14ac:dyDescent="0.2">
      <c r="B23" s="50" t="s">
        <v>42</v>
      </c>
    </row>
    <row r="24" spans="1:33" ht="15" customHeight="1" x14ac:dyDescent="0.2">
      <c r="A24" s="48" t="s">
        <v>43</v>
      </c>
      <c r="B24" s="47" t="s">
        <v>44</v>
      </c>
      <c r="C24" s="51">
        <v>12.960190000000001</v>
      </c>
      <c r="D24" s="51">
        <v>13.21677</v>
      </c>
      <c r="E24" s="51">
        <v>13.457378</v>
      </c>
      <c r="F24" s="51">
        <v>13.698152</v>
      </c>
      <c r="G24" s="51">
        <v>13.93685</v>
      </c>
      <c r="H24" s="51">
        <v>14.170086</v>
      </c>
      <c r="I24" s="51">
        <v>14.393357</v>
      </c>
      <c r="J24" s="51">
        <v>14.612644</v>
      </c>
      <c r="K24" s="51">
        <v>14.831906</v>
      </c>
      <c r="L24" s="51">
        <v>15.049194</v>
      </c>
      <c r="M24" s="51">
        <v>15.260445000000001</v>
      </c>
      <c r="N24" s="51">
        <v>15.469173</v>
      </c>
      <c r="O24" s="51">
        <v>15.675222</v>
      </c>
      <c r="P24" s="51">
        <v>15.87717</v>
      </c>
      <c r="Q24" s="51">
        <v>16.078592</v>
      </c>
      <c r="R24" s="51">
        <v>16.278687999999999</v>
      </c>
      <c r="S24" s="51">
        <v>16.480463</v>
      </c>
      <c r="T24" s="51">
        <v>16.680702</v>
      </c>
      <c r="U24" s="51">
        <v>16.879498000000002</v>
      </c>
      <c r="V24" s="51">
        <v>17.079011999999999</v>
      </c>
      <c r="W24" s="51">
        <v>17.276546</v>
      </c>
      <c r="X24" s="51">
        <v>17.471115000000001</v>
      </c>
      <c r="Y24" s="51">
        <v>17.665465999999999</v>
      </c>
      <c r="Z24" s="51">
        <v>17.860679999999999</v>
      </c>
      <c r="AA24" s="51">
        <v>18.057307999999999</v>
      </c>
      <c r="AB24" s="51">
        <v>18.25423</v>
      </c>
      <c r="AC24" s="51">
        <v>18.451252</v>
      </c>
      <c r="AD24" s="51">
        <v>18.646891</v>
      </c>
      <c r="AE24" s="51">
        <v>18.842770000000002</v>
      </c>
      <c r="AF24" s="51">
        <v>19.038895</v>
      </c>
      <c r="AG24" s="45">
        <v>1.3350000000000001E-2</v>
      </c>
    </row>
    <row r="25" spans="1:33" ht="12" customHeight="1" x14ac:dyDescent="0.2">
      <c r="A25" s="48" t="s">
        <v>45</v>
      </c>
      <c r="B25" s="47" t="s">
        <v>46</v>
      </c>
      <c r="C25" s="51">
        <v>30.584309000000001</v>
      </c>
      <c r="D25" s="51">
        <v>30.746199000000001</v>
      </c>
      <c r="E25" s="51">
        <v>30.900686</v>
      </c>
      <c r="F25" s="51">
        <v>31.052171999999999</v>
      </c>
      <c r="G25" s="51">
        <v>31.201827999999999</v>
      </c>
      <c r="H25" s="51">
        <v>31.348462999999999</v>
      </c>
      <c r="I25" s="51">
        <v>31.486692000000001</v>
      </c>
      <c r="J25" s="51">
        <v>31.622871</v>
      </c>
      <c r="K25" s="51">
        <v>31.760984000000001</v>
      </c>
      <c r="L25" s="51">
        <v>31.898924000000001</v>
      </c>
      <c r="M25" s="51">
        <v>32.033329000000002</v>
      </c>
      <c r="N25" s="51">
        <v>32.167366000000001</v>
      </c>
      <c r="O25" s="51">
        <v>32.300381000000002</v>
      </c>
      <c r="P25" s="51">
        <v>32.429980999999998</v>
      </c>
      <c r="Q25" s="51">
        <v>32.558799999999998</v>
      </c>
      <c r="R25" s="51">
        <v>32.685349000000002</v>
      </c>
      <c r="S25" s="51">
        <v>32.814281000000001</v>
      </c>
      <c r="T25" s="51">
        <v>32.943218000000002</v>
      </c>
      <c r="U25" s="51">
        <v>33.073138999999998</v>
      </c>
      <c r="V25" s="51">
        <v>33.204788000000001</v>
      </c>
      <c r="W25" s="51">
        <v>33.334225000000004</v>
      </c>
      <c r="X25" s="51">
        <v>33.460979000000002</v>
      </c>
      <c r="Y25" s="51">
        <v>33.587059000000004</v>
      </c>
      <c r="Z25" s="51">
        <v>33.713352</v>
      </c>
      <c r="AA25" s="51">
        <v>33.841251</v>
      </c>
      <c r="AB25" s="51">
        <v>33.969189</v>
      </c>
      <c r="AC25" s="51">
        <v>34.097023</v>
      </c>
      <c r="AD25" s="51">
        <v>34.223968999999997</v>
      </c>
      <c r="AE25" s="51">
        <v>34.352435999999997</v>
      </c>
      <c r="AF25" s="51">
        <v>34.481929999999998</v>
      </c>
      <c r="AG25" s="45">
        <v>4.1450000000000002E-3</v>
      </c>
    </row>
    <row r="26" spans="1:33" ht="12" customHeight="1" x14ac:dyDescent="0.2">
      <c r="A26" s="48" t="s">
        <v>47</v>
      </c>
      <c r="B26" s="47" t="s">
        <v>48</v>
      </c>
      <c r="C26" s="51">
        <v>1.316486</v>
      </c>
      <c r="D26" s="51">
        <v>1.3145690000000001</v>
      </c>
      <c r="E26" s="51">
        <v>1.312659</v>
      </c>
      <c r="F26" s="51">
        <v>1.310759</v>
      </c>
      <c r="G26" s="51">
        <v>1.3088660000000001</v>
      </c>
      <c r="H26" s="51">
        <v>1.30698</v>
      </c>
      <c r="I26" s="51">
        <v>1.305104</v>
      </c>
      <c r="J26" s="51">
        <v>1.3032330000000001</v>
      </c>
      <c r="K26" s="51">
        <v>1.3013710000000001</v>
      </c>
      <c r="L26" s="51">
        <v>1.299515</v>
      </c>
      <c r="M26" s="51">
        <v>1.2976669999999999</v>
      </c>
      <c r="N26" s="51">
        <v>1.2958270000000001</v>
      </c>
      <c r="O26" s="51">
        <v>1.2939929999999999</v>
      </c>
      <c r="P26" s="51">
        <v>1.2921670000000001</v>
      </c>
      <c r="Q26" s="51">
        <v>1.2903469999999999</v>
      </c>
      <c r="R26" s="51">
        <v>1.288535</v>
      </c>
      <c r="S26" s="51">
        <v>1.286729</v>
      </c>
      <c r="T26" s="51">
        <v>1.2849299999999999</v>
      </c>
      <c r="U26" s="51">
        <v>1.2831379999999999</v>
      </c>
      <c r="V26" s="51">
        <v>1.281352</v>
      </c>
      <c r="W26" s="51">
        <v>1.2795730000000001</v>
      </c>
      <c r="X26" s="51">
        <v>1.2778</v>
      </c>
      <c r="Y26" s="51">
        <v>1.2760339999999999</v>
      </c>
      <c r="Z26" s="51">
        <v>1.274273</v>
      </c>
      <c r="AA26" s="51">
        <v>1.272519</v>
      </c>
      <c r="AB26" s="51">
        <v>1.270772</v>
      </c>
      <c r="AC26" s="51">
        <v>1.2690300000000001</v>
      </c>
      <c r="AD26" s="51">
        <v>1.2672939999999999</v>
      </c>
      <c r="AE26" s="51">
        <v>1.2655639999999999</v>
      </c>
      <c r="AF26" s="51">
        <v>1.263841</v>
      </c>
      <c r="AG26" s="45">
        <v>-1.4059999999999999E-3</v>
      </c>
    </row>
    <row r="27" spans="1:33" ht="12" customHeight="1" x14ac:dyDescent="0.2">
      <c r="A27" s="48" t="s">
        <v>49</v>
      </c>
      <c r="B27" s="47" t="s">
        <v>50</v>
      </c>
      <c r="C27" s="51">
        <v>61.382258999999998</v>
      </c>
      <c r="D27" s="51">
        <v>62.216290000000001</v>
      </c>
      <c r="E27" s="51">
        <v>63.011119999999998</v>
      </c>
      <c r="F27" s="51">
        <v>63.807212999999997</v>
      </c>
      <c r="G27" s="51">
        <v>64.595673000000005</v>
      </c>
      <c r="H27" s="51">
        <v>65.361778000000001</v>
      </c>
      <c r="I27" s="51">
        <v>66.094116</v>
      </c>
      <c r="J27" s="51">
        <v>66.809241999999998</v>
      </c>
      <c r="K27" s="51">
        <v>67.519401999999999</v>
      </c>
      <c r="L27" s="51">
        <v>68.220389999999995</v>
      </c>
      <c r="M27" s="51">
        <v>68.897071999999994</v>
      </c>
      <c r="N27" s="51">
        <v>69.562911999999997</v>
      </c>
      <c r="O27" s="51">
        <v>70.216125000000005</v>
      </c>
      <c r="P27" s="51">
        <v>70.853806000000006</v>
      </c>
      <c r="Q27" s="51">
        <v>71.484993000000003</v>
      </c>
      <c r="R27" s="51">
        <v>72.105407999999997</v>
      </c>
      <c r="S27" s="51">
        <v>72.719741999999997</v>
      </c>
      <c r="T27" s="51">
        <v>73.331078000000005</v>
      </c>
      <c r="U27" s="51">
        <v>73.938629000000006</v>
      </c>
      <c r="V27" s="51">
        <v>74.549484000000007</v>
      </c>
      <c r="W27" s="51">
        <v>75.154137000000006</v>
      </c>
      <c r="X27" s="51">
        <v>75.748656999999994</v>
      </c>
      <c r="Y27" s="51">
        <v>76.340157000000005</v>
      </c>
      <c r="Z27" s="51">
        <v>76.931526000000005</v>
      </c>
      <c r="AA27" s="51">
        <v>77.524223000000006</v>
      </c>
      <c r="AB27" s="51">
        <v>78.114684999999994</v>
      </c>
      <c r="AC27" s="51">
        <v>78.699928</v>
      </c>
      <c r="AD27" s="51">
        <v>79.276771999999994</v>
      </c>
      <c r="AE27" s="51">
        <v>79.848220999999995</v>
      </c>
      <c r="AF27" s="51">
        <v>80.414496999999997</v>
      </c>
      <c r="AG27" s="45">
        <v>9.3559999999999997E-3</v>
      </c>
    </row>
    <row r="28" spans="1:33" ht="12" customHeight="1" x14ac:dyDescent="0.2">
      <c r="A28" s="48" t="s">
        <v>51</v>
      </c>
      <c r="B28" s="47" t="s">
        <v>52</v>
      </c>
      <c r="C28" s="51">
        <v>5.5032030000000001</v>
      </c>
      <c r="D28" s="51">
        <v>5.4533620000000003</v>
      </c>
      <c r="E28" s="51">
        <v>5.4044759999999998</v>
      </c>
      <c r="F28" s="51">
        <v>5.3564420000000004</v>
      </c>
      <c r="G28" s="51">
        <v>5.3087210000000002</v>
      </c>
      <c r="H28" s="51">
        <v>5.261253</v>
      </c>
      <c r="I28" s="51">
        <v>5.2153510000000001</v>
      </c>
      <c r="J28" s="51">
        <v>5.1713509999999996</v>
      </c>
      <c r="K28" s="51">
        <v>5.1296480000000004</v>
      </c>
      <c r="L28" s="51">
        <v>5.0903</v>
      </c>
      <c r="M28" s="51">
        <v>5.0525310000000001</v>
      </c>
      <c r="N28" s="51">
        <v>5.0164289999999996</v>
      </c>
      <c r="O28" s="51">
        <v>4.9816960000000003</v>
      </c>
      <c r="P28" s="51">
        <v>4.9480139999999997</v>
      </c>
      <c r="Q28" s="51">
        <v>4.9152820000000004</v>
      </c>
      <c r="R28" s="51">
        <v>4.8832430000000002</v>
      </c>
      <c r="S28" s="51">
        <v>4.8525539999999996</v>
      </c>
      <c r="T28" s="51">
        <v>4.8229610000000003</v>
      </c>
      <c r="U28" s="51">
        <v>4.7941580000000004</v>
      </c>
      <c r="V28" s="51">
        <v>4.7661179999999996</v>
      </c>
      <c r="W28" s="51">
        <v>4.7381979999999997</v>
      </c>
      <c r="X28" s="51">
        <v>4.7087260000000004</v>
      </c>
      <c r="Y28" s="51">
        <v>4.6777769999999999</v>
      </c>
      <c r="Z28" s="51">
        <v>4.645575</v>
      </c>
      <c r="AA28" s="51">
        <v>4.6123940000000001</v>
      </c>
      <c r="AB28" s="51">
        <v>4.5783829999999996</v>
      </c>
      <c r="AC28" s="51">
        <v>4.5429409999999999</v>
      </c>
      <c r="AD28" s="51">
        <v>4.5064599999999997</v>
      </c>
      <c r="AE28" s="51">
        <v>4.4693699999999996</v>
      </c>
      <c r="AF28" s="51">
        <v>4.4320700000000004</v>
      </c>
      <c r="AG28" s="45">
        <v>-7.4359999999999999E-3</v>
      </c>
    </row>
    <row r="29" spans="1:33" ht="12" customHeight="1" x14ac:dyDescent="0.2">
      <c r="A29" s="48" t="s">
        <v>53</v>
      </c>
      <c r="B29" s="47" t="s">
        <v>54</v>
      </c>
      <c r="C29" s="51">
        <v>5.2459879999999997</v>
      </c>
      <c r="D29" s="51">
        <v>5.2492989999999997</v>
      </c>
      <c r="E29" s="51">
        <v>5.2511060000000001</v>
      </c>
      <c r="F29" s="51">
        <v>5.2520939999999996</v>
      </c>
      <c r="G29" s="51">
        <v>5.2525209999999998</v>
      </c>
      <c r="H29" s="51">
        <v>5.2522339999999996</v>
      </c>
      <c r="I29" s="51">
        <v>5.2510009999999996</v>
      </c>
      <c r="J29" s="51">
        <v>5.2492739999999998</v>
      </c>
      <c r="K29" s="51">
        <v>5.2481939999999998</v>
      </c>
      <c r="L29" s="51">
        <v>5.2470270000000001</v>
      </c>
      <c r="M29" s="51">
        <v>5.245514</v>
      </c>
      <c r="N29" s="51">
        <v>5.2445019999999998</v>
      </c>
      <c r="O29" s="51">
        <v>5.243754</v>
      </c>
      <c r="P29" s="51">
        <v>5.2431190000000001</v>
      </c>
      <c r="Q29" s="51">
        <v>5.2428059999999999</v>
      </c>
      <c r="R29" s="51">
        <v>5.2422180000000003</v>
      </c>
      <c r="S29" s="51">
        <v>5.2407979999999998</v>
      </c>
      <c r="T29" s="51">
        <v>5.2385219999999997</v>
      </c>
      <c r="U29" s="51">
        <v>5.235652</v>
      </c>
      <c r="V29" s="51">
        <v>5.2326079999999999</v>
      </c>
      <c r="W29" s="51">
        <v>5.229247</v>
      </c>
      <c r="X29" s="51">
        <v>5.2242680000000004</v>
      </c>
      <c r="Y29" s="51">
        <v>5.2180629999999999</v>
      </c>
      <c r="Z29" s="51">
        <v>5.2109810000000003</v>
      </c>
      <c r="AA29" s="51">
        <v>5.2037019999999998</v>
      </c>
      <c r="AB29" s="51">
        <v>5.1961899999999996</v>
      </c>
      <c r="AC29" s="51">
        <v>5.1885919999999999</v>
      </c>
      <c r="AD29" s="51">
        <v>5.1809349999999998</v>
      </c>
      <c r="AE29" s="51">
        <v>5.1737320000000002</v>
      </c>
      <c r="AF29" s="51">
        <v>5.1670410000000002</v>
      </c>
      <c r="AG29" s="45">
        <v>-5.2300000000000003E-4</v>
      </c>
    </row>
    <row r="30" spans="1:33" ht="12" customHeight="1" x14ac:dyDescent="0.2">
      <c r="A30" s="48" t="s">
        <v>55</v>
      </c>
      <c r="B30" s="47" t="s">
        <v>56</v>
      </c>
      <c r="C30" s="51">
        <v>3.3709999999999999E-3</v>
      </c>
      <c r="D30" s="51">
        <v>6.1599999999999997E-3</v>
      </c>
      <c r="E30" s="51">
        <v>8.7279999999999996E-3</v>
      </c>
      <c r="F30" s="51">
        <v>1.1251000000000001E-2</v>
      </c>
      <c r="G30" s="51">
        <v>1.3747000000000001E-2</v>
      </c>
      <c r="H30" s="51">
        <v>1.6277E-2</v>
      </c>
      <c r="I30" s="51">
        <v>1.8658000000000001E-2</v>
      </c>
      <c r="J30" s="51">
        <v>2.0934999999999999E-2</v>
      </c>
      <c r="K30" s="51">
        <v>2.3175999999999999E-2</v>
      </c>
      <c r="L30" s="51">
        <v>2.5336000000000001E-2</v>
      </c>
      <c r="M30" s="51">
        <v>2.7437E-2</v>
      </c>
      <c r="N30" s="51">
        <v>2.9531000000000002E-2</v>
      </c>
      <c r="O30" s="51">
        <v>3.1616999999999999E-2</v>
      </c>
      <c r="P30" s="51">
        <v>3.3674000000000003E-2</v>
      </c>
      <c r="Q30" s="51">
        <v>3.5708999999999998E-2</v>
      </c>
      <c r="R30" s="51">
        <v>3.7679999999999998E-2</v>
      </c>
      <c r="S30" s="51">
        <v>3.9556000000000001E-2</v>
      </c>
      <c r="T30" s="51">
        <v>4.1325000000000001E-2</v>
      </c>
      <c r="U30" s="51">
        <v>4.3029999999999999E-2</v>
      </c>
      <c r="V30" s="51">
        <v>4.4703E-2</v>
      </c>
      <c r="W30" s="51">
        <v>4.6276999999999999E-2</v>
      </c>
      <c r="X30" s="51">
        <v>4.7772000000000002E-2</v>
      </c>
      <c r="Y30" s="51">
        <v>4.9195000000000003E-2</v>
      </c>
      <c r="Z30" s="51">
        <v>5.0566E-2</v>
      </c>
      <c r="AA30" s="51">
        <v>5.1902999999999998E-2</v>
      </c>
      <c r="AB30" s="51">
        <v>5.3182E-2</v>
      </c>
      <c r="AC30" s="51">
        <v>5.4405000000000002E-2</v>
      </c>
      <c r="AD30" s="51">
        <v>5.5565000000000003E-2</v>
      </c>
      <c r="AE30" s="51">
        <v>5.6689999999999997E-2</v>
      </c>
      <c r="AF30" s="51">
        <v>5.7772999999999998E-2</v>
      </c>
      <c r="AG30" s="45">
        <v>0.102938</v>
      </c>
    </row>
    <row r="31" spans="1:33" ht="12" customHeight="1" x14ac:dyDescent="0.2">
      <c r="A31" s="48" t="s">
        <v>57</v>
      </c>
      <c r="B31" s="47" t="s">
        <v>58</v>
      </c>
      <c r="C31" s="51">
        <v>3.3248739999999999</v>
      </c>
      <c r="D31" s="51">
        <v>3.2965719999999998</v>
      </c>
      <c r="E31" s="51">
        <v>3.2701180000000001</v>
      </c>
      <c r="F31" s="51">
        <v>3.244631</v>
      </c>
      <c r="G31" s="51">
        <v>3.2200679999999999</v>
      </c>
      <c r="H31" s="51">
        <v>3.1961650000000001</v>
      </c>
      <c r="I31" s="51">
        <v>3.172479</v>
      </c>
      <c r="J31" s="51">
        <v>3.1485270000000001</v>
      </c>
      <c r="K31" s="51">
        <v>3.1241859999999999</v>
      </c>
      <c r="L31" s="51">
        <v>3.0996899999999998</v>
      </c>
      <c r="M31" s="51">
        <v>3.0742660000000002</v>
      </c>
      <c r="N31" s="51">
        <v>3.048257</v>
      </c>
      <c r="O31" s="51">
        <v>3.0213610000000002</v>
      </c>
      <c r="P31" s="51">
        <v>2.9938449999999999</v>
      </c>
      <c r="Q31" s="51">
        <v>2.9658790000000002</v>
      </c>
      <c r="R31" s="51">
        <v>2.9372940000000001</v>
      </c>
      <c r="S31" s="51">
        <v>2.9094769999999999</v>
      </c>
      <c r="T31" s="51">
        <v>2.8825189999999998</v>
      </c>
      <c r="U31" s="51">
        <v>2.8565170000000002</v>
      </c>
      <c r="V31" s="51">
        <v>2.8306749999999998</v>
      </c>
      <c r="W31" s="51">
        <v>2.8060390000000002</v>
      </c>
      <c r="X31" s="51">
        <v>2.7828439999999999</v>
      </c>
      <c r="Y31" s="51">
        <v>2.7609509999999999</v>
      </c>
      <c r="Z31" s="51">
        <v>2.7404069999999998</v>
      </c>
      <c r="AA31" s="51">
        <v>2.7212670000000001</v>
      </c>
      <c r="AB31" s="51">
        <v>2.7034199999999999</v>
      </c>
      <c r="AC31" s="51">
        <v>2.6853799999999999</v>
      </c>
      <c r="AD31" s="51">
        <v>2.6673179999999999</v>
      </c>
      <c r="AE31" s="51">
        <v>2.6491009999999999</v>
      </c>
      <c r="AF31" s="51">
        <v>2.63069</v>
      </c>
      <c r="AG31" s="45">
        <v>-8.0429999999999998E-3</v>
      </c>
    </row>
    <row r="32" spans="1:33" ht="12" customHeight="1" x14ac:dyDescent="0.2">
      <c r="A32" s="48" t="s">
        <v>59</v>
      </c>
      <c r="B32" s="47" t="s">
        <v>60</v>
      </c>
      <c r="C32" s="51">
        <v>0.692388</v>
      </c>
      <c r="D32" s="51">
        <v>0.75605299999999998</v>
      </c>
      <c r="E32" s="51">
        <v>0.81619299999999995</v>
      </c>
      <c r="F32" s="51">
        <v>0.87623200000000001</v>
      </c>
      <c r="G32" s="51">
        <v>0.93507300000000004</v>
      </c>
      <c r="H32" s="51">
        <v>0.99189700000000003</v>
      </c>
      <c r="I32" s="51">
        <v>1.046789</v>
      </c>
      <c r="J32" s="51">
        <v>1.10111</v>
      </c>
      <c r="K32" s="51">
        <v>1.1557729999999999</v>
      </c>
      <c r="L32" s="51">
        <v>1.210278</v>
      </c>
      <c r="M32" s="51">
        <v>1.26458</v>
      </c>
      <c r="N32" s="51">
        <v>1.3190539999999999</v>
      </c>
      <c r="O32" s="51">
        <v>1.37392</v>
      </c>
      <c r="P32" s="51">
        <v>1.428823</v>
      </c>
      <c r="Q32" s="51">
        <v>1.4841150000000001</v>
      </c>
      <c r="R32" s="51">
        <v>1.5396970000000001</v>
      </c>
      <c r="S32" s="51">
        <v>1.594122</v>
      </c>
      <c r="T32" s="51">
        <v>1.647537</v>
      </c>
      <c r="U32" s="51">
        <v>1.699716</v>
      </c>
      <c r="V32" s="51">
        <v>1.752006</v>
      </c>
      <c r="W32" s="51">
        <v>1.8029759999999999</v>
      </c>
      <c r="X32" s="51">
        <v>1.8518779999999999</v>
      </c>
      <c r="Y32" s="51">
        <v>1.899308</v>
      </c>
      <c r="Z32" s="51">
        <v>1.9454340000000001</v>
      </c>
      <c r="AA32" s="51">
        <v>1.990237</v>
      </c>
      <c r="AB32" s="51">
        <v>2.0336889999999999</v>
      </c>
      <c r="AC32" s="51">
        <v>2.077051</v>
      </c>
      <c r="AD32" s="51">
        <v>2.119942</v>
      </c>
      <c r="AE32" s="51">
        <v>2.1626159999999999</v>
      </c>
      <c r="AF32" s="51">
        <v>2.205212</v>
      </c>
      <c r="AG32" s="45">
        <v>4.0755E-2</v>
      </c>
    </row>
    <row r="33" spans="1:33" ht="12" customHeight="1" x14ac:dyDescent="0.2">
      <c r="A33" s="48" t="s">
        <v>61</v>
      </c>
      <c r="B33" s="50" t="s">
        <v>62</v>
      </c>
      <c r="C33" s="53">
        <v>121.013069</v>
      </c>
      <c r="D33" s="53">
        <v>122.255257</v>
      </c>
      <c r="E33" s="53">
        <v>123.43246499999999</v>
      </c>
      <c r="F33" s="53">
        <v>124.608948</v>
      </c>
      <c r="G33" s="53">
        <v>125.773346</v>
      </c>
      <c r="H33" s="53">
        <v>126.905136</v>
      </c>
      <c r="I33" s="53">
        <v>127.983543</v>
      </c>
      <c r="J33" s="53">
        <v>129.039185</v>
      </c>
      <c r="K33" s="53">
        <v>130.09465</v>
      </c>
      <c r="L33" s="53">
        <v>131.14065600000001</v>
      </c>
      <c r="M33" s="53">
        <v>132.15283199999999</v>
      </c>
      <c r="N33" s="53">
        <v>133.15306100000001</v>
      </c>
      <c r="O33" s="53">
        <v>134.13806199999999</v>
      </c>
      <c r="P33" s="53">
        <v>135.10060100000001</v>
      </c>
      <c r="Q33" s="53">
        <v>136.056534</v>
      </c>
      <c r="R33" s="53">
        <v>136.998108</v>
      </c>
      <c r="S33" s="53">
        <v>137.93769800000001</v>
      </c>
      <c r="T33" s="53">
        <v>138.872803</v>
      </c>
      <c r="U33" s="53">
        <v>139.80349699999999</v>
      </c>
      <c r="V33" s="53">
        <v>140.74073799999999</v>
      </c>
      <c r="W33" s="53">
        <v>141.667236</v>
      </c>
      <c r="X33" s="53">
        <v>142.574051</v>
      </c>
      <c r="Y33" s="53">
        <v>143.47401400000001</v>
      </c>
      <c r="Z33" s="53">
        <v>144.37278699999999</v>
      </c>
      <c r="AA33" s="53">
        <v>145.274811</v>
      </c>
      <c r="AB33" s="53">
        <v>146.17373699999999</v>
      </c>
      <c r="AC33" s="53">
        <v>147.065628</v>
      </c>
      <c r="AD33" s="53">
        <v>147.945145</v>
      </c>
      <c r="AE33" s="53">
        <v>148.82049599999999</v>
      </c>
      <c r="AF33" s="53">
        <v>149.69193999999999</v>
      </c>
      <c r="AG33" s="52">
        <v>7.3610000000000004E-3</v>
      </c>
    </row>
    <row r="34" spans="1:33" ht="12" customHeight="1" x14ac:dyDescent="0.2"/>
    <row r="35" spans="1:33" ht="12" customHeight="1" x14ac:dyDescent="0.2">
      <c r="B35" s="50" t="s">
        <v>63</v>
      </c>
    </row>
    <row r="36" spans="1:33" ht="12" customHeight="1" x14ac:dyDescent="0.2">
      <c r="A36" s="48" t="s">
        <v>64</v>
      </c>
      <c r="B36" s="47" t="s">
        <v>44</v>
      </c>
      <c r="C36" s="51">
        <v>12.960186999999999</v>
      </c>
      <c r="D36" s="51">
        <v>13.216768</v>
      </c>
      <c r="E36" s="51">
        <v>13.457378</v>
      </c>
      <c r="F36" s="51">
        <v>13.698147000000001</v>
      </c>
      <c r="G36" s="51">
        <v>13.936857</v>
      </c>
      <c r="H36" s="51">
        <v>14.170081</v>
      </c>
      <c r="I36" s="51">
        <v>14.393363000000001</v>
      </c>
      <c r="J36" s="51">
        <v>14.612648</v>
      </c>
      <c r="K36" s="51">
        <v>14.831901999999999</v>
      </c>
      <c r="L36" s="51">
        <v>15.049191</v>
      </c>
      <c r="M36" s="51">
        <v>15.260441999999999</v>
      </c>
      <c r="N36" s="51">
        <v>15.469175</v>
      </c>
      <c r="O36" s="51">
        <v>15.675223000000001</v>
      </c>
      <c r="P36" s="51">
        <v>15.877174999999999</v>
      </c>
      <c r="Q36" s="51">
        <v>16.078598</v>
      </c>
      <c r="R36" s="51">
        <v>16.278687999999999</v>
      </c>
      <c r="S36" s="51">
        <v>16.480464999999999</v>
      </c>
      <c r="T36" s="51">
        <v>16.680702</v>
      </c>
      <c r="U36" s="51">
        <v>16.879501000000001</v>
      </c>
      <c r="V36" s="51">
        <v>17.079008000000002</v>
      </c>
      <c r="W36" s="51">
        <v>17.276547999999998</v>
      </c>
      <c r="X36" s="51">
        <v>17.471122999999999</v>
      </c>
      <c r="Y36" s="51">
        <v>17.665464</v>
      </c>
      <c r="Z36" s="51">
        <v>17.860683000000002</v>
      </c>
      <c r="AA36" s="51">
        <v>18.057312</v>
      </c>
      <c r="AB36" s="51">
        <v>18.25423</v>
      </c>
      <c r="AC36" s="51">
        <v>18.451260000000001</v>
      </c>
      <c r="AD36" s="51">
        <v>18.646894</v>
      </c>
      <c r="AE36" s="51">
        <v>18.842772</v>
      </c>
      <c r="AF36" s="51">
        <v>19.038902</v>
      </c>
      <c r="AG36" s="45">
        <v>1.3350000000000001E-2</v>
      </c>
    </row>
    <row r="37" spans="1:33" ht="12" customHeight="1" x14ac:dyDescent="0.2">
      <c r="A37" s="48" t="s">
        <v>65</v>
      </c>
      <c r="B37" s="47" t="s">
        <v>48</v>
      </c>
      <c r="C37" s="51">
        <v>1.316486</v>
      </c>
      <c r="D37" s="51">
        <v>1.3145690000000001</v>
      </c>
      <c r="E37" s="51">
        <v>1.3126599999999999</v>
      </c>
      <c r="F37" s="51">
        <v>1.310759</v>
      </c>
      <c r="G37" s="51">
        <v>1.3088660000000001</v>
      </c>
      <c r="H37" s="51">
        <v>1.3069809999999999</v>
      </c>
      <c r="I37" s="51">
        <v>1.3051029999999999</v>
      </c>
      <c r="J37" s="51">
        <v>1.3032330000000001</v>
      </c>
      <c r="K37" s="51">
        <v>1.3013710000000001</v>
      </c>
      <c r="L37" s="51">
        <v>1.299515</v>
      </c>
      <c r="M37" s="51">
        <v>1.297668</v>
      </c>
      <c r="N37" s="51">
        <v>1.2958270000000001</v>
      </c>
      <c r="O37" s="51">
        <v>1.2939940000000001</v>
      </c>
      <c r="P37" s="51">
        <v>1.2921670000000001</v>
      </c>
      <c r="Q37" s="51">
        <v>1.2903480000000001</v>
      </c>
      <c r="R37" s="51">
        <v>1.288535</v>
      </c>
      <c r="S37" s="51">
        <v>1.286729</v>
      </c>
      <c r="T37" s="51">
        <v>1.2849299999999999</v>
      </c>
      <c r="U37" s="51">
        <v>1.2831379999999999</v>
      </c>
      <c r="V37" s="51">
        <v>1.281352</v>
      </c>
      <c r="W37" s="51">
        <v>1.2795730000000001</v>
      </c>
      <c r="X37" s="51">
        <v>1.2778</v>
      </c>
      <c r="Y37" s="51">
        <v>1.2760339999999999</v>
      </c>
      <c r="Z37" s="51">
        <v>1.2742739999999999</v>
      </c>
      <c r="AA37" s="51">
        <v>1.272519</v>
      </c>
      <c r="AB37" s="51">
        <v>1.270772</v>
      </c>
      <c r="AC37" s="51">
        <v>1.2690300000000001</v>
      </c>
      <c r="AD37" s="51">
        <v>1.2672939999999999</v>
      </c>
      <c r="AE37" s="51">
        <v>1.2655639999999999</v>
      </c>
      <c r="AF37" s="51">
        <v>1.263841</v>
      </c>
      <c r="AG37" s="45">
        <v>-1.4059999999999999E-3</v>
      </c>
    </row>
    <row r="38" spans="1:33" ht="12" customHeight="1" x14ac:dyDescent="0.2">
      <c r="A38" s="48" t="s">
        <v>66</v>
      </c>
      <c r="B38" s="47" t="s">
        <v>60</v>
      </c>
      <c r="C38" s="51">
        <v>0.692388</v>
      </c>
      <c r="D38" s="51">
        <v>0.75605299999999998</v>
      </c>
      <c r="E38" s="51">
        <v>0.81619299999999995</v>
      </c>
      <c r="F38" s="51">
        <v>0.87623200000000001</v>
      </c>
      <c r="G38" s="51">
        <v>0.93507300000000004</v>
      </c>
      <c r="H38" s="51">
        <v>0.99189700000000003</v>
      </c>
      <c r="I38" s="51">
        <v>1.046789</v>
      </c>
      <c r="J38" s="51">
        <v>1.1011089999999999</v>
      </c>
      <c r="K38" s="51">
        <v>1.1557729999999999</v>
      </c>
      <c r="L38" s="51">
        <v>1.2102790000000001</v>
      </c>
      <c r="M38" s="51">
        <v>1.26458</v>
      </c>
      <c r="N38" s="51">
        <v>1.3190539999999999</v>
      </c>
      <c r="O38" s="51">
        <v>1.37392</v>
      </c>
      <c r="P38" s="51">
        <v>1.428822</v>
      </c>
      <c r="Q38" s="51">
        <v>1.484116</v>
      </c>
      <c r="R38" s="51">
        <v>1.5396970000000001</v>
      </c>
      <c r="S38" s="51">
        <v>1.5941209999999999</v>
      </c>
      <c r="T38" s="51">
        <v>1.6475359999999999</v>
      </c>
      <c r="U38" s="51">
        <v>1.6997169999999999</v>
      </c>
      <c r="V38" s="51">
        <v>1.7520070000000001</v>
      </c>
      <c r="W38" s="51">
        <v>1.8029759999999999</v>
      </c>
      <c r="X38" s="51">
        <v>1.851877</v>
      </c>
      <c r="Y38" s="51">
        <v>1.899308</v>
      </c>
      <c r="Z38" s="51">
        <v>1.9454340000000001</v>
      </c>
      <c r="AA38" s="51">
        <v>1.9902359999999999</v>
      </c>
      <c r="AB38" s="51">
        <v>2.0336889999999999</v>
      </c>
      <c r="AC38" s="51">
        <v>2.0770499999999998</v>
      </c>
      <c r="AD38" s="51">
        <v>2.119942</v>
      </c>
      <c r="AE38" s="51">
        <v>2.162617</v>
      </c>
      <c r="AF38" s="51">
        <v>2.205212</v>
      </c>
      <c r="AG38" s="45">
        <v>4.0753999999999999E-2</v>
      </c>
    </row>
    <row r="39" spans="1:33" ht="12" customHeight="1" x14ac:dyDescent="0.2">
      <c r="A39" s="48" t="s">
        <v>67</v>
      </c>
      <c r="B39" s="47" t="s">
        <v>68</v>
      </c>
      <c r="C39" s="51">
        <v>64.223999000000006</v>
      </c>
      <c r="D39" s="51">
        <v>65.833320999999998</v>
      </c>
      <c r="E39" s="51">
        <v>67.399367999999996</v>
      </c>
      <c r="F39" s="51">
        <v>68.964455000000001</v>
      </c>
      <c r="G39" s="51">
        <v>70.520195000000001</v>
      </c>
      <c r="H39" s="51">
        <v>72.053077999999999</v>
      </c>
      <c r="I39" s="51">
        <v>73.550179</v>
      </c>
      <c r="J39" s="51">
        <v>75.030547999999996</v>
      </c>
      <c r="K39" s="51">
        <v>76.508774000000003</v>
      </c>
      <c r="L39" s="51">
        <v>77.978836000000001</v>
      </c>
      <c r="M39" s="51">
        <v>79.425453000000005</v>
      </c>
      <c r="N39" s="51">
        <v>80.862487999999999</v>
      </c>
      <c r="O39" s="51">
        <v>82.288077999999999</v>
      </c>
      <c r="P39" s="51">
        <v>83.697745999999995</v>
      </c>
      <c r="Q39" s="51">
        <v>85.101714999999999</v>
      </c>
      <c r="R39" s="51">
        <v>86.494918999999996</v>
      </c>
      <c r="S39" s="51">
        <v>87.884293</v>
      </c>
      <c r="T39" s="51">
        <v>89.268646000000004</v>
      </c>
      <c r="U39" s="51">
        <v>90.648155000000003</v>
      </c>
      <c r="V39" s="51">
        <v>92.030067000000003</v>
      </c>
      <c r="W39" s="51">
        <v>93.403648000000004</v>
      </c>
      <c r="X39" s="51">
        <v>94.762855999999999</v>
      </c>
      <c r="Y39" s="51">
        <v>96.116080999999994</v>
      </c>
      <c r="Z39" s="51">
        <v>97.466873000000007</v>
      </c>
      <c r="AA39" s="51">
        <v>98.817879000000005</v>
      </c>
      <c r="AB39" s="51">
        <v>100.165314</v>
      </c>
      <c r="AC39" s="51">
        <v>101.506477</v>
      </c>
      <c r="AD39" s="51">
        <v>102.837929</v>
      </c>
      <c r="AE39" s="51">
        <v>104.164665</v>
      </c>
      <c r="AF39" s="51">
        <v>105.48699999999999</v>
      </c>
      <c r="AG39" s="45">
        <v>1.7257999999999999E-2</v>
      </c>
    </row>
    <row r="40" spans="1:33" ht="12" customHeight="1" x14ac:dyDescent="0.2">
      <c r="A40" s="48" t="s">
        <v>69</v>
      </c>
      <c r="B40" s="47" t="s">
        <v>70</v>
      </c>
      <c r="C40" s="51">
        <v>58.053795000000001</v>
      </c>
      <c r="D40" s="51">
        <v>58.065829999999998</v>
      </c>
      <c r="E40" s="51">
        <v>58.070979999999999</v>
      </c>
      <c r="F40" s="51">
        <v>58.077464999999997</v>
      </c>
      <c r="G40" s="51">
        <v>58.084206000000002</v>
      </c>
      <c r="H40" s="51">
        <v>58.089848000000003</v>
      </c>
      <c r="I40" s="51">
        <v>58.090041999999997</v>
      </c>
      <c r="J40" s="51">
        <v>58.088276</v>
      </c>
      <c r="K40" s="51">
        <v>58.087550999999998</v>
      </c>
      <c r="L40" s="51">
        <v>58.086376000000001</v>
      </c>
      <c r="M40" s="51">
        <v>58.082531000000003</v>
      </c>
      <c r="N40" s="51">
        <v>58.078792999999997</v>
      </c>
      <c r="O40" s="51">
        <v>58.074863000000001</v>
      </c>
      <c r="P40" s="51">
        <v>58.069695000000003</v>
      </c>
      <c r="Q40" s="51">
        <v>58.065018000000002</v>
      </c>
      <c r="R40" s="51">
        <v>58.05941</v>
      </c>
      <c r="S40" s="51">
        <v>58.053642000000004</v>
      </c>
      <c r="T40" s="51">
        <v>58.047283</v>
      </c>
      <c r="U40" s="51">
        <v>58.040877999999999</v>
      </c>
      <c r="V40" s="51">
        <v>58.035964999999997</v>
      </c>
      <c r="W40" s="51">
        <v>58.030093999999998</v>
      </c>
      <c r="X40" s="51">
        <v>58.022640000000003</v>
      </c>
      <c r="Y40" s="51">
        <v>58.014923000000003</v>
      </c>
      <c r="Z40" s="51">
        <v>58.007801000000001</v>
      </c>
      <c r="AA40" s="51">
        <v>58.001891999999998</v>
      </c>
      <c r="AB40" s="51">
        <v>57.996215999999997</v>
      </c>
      <c r="AC40" s="51">
        <v>57.990367999999997</v>
      </c>
      <c r="AD40" s="51">
        <v>57.983620000000002</v>
      </c>
      <c r="AE40" s="51">
        <v>57.977161000000002</v>
      </c>
      <c r="AF40" s="51">
        <v>57.970889999999997</v>
      </c>
      <c r="AG40" s="45">
        <v>-4.8999999999999998E-5</v>
      </c>
    </row>
    <row r="41" spans="1:33" ht="15" customHeight="1" x14ac:dyDescent="0.2">
      <c r="A41" s="48" t="s">
        <v>71</v>
      </c>
      <c r="B41" s="50" t="s">
        <v>62</v>
      </c>
      <c r="C41" s="53">
        <v>137.24685700000001</v>
      </c>
      <c r="D41" s="53">
        <v>139.18653900000001</v>
      </c>
      <c r="E41" s="53">
        <v>141.05658</v>
      </c>
      <c r="F41" s="53">
        <v>142.927063</v>
      </c>
      <c r="G41" s="53">
        <v>144.78518700000001</v>
      </c>
      <c r="H41" s="53">
        <v>146.61187699999999</v>
      </c>
      <c r="I41" s="53">
        <v>148.385468</v>
      </c>
      <c r="J41" s="53">
        <v>150.135818</v>
      </c>
      <c r="K41" s="53">
        <v>151.88537600000001</v>
      </c>
      <c r="L41" s="53">
        <v>153.624191</v>
      </c>
      <c r="M41" s="53">
        <v>155.33067299999999</v>
      </c>
      <c r="N41" s="53">
        <v>157.02534499999999</v>
      </c>
      <c r="O41" s="53">
        <v>158.706085</v>
      </c>
      <c r="P41" s="53">
        <v>160.365601</v>
      </c>
      <c r="Q41" s="53">
        <v>162.019791</v>
      </c>
      <c r="R41" s="53">
        <v>163.66125500000001</v>
      </c>
      <c r="S41" s="53">
        <v>165.29925499999999</v>
      </c>
      <c r="T41" s="53">
        <v>166.92910800000001</v>
      </c>
      <c r="U41" s="53">
        <v>168.55139199999999</v>
      </c>
      <c r="V41" s="53">
        <v>170.178406</v>
      </c>
      <c r="W41" s="53">
        <v>171.79284699999999</v>
      </c>
      <c r="X41" s="53">
        <v>173.386292</v>
      </c>
      <c r="Y41" s="53">
        <v>174.971802</v>
      </c>
      <c r="Z41" s="53">
        <v>176.555069</v>
      </c>
      <c r="AA41" s="53">
        <v>178.13983200000001</v>
      </c>
      <c r="AB41" s="53">
        <v>179.720215</v>
      </c>
      <c r="AC41" s="53">
        <v>181.29418899999999</v>
      </c>
      <c r="AD41" s="53">
        <v>182.855682</v>
      </c>
      <c r="AE41" s="53">
        <v>184.412781</v>
      </c>
      <c r="AF41" s="53">
        <v>185.96585099999999</v>
      </c>
      <c r="AG41" s="52">
        <v>1.0529999999999999E-2</v>
      </c>
    </row>
    <row r="43" spans="1:33" ht="15" customHeight="1" x14ac:dyDescent="0.2">
      <c r="B43" s="50" t="s">
        <v>72</v>
      </c>
    </row>
    <row r="44" spans="1:33" ht="15" customHeight="1" x14ac:dyDescent="0.2">
      <c r="A44" s="48" t="s">
        <v>73</v>
      </c>
      <c r="B44" s="47" t="s">
        <v>74</v>
      </c>
      <c r="C44" s="51">
        <v>59.881087999999998</v>
      </c>
      <c r="D44" s="51">
        <v>60.352080999999998</v>
      </c>
      <c r="E44" s="51">
        <v>60.821261999999997</v>
      </c>
      <c r="F44" s="51">
        <v>61.382590999999998</v>
      </c>
      <c r="G44" s="51">
        <v>61.900368</v>
      </c>
      <c r="H44" s="51">
        <v>62.374245000000002</v>
      </c>
      <c r="I44" s="51">
        <v>62.807892000000002</v>
      </c>
      <c r="J44" s="51">
        <v>63.215656000000003</v>
      </c>
      <c r="K44" s="51">
        <v>63.608936</v>
      </c>
      <c r="L44" s="51">
        <v>63.982376000000002</v>
      </c>
      <c r="M44" s="51">
        <v>64.368506999999994</v>
      </c>
      <c r="N44" s="51">
        <v>64.764778000000007</v>
      </c>
      <c r="O44" s="51">
        <v>65.168387999999993</v>
      </c>
      <c r="P44" s="51">
        <v>65.570183</v>
      </c>
      <c r="Q44" s="51">
        <v>65.979705999999993</v>
      </c>
      <c r="R44" s="51">
        <v>66.390647999999999</v>
      </c>
      <c r="S44" s="51">
        <v>66.811194999999998</v>
      </c>
      <c r="T44" s="51">
        <v>67.237328000000005</v>
      </c>
      <c r="U44" s="51">
        <v>67.654053000000005</v>
      </c>
      <c r="V44" s="51">
        <v>68.066032000000007</v>
      </c>
      <c r="W44" s="51">
        <v>68.467827</v>
      </c>
      <c r="X44" s="51">
        <v>68.853522999999996</v>
      </c>
      <c r="Y44" s="51">
        <v>69.231842</v>
      </c>
      <c r="Z44" s="51">
        <v>69.609322000000006</v>
      </c>
      <c r="AA44" s="51">
        <v>69.984222000000003</v>
      </c>
      <c r="AB44" s="51">
        <v>70.356514000000004</v>
      </c>
      <c r="AC44" s="51">
        <v>70.728088</v>
      </c>
      <c r="AD44" s="51">
        <v>71.093024999999997</v>
      </c>
      <c r="AE44" s="51">
        <v>71.459289999999996</v>
      </c>
      <c r="AF44" s="51">
        <v>71.829635999999994</v>
      </c>
      <c r="AG44" s="45">
        <v>6.293E-3</v>
      </c>
    </row>
    <row r="45" spans="1:33" ht="15" customHeight="1" x14ac:dyDescent="0.2">
      <c r="A45" s="48" t="s">
        <v>75</v>
      </c>
      <c r="B45" s="47" t="s">
        <v>76</v>
      </c>
      <c r="C45" s="51">
        <v>60.749817</v>
      </c>
      <c r="D45" s="51">
        <v>61.412101999999997</v>
      </c>
      <c r="E45" s="51">
        <v>62.073245999999997</v>
      </c>
      <c r="F45" s="51">
        <v>62.781784000000002</v>
      </c>
      <c r="G45" s="51">
        <v>63.505992999999997</v>
      </c>
      <c r="H45" s="51">
        <v>64.230721000000003</v>
      </c>
      <c r="I45" s="51">
        <v>64.934394999999995</v>
      </c>
      <c r="J45" s="51">
        <v>65.631500000000003</v>
      </c>
      <c r="K45" s="51">
        <v>66.331833000000003</v>
      </c>
      <c r="L45" s="51">
        <v>67.031661999999997</v>
      </c>
      <c r="M45" s="51">
        <v>67.692352</v>
      </c>
      <c r="N45" s="51">
        <v>68.336303999999998</v>
      </c>
      <c r="O45" s="51">
        <v>68.961510000000004</v>
      </c>
      <c r="P45" s="51">
        <v>69.567931999999999</v>
      </c>
      <c r="Q45" s="51">
        <v>70.161834999999996</v>
      </c>
      <c r="R45" s="51">
        <v>70.740691999999996</v>
      </c>
      <c r="S45" s="51">
        <v>71.307991000000001</v>
      </c>
      <c r="T45" s="51">
        <v>71.864311000000001</v>
      </c>
      <c r="U45" s="51">
        <v>72.422591999999995</v>
      </c>
      <c r="V45" s="51">
        <v>72.988776999999999</v>
      </c>
      <c r="W45" s="51">
        <v>73.551413999999994</v>
      </c>
      <c r="X45" s="51">
        <v>74.106994999999998</v>
      </c>
      <c r="Y45" s="51">
        <v>74.660415999999998</v>
      </c>
      <c r="Z45" s="51">
        <v>75.211181999999994</v>
      </c>
      <c r="AA45" s="51">
        <v>75.764717000000005</v>
      </c>
      <c r="AB45" s="51">
        <v>76.315781000000001</v>
      </c>
      <c r="AC45" s="51">
        <v>76.858863999999997</v>
      </c>
      <c r="AD45" s="51">
        <v>77.394492999999997</v>
      </c>
      <c r="AE45" s="51">
        <v>77.923057999999997</v>
      </c>
      <c r="AF45" s="51">
        <v>78.442474000000004</v>
      </c>
      <c r="AG45" s="45">
        <v>8.8529999999999998E-3</v>
      </c>
    </row>
    <row r="46" spans="1:33" ht="15" customHeight="1" x14ac:dyDescent="0.2">
      <c r="A46" s="48" t="s">
        <v>77</v>
      </c>
      <c r="B46" s="47" t="s">
        <v>52</v>
      </c>
      <c r="C46" s="51">
        <v>2.6027130000000001</v>
      </c>
      <c r="D46" s="51">
        <v>2.5555099999999999</v>
      </c>
      <c r="E46" s="51">
        <v>2.5122789999999999</v>
      </c>
      <c r="F46" s="51">
        <v>2.4700259999999998</v>
      </c>
      <c r="G46" s="51">
        <v>2.4309989999999999</v>
      </c>
      <c r="H46" s="51">
        <v>2.394288</v>
      </c>
      <c r="I46" s="51">
        <v>2.3602129999999999</v>
      </c>
      <c r="J46" s="51">
        <v>2.3293729999999999</v>
      </c>
      <c r="K46" s="51">
        <v>2.3020870000000002</v>
      </c>
      <c r="L46" s="51">
        <v>2.2780330000000002</v>
      </c>
      <c r="M46" s="51">
        <v>2.2517640000000001</v>
      </c>
      <c r="N46" s="51">
        <v>2.2237439999999999</v>
      </c>
      <c r="O46" s="51">
        <v>2.194696</v>
      </c>
      <c r="P46" s="51">
        <v>2.1653730000000002</v>
      </c>
      <c r="Q46" s="51">
        <v>2.1354199999999999</v>
      </c>
      <c r="R46" s="51">
        <v>2.105286</v>
      </c>
      <c r="S46" s="51">
        <v>2.0752890000000002</v>
      </c>
      <c r="T46" s="51">
        <v>2.0456729999999999</v>
      </c>
      <c r="U46" s="51">
        <v>2.0170750000000002</v>
      </c>
      <c r="V46" s="51">
        <v>1.989269</v>
      </c>
      <c r="W46" s="51">
        <v>1.9623660000000001</v>
      </c>
      <c r="X46" s="51">
        <v>1.936682</v>
      </c>
      <c r="Y46" s="51">
        <v>1.9117580000000001</v>
      </c>
      <c r="Z46" s="51">
        <v>1.8872530000000001</v>
      </c>
      <c r="AA46" s="51">
        <v>1.8635600000000001</v>
      </c>
      <c r="AB46" s="51">
        <v>1.8403719999999999</v>
      </c>
      <c r="AC46" s="51">
        <v>1.8176079999999999</v>
      </c>
      <c r="AD46" s="51">
        <v>1.7954779999999999</v>
      </c>
      <c r="AE46" s="51">
        <v>1.7738389999999999</v>
      </c>
      <c r="AF46" s="51">
        <v>1.7524599999999999</v>
      </c>
      <c r="AG46" s="45">
        <v>-1.3547E-2</v>
      </c>
    </row>
    <row r="47" spans="1:33" ht="15" customHeight="1" x14ac:dyDescent="0.2">
      <c r="A47" s="48" t="s">
        <v>78</v>
      </c>
      <c r="B47" s="47" t="s">
        <v>54</v>
      </c>
      <c r="C47" s="51">
        <v>3.999117</v>
      </c>
      <c r="D47" s="51">
        <v>3.9013740000000001</v>
      </c>
      <c r="E47" s="51">
        <v>3.812916</v>
      </c>
      <c r="F47" s="51">
        <v>3.734966</v>
      </c>
      <c r="G47" s="51">
        <v>3.666652</v>
      </c>
      <c r="H47" s="51">
        <v>3.6064020000000001</v>
      </c>
      <c r="I47" s="51">
        <v>3.551955</v>
      </c>
      <c r="J47" s="51">
        <v>3.5041549999999999</v>
      </c>
      <c r="K47" s="51">
        <v>3.4641320000000002</v>
      </c>
      <c r="L47" s="51">
        <v>3.431988</v>
      </c>
      <c r="M47" s="51">
        <v>3.3941750000000002</v>
      </c>
      <c r="N47" s="51">
        <v>3.3525809999999998</v>
      </c>
      <c r="O47" s="51">
        <v>3.3082009999999999</v>
      </c>
      <c r="P47" s="51">
        <v>3.262114</v>
      </c>
      <c r="Q47" s="51">
        <v>3.215319</v>
      </c>
      <c r="R47" s="51">
        <v>3.1684489999999998</v>
      </c>
      <c r="S47" s="51">
        <v>3.1220150000000002</v>
      </c>
      <c r="T47" s="51">
        <v>3.0766179999999999</v>
      </c>
      <c r="U47" s="51">
        <v>3.0331540000000001</v>
      </c>
      <c r="V47" s="51">
        <v>2.992111</v>
      </c>
      <c r="W47" s="51">
        <v>2.953103</v>
      </c>
      <c r="X47" s="51">
        <v>2.9162780000000001</v>
      </c>
      <c r="Y47" s="51">
        <v>2.8815270000000002</v>
      </c>
      <c r="Z47" s="51">
        <v>2.8487659999999999</v>
      </c>
      <c r="AA47" s="51">
        <v>2.8181880000000001</v>
      </c>
      <c r="AB47" s="51">
        <v>2.789272</v>
      </c>
      <c r="AC47" s="51">
        <v>2.7617349999999998</v>
      </c>
      <c r="AD47" s="51">
        <v>2.7353100000000001</v>
      </c>
      <c r="AE47" s="51">
        <v>2.710156</v>
      </c>
      <c r="AF47" s="51">
        <v>2.686067</v>
      </c>
      <c r="AG47" s="45">
        <v>-1.363E-2</v>
      </c>
    </row>
    <row r="48" spans="1:33" ht="15" customHeight="1" x14ac:dyDescent="0.2">
      <c r="A48" s="48" t="s">
        <v>79</v>
      </c>
      <c r="B48" s="47" t="s">
        <v>80</v>
      </c>
      <c r="C48" s="51">
        <v>1.873348</v>
      </c>
      <c r="D48" s="51">
        <v>2.1081979999999998</v>
      </c>
      <c r="E48" s="51">
        <v>2.2678940000000001</v>
      </c>
      <c r="F48" s="51">
        <v>2.2760090000000002</v>
      </c>
      <c r="G48" s="51">
        <v>2.2871809999999999</v>
      </c>
      <c r="H48" s="51">
        <v>2.298848</v>
      </c>
      <c r="I48" s="51">
        <v>2.3101630000000002</v>
      </c>
      <c r="J48" s="51">
        <v>2.3213780000000002</v>
      </c>
      <c r="K48" s="51">
        <v>2.3325130000000001</v>
      </c>
      <c r="L48" s="51">
        <v>2.3435229999999998</v>
      </c>
      <c r="M48" s="51">
        <v>2.355219</v>
      </c>
      <c r="N48" s="51">
        <v>2.367127</v>
      </c>
      <c r="O48" s="51">
        <v>2.3793280000000001</v>
      </c>
      <c r="P48" s="51">
        <v>2.3915820000000001</v>
      </c>
      <c r="Q48" s="51">
        <v>2.4035479999999998</v>
      </c>
      <c r="R48" s="51">
        <v>2.4152170000000002</v>
      </c>
      <c r="S48" s="51">
        <v>2.4263889999999999</v>
      </c>
      <c r="T48" s="51">
        <v>2.437036</v>
      </c>
      <c r="U48" s="51">
        <v>2.4480270000000002</v>
      </c>
      <c r="V48" s="51">
        <v>2.4592800000000001</v>
      </c>
      <c r="W48" s="51">
        <v>2.4706860000000002</v>
      </c>
      <c r="X48" s="51">
        <v>2.4822190000000002</v>
      </c>
      <c r="Y48" s="51">
        <v>2.4938099999999999</v>
      </c>
      <c r="Z48" s="51">
        <v>2.5053770000000002</v>
      </c>
      <c r="AA48" s="51">
        <v>2.5170189999999999</v>
      </c>
      <c r="AB48" s="51">
        <v>2.5286689999999998</v>
      </c>
      <c r="AC48" s="51">
        <v>2.5403289999999998</v>
      </c>
      <c r="AD48" s="51">
        <v>2.5519790000000002</v>
      </c>
      <c r="AE48" s="51">
        <v>2.5635880000000002</v>
      </c>
      <c r="AF48" s="51">
        <v>2.575075</v>
      </c>
      <c r="AG48" s="45">
        <v>1.1030999999999999E-2</v>
      </c>
    </row>
    <row r="49" spans="1:33" ht="15" customHeight="1" x14ac:dyDescent="0.2">
      <c r="A49" s="48" t="s">
        <v>81</v>
      </c>
      <c r="B49" s="50" t="s">
        <v>62</v>
      </c>
      <c r="C49" s="53">
        <v>129.10607899999999</v>
      </c>
      <c r="D49" s="53">
        <v>130.32926900000001</v>
      </c>
      <c r="E49" s="53">
        <v>131.487595</v>
      </c>
      <c r="F49" s="53">
        <v>132.645386</v>
      </c>
      <c r="G49" s="53">
        <v>133.79119900000001</v>
      </c>
      <c r="H49" s="53">
        <v>134.904495</v>
      </c>
      <c r="I49" s="53">
        <v>135.96461500000001</v>
      </c>
      <c r="J49" s="53">
        <v>137.00206</v>
      </c>
      <c r="K49" s="53">
        <v>138.03950499999999</v>
      </c>
      <c r="L49" s="53">
        <v>139.06758099999999</v>
      </c>
      <c r="M49" s="53">
        <v>140.062027</v>
      </c>
      <c r="N49" s="53">
        <v>141.04452499999999</v>
      </c>
      <c r="O49" s="53">
        <v>142.01213100000001</v>
      </c>
      <c r="P49" s="53">
        <v>142.957199</v>
      </c>
      <c r="Q49" s="53">
        <v>143.89582799999999</v>
      </c>
      <c r="R49" s="53">
        <v>144.82029700000001</v>
      </c>
      <c r="S49" s="53">
        <v>145.742874</v>
      </c>
      <c r="T49" s="53">
        <v>146.660965</v>
      </c>
      <c r="U49" s="53">
        <v>147.574905</v>
      </c>
      <c r="V49" s="53">
        <v>148.49546799999999</v>
      </c>
      <c r="W49" s="53">
        <v>149.40541099999999</v>
      </c>
      <c r="X49" s="53">
        <v>150.29568499999999</v>
      </c>
      <c r="Y49" s="53">
        <v>151.17935199999999</v>
      </c>
      <c r="Z49" s="53">
        <v>152.06189000000001</v>
      </c>
      <c r="AA49" s="53">
        <v>152.94769299999999</v>
      </c>
      <c r="AB49" s="53">
        <v>153.83062699999999</v>
      </c>
      <c r="AC49" s="53">
        <v>154.70661899999999</v>
      </c>
      <c r="AD49" s="53">
        <v>155.570267</v>
      </c>
      <c r="AE49" s="53">
        <v>156.42993200000001</v>
      </c>
      <c r="AF49" s="53">
        <v>157.285706</v>
      </c>
      <c r="AG49" s="52">
        <v>6.8310000000000003E-3</v>
      </c>
    </row>
    <row r="51" spans="1:33" ht="15" customHeight="1" x14ac:dyDescent="0.2">
      <c r="B51" s="50" t="s">
        <v>82</v>
      </c>
    </row>
    <row r="52" spans="1:33" ht="15" customHeight="1" x14ac:dyDescent="0.2">
      <c r="A52" s="48" t="s">
        <v>83</v>
      </c>
      <c r="B52" s="47" t="s">
        <v>74</v>
      </c>
      <c r="C52" s="51">
        <v>97.357712000000006</v>
      </c>
      <c r="D52" s="51">
        <v>98.024863999999994</v>
      </c>
      <c r="E52" s="51">
        <v>98.637778999999995</v>
      </c>
      <c r="F52" s="51">
        <v>99.238274000000004</v>
      </c>
      <c r="G52" s="51">
        <v>99.819907999999998</v>
      </c>
      <c r="H52" s="51">
        <v>100.367599</v>
      </c>
      <c r="I52" s="51">
        <v>100.86464700000001</v>
      </c>
      <c r="J52" s="51">
        <v>101.331551</v>
      </c>
      <c r="K52" s="51">
        <v>101.758461</v>
      </c>
      <c r="L52" s="51">
        <v>102.13653600000001</v>
      </c>
      <c r="M52" s="51">
        <v>102.441498</v>
      </c>
      <c r="N52" s="51">
        <v>102.68347199999999</v>
      </c>
      <c r="O52" s="51">
        <v>102.94450399999999</v>
      </c>
      <c r="P52" s="51">
        <v>103.24419399999999</v>
      </c>
      <c r="Q52" s="51">
        <v>103.597069</v>
      </c>
      <c r="R52" s="51">
        <v>104.007935</v>
      </c>
      <c r="S52" s="51">
        <v>104.49160000000001</v>
      </c>
      <c r="T52" s="51">
        <v>104.96135700000001</v>
      </c>
      <c r="U52" s="51">
        <v>105.417328</v>
      </c>
      <c r="V52" s="51">
        <v>105.86560799999999</v>
      </c>
      <c r="W52" s="51">
        <v>106.29330400000001</v>
      </c>
      <c r="X52" s="51">
        <v>106.693825</v>
      </c>
      <c r="Y52" s="51">
        <v>107.075867</v>
      </c>
      <c r="Z52" s="51">
        <v>107.443611</v>
      </c>
      <c r="AA52" s="51">
        <v>107.801796</v>
      </c>
      <c r="AB52" s="51">
        <v>108.14857499999999</v>
      </c>
      <c r="AC52" s="51">
        <v>108.485489</v>
      </c>
      <c r="AD52" s="51">
        <v>108.813416</v>
      </c>
      <c r="AE52" s="51">
        <v>109.14363899999999</v>
      </c>
      <c r="AF52" s="51">
        <v>109.481041</v>
      </c>
      <c r="AG52" s="45">
        <v>4.0549999999999996E-3</v>
      </c>
    </row>
    <row r="53" spans="1:33" ht="15" customHeight="1" x14ac:dyDescent="0.2">
      <c r="A53" s="48" t="s">
        <v>84</v>
      </c>
      <c r="B53" s="47" t="s">
        <v>76</v>
      </c>
      <c r="C53" s="51">
        <v>48.419024999999998</v>
      </c>
      <c r="D53" s="51">
        <v>48.956130999999999</v>
      </c>
      <c r="E53" s="51">
        <v>49.485680000000002</v>
      </c>
      <c r="F53" s="51">
        <v>50.028056999999997</v>
      </c>
      <c r="G53" s="51">
        <v>50.578887999999999</v>
      </c>
      <c r="H53" s="51">
        <v>51.133965000000003</v>
      </c>
      <c r="I53" s="51">
        <v>51.691699999999997</v>
      </c>
      <c r="J53" s="51">
        <v>52.261130999999999</v>
      </c>
      <c r="K53" s="51">
        <v>52.874209999999998</v>
      </c>
      <c r="L53" s="51">
        <v>53.530624000000003</v>
      </c>
      <c r="M53" s="51">
        <v>54.229934999999998</v>
      </c>
      <c r="N53" s="51">
        <v>54.982208</v>
      </c>
      <c r="O53" s="51">
        <v>55.696266000000001</v>
      </c>
      <c r="P53" s="51">
        <v>56.345275999999998</v>
      </c>
      <c r="Q53" s="51">
        <v>56.930354999999999</v>
      </c>
      <c r="R53" s="51">
        <v>57.439326999999999</v>
      </c>
      <c r="S53" s="51">
        <v>57.870243000000002</v>
      </c>
      <c r="T53" s="51">
        <v>58.313324000000001</v>
      </c>
      <c r="U53" s="51">
        <v>58.768706999999999</v>
      </c>
      <c r="V53" s="51">
        <v>59.240825999999998</v>
      </c>
      <c r="W53" s="51">
        <v>59.725760999999999</v>
      </c>
      <c r="X53" s="51">
        <v>60.220711000000001</v>
      </c>
      <c r="Y53" s="51">
        <v>60.729053</v>
      </c>
      <c r="Z53" s="51">
        <v>61.251044999999998</v>
      </c>
      <c r="AA53" s="51">
        <v>61.785156000000001</v>
      </c>
      <c r="AB53" s="51">
        <v>62.326304999999998</v>
      </c>
      <c r="AC53" s="51">
        <v>62.868492000000003</v>
      </c>
      <c r="AD53" s="51">
        <v>63.405472000000003</v>
      </c>
      <c r="AE53" s="51">
        <v>63.934314999999998</v>
      </c>
      <c r="AF53" s="51">
        <v>64.451385000000002</v>
      </c>
      <c r="AG53" s="45">
        <v>9.9120000000000007E-3</v>
      </c>
    </row>
    <row r="54" spans="1:33" ht="15" customHeight="1" x14ac:dyDescent="0.2">
      <c r="A54" s="48" t="s">
        <v>85</v>
      </c>
      <c r="B54" s="47" t="s">
        <v>54</v>
      </c>
      <c r="C54" s="51">
        <v>7.216367</v>
      </c>
      <c r="D54" s="51">
        <v>7.2030919999999998</v>
      </c>
      <c r="E54" s="51">
        <v>7.1868730000000003</v>
      </c>
      <c r="F54" s="51">
        <v>7.1698310000000003</v>
      </c>
      <c r="G54" s="51">
        <v>7.1513840000000002</v>
      </c>
      <c r="H54" s="51">
        <v>7.1303400000000003</v>
      </c>
      <c r="I54" s="51">
        <v>7.1042740000000002</v>
      </c>
      <c r="J54" s="51">
        <v>7.0740420000000004</v>
      </c>
      <c r="K54" s="51">
        <v>7.0403700000000002</v>
      </c>
      <c r="L54" s="51">
        <v>7.0029719999999998</v>
      </c>
      <c r="M54" s="51">
        <v>6.9623270000000002</v>
      </c>
      <c r="N54" s="51">
        <v>6.9199479999999998</v>
      </c>
      <c r="O54" s="51">
        <v>6.8818390000000003</v>
      </c>
      <c r="P54" s="51">
        <v>6.8478279999999998</v>
      </c>
      <c r="Q54" s="51">
        <v>6.8182660000000004</v>
      </c>
      <c r="R54" s="51">
        <v>6.7927470000000003</v>
      </c>
      <c r="S54" s="51">
        <v>6.7708409999999999</v>
      </c>
      <c r="T54" s="51">
        <v>6.7462859999999996</v>
      </c>
      <c r="U54" s="51">
        <v>6.7191559999999999</v>
      </c>
      <c r="V54" s="51">
        <v>6.6897310000000001</v>
      </c>
      <c r="W54" s="51">
        <v>6.6575769999999999</v>
      </c>
      <c r="X54" s="51">
        <v>6.6231059999999999</v>
      </c>
      <c r="Y54" s="51">
        <v>6.5871839999999997</v>
      </c>
      <c r="Z54" s="51">
        <v>6.5509060000000003</v>
      </c>
      <c r="AA54" s="51">
        <v>6.5154959999999997</v>
      </c>
      <c r="AB54" s="51">
        <v>6.4816240000000001</v>
      </c>
      <c r="AC54" s="51">
        <v>6.4498150000000001</v>
      </c>
      <c r="AD54" s="51">
        <v>6.4200210000000002</v>
      </c>
      <c r="AE54" s="51">
        <v>6.3920779999999997</v>
      </c>
      <c r="AF54" s="51">
        <v>6.3651439999999999</v>
      </c>
      <c r="AG54" s="45">
        <v>-4.3189999999999999E-3</v>
      </c>
    </row>
    <row r="55" spans="1:33" ht="15" customHeight="1" x14ac:dyDescent="0.2">
      <c r="A55" s="48" t="s">
        <v>86</v>
      </c>
      <c r="B55" s="50" t="s">
        <v>62</v>
      </c>
      <c r="C55" s="53">
        <v>152.99310299999999</v>
      </c>
      <c r="D55" s="53">
        <v>154.18408199999999</v>
      </c>
      <c r="E55" s="53">
        <v>155.31033300000001</v>
      </c>
      <c r="F55" s="53">
        <v>156.43615700000001</v>
      </c>
      <c r="G55" s="53">
        <v>157.550186</v>
      </c>
      <c r="H55" s="53">
        <v>158.63189700000001</v>
      </c>
      <c r="I55" s="53">
        <v>159.660629</v>
      </c>
      <c r="J55" s="53">
        <v>160.666718</v>
      </c>
      <c r="K55" s="53">
        <v>161.67304999999999</v>
      </c>
      <c r="L55" s="53">
        <v>162.67013499999999</v>
      </c>
      <c r="M55" s="53">
        <v>163.633759</v>
      </c>
      <c r="N55" s="53">
        <v>164.585632</v>
      </c>
      <c r="O55" s="53">
        <v>165.522614</v>
      </c>
      <c r="P55" s="53">
        <v>166.43730199999999</v>
      </c>
      <c r="Q55" s="53">
        <v>167.345688</v>
      </c>
      <c r="R55" s="53">
        <v>168.240005</v>
      </c>
      <c r="S55" s="53">
        <v>169.13269</v>
      </c>
      <c r="T55" s="53">
        <v>170.02098100000001</v>
      </c>
      <c r="U55" s="53">
        <v>170.90519699999999</v>
      </c>
      <c r="V55" s="53">
        <v>171.79615799999999</v>
      </c>
      <c r="W55" s="53">
        <v>172.67665099999999</v>
      </c>
      <c r="X55" s="53">
        <v>173.537643</v>
      </c>
      <c r="Y55" s="53">
        <v>174.39210499999999</v>
      </c>
      <c r="Z55" s="53">
        <v>175.24556000000001</v>
      </c>
      <c r="AA55" s="53">
        <v>176.10244800000001</v>
      </c>
      <c r="AB55" s="53">
        <v>176.956512</v>
      </c>
      <c r="AC55" s="53">
        <v>177.803787</v>
      </c>
      <c r="AD55" s="53">
        <v>178.638901</v>
      </c>
      <c r="AE55" s="53">
        <v>179.470032</v>
      </c>
      <c r="AF55" s="53">
        <v>180.29757699999999</v>
      </c>
      <c r="AG55" s="52">
        <v>5.679E-3</v>
      </c>
    </row>
    <row r="57" spans="1:33" ht="15" customHeight="1" x14ac:dyDescent="0.2">
      <c r="B57" s="50" t="s">
        <v>87</v>
      </c>
    </row>
    <row r="58" spans="1:33" ht="12" customHeight="1" x14ac:dyDescent="0.2">
      <c r="A58" s="48" t="s">
        <v>88</v>
      </c>
      <c r="B58" s="47" t="s">
        <v>74</v>
      </c>
      <c r="C58" s="51">
        <v>84.815544000000003</v>
      </c>
      <c r="D58" s="51">
        <v>86.500518999999997</v>
      </c>
      <c r="E58" s="51">
        <v>88.119606000000005</v>
      </c>
      <c r="F58" s="51">
        <v>89.728729000000001</v>
      </c>
      <c r="G58" s="51">
        <v>91.334236000000004</v>
      </c>
      <c r="H58" s="51">
        <v>92.887566000000007</v>
      </c>
      <c r="I58" s="51">
        <v>94.381934999999999</v>
      </c>
      <c r="J58" s="51">
        <v>95.857422</v>
      </c>
      <c r="K58" s="51">
        <v>97.332840000000004</v>
      </c>
      <c r="L58" s="51">
        <v>98.800797000000003</v>
      </c>
      <c r="M58" s="51">
        <v>100.24084499999999</v>
      </c>
      <c r="N58" s="51">
        <v>101.67321</v>
      </c>
      <c r="O58" s="51">
        <v>103.097694</v>
      </c>
      <c r="P58" s="51">
        <v>104.54921</v>
      </c>
      <c r="Q58" s="51">
        <v>106.00855300000001</v>
      </c>
      <c r="R58" s="51">
        <v>107.469482</v>
      </c>
      <c r="S58" s="51">
        <v>108.91429100000001</v>
      </c>
      <c r="T58" s="51">
        <v>110.343147</v>
      </c>
      <c r="U58" s="51">
        <v>111.759727</v>
      </c>
      <c r="V58" s="51">
        <v>113.173485</v>
      </c>
      <c r="W58" s="51">
        <v>114.57051800000001</v>
      </c>
      <c r="X58" s="51">
        <v>115.942314</v>
      </c>
      <c r="Y58" s="51">
        <v>117.303665</v>
      </c>
      <c r="Z58" s="51">
        <v>118.66233800000001</v>
      </c>
      <c r="AA58" s="51">
        <v>120.022491</v>
      </c>
      <c r="AB58" s="51">
        <v>121.37975299999999</v>
      </c>
      <c r="AC58" s="51">
        <v>122.73101800000001</v>
      </c>
      <c r="AD58" s="51">
        <v>124.06998400000001</v>
      </c>
      <c r="AE58" s="51">
        <v>125.40424299999999</v>
      </c>
      <c r="AF58" s="51">
        <v>126.73419199999999</v>
      </c>
      <c r="AG58" s="45">
        <v>1.3945000000000001E-2</v>
      </c>
    </row>
    <row r="59" spans="1:33" ht="15" customHeight="1" x14ac:dyDescent="0.2">
      <c r="A59" s="48" t="s">
        <v>89</v>
      </c>
      <c r="B59" s="47" t="s">
        <v>76</v>
      </c>
      <c r="C59" s="51">
        <v>19.716003000000001</v>
      </c>
      <c r="D59" s="51">
        <v>20.058890999999999</v>
      </c>
      <c r="E59" s="51">
        <v>20.405684000000001</v>
      </c>
      <c r="F59" s="51">
        <v>20.766715999999999</v>
      </c>
      <c r="G59" s="51">
        <v>21.143094999999999</v>
      </c>
      <c r="H59" s="51">
        <v>21.536957000000001</v>
      </c>
      <c r="I59" s="51">
        <v>21.948976999999999</v>
      </c>
      <c r="J59" s="51">
        <v>22.354454</v>
      </c>
      <c r="K59" s="51">
        <v>22.757717</v>
      </c>
      <c r="L59" s="51">
        <v>23.156803</v>
      </c>
      <c r="M59" s="51">
        <v>23.547771000000001</v>
      </c>
      <c r="N59" s="51">
        <v>23.932528000000001</v>
      </c>
      <c r="O59" s="51">
        <v>24.308278999999999</v>
      </c>
      <c r="P59" s="51">
        <v>24.671745000000001</v>
      </c>
      <c r="Q59" s="51">
        <v>25.019575</v>
      </c>
      <c r="R59" s="51">
        <v>25.349295000000001</v>
      </c>
      <c r="S59" s="51">
        <v>25.688230999999998</v>
      </c>
      <c r="T59" s="51">
        <v>26.035596999999999</v>
      </c>
      <c r="U59" s="51">
        <v>26.390706999999999</v>
      </c>
      <c r="V59" s="51">
        <v>26.753789999999999</v>
      </c>
      <c r="W59" s="51">
        <v>27.121093999999999</v>
      </c>
      <c r="X59" s="51">
        <v>27.490086000000002</v>
      </c>
      <c r="Y59" s="51">
        <v>27.860213999999999</v>
      </c>
      <c r="Z59" s="51">
        <v>28.229876999999998</v>
      </c>
      <c r="AA59" s="51">
        <v>28.599191999999999</v>
      </c>
      <c r="AB59" s="51">
        <v>28.966166999999999</v>
      </c>
      <c r="AC59" s="51">
        <v>29.32929</v>
      </c>
      <c r="AD59" s="51">
        <v>29.688708999999999</v>
      </c>
      <c r="AE59" s="51">
        <v>30.044761999999999</v>
      </c>
      <c r="AF59" s="51">
        <v>30.397811999999998</v>
      </c>
      <c r="AG59" s="45">
        <v>1.5041000000000001E-2</v>
      </c>
    </row>
    <row r="60" spans="1:33" ht="15" customHeight="1" x14ac:dyDescent="0.2">
      <c r="A60" s="48" t="s">
        <v>90</v>
      </c>
      <c r="B60" s="50" t="s">
        <v>62</v>
      </c>
      <c r="C60" s="53">
        <v>104.531548</v>
      </c>
      <c r="D60" s="53">
        <v>106.55941</v>
      </c>
      <c r="E60" s="53">
        <v>108.525291</v>
      </c>
      <c r="F60" s="53">
        <v>110.495445</v>
      </c>
      <c r="G60" s="53">
        <v>112.477333</v>
      </c>
      <c r="H60" s="53">
        <v>114.424522</v>
      </c>
      <c r="I60" s="53">
        <v>116.33091</v>
      </c>
      <c r="J60" s="53">
        <v>118.211876</v>
      </c>
      <c r="K60" s="53">
        <v>120.09056099999999</v>
      </c>
      <c r="L60" s="53">
        <v>121.957596</v>
      </c>
      <c r="M60" s="53">
        <v>123.78861999999999</v>
      </c>
      <c r="N60" s="53">
        <v>125.60573599999999</v>
      </c>
      <c r="O60" s="53">
        <v>127.405975</v>
      </c>
      <c r="P60" s="53">
        <v>129.220947</v>
      </c>
      <c r="Q60" s="53">
        <v>131.028122</v>
      </c>
      <c r="R60" s="53">
        <v>132.818771</v>
      </c>
      <c r="S60" s="53">
        <v>134.60252399999999</v>
      </c>
      <c r="T60" s="53">
        <v>136.378738</v>
      </c>
      <c r="U60" s="53">
        <v>138.15043600000001</v>
      </c>
      <c r="V60" s="53">
        <v>139.927277</v>
      </c>
      <c r="W60" s="53">
        <v>141.69162</v>
      </c>
      <c r="X60" s="53">
        <v>143.43240399999999</v>
      </c>
      <c r="Y60" s="53">
        <v>145.16387900000001</v>
      </c>
      <c r="Z60" s="53">
        <v>146.892212</v>
      </c>
      <c r="AA60" s="53">
        <v>148.621689</v>
      </c>
      <c r="AB60" s="53">
        <v>150.34591699999999</v>
      </c>
      <c r="AC60" s="53">
        <v>152.060303</v>
      </c>
      <c r="AD60" s="53">
        <v>153.75869800000001</v>
      </c>
      <c r="AE60" s="53">
        <v>155.449005</v>
      </c>
      <c r="AF60" s="53">
        <v>157.13200399999999</v>
      </c>
      <c r="AG60" s="52">
        <v>1.4154E-2</v>
      </c>
    </row>
    <row r="62" spans="1:33" ht="15" customHeight="1" x14ac:dyDescent="0.2">
      <c r="B62" s="50" t="s">
        <v>91</v>
      </c>
    </row>
    <row r="63" spans="1:33" ht="15" customHeight="1" x14ac:dyDescent="0.2">
      <c r="A63" s="48" t="s">
        <v>92</v>
      </c>
      <c r="B63" s="47" t="s">
        <v>93</v>
      </c>
      <c r="C63" s="51">
        <v>170.74295000000001</v>
      </c>
      <c r="D63" s="51">
        <v>172.54832500000001</v>
      </c>
      <c r="E63" s="51">
        <v>174.261978</v>
      </c>
      <c r="F63" s="51">
        <v>175.98402400000001</v>
      </c>
      <c r="G63" s="51">
        <v>177.690247</v>
      </c>
      <c r="H63" s="51">
        <v>179.347397</v>
      </c>
      <c r="I63" s="51">
        <v>180.927277</v>
      </c>
      <c r="J63" s="51">
        <v>182.47254899999999</v>
      </c>
      <c r="K63" s="51">
        <v>184.01670799999999</v>
      </c>
      <c r="L63" s="51">
        <v>185.54612700000001</v>
      </c>
      <c r="M63" s="51">
        <v>187.026062</v>
      </c>
      <c r="N63" s="51">
        <v>188.48835800000001</v>
      </c>
      <c r="O63" s="51">
        <v>189.92871099999999</v>
      </c>
      <c r="P63" s="51">
        <v>191.33796699999999</v>
      </c>
      <c r="Q63" s="51">
        <v>192.73940999999999</v>
      </c>
      <c r="R63" s="51">
        <v>194.12101699999999</v>
      </c>
      <c r="S63" s="51">
        <v>195.494766</v>
      </c>
      <c r="T63" s="51">
        <v>196.860367</v>
      </c>
      <c r="U63" s="51">
        <v>198.217468</v>
      </c>
      <c r="V63" s="51">
        <v>199.58438100000001</v>
      </c>
      <c r="W63" s="51">
        <v>200.93748500000001</v>
      </c>
      <c r="X63" s="51">
        <v>202.261505</v>
      </c>
      <c r="Y63" s="51">
        <v>203.57586699999999</v>
      </c>
      <c r="Z63" s="51">
        <v>204.88931299999999</v>
      </c>
      <c r="AA63" s="51">
        <v>206.20671100000001</v>
      </c>
      <c r="AB63" s="51">
        <v>207.51997399999999</v>
      </c>
      <c r="AC63" s="51">
        <v>208.82226600000001</v>
      </c>
      <c r="AD63" s="51">
        <v>210.10522499999999</v>
      </c>
      <c r="AE63" s="51">
        <v>211.37930299999999</v>
      </c>
      <c r="AF63" s="51">
        <v>212.64579800000001</v>
      </c>
      <c r="AG63" s="45">
        <v>7.5969999999999996E-3</v>
      </c>
    </row>
    <row r="64" spans="1:33" ht="15" customHeight="1" x14ac:dyDescent="0.2">
      <c r="A64" s="48" t="s">
        <v>94</v>
      </c>
      <c r="B64" s="47" t="s">
        <v>95</v>
      </c>
      <c r="C64" s="51">
        <v>44.959609999999998</v>
      </c>
      <c r="D64" s="51">
        <v>45.374195</v>
      </c>
      <c r="E64" s="51">
        <v>45.767467000000003</v>
      </c>
      <c r="F64" s="51">
        <v>46.167029999999997</v>
      </c>
      <c r="G64" s="51">
        <v>46.564391999999998</v>
      </c>
      <c r="H64" s="51">
        <v>46.951796999999999</v>
      </c>
      <c r="I64" s="51">
        <v>47.320526000000001</v>
      </c>
      <c r="J64" s="51">
        <v>47.679920000000003</v>
      </c>
      <c r="K64" s="51">
        <v>48.038902</v>
      </c>
      <c r="L64" s="51">
        <v>48.393593000000003</v>
      </c>
      <c r="M64" s="51">
        <v>48.736728999999997</v>
      </c>
      <c r="N64" s="51">
        <v>49.076416000000002</v>
      </c>
      <c r="O64" s="51">
        <v>49.411861000000002</v>
      </c>
      <c r="P64" s="51">
        <v>49.741241000000002</v>
      </c>
      <c r="Q64" s="51">
        <v>50.069862000000001</v>
      </c>
      <c r="R64" s="51">
        <v>50.394089000000001</v>
      </c>
      <c r="S64" s="51">
        <v>50.713439999999999</v>
      </c>
      <c r="T64" s="51">
        <v>51.029114</v>
      </c>
      <c r="U64" s="51">
        <v>51.341330999999997</v>
      </c>
      <c r="V64" s="51">
        <v>51.655987000000003</v>
      </c>
      <c r="W64" s="51">
        <v>51.967368999999998</v>
      </c>
      <c r="X64" s="51">
        <v>52.271625999999998</v>
      </c>
      <c r="Y64" s="51">
        <v>52.573295999999999</v>
      </c>
      <c r="Z64" s="51">
        <v>52.874946999999999</v>
      </c>
      <c r="AA64" s="51">
        <v>53.177700000000002</v>
      </c>
      <c r="AB64" s="51">
        <v>53.479401000000003</v>
      </c>
      <c r="AC64" s="51">
        <v>53.778080000000003</v>
      </c>
      <c r="AD64" s="51">
        <v>54.071426000000002</v>
      </c>
      <c r="AE64" s="51">
        <v>54.361801</v>
      </c>
      <c r="AF64" s="51">
        <v>54.649619999999999</v>
      </c>
      <c r="AG64" s="45">
        <v>6.7530000000000003E-3</v>
      </c>
    </row>
    <row r="66" spans="1:33" ht="12" customHeight="1" x14ac:dyDescent="0.2">
      <c r="B66" s="50" t="s">
        <v>96</v>
      </c>
    </row>
    <row r="67" spans="1:33" ht="15" customHeight="1" x14ac:dyDescent="0.2">
      <c r="B67" s="50" t="s">
        <v>42</v>
      </c>
    </row>
    <row r="68" spans="1:33" ht="15" customHeight="1" x14ac:dyDescent="0.2">
      <c r="A68" s="48" t="s">
        <v>97</v>
      </c>
      <c r="B68" s="47" t="s">
        <v>98</v>
      </c>
      <c r="C68" s="51">
        <v>8.1524210000000004</v>
      </c>
      <c r="D68" s="51">
        <v>8.1969519999999996</v>
      </c>
      <c r="E68" s="51">
        <v>8.2900460000000002</v>
      </c>
      <c r="F68" s="51">
        <v>8.3743540000000003</v>
      </c>
      <c r="G68" s="51">
        <v>8.4542470000000005</v>
      </c>
      <c r="H68" s="51">
        <v>8.5294690000000006</v>
      </c>
      <c r="I68" s="51">
        <v>8.6003469999999993</v>
      </c>
      <c r="J68" s="51">
        <v>8.6669979999999995</v>
      </c>
      <c r="K68" s="51">
        <v>8.7298969999999994</v>
      </c>
      <c r="L68" s="51">
        <v>8.7886760000000006</v>
      </c>
      <c r="M68" s="51">
        <v>8.8433039999999998</v>
      </c>
      <c r="N68" s="51">
        <v>8.8935999999999993</v>
      </c>
      <c r="O68" s="51">
        <v>8.9390750000000008</v>
      </c>
      <c r="P68" s="51">
        <v>8.9793120000000002</v>
      </c>
      <c r="Q68" s="51">
        <v>9.0135889999999996</v>
      </c>
      <c r="R68" s="51">
        <v>9.0407600000000006</v>
      </c>
      <c r="S68" s="51">
        <v>9.0597390000000004</v>
      </c>
      <c r="T68" s="51">
        <v>9.0772010000000005</v>
      </c>
      <c r="U68" s="51">
        <v>9.0928070000000005</v>
      </c>
      <c r="V68" s="51">
        <v>9.1063340000000004</v>
      </c>
      <c r="W68" s="51">
        <v>9.1177150000000005</v>
      </c>
      <c r="X68" s="51">
        <v>9.1270179999999996</v>
      </c>
      <c r="Y68" s="51">
        <v>9.1343739999999993</v>
      </c>
      <c r="Z68" s="51">
        <v>9.1399899999999992</v>
      </c>
      <c r="AA68" s="51">
        <v>9.1441339999999993</v>
      </c>
      <c r="AB68" s="51">
        <v>9.1471009999999993</v>
      </c>
      <c r="AC68" s="51">
        <v>9.1491579999999999</v>
      </c>
      <c r="AD68" s="51">
        <v>9.1505600000000005</v>
      </c>
      <c r="AE68" s="51">
        <v>9.151484</v>
      </c>
      <c r="AF68" s="51">
        <v>9.1520820000000001</v>
      </c>
      <c r="AG68" s="45">
        <v>3.9960000000000004E-3</v>
      </c>
    </row>
    <row r="69" spans="1:33" ht="15" customHeight="1" x14ac:dyDescent="0.2">
      <c r="A69" s="48" t="s">
        <v>99</v>
      </c>
      <c r="B69" s="47" t="s">
        <v>100</v>
      </c>
      <c r="C69" s="51">
        <v>1.3</v>
      </c>
      <c r="D69" s="51">
        <v>1.3</v>
      </c>
      <c r="E69" s="51">
        <v>1.3</v>
      </c>
      <c r="F69" s="51">
        <v>1.3</v>
      </c>
      <c r="G69" s="51">
        <v>1.3</v>
      </c>
      <c r="H69" s="51">
        <v>1.3</v>
      </c>
      <c r="I69" s="51">
        <v>1.3</v>
      </c>
      <c r="J69" s="51">
        <v>1.3</v>
      </c>
      <c r="K69" s="51">
        <v>1.3</v>
      </c>
      <c r="L69" s="51">
        <v>1.3</v>
      </c>
      <c r="M69" s="51">
        <v>1.3</v>
      </c>
      <c r="N69" s="51">
        <v>1.3</v>
      </c>
      <c r="O69" s="51">
        <v>1.3</v>
      </c>
      <c r="P69" s="51">
        <v>1.3</v>
      </c>
      <c r="Q69" s="51">
        <v>1.3</v>
      </c>
      <c r="R69" s="51">
        <v>1.3</v>
      </c>
      <c r="S69" s="51">
        <v>1.3</v>
      </c>
      <c r="T69" s="51">
        <v>1.3</v>
      </c>
      <c r="U69" s="51">
        <v>1.3</v>
      </c>
      <c r="V69" s="51">
        <v>1.3</v>
      </c>
      <c r="W69" s="51">
        <v>1.3</v>
      </c>
      <c r="X69" s="51">
        <v>1.3</v>
      </c>
      <c r="Y69" s="51">
        <v>1.3</v>
      </c>
      <c r="Z69" s="51">
        <v>1.3</v>
      </c>
      <c r="AA69" s="51">
        <v>1.3</v>
      </c>
      <c r="AB69" s="51">
        <v>1.3</v>
      </c>
      <c r="AC69" s="51">
        <v>1.3</v>
      </c>
      <c r="AD69" s="51">
        <v>1.3</v>
      </c>
      <c r="AE69" s="51">
        <v>1.3</v>
      </c>
      <c r="AF69" s="51">
        <v>1.3</v>
      </c>
      <c r="AG69" s="45">
        <v>0</v>
      </c>
    </row>
    <row r="70" spans="1:33" ht="15" customHeight="1" x14ac:dyDescent="0.2">
      <c r="A70" s="48" t="s">
        <v>101</v>
      </c>
      <c r="B70" s="47" t="s">
        <v>102</v>
      </c>
      <c r="C70" s="51">
        <v>3.4529169999999998</v>
      </c>
      <c r="D70" s="51">
        <v>3.5021710000000001</v>
      </c>
      <c r="E70" s="51">
        <v>3.542036</v>
      </c>
      <c r="F70" s="51">
        <v>3.5580090000000002</v>
      </c>
      <c r="G70" s="51">
        <v>3.5711210000000002</v>
      </c>
      <c r="H70" s="51">
        <v>3.5835710000000001</v>
      </c>
      <c r="I70" s="51">
        <v>3.5943390000000002</v>
      </c>
      <c r="J70" s="51">
        <v>3.6035870000000001</v>
      </c>
      <c r="K70" s="51">
        <v>3.611408</v>
      </c>
      <c r="L70" s="51">
        <v>3.6179809999999999</v>
      </c>
      <c r="M70" s="51">
        <v>3.623847</v>
      </c>
      <c r="N70" s="51">
        <v>3.6290330000000002</v>
      </c>
      <c r="O70" s="51">
        <v>3.6337679999999999</v>
      </c>
      <c r="P70" s="51">
        <v>3.6381480000000002</v>
      </c>
      <c r="Q70" s="51">
        <v>3.6421589999999999</v>
      </c>
      <c r="R70" s="51">
        <v>3.6458569999999999</v>
      </c>
      <c r="S70" s="51">
        <v>3.649305</v>
      </c>
      <c r="T70" s="51">
        <v>3.6524380000000001</v>
      </c>
      <c r="U70" s="51">
        <v>3.655437</v>
      </c>
      <c r="V70" s="51">
        <v>3.6581440000000001</v>
      </c>
      <c r="W70" s="51">
        <v>3.6606019999999999</v>
      </c>
      <c r="X70" s="51">
        <v>3.6628599999999998</v>
      </c>
      <c r="Y70" s="51">
        <v>3.6647439999999998</v>
      </c>
      <c r="Z70" s="51">
        <v>3.666223</v>
      </c>
      <c r="AA70" s="51">
        <v>3.667287</v>
      </c>
      <c r="AB70" s="51">
        <v>3.6678760000000001</v>
      </c>
      <c r="AC70" s="51">
        <v>3.6685059999999998</v>
      </c>
      <c r="AD70" s="51">
        <v>3.6692040000000001</v>
      </c>
      <c r="AE70" s="51">
        <v>3.669889</v>
      </c>
      <c r="AF70" s="51">
        <v>3.6704669999999999</v>
      </c>
      <c r="AG70" s="45">
        <v>2.1090000000000002E-3</v>
      </c>
    </row>
    <row r="71" spans="1:33" ht="15" customHeight="1" x14ac:dyDescent="0.2">
      <c r="A71" s="48" t="s">
        <v>103</v>
      </c>
      <c r="B71" s="47" t="s">
        <v>104</v>
      </c>
      <c r="C71" s="51">
        <v>0.82572599999999996</v>
      </c>
      <c r="D71" s="51">
        <v>0.82991700000000002</v>
      </c>
      <c r="E71" s="51">
        <v>0.83400399999999997</v>
      </c>
      <c r="F71" s="51">
        <v>0.83802699999999997</v>
      </c>
      <c r="G71" s="51">
        <v>0.84201000000000004</v>
      </c>
      <c r="H71" s="51">
        <v>0.84600600000000004</v>
      </c>
      <c r="I71" s="51">
        <v>0.84968500000000002</v>
      </c>
      <c r="J71" s="51">
        <v>0.85307999999999995</v>
      </c>
      <c r="K71" s="51">
        <v>0.85616499999999995</v>
      </c>
      <c r="L71" s="51">
        <v>0.85891600000000001</v>
      </c>
      <c r="M71" s="51">
        <v>0.86140099999999997</v>
      </c>
      <c r="N71" s="51">
        <v>0.86357799999999996</v>
      </c>
      <c r="O71" s="51">
        <v>0.86547499999999999</v>
      </c>
      <c r="P71" s="51">
        <v>0.86707500000000004</v>
      </c>
      <c r="Q71" s="51">
        <v>0.86838099999999996</v>
      </c>
      <c r="R71" s="51">
        <v>0.86940200000000001</v>
      </c>
      <c r="S71" s="51">
        <v>0.87016099999999996</v>
      </c>
      <c r="T71" s="51">
        <v>0.87065099999999995</v>
      </c>
      <c r="U71" s="51">
        <v>0.87088100000000002</v>
      </c>
      <c r="V71" s="51">
        <v>0.870842</v>
      </c>
      <c r="W71" s="51">
        <v>0.87055300000000002</v>
      </c>
      <c r="X71" s="51">
        <v>0.87029500000000004</v>
      </c>
      <c r="Y71" s="51">
        <v>0.87006499999999998</v>
      </c>
      <c r="Z71" s="51">
        <v>0.86986200000000002</v>
      </c>
      <c r="AA71" s="51">
        <v>0.86968800000000002</v>
      </c>
      <c r="AB71" s="51">
        <v>0.86954299999999995</v>
      </c>
      <c r="AC71" s="51">
        <v>0.86942799999999998</v>
      </c>
      <c r="AD71" s="51">
        <v>0.86933499999999997</v>
      </c>
      <c r="AE71" s="51">
        <v>0.86926300000000001</v>
      </c>
      <c r="AF71" s="51">
        <v>0.86920399999999998</v>
      </c>
      <c r="AG71" s="45">
        <v>1.771E-3</v>
      </c>
    </row>
    <row r="72" spans="1:33" ht="15" customHeight="1" x14ac:dyDescent="0.2">
      <c r="A72" s="48" t="s">
        <v>105</v>
      </c>
      <c r="B72" s="47" t="s">
        <v>106</v>
      </c>
      <c r="C72" s="51">
        <v>0.83468500000000001</v>
      </c>
      <c r="D72" s="51">
        <v>0.83559600000000001</v>
      </c>
      <c r="E72" s="51">
        <v>0.83642300000000003</v>
      </c>
      <c r="F72" s="51">
        <v>0.83728599999999997</v>
      </c>
      <c r="G72" s="51">
        <v>0.83816000000000002</v>
      </c>
      <c r="H72" s="51">
        <v>0.83905099999999999</v>
      </c>
      <c r="I72" s="51">
        <v>0.83991800000000005</v>
      </c>
      <c r="J72" s="51">
        <v>0.840727</v>
      </c>
      <c r="K72" s="51">
        <v>0.84147300000000003</v>
      </c>
      <c r="L72" s="51">
        <v>0.84214</v>
      </c>
      <c r="M72" s="51">
        <v>0.84275199999999995</v>
      </c>
      <c r="N72" s="51">
        <v>0.84329399999999999</v>
      </c>
      <c r="O72" s="51">
        <v>0.84377400000000002</v>
      </c>
      <c r="P72" s="51">
        <v>0.844194</v>
      </c>
      <c r="Q72" s="51">
        <v>0.84455400000000003</v>
      </c>
      <c r="R72" s="51">
        <v>0.84485500000000002</v>
      </c>
      <c r="S72" s="51">
        <v>0.84510099999999999</v>
      </c>
      <c r="T72" s="51">
        <v>0.84528800000000004</v>
      </c>
      <c r="U72" s="51">
        <v>0.84541299999999997</v>
      </c>
      <c r="V72" s="51">
        <v>0.84547300000000003</v>
      </c>
      <c r="W72" s="51">
        <v>0.84547899999999998</v>
      </c>
      <c r="X72" s="51">
        <v>0.84548199999999996</v>
      </c>
      <c r="Y72" s="51">
        <v>0.84548400000000001</v>
      </c>
      <c r="Z72" s="51">
        <v>0.84548599999999996</v>
      </c>
      <c r="AA72" s="51">
        <v>0.84548400000000001</v>
      </c>
      <c r="AB72" s="51">
        <v>0.84547899999999998</v>
      </c>
      <c r="AC72" s="51">
        <v>0.84546399999999999</v>
      </c>
      <c r="AD72" s="51">
        <v>0.84543900000000005</v>
      </c>
      <c r="AE72" s="51">
        <v>0.84540199999999999</v>
      </c>
      <c r="AF72" s="51">
        <v>0.84535300000000002</v>
      </c>
      <c r="AG72" s="45">
        <v>4.3800000000000002E-4</v>
      </c>
    </row>
    <row r="74" spans="1:33" ht="12" customHeight="1" x14ac:dyDescent="0.2">
      <c r="B74" s="50" t="s">
        <v>107</v>
      </c>
    </row>
    <row r="75" spans="1:33" ht="15" customHeight="1" x14ac:dyDescent="0.2">
      <c r="A75" s="48" t="s">
        <v>108</v>
      </c>
      <c r="B75" s="47" t="s">
        <v>109</v>
      </c>
      <c r="C75" s="51">
        <v>13.944035</v>
      </c>
      <c r="D75" s="51">
        <v>14.081556000000001</v>
      </c>
      <c r="E75" s="51">
        <v>14.323366999999999</v>
      </c>
      <c r="F75" s="51">
        <v>14.543024000000001</v>
      </c>
      <c r="G75" s="51">
        <v>14.749544999999999</v>
      </c>
      <c r="H75" s="51">
        <v>14.942259999999999</v>
      </c>
      <c r="I75" s="51">
        <v>15.12204</v>
      </c>
      <c r="J75" s="51">
        <v>15.289116</v>
      </c>
      <c r="K75" s="51">
        <v>15.444749</v>
      </c>
      <c r="L75" s="51">
        <v>15.588079</v>
      </c>
      <c r="M75" s="51">
        <v>15.71923</v>
      </c>
      <c r="N75" s="51">
        <v>15.837932</v>
      </c>
      <c r="O75" s="51">
        <v>15.943163999999999</v>
      </c>
      <c r="P75" s="51">
        <v>16.034196999999999</v>
      </c>
      <c r="Q75" s="51">
        <v>16.109473999999999</v>
      </c>
      <c r="R75" s="51">
        <v>16.166350999999999</v>
      </c>
      <c r="S75" s="51">
        <v>16.20233</v>
      </c>
      <c r="T75" s="51">
        <v>16.235361000000001</v>
      </c>
      <c r="U75" s="51">
        <v>16.264786000000001</v>
      </c>
      <c r="V75" s="51">
        <v>16.290146</v>
      </c>
      <c r="W75" s="51">
        <v>16.311325</v>
      </c>
      <c r="X75" s="51">
        <v>16.328472000000001</v>
      </c>
      <c r="Y75" s="51">
        <v>16.341823999999999</v>
      </c>
      <c r="Z75" s="51">
        <v>16.351782</v>
      </c>
      <c r="AA75" s="51">
        <v>16.358881</v>
      </c>
      <c r="AB75" s="51">
        <v>16.363716</v>
      </c>
      <c r="AC75" s="51">
        <v>16.366807999999999</v>
      </c>
      <c r="AD75" s="51">
        <v>16.368689</v>
      </c>
      <c r="AE75" s="51">
        <v>16.369686000000002</v>
      </c>
      <c r="AF75" s="51">
        <v>16.370083000000001</v>
      </c>
      <c r="AG75" s="45">
        <v>5.5459999999999997E-3</v>
      </c>
    </row>
    <row r="76" spans="1:33" ht="15" customHeight="1" x14ac:dyDescent="0.2">
      <c r="A76" s="48" t="s">
        <v>110</v>
      </c>
      <c r="B76" s="47" t="s">
        <v>100</v>
      </c>
      <c r="C76" s="51">
        <v>0.61139299999999996</v>
      </c>
      <c r="D76" s="51">
        <v>0.61732100000000001</v>
      </c>
      <c r="E76" s="51">
        <v>0.62387899999999996</v>
      </c>
      <c r="F76" s="51">
        <v>0.630243</v>
      </c>
      <c r="G76" s="51">
        <v>0.636405</v>
      </c>
      <c r="H76" s="51">
        <v>0.64234400000000003</v>
      </c>
      <c r="I76" s="51">
        <v>0.64812800000000004</v>
      </c>
      <c r="J76" s="51">
        <v>0.65382300000000004</v>
      </c>
      <c r="K76" s="51">
        <v>0.65959100000000004</v>
      </c>
      <c r="L76" s="51">
        <v>0.665547</v>
      </c>
      <c r="M76" s="51">
        <v>0.67179199999999994</v>
      </c>
      <c r="N76" s="51">
        <v>0.67826600000000004</v>
      </c>
      <c r="O76" s="51">
        <v>0.68466000000000005</v>
      </c>
      <c r="P76" s="51">
        <v>0.69046200000000002</v>
      </c>
      <c r="Q76" s="51">
        <v>0.69508000000000003</v>
      </c>
      <c r="R76" s="51">
        <v>0.69806299999999999</v>
      </c>
      <c r="S76" s="51">
        <v>0.69928999999999997</v>
      </c>
      <c r="T76" s="51">
        <v>0.69981300000000002</v>
      </c>
      <c r="U76" s="51">
        <v>0.69996800000000003</v>
      </c>
      <c r="V76" s="51">
        <v>0.69999699999999998</v>
      </c>
      <c r="W76" s="51">
        <v>0.7</v>
      </c>
      <c r="X76" s="51">
        <v>0.7</v>
      </c>
      <c r="Y76" s="51">
        <v>0.7</v>
      </c>
      <c r="Z76" s="51">
        <v>0.7</v>
      </c>
      <c r="AA76" s="51">
        <v>0.7</v>
      </c>
      <c r="AB76" s="51">
        <v>0.7</v>
      </c>
      <c r="AC76" s="51">
        <v>0.7</v>
      </c>
      <c r="AD76" s="51">
        <v>0.7</v>
      </c>
      <c r="AE76" s="51">
        <v>0.7</v>
      </c>
      <c r="AF76" s="51">
        <v>0.7</v>
      </c>
      <c r="AG76" s="45">
        <v>4.6779999999999999E-3</v>
      </c>
    </row>
    <row r="77" spans="1:33" ht="15" customHeight="1" x14ac:dyDescent="0.2">
      <c r="A77" s="48" t="s">
        <v>111</v>
      </c>
      <c r="B77" s="47" t="s">
        <v>112</v>
      </c>
      <c r="C77" s="51">
        <v>15.700975</v>
      </c>
      <c r="D77" s="51">
        <v>16.045662</v>
      </c>
      <c r="E77" s="51">
        <v>16.324560000000002</v>
      </c>
      <c r="F77" s="51">
        <v>16.434593</v>
      </c>
      <c r="G77" s="51">
        <v>16.520544000000001</v>
      </c>
      <c r="H77" s="51">
        <v>16.603760000000001</v>
      </c>
      <c r="I77" s="51">
        <v>16.676476000000001</v>
      </c>
      <c r="J77" s="51">
        <v>16.739333999999999</v>
      </c>
      <c r="K77" s="51">
        <v>16.792736000000001</v>
      </c>
      <c r="L77" s="51">
        <v>16.837698</v>
      </c>
      <c r="M77" s="51">
        <v>16.877541000000001</v>
      </c>
      <c r="N77" s="51">
        <v>16.912579999999998</v>
      </c>
      <c r="O77" s="51">
        <v>16.944265000000001</v>
      </c>
      <c r="P77" s="51">
        <v>16.973251000000001</v>
      </c>
      <c r="Q77" s="51">
        <v>16.999559000000001</v>
      </c>
      <c r="R77" s="51">
        <v>17.023551999999999</v>
      </c>
      <c r="S77" s="51">
        <v>17.045705999999999</v>
      </c>
      <c r="T77" s="51">
        <v>17.065697</v>
      </c>
      <c r="U77" s="51">
        <v>17.084710999999999</v>
      </c>
      <c r="V77" s="51">
        <v>17.101769999999998</v>
      </c>
      <c r="W77" s="51">
        <v>17.117231</v>
      </c>
      <c r="X77" s="51">
        <v>17.131350000000001</v>
      </c>
      <c r="Y77" s="51">
        <v>17.143084999999999</v>
      </c>
      <c r="Z77" s="51">
        <v>17.152249999999999</v>
      </c>
      <c r="AA77" s="51">
        <v>17.158736999999999</v>
      </c>
      <c r="AB77" s="51">
        <v>17.162178000000001</v>
      </c>
      <c r="AC77" s="51">
        <v>17.165914999999998</v>
      </c>
      <c r="AD77" s="51">
        <v>17.170134999999998</v>
      </c>
      <c r="AE77" s="51">
        <v>17.174268999999999</v>
      </c>
      <c r="AF77" s="51">
        <v>17.177723</v>
      </c>
      <c r="AG77" s="45">
        <v>3.104E-3</v>
      </c>
    </row>
    <row r="78" spans="1:33" ht="15" customHeight="1" x14ac:dyDescent="0.2">
      <c r="A78" s="48" t="s">
        <v>113</v>
      </c>
      <c r="B78" s="47" t="s">
        <v>114</v>
      </c>
      <c r="C78" s="51">
        <v>13.351645</v>
      </c>
      <c r="D78" s="51">
        <v>13.484309</v>
      </c>
      <c r="E78" s="51">
        <v>13.703711</v>
      </c>
      <c r="F78" s="51">
        <v>13.907329000000001</v>
      </c>
      <c r="G78" s="51">
        <v>14.095613999999999</v>
      </c>
      <c r="H78" s="51">
        <v>14.267906999999999</v>
      </c>
      <c r="I78" s="51">
        <v>14.424858</v>
      </c>
      <c r="J78" s="51">
        <v>14.567045</v>
      </c>
      <c r="K78" s="51">
        <v>14.696832000000001</v>
      </c>
      <c r="L78" s="51">
        <v>14.813529000000001</v>
      </c>
      <c r="M78" s="51">
        <v>14.917082000000001</v>
      </c>
      <c r="N78" s="51">
        <v>15.008696</v>
      </c>
      <c r="O78" s="51">
        <v>15.090081</v>
      </c>
      <c r="P78" s="51">
        <v>15.160633000000001</v>
      </c>
      <c r="Q78" s="51">
        <v>15.220921000000001</v>
      </c>
      <c r="R78" s="51">
        <v>15.270011</v>
      </c>
      <c r="S78" s="51">
        <v>15.306067000000001</v>
      </c>
      <c r="T78" s="51">
        <v>15.341678999999999</v>
      </c>
      <c r="U78" s="51">
        <v>15.376073</v>
      </c>
      <c r="V78" s="51">
        <v>15.408454000000001</v>
      </c>
      <c r="W78" s="51">
        <v>15.438128000000001</v>
      </c>
      <c r="X78" s="51">
        <v>15.464634999999999</v>
      </c>
      <c r="Y78" s="51">
        <v>15.487693999999999</v>
      </c>
      <c r="Z78" s="51">
        <v>15.507173999999999</v>
      </c>
      <c r="AA78" s="51">
        <v>15.523244999999999</v>
      </c>
      <c r="AB78" s="51">
        <v>15.53623</v>
      </c>
      <c r="AC78" s="51">
        <v>15.546493</v>
      </c>
      <c r="AD78" s="51">
        <v>15.554556</v>
      </c>
      <c r="AE78" s="51">
        <v>15.560862999999999</v>
      </c>
      <c r="AF78" s="51">
        <v>15.565772000000001</v>
      </c>
      <c r="AG78" s="45">
        <v>5.3049999999999998E-3</v>
      </c>
    </row>
    <row r="79" spans="1:33" ht="15" customHeight="1" x14ac:dyDescent="0.2">
      <c r="A79" s="48" t="s">
        <v>115</v>
      </c>
      <c r="B79" s="47" t="s">
        <v>116</v>
      </c>
      <c r="C79" s="51">
        <v>11.214224</v>
      </c>
      <c r="D79" s="51">
        <v>11.293516</v>
      </c>
      <c r="E79" s="51">
        <v>11.37865</v>
      </c>
      <c r="F79" s="51">
        <v>11.470470000000001</v>
      </c>
      <c r="G79" s="51">
        <v>11.555467</v>
      </c>
      <c r="H79" s="51">
        <v>11.630665</v>
      </c>
      <c r="I79" s="51">
        <v>11.695646</v>
      </c>
      <c r="J79" s="51">
        <v>11.751673</v>
      </c>
      <c r="K79" s="51">
        <v>11.797625999999999</v>
      </c>
      <c r="L79" s="51">
        <v>11.850686</v>
      </c>
      <c r="M79" s="51">
        <v>11.888024</v>
      </c>
      <c r="N79" s="51">
        <v>11.909891</v>
      </c>
      <c r="O79" s="51">
        <v>11.931882</v>
      </c>
      <c r="P79" s="51">
        <v>11.953681</v>
      </c>
      <c r="Q79" s="51">
        <v>11.974857</v>
      </c>
      <c r="R79" s="51">
        <v>11.994986000000001</v>
      </c>
      <c r="S79" s="51">
        <v>12.013385</v>
      </c>
      <c r="T79" s="51">
        <v>12.029399</v>
      </c>
      <c r="U79" s="51">
        <v>12.042505999999999</v>
      </c>
      <c r="V79" s="51">
        <v>12.064327</v>
      </c>
      <c r="W79" s="51">
        <v>12.082762000000001</v>
      </c>
      <c r="X79" s="51">
        <v>12.098587999999999</v>
      </c>
      <c r="Y79" s="51">
        <v>12.112515</v>
      </c>
      <c r="Z79" s="51">
        <v>12.125128</v>
      </c>
      <c r="AA79" s="51">
        <v>12.136943</v>
      </c>
      <c r="AB79" s="51">
        <v>12.148021</v>
      </c>
      <c r="AC79" s="51">
        <v>12.158113999999999</v>
      </c>
      <c r="AD79" s="51">
        <v>12.167002</v>
      </c>
      <c r="AE79" s="51">
        <v>12.174334999999999</v>
      </c>
      <c r="AF79" s="51">
        <v>12.179878</v>
      </c>
      <c r="AG79" s="45">
        <v>2.8519999999999999E-3</v>
      </c>
    </row>
    <row r="80" spans="1:33" ht="12" customHeight="1" x14ac:dyDescent="0.2"/>
    <row r="81" spans="1:33" ht="15" customHeight="1" x14ac:dyDescent="0.2">
      <c r="B81" s="50" t="s">
        <v>117</v>
      </c>
    </row>
    <row r="82" spans="1:33" ht="15" customHeight="1" x14ac:dyDescent="0.2">
      <c r="A82" s="48" t="s">
        <v>118</v>
      </c>
      <c r="B82" s="47" t="s">
        <v>119</v>
      </c>
      <c r="C82" s="51">
        <v>0.92350699999999997</v>
      </c>
      <c r="D82" s="51">
        <v>0.92963600000000002</v>
      </c>
      <c r="E82" s="51">
        <v>0.93497300000000005</v>
      </c>
      <c r="F82" s="51">
        <v>0.94064700000000001</v>
      </c>
      <c r="G82" s="51">
        <v>0.94642700000000002</v>
      </c>
      <c r="H82" s="51">
        <v>0.95226900000000003</v>
      </c>
      <c r="I82" s="51">
        <v>0.95760299999999998</v>
      </c>
      <c r="J82" s="51">
        <v>0.96243999999999996</v>
      </c>
      <c r="K82" s="51">
        <v>0.96675699999999998</v>
      </c>
      <c r="L82" s="51">
        <v>0.97057300000000002</v>
      </c>
      <c r="M82" s="51">
        <v>0.97388600000000003</v>
      </c>
      <c r="N82" s="51">
        <v>0.97669499999999998</v>
      </c>
      <c r="O82" s="51">
        <v>0.97902100000000003</v>
      </c>
      <c r="P82" s="51">
        <v>0.98085699999999998</v>
      </c>
      <c r="Q82" s="51">
        <v>0.98220600000000002</v>
      </c>
      <c r="R82" s="51">
        <v>0.98308899999999999</v>
      </c>
      <c r="S82" s="51">
        <v>0.98348899999999995</v>
      </c>
      <c r="T82" s="51">
        <v>0.98342799999999997</v>
      </c>
      <c r="U82" s="51">
        <v>0.98338000000000003</v>
      </c>
      <c r="V82" s="51">
        <v>0.98334100000000002</v>
      </c>
      <c r="W82" s="51">
        <v>0.98331100000000005</v>
      </c>
      <c r="X82" s="51">
        <v>0.98328899999999997</v>
      </c>
      <c r="Y82" s="51">
        <v>0.98327200000000003</v>
      </c>
      <c r="Z82" s="51">
        <v>0.98326000000000002</v>
      </c>
      <c r="AA82" s="51">
        <v>0.98325099999999999</v>
      </c>
      <c r="AB82" s="51">
        <v>0.98324500000000004</v>
      </c>
      <c r="AC82" s="51">
        <v>0.98324100000000003</v>
      </c>
      <c r="AD82" s="51">
        <v>0.98323899999999997</v>
      </c>
      <c r="AE82" s="51">
        <v>0.98323700000000003</v>
      </c>
      <c r="AF82" s="51">
        <v>0.98323499999999997</v>
      </c>
      <c r="AG82" s="45">
        <v>2.163E-3</v>
      </c>
    </row>
    <row r="83" spans="1:33" ht="15" customHeight="1" x14ac:dyDescent="0.2">
      <c r="A83" s="48" t="s">
        <v>120</v>
      </c>
      <c r="B83" s="47" t="s">
        <v>121</v>
      </c>
      <c r="C83" s="51">
        <v>0.61576399999999998</v>
      </c>
      <c r="D83" s="51">
        <v>0.61891600000000002</v>
      </c>
      <c r="E83" s="51">
        <v>0.62149399999999999</v>
      </c>
      <c r="F83" s="51">
        <v>0.62355499999999997</v>
      </c>
      <c r="G83" s="51">
        <v>0.62511300000000003</v>
      </c>
      <c r="H83" s="51">
        <v>0.62617999999999996</v>
      </c>
      <c r="I83" s="51">
        <v>0.62678599999999995</v>
      </c>
      <c r="J83" s="51">
        <v>0.62690900000000005</v>
      </c>
      <c r="K83" s="51">
        <v>0.62658800000000003</v>
      </c>
      <c r="L83" s="51">
        <v>0.62588299999999997</v>
      </c>
      <c r="M83" s="51">
        <v>0.62518499999999999</v>
      </c>
      <c r="N83" s="51">
        <v>0.62450600000000001</v>
      </c>
      <c r="O83" s="51">
        <v>0.62386200000000003</v>
      </c>
      <c r="P83" s="51">
        <v>0.62326400000000004</v>
      </c>
      <c r="Q83" s="51">
        <v>0.62272099999999997</v>
      </c>
      <c r="R83" s="51">
        <v>0.62224000000000002</v>
      </c>
      <c r="S83" s="51">
        <v>0.62182599999999999</v>
      </c>
      <c r="T83" s="51">
        <v>0.62147699999999995</v>
      </c>
      <c r="U83" s="51">
        <v>0.62119100000000005</v>
      </c>
      <c r="V83" s="51">
        <v>0.62096399999999996</v>
      </c>
      <c r="W83" s="51">
        <v>0.62078699999999998</v>
      </c>
      <c r="X83" s="51">
        <v>0.62065499999999996</v>
      </c>
      <c r="Y83" s="51">
        <v>0.62055899999999997</v>
      </c>
      <c r="Z83" s="51">
        <v>0.62049100000000001</v>
      </c>
      <c r="AA83" s="51">
        <v>0.62044500000000002</v>
      </c>
      <c r="AB83" s="51">
        <v>0.62041599999999997</v>
      </c>
      <c r="AC83" s="51">
        <v>0.62039800000000001</v>
      </c>
      <c r="AD83" s="51">
        <v>0.62038899999999997</v>
      </c>
      <c r="AE83" s="51">
        <v>0.62038499999999996</v>
      </c>
      <c r="AF83" s="51">
        <v>0.62038400000000005</v>
      </c>
      <c r="AG83" s="45">
        <v>2.5799999999999998E-4</v>
      </c>
    </row>
    <row r="84" spans="1:33" ht="15" customHeight="1" x14ac:dyDescent="0.2">
      <c r="A84" s="48" t="s">
        <v>122</v>
      </c>
      <c r="B84" s="47" t="s">
        <v>123</v>
      </c>
      <c r="C84" s="51">
        <v>0.59798200000000001</v>
      </c>
      <c r="D84" s="51">
        <v>0.61214800000000003</v>
      </c>
      <c r="E84" s="51">
        <v>0.62501700000000004</v>
      </c>
      <c r="F84" s="51">
        <v>0.63622100000000004</v>
      </c>
      <c r="G84" s="51">
        <v>0.64567699999999995</v>
      </c>
      <c r="H84" s="51">
        <v>0.65344899999999995</v>
      </c>
      <c r="I84" s="51">
        <v>0.65940900000000002</v>
      </c>
      <c r="J84" s="51">
        <v>0.66347999999999996</v>
      </c>
      <c r="K84" s="51">
        <v>0.66556099999999996</v>
      </c>
      <c r="L84" s="51">
        <v>0.66559500000000005</v>
      </c>
      <c r="M84" s="51">
        <v>0.66563399999999995</v>
      </c>
      <c r="N84" s="51">
        <v>0.66567699999999996</v>
      </c>
      <c r="O84" s="51">
        <v>0.66572100000000001</v>
      </c>
      <c r="P84" s="51">
        <v>0.66576599999999997</v>
      </c>
      <c r="Q84" s="51">
        <v>0.66581000000000001</v>
      </c>
      <c r="R84" s="51">
        <v>0.66585499999999997</v>
      </c>
      <c r="S84" s="51">
        <v>0.66590099999999997</v>
      </c>
      <c r="T84" s="51">
        <v>0.66594500000000001</v>
      </c>
      <c r="U84" s="51">
        <v>0.66598599999999997</v>
      </c>
      <c r="V84" s="51">
        <v>0.66602499999999998</v>
      </c>
      <c r="W84" s="51">
        <v>0.66606200000000004</v>
      </c>
      <c r="X84" s="51">
        <v>0.66609499999999999</v>
      </c>
      <c r="Y84" s="51">
        <v>0.66612700000000002</v>
      </c>
      <c r="Z84" s="51">
        <v>0.666157</v>
      </c>
      <c r="AA84" s="51">
        <v>0.66618599999999994</v>
      </c>
      <c r="AB84" s="51">
        <v>0.66621399999999997</v>
      </c>
      <c r="AC84" s="51">
        <v>0.66623900000000003</v>
      </c>
      <c r="AD84" s="51">
        <v>0.66626200000000002</v>
      </c>
      <c r="AE84" s="51">
        <v>0.66628200000000004</v>
      </c>
      <c r="AF84" s="51">
        <v>0.6663</v>
      </c>
      <c r="AG84" s="45">
        <v>3.7369999999999999E-3</v>
      </c>
    </row>
    <row r="85" spans="1:33" ht="12" customHeight="1" x14ac:dyDescent="0.2">
      <c r="A85" s="48" t="s">
        <v>124</v>
      </c>
      <c r="B85" s="47" t="s">
        <v>125</v>
      </c>
      <c r="C85" s="51">
        <v>0.60339299999999996</v>
      </c>
      <c r="D85" s="51">
        <v>0.60645499999999997</v>
      </c>
      <c r="E85" s="51">
        <v>0.60919599999999996</v>
      </c>
      <c r="F85" s="51">
        <v>0.61155199999999998</v>
      </c>
      <c r="G85" s="51">
        <v>0.61351900000000004</v>
      </c>
      <c r="H85" s="51">
        <v>0.61509899999999995</v>
      </c>
      <c r="I85" s="51">
        <v>0.61627799999999999</v>
      </c>
      <c r="J85" s="51">
        <v>0.617031</v>
      </c>
      <c r="K85" s="51">
        <v>0.617344</v>
      </c>
      <c r="L85" s="51">
        <v>0.61720799999999998</v>
      </c>
      <c r="M85" s="51">
        <v>0.61707800000000002</v>
      </c>
      <c r="N85" s="51">
        <v>0.61695299999999997</v>
      </c>
      <c r="O85" s="51">
        <v>0.616838</v>
      </c>
      <c r="P85" s="51">
        <v>0.61673500000000003</v>
      </c>
      <c r="Q85" s="51">
        <v>0.61664399999999997</v>
      </c>
      <c r="R85" s="51">
        <v>0.616568</v>
      </c>
      <c r="S85" s="51">
        <v>0.61650899999999997</v>
      </c>
      <c r="T85" s="51">
        <v>0.61646699999999999</v>
      </c>
      <c r="U85" s="51">
        <v>0.61643999999999999</v>
      </c>
      <c r="V85" s="51">
        <v>0.616429</v>
      </c>
      <c r="W85" s="51">
        <v>0.61643199999999998</v>
      </c>
      <c r="X85" s="51">
        <v>0.61644500000000002</v>
      </c>
      <c r="Y85" s="51">
        <v>0.61646599999999996</v>
      </c>
      <c r="Z85" s="51">
        <v>0.61649399999999999</v>
      </c>
      <c r="AA85" s="51">
        <v>0.61652700000000005</v>
      </c>
      <c r="AB85" s="51">
        <v>0.61656200000000005</v>
      </c>
      <c r="AC85" s="51">
        <v>0.61659799999999998</v>
      </c>
      <c r="AD85" s="51">
        <v>0.61663400000000002</v>
      </c>
      <c r="AE85" s="51">
        <v>0.61666699999999997</v>
      </c>
      <c r="AF85" s="51">
        <v>0.61669799999999997</v>
      </c>
      <c r="AG85" s="45">
        <v>7.5199999999999996E-4</v>
      </c>
    </row>
    <row r="87" spans="1:33" ht="15" customHeight="1" x14ac:dyDescent="0.2">
      <c r="B87" s="50" t="s">
        <v>126</v>
      </c>
    </row>
    <row r="88" spans="1:33" ht="15" customHeight="1" x14ac:dyDescent="0.2">
      <c r="A88" s="48" t="s">
        <v>127</v>
      </c>
      <c r="B88" s="47" t="s">
        <v>93</v>
      </c>
      <c r="C88" s="51">
        <v>611.62127699999996</v>
      </c>
      <c r="D88" s="51">
        <v>601.81781000000001</v>
      </c>
      <c r="E88" s="51">
        <v>591.99224900000002</v>
      </c>
      <c r="F88" s="51">
        <v>582.70794699999999</v>
      </c>
      <c r="G88" s="51">
        <v>573.97711200000003</v>
      </c>
      <c r="H88" s="51">
        <v>565.78936799999997</v>
      </c>
      <c r="I88" s="51">
        <v>558.12866199999996</v>
      </c>
      <c r="J88" s="51">
        <v>550.958618</v>
      </c>
      <c r="K88" s="51">
        <v>544.25402799999995</v>
      </c>
      <c r="L88" s="51">
        <v>538.04559300000005</v>
      </c>
      <c r="M88" s="51">
        <v>532.41546600000004</v>
      </c>
      <c r="N88" s="51">
        <v>527.32611099999997</v>
      </c>
      <c r="O88" s="51">
        <v>522.77374299999997</v>
      </c>
      <c r="P88" s="51">
        <v>518.75543200000004</v>
      </c>
      <c r="Q88" s="51">
        <v>515.24493399999994</v>
      </c>
      <c r="R88" s="51">
        <v>512.23992899999996</v>
      </c>
      <c r="S88" s="51">
        <v>509.71295199999997</v>
      </c>
      <c r="T88" s="51">
        <v>507.69018599999998</v>
      </c>
      <c r="U88" s="51">
        <v>506.14260899999999</v>
      </c>
      <c r="V88" s="51">
        <v>505.09619099999998</v>
      </c>
      <c r="W88" s="51">
        <v>504.57650799999999</v>
      </c>
      <c r="X88" s="51">
        <v>504.568848</v>
      </c>
      <c r="Y88" s="51">
        <v>504.559845</v>
      </c>
      <c r="Z88" s="51">
        <v>504.55261200000001</v>
      </c>
      <c r="AA88" s="51">
        <v>504.54409800000002</v>
      </c>
      <c r="AB88" s="51">
        <v>504.536316</v>
      </c>
      <c r="AC88" s="51">
        <v>504.530304</v>
      </c>
      <c r="AD88" s="51">
        <v>504.52413899999999</v>
      </c>
      <c r="AE88" s="51">
        <v>504.51962300000002</v>
      </c>
      <c r="AF88" s="51">
        <v>504.51852400000001</v>
      </c>
      <c r="AG88" s="45">
        <v>-6.6160000000000004E-3</v>
      </c>
    </row>
    <row r="89" spans="1:33" ht="12" customHeight="1" x14ac:dyDescent="0.2">
      <c r="A89" s="48" t="s">
        <v>128</v>
      </c>
      <c r="B89" s="47" t="s">
        <v>95</v>
      </c>
      <c r="C89" s="51">
        <v>453.309753</v>
      </c>
      <c r="D89" s="51">
        <v>448.524719</v>
      </c>
      <c r="E89" s="51">
        <v>443.72872899999999</v>
      </c>
      <c r="F89" s="51">
        <v>438.84789999999998</v>
      </c>
      <c r="G89" s="51">
        <v>433.905914</v>
      </c>
      <c r="H89" s="51">
        <v>428.90344199999998</v>
      </c>
      <c r="I89" s="51">
        <v>423.88687099999999</v>
      </c>
      <c r="J89" s="51">
        <v>419.11645499999997</v>
      </c>
      <c r="K89" s="51">
        <v>414.57586700000002</v>
      </c>
      <c r="L89" s="51">
        <v>410.280304</v>
      </c>
      <c r="M89" s="51">
        <v>406.21688799999998</v>
      </c>
      <c r="N89" s="51">
        <v>402.36367799999999</v>
      </c>
      <c r="O89" s="51">
        <v>398.74179099999998</v>
      </c>
      <c r="P89" s="51">
        <v>395.36364700000001</v>
      </c>
      <c r="Q89" s="51">
        <v>392.21218900000002</v>
      </c>
      <c r="R89" s="51">
        <v>389.32644699999997</v>
      </c>
      <c r="S89" s="51">
        <v>386.68215900000001</v>
      </c>
      <c r="T89" s="51">
        <v>384.29013099999997</v>
      </c>
      <c r="U89" s="51">
        <v>382.13452100000001</v>
      </c>
      <c r="V89" s="51">
        <v>380.20034800000002</v>
      </c>
      <c r="W89" s="51">
        <v>378.53411899999998</v>
      </c>
      <c r="X89" s="51">
        <v>377.11203</v>
      </c>
      <c r="Y89" s="51">
        <v>375.97024499999998</v>
      </c>
      <c r="Z89" s="51">
        <v>375.12734999999998</v>
      </c>
      <c r="AA89" s="51">
        <v>374.58450299999998</v>
      </c>
      <c r="AB89" s="51">
        <v>374.33514400000001</v>
      </c>
      <c r="AC89" s="51">
        <v>374.33245799999997</v>
      </c>
      <c r="AD89" s="51">
        <v>374.329407</v>
      </c>
      <c r="AE89" s="51">
        <v>374.32598899999999</v>
      </c>
      <c r="AF89" s="51">
        <v>374.32330300000001</v>
      </c>
      <c r="AG89" s="45">
        <v>-6.5799999999999999E-3</v>
      </c>
    </row>
    <row r="91" spans="1:33" ht="15" customHeight="1" x14ac:dyDescent="0.2">
      <c r="B91" s="50" t="s">
        <v>129</v>
      </c>
    </row>
    <row r="92" spans="1:33" ht="15" customHeight="1" x14ac:dyDescent="0.2">
      <c r="B92" s="50" t="s">
        <v>130</v>
      </c>
    </row>
    <row r="93" spans="1:33" ht="15" customHeight="1" x14ac:dyDescent="0.2">
      <c r="A93" s="48" t="s">
        <v>131</v>
      </c>
      <c r="B93" s="47" t="s">
        <v>132</v>
      </c>
      <c r="C93" s="51">
        <v>0.96007299999999995</v>
      </c>
      <c r="D93" s="51">
        <v>0.95206999999999997</v>
      </c>
      <c r="E93" s="51">
        <v>0.94521299999999997</v>
      </c>
      <c r="F93" s="51">
        <v>0.93932599999999999</v>
      </c>
      <c r="G93" s="51">
        <v>0.93355500000000002</v>
      </c>
      <c r="H93" s="51">
        <v>0.92740199999999995</v>
      </c>
      <c r="I93" s="51">
        <v>0.92092099999999999</v>
      </c>
      <c r="J93" s="51">
        <v>0.91405999999999998</v>
      </c>
      <c r="K93" s="51">
        <v>0.90691699999999997</v>
      </c>
      <c r="L93" s="51">
        <v>0.89980199999999999</v>
      </c>
      <c r="M93" s="51">
        <v>0.89238099999999998</v>
      </c>
      <c r="N93" s="51">
        <v>0.88516499999999998</v>
      </c>
      <c r="O93" s="51">
        <v>0.87798500000000002</v>
      </c>
      <c r="P93" s="51">
        <v>0.87100100000000003</v>
      </c>
      <c r="Q93" s="51">
        <v>0.86425300000000005</v>
      </c>
      <c r="R93" s="51">
        <v>0.85759700000000005</v>
      </c>
      <c r="S93" s="51">
        <v>0.85092299999999998</v>
      </c>
      <c r="T93" s="51">
        <v>0.84424299999999997</v>
      </c>
      <c r="U93" s="51">
        <v>0.83753999999999995</v>
      </c>
      <c r="V93" s="51">
        <v>0.83082800000000001</v>
      </c>
      <c r="W93" s="51">
        <v>0.82413999999999998</v>
      </c>
      <c r="X93" s="51">
        <v>0.81749300000000003</v>
      </c>
      <c r="Y93" s="51">
        <v>0.81086800000000003</v>
      </c>
      <c r="Z93" s="51">
        <v>0.80430199999999996</v>
      </c>
      <c r="AA93" s="51">
        <v>0.79769500000000004</v>
      </c>
      <c r="AB93" s="51">
        <v>0.79107700000000003</v>
      </c>
      <c r="AC93" s="51">
        <v>0.78444400000000003</v>
      </c>
      <c r="AD93" s="51">
        <v>0.77782600000000002</v>
      </c>
      <c r="AE93" s="51">
        <v>0.771208</v>
      </c>
      <c r="AF93" s="51">
        <v>0.76465000000000005</v>
      </c>
      <c r="AG93" s="45">
        <v>-7.8169999999999993E-3</v>
      </c>
    </row>
    <row r="94" spans="1:33" ht="15" customHeight="1" x14ac:dyDescent="0.2">
      <c r="A94" s="48" t="s">
        <v>133</v>
      </c>
      <c r="B94" s="47" t="s">
        <v>134</v>
      </c>
      <c r="C94" s="51">
        <v>0.86340700000000004</v>
      </c>
      <c r="D94" s="51">
        <v>0.89128300000000005</v>
      </c>
      <c r="E94" s="51">
        <v>0.88005199999999995</v>
      </c>
      <c r="F94" s="51">
        <v>0.87750700000000004</v>
      </c>
      <c r="G94" s="51">
        <v>0.87623899999999999</v>
      </c>
      <c r="H94" s="51">
        <v>0.87637799999999999</v>
      </c>
      <c r="I94" s="51">
        <v>0.87617599999999995</v>
      </c>
      <c r="J94" s="51">
        <v>0.87650099999999997</v>
      </c>
      <c r="K94" s="51">
        <v>0.87602899999999995</v>
      </c>
      <c r="L94" s="51">
        <v>0.875942</v>
      </c>
      <c r="M94" s="51">
        <v>0.87530399999999997</v>
      </c>
      <c r="N94" s="51">
        <v>0.87442900000000001</v>
      </c>
      <c r="O94" s="51">
        <v>0.87314700000000001</v>
      </c>
      <c r="P94" s="51">
        <v>0.87113600000000002</v>
      </c>
      <c r="Q94" s="51">
        <v>0.86925300000000005</v>
      </c>
      <c r="R94" s="51">
        <v>0.86770899999999995</v>
      </c>
      <c r="S94" s="51">
        <v>0.87002699999999999</v>
      </c>
      <c r="T94" s="51">
        <v>0.87014800000000003</v>
      </c>
      <c r="U94" s="51">
        <v>0.87064399999999997</v>
      </c>
      <c r="V94" s="51">
        <v>0.86918399999999996</v>
      </c>
      <c r="W94" s="51">
        <v>0.86734100000000003</v>
      </c>
      <c r="X94" s="51">
        <v>0.86683399999999999</v>
      </c>
      <c r="Y94" s="51">
        <v>0.86595100000000003</v>
      </c>
      <c r="Z94" s="51">
        <v>0.864653</v>
      </c>
      <c r="AA94" s="51">
        <v>0.86375800000000003</v>
      </c>
      <c r="AB94" s="51">
        <v>0.86275900000000005</v>
      </c>
      <c r="AC94" s="51">
        <v>0.862402</v>
      </c>
      <c r="AD94" s="51">
        <v>0.86253800000000003</v>
      </c>
      <c r="AE94" s="51">
        <v>0.86341800000000002</v>
      </c>
      <c r="AF94" s="51">
        <v>0.863896</v>
      </c>
      <c r="AG94" s="45">
        <v>2.0000000000000002E-5</v>
      </c>
    </row>
    <row r="95" spans="1:33" ht="15" customHeight="1" x14ac:dyDescent="0.2">
      <c r="A95" s="48" t="s">
        <v>135</v>
      </c>
      <c r="B95" s="47" t="s">
        <v>136</v>
      </c>
      <c r="C95" s="51">
        <v>0.95320400000000005</v>
      </c>
      <c r="D95" s="51">
        <v>0.94507399999999997</v>
      </c>
      <c r="E95" s="51">
        <v>0.93807300000000005</v>
      </c>
      <c r="F95" s="51">
        <v>0.93207300000000004</v>
      </c>
      <c r="G95" s="51">
        <v>0.92630100000000004</v>
      </c>
      <c r="H95" s="51">
        <v>0.92033500000000001</v>
      </c>
      <c r="I95" s="51">
        <v>0.91422499999999995</v>
      </c>
      <c r="J95" s="51">
        <v>0.90792399999999995</v>
      </c>
      <c r="K95" s="51">
        <v>0.90150600000000003</v>
      </c>
      <c r="L95" s="51">
        <v>0.89523799999999998</v>
      </c>
      <c r="M95" s="51">
        <v>0.88883800000000002</v>
      </c>
      <c r="N95" s="51">
        <v>0.88271999999999995</v>
      </c>
      <c r="O95" s="51">
        <v>0.87673500000000004</v>
      </c>
      <c r="P95" s="51">
        <v>0.87100100000000003</v>
      </c>
      <c r="Q95" s="51">
        <v>0.86554299999999995</v>
      </c>
      <c r="R95" s="51">
        <v>0.86024100000000003</v>
      </c>
      <c r="S95" s="51">
        <v>0.85503799999999996</v>
      </c>
      <c r="T95" s="51">
        <v>0.84992100000000004</v>
      </c>
      <c r="U95" s="51">
        <v>0.84487900000000005</v>
      </c>
      <c r="V95" s="51">
        <v>0.83990299999999996</v>
      </c>
      <c r="W95" s="51">
        <v>0.83501400000000003</v>
      </c>
      <c r="X95" s="51">
        <v>0.83022799999999997</v>
      </c>
      <c r="Y95" s="51">
        <v>0.82552800000000004</v>
      </c>
      <c r="Z95" s="51">
        <v>0.82093799999999995</v>
      </c>
      <c r="AA95" s="51">
        <v>0.81638699999999997</v>
      </c>
      <c r="AB95" s="51">
        <v>0.81189100000000003</v>
      </c>
      <c r="AC95" s="51">
        <v>0.80745100000000003</v>
      </c>
      <c r="AD95" s="51">
        <v>0.80308900000000005</v>
      </c>
      <c r="AE95" s="51">
        <v>0.79879999999999995</v>
      </c>
      <c r="AF95" s="51">
        <v>0.79462299999999997</v>
      </c>
      <c r="AG95" s="45">
        <v>-6.2550000000000001E-3</v>
      </c>
    </row>
    <row r="97" spans="1:33" ht="12" customHeight="1" x14ac:dyDescent="0.2">
      <c r="B97" s="50" t="s">
        <v>107</v>
      </c>
    </row>
    <row r="98" spans="1:33" ht="15" customHeight="1" x14ac:dyDescent="0.2">
      <c r="A98" s="48" t="s">
        <v>137</v>
      </c>
      <c r="B98" s="47" t="s">
        <v>132</v>
      </c>
      <c r="C98" s="51">
        <v>0.986008</v>
      </c>
      <c r="D98" s="51">
        <v>0.98318399999999995</v>
      </c>
      <c r="E98" s="51">
        <v>0.98078200000000004</v>
      </c>
      <c r="F98" s="51">
        <v>0.97868699999999997</v>
      </c>
      <c r="G98" s="51">
        <v>0.97661399999999998</v>
      </c>
      <c r="H98" s="51">
        <v>0.97440199999999999</v>
      </c>
      <c r="I98" s="51">
        <v>0.97207500000000002</v>
      </c>
      <c r="J98" s="51">
        <v>0.96961399999999998</v>
      </c>
      <c r="K98" s="51">
        <v>0.96706000000000003</v>
      </c>
      <c r="L98" s="51">
        <v>0.96451799999999999</v>
      </c>
      <c r="M98" s="51">
        <v>0.96184899999999995</v>
      </c>
      <c r="N98" s="51">
        <v>0.95924900000000002</v>
      </c>
      <c r="O98" s="51">
        <v>0.95665599999999995</v>
      </c>
      <c r="P98" s="51">
        <v>0.954129</v>
      </c>
      <c r="Q98" s="51">
        <v>0.95169199999999998</v>
      </c>
      <c r="R98" s="51">
        <v>0.94927799999999996</v>
      </c>
      <c r="S98" s="51">
        <v>0.94684299999999999</v>
      </c>
      <c r="T98" s="51">
        <v>0.94440199999999996</v>
      </c>
      <c r="U98" s="51">
        <v>0.94195200000000001</v>
      </c>
      <c r="V98" s="51">
        <v>0.93949899999999997</v>
      </c>
      <c r="W98" s="51">
        <v>0.937052</v>
      </c>
      <c r="X98" s="51">
        <v>0.93461399999999994</v>
      </c>
      <c r="Y98" s="51">
        <v>0.93217499999999998</v>
      </c>
      <c r="Z98" s="51">
        <v>0.92975799999999997</v>
      </c>
      <c r="AA98" s="51">
        <v>0.92732099999999995</v>
      </c>
      <c r="AB98" s="51">
        <v>0.92487399999999997</v>
      </c>
      <c r="AC98" s="51">
        <v>0.92243299999999995</v>
      </c>
      <c r="AD98" s="51">
        <v>0.91999299999999995</v>
      </c>
      <c r="AE98" s="51">
        <v>0.91754800000000003</v>
      </c>
      <c r="AF98" s="51">
        <v>0.91512700000000002</v>
      </c>
      <c r="AG98" s="45">
        <v>-2.5690000000000001E-3</v>
      </c>
    </row>
    <row r="99" spans="1:33" ht="15" customHeight="1" x14ac:dyDescent="0.2">
      <c r="A99" s="48" t="s">
        <v>138</v>
      </c>
      <c r="B99" s="47" t="s">
        <v>134</v>
      </c>
      <c r="C99" s="51">
        <v>0.98366399999999998</v>
      </c>
      <c r="D99" s="51">
        <v>0.99857600000000002</v>
      </c>
      <c r="E99" s="51">
        <v>0.99537100000000001</v>
      </c>
      <c r="F99" s="51">
        <v>0.993537</v>
      </c>
      <c r="G99" s="51">
        <v>0.99299099999999996</v>
      </c>
      <c r="H99" s="51">
        <v>0.99373500000000003</v>
      </c>
      <c r="I99" s="51">
        <v>0.99375599999999997</v>
      </c>
      <c r="J99" s="51">
        <v>0.99402699999999999</v>
      </c>
      <c r="K99" s="51">
        <v>0.99397400000000002</v>
      </c>
      <c r="L99" s="51">
        <v>0.99400999999999995</v>
      </c>
      <c r="M99" s="51">
        <v>0.99403200000000003</v>
      </c>
      <c r="N99" s="51">
        <v>0.993946</v>
      </c>
      <c r="O99" s="51">
        <v>0.99374700000000005</v>
      </c>
      <c r="P99" s="51">
        <v>0.993062</v>
      </c>
      <c r="Q99" s="51">
        <v>0.99230700000000005</v>
      </c>
      <c r="R99" s="51">
        <v>0.99168599999999996</v>
      </c>
      <c r="S99" s="51">
        <v>0.993093</v>
      </c>
      <c r="T99" s="51">
        <v>0.99319199999999996</v>
      </c>
      <c r="U99" s="51">
        <v>0.993753</v>
      </c>
      <c r="V99" s="51">
        <v>0.99320600000000003</v>
      </c>
      <c r="W99" s="51">
        <v>0.99227200000000004</v>
      </c>
      <c r="X99" s="51">
        <v>0.99232100000000001</v>
      </c>
      <c r="Y99" s="51">
        <v>0.99203399999999997</v>
      </c>
      <c r="Z99" s="51">
        <v>0.99152700000000005</v>
      </c>
      <c r="AA99" s="51">
        <v>0.99134800000000001</v>
      </c>
      <c r="AB99" s="51">
        <v>0.99101799999999995</v>
      </c>
      <c r="AC99" s="51">
        <v>0.991151</v>
      </c>
      <c r="AD99" s="51">
        <v>0.99155700000000002</v>
      </c>
      <c r="AE99" s="51">
        <v>0.99250499999999997</v>
      </c>
      <c r="AF99" s="51">
        <v>0.99314000000000002</v>
      </c>
      <c r="AG99" s="45">
        <v>3.3100000000000002E-4</v>
      </c>
    </row>
    <row r="100" spans="1:33" ht="15" customHeight="1" x14ac:dyDescent="0.2">
      <c r="A100" s="48" t="s">
        <v>139</v>
      </c>
      <c r="B100" s="47" t="s">
        <v>136</v>
      </c>
      <c r="C100" s="51">
        <v>0.98627600000000004</v>
      </c>
      <c r="D100" s="51">
        <v>0.98376200000000003</v>
      </c>
      <c r="E100" s="51">
        <v>0.98164399999999996</v>
      </c>
      <c r="F100" s="51">
        <v>0.979827</v>
      </c>
      <c r="G100" s="51">
        <v>0.97805299999999995</v>
      </c>
      <c r="H100" s="51">
        <v>0.97618899999999997</v>
      </c>
      <c r="I100" s="51">
        <v>0.97424299999999997</v>
      </c>
      <c r="J100" s="51">
        <v>0.97220799999999996</v>
      </c>
      <c r="K100" s="51">
        <v>0.97011800000000004</v>
      </c>
      <c r="L100" s="51">
        <v>0.96806899999999996</v>
      </c>
      <c r="M100" s="51">
        <v>0.96593099999999998</v>
      </c>
      <c r="N100" s="51">
        <v>0.96387699999999998</v>
      </c>
      <c r="O100" s="51">
        <v>0.96184999999999998</v>
      </c>
      <c r="P100" s="51">
        <v>0.95989500000000005</v>
      </c>
      <c r="Q100" s="51">
        <v>0.95803000000000005</v>
      </c>
      <c r="R100" s="51">
        <v>0.95619699999999996</v>
      </c>
      <c r="S100" s="51">
        <v>0.954376</v>
      </c>
      <c r="T100" s="51">
        <v>0.95257099999999995</v>
      </c>
      <c r="U100" s="51">
        <v>0.95077800000000001</v>
      </c>
      <c r="V100" s="51">
        <v>0.94899800000000001</v>
      </c>
      <c r="W100" s="51">
        <v>0.94723199999999996</v>
      </c>
      <c r="X100" s="51">
        <v>0.94548600000000005</v>
      </c>
      <c r="Y100" s="51">
        <v>0.94375100000000001</v>
      </c>
      <c r="Z100" s="51">
        <v>0.94204600000000005</v>
      </c>
      <c r="AA100" s="51">
        <v>0.94033999999999995</v>
      </c>
      <c r="AB100" s="51">
        <v>0.93863700000000005</v>
      </c>
      <c r="AC100" s="51">
        <v>0.93695300000000004</v>
      </c>
      <c r="AD100" s="51">
        <v>0.93528199999999995</v>
      </c>
      <c r="AE100" s="51">
        <v>0.93362500000000004</v>
      </c>
      <c r="AF100" s="51">
        <v>0.932002</v>
      </c>
      <c r="AG100" s="45">
        <v>-1.9499999999999999E-3</v>
      </c>
    </row>
    <row r="102" spans="1:33" ht="15" customHeight="1" x14ac:dyDescent="0.2">
      <c r="B102" s="50" t="s">
        <v>140</v>
      </c>
    </row>
    <row r="103" spans="1:33" ht="15" customHeight="1" x14ac:dyDescent="0.2">
      <c r="B103" s="50" t="s">
        <v>141</v>
      </c>
    </row>
    <row r="104" spans="1:33" ht="12" customHeight="1" x14ac:dyDescent="0.2">
      <c r="B104" s="50" t="s">
        <v>142</v>
      </c>
    </row>
    <row r="105" spans="1:33" ht="15" customHeight="1" x14ac:dyDescent="0.2">
      <c r="A105" s="48" t="s">
        <v>143</v>
      </c>
      <c r="B105" s="47" t="s">
        <v>144</v>
      </c>
      <c r="C105" s="51">
        <v>0</v>
      </c>
      <c r="D105" s="51">
        <v>0</v>
      </c>
      <c r="E105" s="51">
        <v>0</v>
      </c>
      <c r="F105" s="51">
        <v>0</v>
      </c>
      <c r="G105" s="51">
        <v>0</v>
      </c>
      <c r="H105" s="51">
        <v>0</v>
      </c>
      <c r="I105" s="51">
        <v>0</v>
      </c>
      <c r="J105" s="51">
        <v>0</v>
      </c>
      <c r="K105" s="51">
        <v>0</v>
      </c>
      <c r="L105" s="51">
        <v>0</v>
      </c>
      <c r="M105" s="51">
        <v>0</v>
      </c>
      <c r="N105" s="51">
        <v>0</v>
      </c>
      <c r="O105" s="51">
        <v>0</v>
      </c>
      <c r="P105" s="51">
        <v>1.9999999999999999E-6</v>
      </c>
      <c r="Q105" s="51">
        <v>5.0000000000000004E-6</v>
      </c>
      <c r="R105" s="51">
        <v>1.1E-5</v>
      </c>
      <c r="S105" s="51">
        <v>2.1999999999999999E-5</v>
      </c>
      <c r="T105" s="51">
        <v>4.3000000000000002E-5</v>
      </c>
      <c r="U105" s="51">
        <v>8.0000000000000007E-5</v>
      </c>
      <c r="V105" s="51">
        <v>1.4999999999999999E-4</v>
      </c>
      <c r="W105" s="51">
        <v>2.7799999999999998E-4</v>
      </c>
      <c r="X105" s="51">
        <v>4.06E-4</v>
      </c>
      <c r="Y105" s="51">
        <v>5.3399999999999997E-4</v>
      </c>
      <c r="Z105" s="51">
        <v>6.6299999999999996E-4</v>
      </c>
      <c r="AA105" s="51">
        <v>7.9199999999999995E-4</v>
      </c>
      <c r="AB105" s="51">
        <v>9.2199999999999997E-4</v>
      </c>
      <c r="AC105" s="51">
        <v>1.0529999999999999E-3</v>
      </c>
      <c r="AD105" s="51">
        <v>1.183E-3</v>
      </c>
      <c r="AE105" s="51">
        <v>1.3140000000000001E-3</v>
      </c>
      <c r="AF105" s="51">
        <v>1.446E-3</v>
      </c>
      <c r="AG105" s="45" t="s">
        <v>471</v>
      </c>
    </row>
    <row r="106" spans="1:33" ht="15" customHeight="1" x14ac:dyDescent="0.2">
      <c r="A106" s="48" t="s">
        <v>145</v>
      </c>
      <c r="B106" s="47" t="s">
        <v>146</v>
      </c>
      <c r="C106" s="46">
        <v>21.319987999999999</v>
      </c>
      <c r="D106" s="46">
        <v>23.47871</v>
      </c>
      <c r="E106" s="46">
        <v>25.676676</v>
      </c>
      <c r="F106" s="46">
        <v>27.305626</v>
      </c>
      <c r="G106" s="46">
        <v>28.925159000000001</v>
      </c>
      <c r="H106" s="46">
        <v>30.599508</v>
      </c>
      <c r="I106" s="46">
        <v>32.348998999999999</v>
      </c>
      <c r="J106" s="46">
        <v>34.164012999999997</v>
      </c>
      <c r="K106" s="46">
        <v>36.056767000000001</v>
      </c>
      <c r="L106" s="46">
        <v>37.980891999999997</v>
      </c>
      <c r="M106" s="46">
        <v>40.052795000000003</v>
      </c>
      <c r="N106" s="46">
        <v>42.193890000000003</v>
      </c>
      <c r="O106" s="46">
        <v>44.577702000000002</v>
      </c>
      <c r="P106" s="46">
        <v>47.159484999999997</v>
      </c>
      <c r="Q106" s="46">
        <v>49.790779000000001</v>
      </c>
      <c r="R106" s="46">
        <v>52.561928000000002</v>
      </c>
      <c r="S106" s="46">
        <v>55.490288</v>
      </c>
      <c r="T106" s="46">
        <v>58.461661999999997</v>
      </c>
      <c r="U106" s="46">
        <v>61.712803000000001</v>
      </c>
      <c r="V106" s="46">
        <v>65.138969000000003</v>
      </c>
      <c r="W106" s="46">
        <v>68.655204999999995</v>
      </c>
      <c r="X106" s="46">
        <v>72.496612999999996</v>
      </c>
      <c r="Y106" s="46">
        <v>76.624329000000003</v>
      </c>
      <c r="Z106" s="46">
        <v>80.744781000000003</v>
      </c>
      <c r="AA106" s="46">
        <v>85.213593000000003</v>
      </c>
      <c r="AB106" s="46">
        <v>89.913169999999994</v>
      </c>
      <c r="AC106" s="46">
        <v>94.716469000000004</v>
      </c>
      <c r="AD106" s="46">
        <v>99.926636000000002</v>
      </c>
      <c r="AE106" s="46">
        <v>105.42272199999999</v>
      </c>
      <c r="AF106" s="46">
        <v>111.010307</v>
      </c>
      <c r="AG106" s="45">
        <v>5.8545E-2</v>
      </c>
    </row>
    <row r="107" spans="1:33" ht="15" customHeight="1" x14ac:dyDescent="0.2">
      <c r="A107" s="48" t="s">
        <v>147</v>
      </c>
      <c r="B107" s="47" t="s">
        <v>148</v>
      </c>
      <c r="C107" s="46">
        <v>1.4232E-2</v>
      </c>
      <c r="D107" s="46">
        <v>1.4232E-2</v>
      </c>
      <c r="E107" s="46">
        <v>1.4232E-2</v>
      </c>
      <c r="F107" s="46">
        <v>1.4232E-2</v>
      </c>
      <c r="G107" s="46">
        <v>1.4232E-2</v>
      </c>
      <c r="H107" s="46">
        <v>1.4232E-2</v>
      </c>
      <c r="I107" s="46">
        <v>1.4232E-2</v>
      </c>
      <c r="J107" s="46">
        <v>1.4232E-2</v>
      </c>
      <c r="K107" s="46">
        <v>1.4232E-2</v>
      </c>
      <c r="L107" s="46">
        <v>1.4232E-2</v>
      </c>
      <c r="M107" s="46">
        <v>1.4232E-2</v>
      </c>
      <c r="N107" s="46">
        <v>1.4233000000000001E-2</v>
      </c>
      <c r="O107" s="46">
        <v>1.4233000000000001E-2</v>
      </c>
      <c r="P107" s="46">
        <v>1.4236E-2</v>
      </c>
      <c r="Q107" s="46">
        <v>1.4241999999999999E-2</v>
      </c>
      <c r="R107" s="46">
        <v>1.4253999999999999E-2</v>
      </c>
      <c r="S107" s="46">
        <v>1.4276E-2</v>
      </c>
      <c r="T107" s="46">
        <v>1.4317E-2</v>
      </c>
      <c r="U107" s="46">
        <v>1.4393E-2</v>
      </c>
      <c r="V107" s="46">
        <v>1.4533000000000001E-2</v>
      </c>
      <c r="W107" s="46">
        <v>1.4788000000000001E-2</v>
      </c>
      <c r="X107" s="46">
        <v>1.5043000000000001E-2</v>
      </c>
      <c r="Y107" s="46">
        <v>1.5299999999999999E-2</v>
      </c>
      <c r="Z107" s="46">
        <v>1.5558000000000001E-2</v>
      </c>
      <c r="AA107" s="46">
        <v>1.5817000000000001E-2</v>
      </c>
      <c r="AB107" s="46">
        <v>1.6077000000000001E-2</v>
      </c>
      <c r="AC107" s="46">
        <v>1.6337000000000001E-2</v>
      </c>
      <c r="AD107" s="46">
        <v>1.6598999999999999E-2</v>
      </c>
      <c r="AE107" s="46">
        <v>1.6861000000000001E-2</v>
      </c>
      <c r="AF107" s="46">
        <v>1.7124E-2</v>
      </c>
      <c r="AG107" s="45">
        <v>6.398E-3</v>
      </c>
    </row>
    <row r="108" spans="1:33" ht="15" customHeight="1" x14ac:dyDescent="0.2">
      <c r="A108" s="48" t="s">
        <v>149</v>
      </c>
      <c r="B108" s="47" t="s">
        <v>150</v>
      </c>
      <c r="C108" s="46">
        <v>21.334220999999999</v>
      </c>
      <c r="D108" s="46">
        <v>23.492943</v>
      </c>
      <c r="E108" s="46">
        <v>25.690908</v>
      </c>
      <c r="F108" s="46">
        <v>27.319859000000001</v>
      </c>
      <c r="G108" s="46">
        <v>28.939392000000002</v>
      </c>
      <c r="H108" s="46">
        <v>30.613741000000001</v>
      </c>
      <c r="I108" s="46">
        <v>32.363232000000004</v>
      </c>
      <c r="J108" s="46">
        <v>34.178246000000001</v>
      </c>
      <c r="K108" s="46">
        <v>36.070999</v>
      </c>
      <c r="L108" s="46">
        <v>37.995125000000002</v>
      </c>
      <c r="M108" s="46">
        <v>40.067028000000001</v>
      </c>
      <c r="N108" s="46">
        <v>42.208122000000003</v>
      </c>
      <c r="O108" s="46">
        <v>44.591934000000002</v>
      </c>
      <c r="P108" s="46">
        <v>47.173724999999997</v>
      </c>
      <c r="Q108" s="46">
        <v>49.805022999999998</v>
      </c>
      <c r="R108" s="46">
        <v>52.576194999999998</v>
      </c>
      <c r="S108" s="46">
        <v>55.504584999999999</v>
      </c>
      <c r="T108" s="46">
        <v>58.476021000000003</v>
      </c>
      <c r="U108" s="46">
        <v>61.727276000000003</v>
      </c>
      <c r="V108" s="46">
        <v>65.153655999999998</v>
      </c>
      <c r="W108" s="46">
        <v>68.670265000000001</v>
      </c>
      <c r="X108" s="46">
        <v>72.512062</v>
      </c>
      <c r="Y108" s="46">
        <v>76.640159999999995</v>
      </c>
      <c r="Z108" s="46">
        <v>80.761002000000005</v>
      </c>
      <c r="AA108" s="46">
        <v>85.230202000000006</v>
      </c>
      <c r="AB108" s="46">
        <v>89.930167999999995</v>
      </c>
      <c r="AC108" s="46">
        <v>94.733856000000003</v>
      </c>
      <c r="AD108" s="46">
        <v>99.944419999999994</v>
      </c>
      <c r="AE108" s="46">
        <v>105.440895</v>
      </c>
      <c r="AF108" s="46">
        <v>111.02887</v>
      </c>
      <c r="AG108" s="45">
        <v>5.8527000000000003E-2</v>
      </c>
    </row>
    <row r="109" spans="1:33" ht="15" customHeight="1" x14ac:dyDescent="0.2">
      <c r="B109" s="50" t="s">
        <v>151</v>
      </c>
    </row>
    <row r="110" spans="1:33" ht="12" customHeight="1" x14ac:dyDescent="0.2">
      <c r="A110" s="48" t="s">
        <v>152</v>
      </c>
      <c r="B110" s="47" t="s">
        <v>144</v>
      </c>
      <c r="C110" s="49">
        <v>0</v>
      </c>
      <c r="D110" s="49">
        <v>0</v>
      </c>
      <c r="E110" s="49">
        <v>0</v>
      </c>
      <c r="F110" s="49">
        <v>0</v>
      </c>
      <c r="G110" s="49">
        <v>0</v>
      </c>
      <c r="H110" s="49">
        <v>0</v>
      </c>
      <c r="I110" s="49">
        <v>0</v>
      </c>
      <c r="J110" s="49">
        <v>0</v>
      </c>
      <c r="K110" s="49">
        <v>0</v>
      </c>
      <c r="L110" s="49">
        <v>0</v>
      </c>
      <c r="M110" s="49">
        <v>0</v>
      </c>
      <c r="N110" s="49">
        <v>0</v>
      </c>
      <c r="O110" s="49">
        <v>9.9999999999999995E-7</v>
      </c>
      <c r="P110" s="49">
        <v>5.0000000000000004E-6</v>
      </c>
      <c r="Q110" s="49">
        <v>1.4E-5</v>
      </c>
      <c r="R110" s="49">
        <v>3.0000000000000001E-5</v>
      </c>
      <c r="S110" s="49">
        <v>6.0999999999999999E-5</v>
      </c>
      <c r="T110" s="49">
        <v>1.1900000000000001E-4</v>
      </c>
      <c r="U110" s="49">
        <v>2.24E-4</v>
      </c>
      <c r="V110" s="49">
        <v>4.1899999999999999E-4</v>
      </c>
      <c r="W110" s="49">
        <v>7.7499999999999997E-4</v>
      </c>
      <c r="X110" s="49">
        <v>1.1310000000000001E-3</v>
      </c>
      <c r="Y110" s="49">
        <v>1.4890000000000001E-3</v>
      </c>
      <c r="Z110" s="49">
        <v>1.8489999999999999E-3</v>
      </c>
      <c r="AA110" s="49">
        <v>2.2109999999999999E-3</v>
      </c>
      <c r="AB110" s="49">
        <v>2.5730000000000002E-3</v>
      </c>
      <c r="AC110" s="49">
        <v>2.9369999999999999E-3</v>
      </c>
      <c r="AD110" s="49">
        <v>3.3010000000000001E-3</v>
      </c>
      <c r="AE110" s="49">
        <v>3.6670000000000001E-3</v>
      </c>
      <c r="AF110" s="49">
        <v>4.0340000000000003E-3</v>
      </c>
      <c r="AG110" s="45" t="s">
        <v>471</v>
      </c>
    </row>
    <row r="111" spans="1:33" ht="15" customHeight="1" x14ac:dyDescent="0.2">
      <c r="A111" s="48" t="s">
        <v>153</v>
      </c>
      <c r="B111" s="47" t="s">
        <v>146</v>
      </c>
      <c r="C111" s="46">
        <v>33.645149000000004</v>
      </c>
      <c r="D111" s="46">
        <v>37.745002999999997</v>
      </c>
      <c r="E111" s="46">
        <v>41.908397999999998</v>
      </c>
      <c r="F111" s="46">
        <v>45.144202999999997</v>
      </c>
      <c r="G111" s="46">
        <v>48.368381999999997</v>
      </c>
      <c r="H111" s="46">
        <v>51.683826000000003</v>
      </c>
      <c r="I111" s="46">
        <v>55.122593000000002</v>
      </c>
      <c r="J111" s="46">
        <v>58.669071000000002</v>
      </c>
      <c r="K111" s="46">
        <v>62.344104999999999</v>
      </c>
      <c r="L111" s="46">
        <v>66.072143999999994</v>
      </c>
      <c r="M111" s="46">
        <v>70.041732999999994</v>
      </c>
      <c r="N111" s="46">
        <v>74.125298000000001</v>
      </c>
      <c r="O111" s="46">
        <v>78.603615000000005</v>
      </c>
      <c r="P111" s="46">
        <v>83.404610000000005</v>
      </c>
      <c r="Q111" s="46">
        <v>88.286659</v>
      </c>
      <c r="R111" s="46">
        <v>93.398155000000003</v>
      </c>
      <c r="S111" s="46">
        <v>98.767052000000007</v>
      </c>
      <c r="T111" s="46">
        <v>104.207336</v>
      </c>
      <c r="U111" s="46">
        <v>110.10463</v>
      </c>
      <c r="V111" s="46">
        <v>116.28784899999999</v>
      </c>
      <c r="W111" s="46">
        <v>122.618431</v>
      </c>
      <c r="X111" s="46">
        <v>129.48005699999999</v>
      </c>
      <c r="Y111" s="46">
        <v>136.808594</v>
      </c>
      <c r="Z111" s="46">
        <v>144.12690699999999</v>
      </c>
      <c r="AA111" s="46">
        <v>152.01419100000001</v>
      </c>
      <c r="AB111" s="46">
        <v>160.27860999999999</v>
      </c>
      <c r="AC111" s="46">
        <v>168.714966</v>
      </c>
      <c r="AD111" s="46">
        <v>177.815842</v>
      </c>
      <c r="AE111" s="46">
        <v>187.38330099999999</v>
      </c>
      <c r="AF111" s="46">
        <v>197.101089</v>
      </c>
      <c r="AG111" s="45">
        <v>6.2856999999999996E-2</v>
      </c>
    </row>
    <row r="112" spans="1:33" ht="15" customHeight="1" x14ac:dyDescent="0.2">
      <c r="A112" s="48" t="s">
        <v>154</v>
      </c>
      <c r="B112" s="47" t="s">
        <v>148</v>
      </c>
      <c r="C112" s="46">
        <v>1.8546E-2</v>
      </c>
      <c r="D112" s="46">
        <v>1.8546E-2</v>
      </c>
      <c r="E112" s="46">
        <v>1.8546E-2</v>
      </c>
      <c r="F112" s="46">
        <v>1.8546E-2</v>
      </c>
      <c r="G112" s="46">
        <v>1.8546E-2</v>
      </c>
      <c r="H112" s="46">
        <v>1.8546E-2</v>
      </c>
      <c r="I112" s="46">
        <v>1.8546E-2</v>
      </c>
      <c r="J112" s="46">
        <v>1.8546E-2</v>
      </c>
      <c r="K112" s="46">
        <v>1.8546E-2</v>
      </c>
      <c r="L112" s="46">
        <v>1.8546E-2</v>
      </c>
      <c r="M112" s="46">
        <v>1.8546E-2</v>
      </c>
      <c r="N112" s="46">
        <v>1.8546E-2</v>
      </c>
      <c r="O112" s="46">
        <v>1.8547000000000001E-2</v>
      </c>
      <c r="P112" s="46">
        <v>1.8550000000000001E-2</v>
      </c>
      <c r="Q112" s="46">
        <v>1.8556E-2</v>
      </c>
      <c r="R112" s="46">
        <v>1.8568000000000001E-2</v>
      </c>
      <c r="S112" s="46">
        <v>1.8589999999999999E-2</v>
      </c>
      <c r="T112" s="46">
        <v>1.8633E-2</v>
      </c>
      <c r="U112" s="46">
        <v>1.8710000000000001E-2</v>
      </c>
      <c r="V112" s="46">
        <v>1.8853999999999999E-2</v>
      </c>
      <c r="W112" s="46">
        <v>1.9116000000000001E-2</v>
      </c>
      <c r="X112" s="46">
        <v>1.9377999999999999E-2</v>
      </c>
      <c r="Y112" s="46">
        <v>1.9640999999999999E-2</v>
      </c>
      <c r="Z112" s="46">
        <v>1.9904999999999999E-2</v>
      </c>
      <c r="AA112" s="46">
        <v>2.017E-2</v>
      </c>
      <c r="AB112" s="46">
        <v>2.0435999999999999E-2</v>
      </c>
      <c r="AC112" s="46">
        <v>2.0702999999999999E-2</v>
      </c>
      <c r="AD112" s="46">
        <v>2.0969999999999999E-2</v>
      </c>
      <c r="AE112" s="46">
        <v>2.1236999999999999E-2</v>
      </c>
      <c r="AF112" s="46">
        <v>2.1506000000000001E-2</v>
      </c>
      <c r="AG112" s="45">
        <v>5.1190000000000003E-3</v>
      </c>
    </row>
    <row r="113" spans="1:34" ht="15" customHeight="1" x14ac:dyDescent="0.2">
      <c r="A113" s="48" t="s">
        <v>155</v>
      </c>
      <c r="B113" s="47" t="s">
        <v>150</v>
      </c>
      <c r="C113" s="46">
        <v>33.663696000000002</v>
      </c>
      <c r="D113" s="46">
        <v>37.763550000000002</v>
      </c>
      <c r="E113" s="46">
        <v>41.926945000000003</v>
      </c>
      <c r="F113" s="46">
        <v>45.162750000000003</v>
      </c>
      <c r="G113" s="46">
        <v>48.386929000000002</v>
      </c>
      <c r="H113" s="46">
        <v>51.702373999999999</v>
      </c>
      <c r="I113" s="46">
        <v>55.14114</v>
      </c>
      <c r="J113" s="46">
        <v>58.687618000000001</v>
      </c>
      <c r="K113" s="46">
        <v>62.362651999999997</v>
      </c>
      <c r="L113" s="46">
        <v>66.090691000000007</v>
      </c>
      <c r="M113" s="46">
        <v>70.060280000000006</v>
      </c>
      <c r="N113" s="46">
        <v>74.143844999999999</v>
      </c>
      <c r="O113" s="46">
        <v>78.622162000000003</v>
      </c>
      <c r="P113" s="46">
        <v>83.423164</v>
      </c>
      <c r="Q113" s="46">
        <v>88.305228999999997</v>
      </c>
      <c r="R113" s="46">
        <v>93.416756000000007</v>
      </c>
      <c r="S113" s="46">
        <v>98.785706000000005</v>
      </c>
      <c r="T113" s="46">
        <v>104.226089</v>
      </c>
      <c r="U113" s="46">
        <v>110.123558</v>
      </c>
      <c r="V113" s="46">
        <v>116.307121</v>
      </c>
      <c r="W113" s="46">
        <v>122.638329</v>
      </c>
      <c r="X113" s="46">
        <v>129.50056499999999</v>
      </c>
      <c r="Y113" s="46">
        <v>136.82972699999999</v>
      </c>
      <c r="Z113" s="46">
        <v>144.148651</v>
      </c>
      <c r="AA113" s="46">
        <v>152.036575</v>
      </c>
      <c r="AB113" s="46">
        <v>160.30162000000001</v>
      </c>
      <c r="AC113" s="46">
        <v>168.73860199999999</v>
      </c>
      <c r="AD113" s="46">
        <v>177.840103</v>
      </c>
      <c r="AE113" s="46">
        <v>187.40820299999999</v>
      </c>
      <c r="AF113" s="46">
        <v>197.12661700000001</v>
      </c>
      <c r="AG113" s="45">
        <v>6.2840999999999994E-2</v>
      </c>
    </row>
    <row r="114" spans="1:34" ht="12" customHeight="1" x14ac:dyDescent="0.2">
      <c r="B114" s="50" t="s">
        <v>156</v>
      </c>
    </row>
    <row r="115" spans="1:34" ht="15" customHeight="1" x14ac:dyDescent="0.2">
      <c r="A115" s="48" t="s">
        <v>157</v>
      </c>
      <c r="B115" s="47" t="s">
        <v>158</v>
      </c>
      <c r="C115" s="46">
        <v>5.2366039999999998</v>
      </c>
      <c r="D115" s="46">
        <v>6.0461419999999997</v>
      </c>
      <c r="E115" s="46">
        <v>6.8448669999999998</v>
      </c>
      <c r="F115" s="46">
        <v>7.464912</v>
      </c>
      <c r="G115" s="46">
        <v>8.0705340000000003</v>
      </c>
      <c r="H115" s="46">
        <v>8.7121320000000004</v>
      </c>
      <c r="I115" s="46">
        <v>9.400131</v>
      </c>
      <c r="J115" s="46">
        <v>10.106979000000001</v>
      </c>
      <c r="K115" s="46">
        <v>10.858147000000001</v>
      </c>
      <c r="L115" s="46">
        <v>11.612977000000001</v>
      </c>
      <c r="M115" s="46">
        <v>12.443231000000001</v>
      </c>
      <c r="N115" s="46">
        <v>13.293713</v>
      </c>
      <c r="O115" s="46">
        <v>14.260989</v>
      </c>
      <c r="P115" s="46">
        <v>15.300177</v>
      </c>
      <c r="Q115" s="46">
        <v>16.370360999999999</v>
      </c>
      <c r="R115" s="46">
        <v>17.485247000000001</v>
      </c>
      <c r="S115" s="46">
        <v>18.678654000000002</v>
      </c>
      <c r="T115" s="46">
        <v>19.869523999999998</v>
      </c>
      <c r="U115" s="46">
        <v>21.197092000000001</v>
      </c>
      <c r="V115" s="46">
        <v>22.583942</v>
      </c>
      <c r="W115" s="46">
        <v>23.990300999999999</v>
      </c>
      <c r="X115" s="46">
        <v>25.559753000000001</v>
      </c>
      <c r="Y115" s="46">
        <v>27.239716000000001</v>
      </c>
      <c r="Z115" s="46">
        <v>28.888736999999999</v>
      </c>
      <c r="AA115" s="46">
        <v>30.711870000000001</v>
      </c>
      <c r="AB115" s="46">
        <v>32.613785</v>
      </c>
      <c r="AC115" s="46">
        <v>34.568241</v>
      </c>
      <c r="AD115" s="46">
        <v>36.682017999999999</v>
      </c>
      <c r="AE115" s="46">
        <v>38.891509999999997</v>
      </c>
      <c r="AF115" s="46">
        <v>41.141426000000003</v>
      </c>
      <c r="AG115" s="45">
        <v>7.3667999999999997E-2</v>
      </c>
    </row>
    <row r="116" spans="1:34" ht="15" customHeight="1" x14ac:dyDescent="0.2">
      <c r="A116" s="48" t="s">
        <v>159</v>
      </c>
      <c r="B116" s="47" t="s">
        <v>160</v>
      </c>
      <c r="C116" s="46">
        <v>28.42709</v>
      </c>
      <c r="D116" s="46">
        <v>31.717404999999999</v>
      </c>
      <c r="E116" s="46">
        <v>35.082076999999998</v>
      </c>
      <c r="F116" s="46">
        <v>37.697837999999997</v>
      </c>
      <c r="G116" s="46">
        <v>40.316395</v>
      </c>
      <c r="H116" s="46">
        <v>42.990242000000002</v>
      </c>
      <c r="I116" s="46">
        <v>45.741008999999998</v>
      </c>
      <c r="J116" s="46">
        <v>48.580635000000001</v>
      </c>
      <c r="K116" s="46">
        <v>51.504505000000002</v>
      </c>
      <c r="L116" s="46">
        <v>54.477710999999999</v>
      </c>
      <c r="M116" s="46">
        <v>57.617046000000002</v>
      </c>
      <c r="N116" s="46">
        <v>60.850132000000002</v>
      </c>
      <c r="O116" s="46">
        <v>64.361176</v>
      </c>
      <c r="P116" s="46">
        <v>68.122992999999994</v>
      </c>
      <c r="Q116" s="46">
        <v>71.93486</v>
      </c>
      <c r="R116" s="46">
        <v>75.931511</v>
      </c>
      <c r="S116" s="46">
        <v>80.107048000000006</v>
      </c>
      <c r="T116" s="46">
        <v>84.356560000000002</v>
      </c>
      <c r="U116" s="46">
        <v>88.926475999999994</v>
      </c>
      <c r="V116" s="46">
        <v>93.723183000000006</v>
      </c>
      <c r="W116" s="46">
        <v>98.648026000000002</v>
      </c>
      <c r="X116" s="46">
        <v>103.940811</v>
      </c>
      <c r="Y116" s="46">
        <v>109.590012</v>
      </c>
      <c r="Z116" s="46">
        <v>115.259933</v>
      </c>
      <c r="AA116" s="46">
        <v>121.324699</v>
      </c>
      <c r="AB116" s="46">
        <v>127.687836</v>
      </c>
      <c r="AC116" s="46">
        <v>134.17037999999999</v>
      </c>
      <c r="AD116" s="46">
        <v>141.15811199999999</v>
      </c>
      <c r="AE116" s="46">
        <v>148.51667800000001</v>
      </c>
      <c r="AF116" s="46">
        <v>155.98519899999999</v>
      </c>
      <c r="AG116" s="45">
        <v>6.0461000000000001E-2</v>
      </c>
    </row>
    <row r="117" spans="1:34" ht="15" customHeight="1" x14ac:dyDescent="0.2">
      <c r="B117" s="50" t="s">
        <v>161</v>
      </c>
    </row>
    <row r="118" spans="1:34" ht="15" customHeight="1" x14ac:dyDescent="0.2">
      <c r="A118" s="48" t="s">
        <v>162</v>
      </c>
      <c r="B118" s="47" t="s">
        <v>144</v>
      </c>
      <c r="C118" s="49">
        <v>0</v>
      </c>
      <c r="D118" s="49">
        <v>0</v>
      </c>
      <c r="E118" s="49">
        <v>0</v>
      </c>
      <c r="F118" s="49">
        <v>0</v>
      </c>
      <c r="G118" s="49">
        <v>0</v>
      </c>
      <c r="H118" s="49">
        <v>0</v>
      </c>
      <c r="I118" s="49">
        <v>0</v>
      </c>
      <c r="J118" s="49">
        <v>0</v>
      </c>
      <c r="K118" s="49">
        <v>0</v>
      </c>
      <c r="L118" s="49">
        <v>0</v>
      </c>
      <c r="M118" s="49">
        <v>0</v>
      </c>
      <c r="N118" s="49">
        <v>3.0000000000000001E-6</v>
      </c>
      <c r="O118" s="49">
        <v>9.0000000000000002E-6</v>
      </c>
      <c r="P118" s="49">
        <v>4.1999999999999998E-5</v>
      </c>
      <c r="Q118" s="49">
        <v>1.0399999999999999E-4</v>
      </c>
      <c r="R118" s="49">
        <v>2.31E-4</v>
      </c>
      <c r="S118" s="49">
        <v>4.6299999999999998E-4</v>
      </c>
      <c r="T118" s="49">
        <v>9.0600000000000001E-4</v>
      </c>
      <c r="U118" s="49">
        <v>1.704E-3</v>
      </c>
      <c r="V118" s="49">
        <v>3.186E-3</v>
      </c>
      <c r="W118" s="49">
        <v>5.8789999999999997E-3</v>
      </c>
      <c r="X118" s="49">
        <v>8.5690000000000002E-3</v>
      </c>
      <c r="Y118" s="49">
        <v>1.1264E-2</v>
      </c>
      <c r="Z118" s="49">
        <v>1.3968E-2</v>
      </c>
      <c r="AA118" s="49">
        <v>1.6677999999999998E-2</v>
      </c>
      <c r="AB118" s="49">
        <v>1.9393000000000001E-2</v>
      </c>
      <c r="AC118" s="49">
        <v>2.2107000000000002E-2</v>
      </c>
      <c r="AD118" s="49">
        <v>2.4822E-2</v>
      </c>
      <c r="AE118" s="49">
        <v>2.7541E-2</v>
      </c>
      <c r="AF118" s="49">
        <v>3.0259999999999999E-2</v>
      </c>
      <c r="AG118" s="45" t="s">
        <v>471</v>
      </c>
    </row>
    <row r="119" spans="1:34" ht="15" customHeight="1" x14ac:dyDescent="0.2">
      <c r="A119" s="48" t="s">
        <v>163</v>
      </c>
      <c r="B119" s="47" t="s">
        <v>146</v>
      </c>
      <c r="C119" s="46">
        <v>278.23529100000002</v>
      </c>
      <c r="D119" s="46">
        <v>311.187408</v>
      </c>
      <c r="E119" s="46">
        <v>343.62567100000001</v>
      </c>
      <c r="F119" s="46">
        <v>366.62536599999999</v>
      </c>
      <c r="G119" s="46">
        <v>390.66101099999997</v>
      </c>
      <c r="H119" s="46">
        <v>412.15991200000002</v>
      </c>
      <c r="I119" s="46">
        <v>438.09393299999999</v>
      </c>
      <c r="J119" s="46">
        <v>465.20843500000001</v>
      </c>
      <c r="K119" s="46">
        <v>492.11138899999997</v>
      </c>
      <c r="L119" s="46">
        <v>519.53137200000003</v>
      </c>
      <c r="M119" s="46">
        <v>550.88482699999997</v>
      </c>
      <c r="N119" s="46">
        <v>580.93609600000002</v>
      </c>
      <c r="O119" s="46">
        <v>613.899902</v>
      </c>
      <c r="P119" s="46">
        <v>647.57458499999996</v>
      </c>
      <c r="Q119" s="46">
        <v>682.97113000000002</v>
      </c>
      <c r="R119" s="46">
        <v>719.94689900000003</v>
      </c>
      <c r="S119" s="46">
        <v>760.76104699999996</v>
      </c>
      <c r="T119" s="46">
        <v>803.03283699999997</v>
      </c>
      <c r="U119" s="46">
        <v>849.52856399999996</v>
      </c>
      <c r="V119" s="46">
        <v>897.69641100000001</v>
      </c>
      <c r="W119" s="46">
        <v>945.39770499999997</v>
      </c>
      <c r="X119" s="46">
        <v>998.20251499999995</v>
      </c>
      <c r="Y119" s="46">
        <v>1056.3035890000001</v>
      </c>
      <c r="Z119" s="46">
        <v>1112.269043</v>
      </c>
      <c r="AA119" s="46">
        <v>1173.759399</v>
      </c>
      <c r="AB119" s="46">
        <v>1235.725586</v>
      </c>
      <c r="AC119" s="46">
        <v>1301.905884</v>
      </c>
      <c r="AD119" s="46">
        <v>1376.154419</v>
      </c>
      <c r="AE119" s="46">
        <v>1456.198975</v>
      </c>
      <c r="AF119" s="46">
        <v>1532.1020510000001</v>
      </c>
      <c r="AG119" s="45">
        <v>6.0589999999999998E-2</v>
      </c>
    </row>
    <row r="120" spans="1:34" ht="12" customHeight="1" x14ac:dyDescent="0.2">
      <c r="A120" s="48" t="s">
        <v>164</v>
      </c>
      <c r="B120" s="47" t="s">
        <v>148</v>
      </c>
      <c r="C120" s="46">
        <v>0.17222999999999999</v>
      </c>
      <c r="D120" s="46">
        <v>0.171873</v>
      </c>
      <c r="E120" s="46">
        <v>0.16992599999999999</v>
      </c>
      <c r="F120" s="46">
        <v>0.16800899999999999</v>
      </c>
      <c r="G120" s="46">
        <v>0.166155</v>
      </c>
      <c r="H120" s="46">
        <v>0.164605</v>
      </c>
      <c r="I120" s="46">
        <v>0.163215</v>
      </c>
      <c r="J120" s="46">
        <v>0.16282199999999999</v>
      </c>
      <c r="K120" s="46">
        <v>0.16184000000000001</v>
      </c>
      <c r="L120" s="46">
        <v>0.16162899999999999</v>
      </c>
      <c r="M120" s="46">
        <v>0.16123599999999999</v>
      </c>
      <c r="N120" s="46">
        <v>0.160854</v>
      </c>
      <c r="O120" s="46">
        <v>0.160554</v>
      </c>
      <c r="P120" s="46">
        <v>0.15998200000000001</v>
      </c>
      <c r="Q120" s="46">
        <v>0.15961900000000001</v>
      </c>
      <c r="R120" s="46">
        <v>0.15906000000000001</v>
      </c>
      <c r="S120" s="46">
        <v>0.15895799999999999</v>
      </c>
      <c r="T120" s="46">
        <v>0.159028</v>
      </c>
      <c r="U120" s="46">
        <v>0.15957299999999999</v>
      </c>
      <c r="V120" s="46">
        <v>0.16031899999999999</v>
      </c>
      <c r="W120" s="46">
        <v>0.162105</v>
      </c>
      <c r="X120" s="46">
        <v>0.16406499999999999</v>
      </c>
      <c r="Y120" s="46">
        <v>0.166126</v>
      </c>
      <c r="Z120" s="46">
        <v>0.16792299999999999</v>
      </c>
      <c r="AA120" s="46">
        <v>0.169684</v>
      </c>
      <c r="AB120" s="46">
        <v>0.17177400000000001</v>
      </c>
      <c r="AC120" s="46">
        <v>0.17380399999999999</v>
      </c>
      <c r="AD120" s="46">
        <v>0.17591699999999999</v>
      </c>
      <c r="AE120" s="46">
        <v>0.17805299999999999</v>
      </c>
      <c r="AF120" s="46">
        <v>0.180122</v>
      </c>
      <c r="AG120" s="45">
        <v>1.5460000000000001E-3</v>
      </c>
    </row>
    <row r="121" spans="1:34" ht="15" customHeight="1" x14ac:dyDescent="0.2">
      <c r="A121" s="48" t="s">
        <v>165</v>
      </c>
      <c r="B121" s="47" t="s">
        <v>150</v>
      </c>
      <c r="C121" s="46">
        <v>278.407532</v>
      </c>
      <c r="D121" s="46">
        <v>311.359283</v>
      </c>
      <c r="E121" s="46">
        <v>343.795593</v>
      </c>
      <c r="F121" s="46">
        <v>366.79336499999999</v>
      </c>
      <c r="G121" s="46">
        <v>390.827179</v>
      </c>
      <c r="H121" s="46">
        <v>412.324524</v>
      </c>
      <c r="I121" s="46">
        <v>438.25714099999999</v>
      </c>
      <c r="J121" s="46">
        <v>465.37124599999999</v>
      </c>
      <c r="K121" s="46">
        <v>492.27322400000003</v>
      </c>
      <c r="L121" s="46">
        <v>519.692993</v>
      </c>
      <c r="M121" s="46">
        <v>551.04608199999996</v>
      </c>
      <c r="N121" s="46">
        <v>581.09692399999994</v>
      </c>
      <c r="O121" s="46">
        <v>614.06048599999997</v>
      </c>
      <c r="P121" s="46">
        <v>647.73461899999995</v>
      </c>
      <c r="Q121" s="46">
        <v>683.13085899999999</v>
      </c>
      <c r="R121" s="46">
        <v>720.10620100000006</v>
      </c>
      <c r="S121" s="46">
        <v>760.92047100000002</v>
      </c>
      <c r="T121" s="46">
        <v>803.19281000000001</v>
      </c>
      <c r="U121" s="46">
        <v>849.68981900000006</v>
      </c>
      <c r="V121" s="46">
        <v>897.85992399999998</v>
      </c>
      <c r="W121" s="46">
        <v>945.56567399999994</v>
      </c>
      <c r="X121" s="46">
        <v>998.37512200000003</v>
      </c>
      <c r="Y121" s="46">
        <v>1056.480957</v>
      </c>
      <c r="Z121" s="46">
        <v>1112.450928</v>
      </c>
      <c r="AA121" s="46">
        <v>1173.9458010000001</v>
      </c>
      <c r="AB121" s="46">
        <v>1235.9167480000001</v>
      </c>
      <c r="AC121" s="46">
        <v>1302.101807</v>
      </c>
      <c r="AD121" s="46">
        <v>1376.3551030000001</v>
      </c>
      <c r="AE121" s="46">
        <v>1456.404663</v>
      </c>
      <c r="AF121" s="46">
        <v>1532.3125</v>
      </c>
      <c r="AG121" s="45">
        <v>6.0572000000000001E-2</v>
      </c>
    </row>
    <row r="122" spans="1:34" ht="15" customHeight="1" thickBot="1" x14ac:dyDescent="0.25"/>
    <row r="123" spans="1:34" ht="15" customHeight="1" x14ac:dyDescent="0.2">
      <c r="B123" s="115" t="s">
        <v>470</v>
      </c>
      <c r="C123" s="111"/>
      <c r="D123" s="111"/>
      <c r="E123" s="111"/>
      <c r="F123" s="111"/>
      <c r="G123" s="111"/>
      <c r="H123" s="111"/>
      <c r="I123" s="111"/>
      <c r="J123" s="111"/>
      <c r="K123" s="111"/>
      <c r="L123" s="111"/>
      <c r="M123" s="111"/>
      <c r="N123" s="111"/>
      <c r="O123" s="111"/>
      <c r="P123" s="111"/>
      <c r="Q123" s="111"/>
      <c r="R123" s="111"/>
      <c r="S123" s="111"/>
      <c r="T123" s="111"/>
      <c r="U123" s="111"/>
      <c r="V123" s="111"/>
      <c r="W123" s="111"/>
      <c r="X123" s="111"/>
      <c r="Y123" s="111"/>
      <c r="Z123" s="111"/>
      <c r="AA123" s="111"/>
      <c r="AB123" s="111"/>
      <c r="AC123" s="111"/>
      <c r="AD123" s="111"/>
      <c r="AE123" s="111"/>
      <c r="AF123" s="111"/>
      <c r="AG123" s="111"/>
      <c r="AH123" s="44"/>
    </row>
    <row r="124" spans="1:34" ht="15" customHeight="1" x14ac:dyDescent="0.2">
      <c r="B124" s="43" t="s">
        <v>469</v>
      </c>
    </row>
    <row r="125" spans="1:34" ht="12" customHeight="1" x14ac:dyDescent="0.2">
      <c r="B125" s="43" t="s">
        <v>468</v>
      </c>
    </row>
    <row r="126" spans="1:34" ht="15" customHeight="1" x14ac:dyDescent="0.2">
      <c r="B126" s="43" t="s">
        <v>467</v>
      </c>
    </row>
    <row r="127" spans="1:34" ht="15" customHeight="1" x14ac:dyDescent="0.2">
      <c r="B127" s="43" t="s">
        <v>466</v>
      </c>
    </row>
    <row r="128" spans="1:34" ht="15" customHeight="1" x14ac:dyDescent="0.2">
      <c r="B128" s="43" t="s">
        <v>168</v>
      </c>
    </row>
    <row r="129" spans="2:2" ht="15" customHeight="1" x14ac:dyDescent="0.2">
      <c r="B129" s="43" t="s">
        <v>169</v>
      </c>
    </row>
    <row r="130" spans="2:2" ht="15" customHeight="1" x14ac:dyDescent="0.2">
      <c r="B130" s="43" t="s">
        <v>170</v>
      </c>
    </row>
    <row r="131" spans="2:2" ht="15" customHeight="1" x14ac:dyDescent="0.2">
      <c r="B131" s="43" t="s">
        <v>465</v>
      </c>
    </row>
    <row r="132" spans="2:2" ht="15" customHeight="1" x14ac:dyDescent="0.2">
      <c r="B132" s="43" t="s">
        <v>171</v>
      </c>
    </row>
    <row r="133" spans="2:2" ht="15" customHeight="1" x14ac:dyDescent="0.2">
      <c r="B133" s="43" t="s">
        <v>464</v>
      </c>
    </row>
    <row r="134" spans="2:2" ht="15" customHeight="1" x14ac:dyDescent="0.2">
      <c r="B134" s="43" t="s">
        <v>172</v>
      </c>
    </row>
    <row r="135" spans="2:2" ht="15" customHeight="1" x14ac:dyDescent="0.2">
      <c r="B135" s="43" t="s">
        <v>463</v>
      </c>
    </row>
    <row r="136" spans="2:2" ht="15" customHeight="1" x14ac:dyDescent="0.2">
      <c r="B136" s="43" t="s">
        <v>173</v>
      </c>
    </row>
    <row r="137" spans="2:2" ht="15" customHeight="1" x14ac:dyDescent="0.2">
      <c r="B137" s="43" t="s">
        <v>462</v>
      </c>
    </row>
    <row r="138" spans="2:2" ht="15" customHeight="1" x14ac:dyDescent="0.2">
      <c r="B138" s="43" t="s">
        <v>174</v>
      </c>
    </row>
    <row r="139" spans="2:2" ht="15" customHeight="1" x14ac:dyDescent="0.2">
      <c r="B139" s="43" t="s">
        <v>461</v>
      </c>
    </row>
    <row r="140" spans="2:2" ht="15" customHeight="1" x14ac:dyDescent="0.2">
      <c r="B140" s="43" t="s">
        <v>175</v>
      </c>
    </row>
    <row r="141" spans="2:2" ht="15" customHeight="1" x14ac:dyDescent="0.2">
      <c r="B141" s="43" t="s">
        <v>176</v>
      </c>
    </row>
    <row r="142" spans="2:2" ht="15" customHeight="1" x14ac:dyDescent="0.2">
      <c r="B142" s="43" t="s">
        <v>460</v>
      </c>
    </row>
    <row r="143" spans="2:2" ht="15" customHeight="1" x14ac:dyDescent="0.2">
      <c r="B143" s="43" t="s">
        <v>177</v>
      </c>
    </row>
    <row r="144" spans="2:2" ht="15" customHeight="1" x14ac:dyDescent="0.2">
      <c r="B144" s="43" t="s">
        <v>459</v>
      </c>
    </row>
    <row r="145" spans="2:33" ht="15" customHeight="1" x14ac:dyDescent="0.2">
      <c r="B145" s="43" t="s">
        <v>178</v>
      </c>
    </row>
    <row r="146" spans="2:33" ht="15" customHeight="1" x14ac:dyDescent="0.2">
      <c r="B146" s="43" t="s">
        <v>458</v>
      </c>
    </row>
    <row r="147" spans="2:33" ht="15" customHeight="1" x14ac:dyDescent="0.2">
      <c r="B147" s="116" t="s">
        <v>457</v>
      </c>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c r="AA147" s="112"/>
      <c r="AB147" s="112"/>
      <c r="AC147" s="112"/>
      <c r="AD147" s="112"/>
      <c r="AE147" s="112"/>
      <c r="AF147" s="112"/>
      <c r="AG147" s="112"/>
    </row>
    <row r="148" spans="2:33" ht="15" customHeight="1" x14ac:dyDescent="0.2">
      <c r="B148" s="43" t="s">
        <v>456</v>
      </c>
    </row>
    <row r="149" spans="2:33" ht="15" customHeight="1" x14ac:dyDescent="0.2">
      <c r="B149" s="43" t="s">
        <v>455</v>
      </c>
    </row>
    <row r="150" spans="2:33" ht="15" customHeight="1" x14ac:dyDescent="0.2">
      <c r="B150" s="43" t="s">
        <v>454</v>
      </c>
    </row>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210" ht="12" customHeight="1" x14ac:dyDescent="0.2"/>
    <row r="225" ht="12" customHeight="1" x14ac:dyDescent="0.2"/>
    <row r="227" ht="12" customHeight="1" x14ac:dyDescent="0.2"/>
    <row r="232" ht="12" customHeight="1" x14ac:dyDescent="0.2"/>
    <row r="236" ht="12" customHeight="1" x14ac:dyDescent="0.2"/>
    <row r="241" ht="12" customHeight="1" x14ac:dyDescent="0.2"/>
    <row r="244" ht="12" customHeight="1" x14ac:dyDescent="0.2"/>
    <row r="248" ht="12" customHeight="1" x14ac:dyDescent="0.2"/>
    <row r="252" ht="12" customHeight="1" x14ac:dyDescent="0.2"/>
    <row r="255" ht="12" customHeight="1" x14ac:dyDescent="0.2"/>
    <row r="283" spans="2:33" ht="15" customHeight="1" x14ac:dyDescent="0.2">
      <c r="B283" s="112"/>
      <c r="C283" s="112"/>
      <c r="D283" s="112"/>
      <c r="E283" s="112"/>
      <c r="F283" s="112"/>
      <c r="G283" s="112"/>
      <c r="H283" s="112"/>
      <c r="I283" s="112"/>
      <c r="J283" s="112"/>
      <c r="K283" s="112"/>
      <c r="L283" s="112"/>
      <c r="M283" s="112"/>
      <c r="N283" s="112"/>
      <c r="O283" s="112"/>
      <c r="P283" s="112"/>
      <c r="Q283" s="112"/>
      <c r="R283" s="112"/>
      <c r="S283" s="112"/>
      <c r="T283" s="112"/>
      <c r="U283" s="112"/>
      <c r="V283" s="112"/>
      <c r="W283" s="112"/>
      <c r="X283" s="112"/>
      <c r="Y283" s="112"/>
      <c r="Z283" s="112"/>
      <c r="AA283" s="112"/>
      <c r="AB283" s="112"/>
      <c r="AC283" s="112"/>
      <c r="AD283" s="112"/>
      <c r="AE283" s="112"/>
      <c r="AF283" s="112"/>
      <c r="AG283" s="112"/>
    </row>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22" ht="12" customHeight="1" x14ac:dyDescent="0.2"/>
    <row r="324" ht="12" customHeight="1" x14ac:dyDescent="0.2"/>
    <row r="326" ht="12" customHeight="1" x14ac:dyDescent="0.2"/>
    <row r="331" ht="12" customHeight="1" x14ac:dyDescent="0.2"/>
    <row r="365" spans="2:33" ht="12" customHeight="1" x14ac:dyDescent="0.2"/>
    <row r="368" spans="2:33" ht="15" customHeight="1" x14ac:dyDescent="0.2">
      <c r="B368" s="112"/>
      <c r="C368" s="112"/>
      <c r="D368" s="112"/>
      <c r="E368" s="112"/>
      <c r="F368" s="112"/>
      <c r="G368" s="112"/>
      <c r="H368" s="112"/>
      <c r="I368" s="112"/>
      <c r="J368" s="112"/>
      <c r="K368" s="112"/>
      <c r="L368" s="112"/>
      <c r="M368" s="112"/>
      <c r="N368" s="112"/>
      <c r="O368" s="112"/>
      <c r="P368" s="112"/>
      <c r="Q368" s="112"/>
      <c r="R368" s="112"/>
      <c r="S368" s="112"/>
      <c r="T368" s="112"/>
      <c r="U368" s="112"/>
      <c r="V368" s="112"/>
      <c r="W368" s="112"/>
      <c r="X368" s="112"/>
      <c r="Y368" s="112"/>
      <c r="Z368" s="112"/>
      <c r="AA368" s="112"/>
      <c r="AB368" s="112"/>
      <c r="AC368" s="112"/>
      <c r="AD368" s="112"/>
      <c r="AE368" s="112"/>
      <c r="AF368" s="112"/>
      <c r="AG368" s="112"/>
    </row>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74" ht="12" customHeight="1" x14ac:dyDescent="0.2"/>
    <row r="491" ht="12" customHeight="1" x14ac:dyDescent="0.2"/>
    <row r="494" ht="12" customHeight="1" x14ac:dyDescent="0.2"/>
    <row r="508" ht="12" customHeight="1" x14ac:dyDescent="0.2"/>
    <row r="511" ht="12" customHeight="1" x14ac:dyDescent="0.2"/>
    <row r="512" ht="12" customHeight="1" x14ac:dyDescent="0.2"/>
    <row r="526" ht="12" customHeight="1" x14ac:dyDescent="0.2"/>
    <row r="543" ht="12" customHeight="1" x14ac:dyDescent="0.2"/>
    <row r="551" spans="2:33" ht="15" customHeight="1" x14ac:dyDescent="0.2">
      <c r="B551" s="112"/>
      <c r="C551" s="112"/>
      <c r="D551" s="112"/>
      <c r="E551" s="112"/>
      <c r="F551" s="112"/>
      <c r="G551" s="112"/>
      <c r="H551" s="112"/>
      <c r="I551" s="112"/>
      <c r="J551" s="112"/>
      <c r="K551" s="112"/>
      <c r="L551" s="112"/>
      <c r="M551" s="112"/>
      <c r="N551" s="112"/>
      <c r="O551" s="112"/>
      <c r="P551" s="112"/>
      <c r="Q551" s="112"/>
      <c r="R551" s="112"/>
      <c r="S551" s="112"/>
      <c r="T551" s="112"/>
      <c r="U551" s="112"/>
      <c r="V551" s="112"/>
      <c r="W551" s="112"/>
      <c r="X551" s="112"/>
      <c r="Y551" s="112"/>
      <c r="Z551" s="112"/>
      <c r="AA551" s="112"/>
      <c r="AB551" s="112"/>
      <c r="AC551" s="112"/>
      <c r="AD551" s="112"/>
      <c r="AE551" s="112"/>
      <c r="AF551" s="112"/>
      <c r="AG551" s="112"/>
    </row>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7" ht="12" customHeight="1" x14ac:dyDescent="0.2"/>
    <row r="609" ht="12" customHeight="1" x14ac:dyDescent="0.2"/>
    <row r="622" ht="12" customHeight="1" x14ac:dyDescent="0.2"/>
    <row r="625" ht="12" customHeight="1" x14ac:dyDescent="0.2"/>
    <row r="643" spans="2:33" ht="15" customHeight="1" x14ac:dyDescent="0.2">
      <c r="B643" s="112"/>
      <c r="C643" s="112"/>
      <c r="D643" s="112"/>
      <c r="E643" s="112"/>
      <c r="F643" s="112"/>
      <c r="G643" s="112"/>
      <c r="H643" s="112"/>
      <c r="I643" s="112"/>
      <c r="J643" s="112"/>
      <c r="K643" s="112"/>
      <c r="L643" s="112"/>
      <c r="M643" s="112"/>
      <c r="N643" s="112"/>
      <c r="O643" s="112"/>
      <c r="P643" s="112"/>
      <c r="Q643" s="112"/>
      <c r="R643" s="112"/>
      <c r="S643" s="112"/>
      <c r="T643" s="112"/>
      <c r="U643" s="112"/>
      <c r="V643" s="112"/>
      <c r="W643" s="112"/>
      <c r="X643" s="112"/>
      <c r="Y643" s="112"/>
      <c r="Z643" s="112"/>
      <c r="AA643" s="112"/>
      <c r="AB643" s="112"/>
      <c r="AC643" s="112"/>
      <c r="AD643" s="112"/>
      <c r="AE643" s="112"/>
      <c r="AF643" s="112"/>
      <c r="AG643" s="112"/>
    </row>
    <row r="655" spans="2:33" ht="12" customHeight="1" x14ac:dyDescent="0.2"/>
    <row r="656" spans="2:33"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72" ht="12" customHeight="1" x14ac:dyDescent="0.2"/>
    <row r="685" ht="12" customHeight="1" x14ac:dyDescent="0.2"/>
    <row r="699" ht="12" customHeight="1" x14ac:dyDescent="0.2"/>
    <row r="702" ht="12" customHeight="1" x14ac:dyDescent="0.2"/>
    <row r="719" spans="2:33" ht="15" customHeight="1" x14ac:dyDescent="0.2">
      <c r="B719" s="112"/>
      <c r="C719" s="112"/>
      <c r="D719" s="112"/>
      <c r="E719" s="112"/>
      <c r="F719" s="112"/>
      <c r="G719" s="112"/>
      <c r="H719" s="112"/>
      <c r="I719" s="112"/>
      <c r="J719" s="112"/>
      <c r="K719" s="112"/>
      <c r="L719" s="112"/>
      <c r="M719" s="112"/>
      <c r="N719" s="112"/>
      <c r="O719" s="112"/>
      <c r="P719" s="112"/>
      <c r="Q719" s="112"/>
      <c r="R719" s="112"/>
      <c r="S719" s="112"/>
      <c r="T719" s="112"/>
      <c r="U719" s="112"/>
      <c r="V719" s="112"/>
      <c r="W719" s="112"/>
      <c r="X719" s="112"/>
      <c r="Y719" s="112"/>
      <c r="Z719" s="112"/>
      <c r="AA719" s="112"/>
      <c r="AB719" s="112"/>
      <c r="AC719" s="112"/>
      <c r="AD719" s="112"/>
      <c r="AE719" s="112"/>
      <c r="AF719" s="112"/>
      <c r="AG719" s="112"/>
    </row>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7" ht="12" customHeight="1" x14ac:dyDescent="0.2"/>
    <row r="768" ht="12" customHeight="1" x14ac:dyDescent="0.2"/>
    <row r="789" ht="12" customHeight="1" x14ac:dyDescent="0.2"/>
    <row r="792" ht="12" customHeight="1" x14ac:dyDescent="0.2"/>
    <row r="810" spans="2:33" ht="15" customHeight="1" x14ac:dyDescent="0.2">
      <c r="B810" s="112"/>
      <c r="C810" s="112"/>
      <c r="D810" s="112"/>
      <c r="E810" s="112"/>
      <c r="F810" s="112"/>
      <c r="G810" s="112"/>
      <c r="H810" s="112"/>
      <c r="I810" s="112"/>
      <c r="J810" s="112"/>
      <c r="K810" s="112"/>
      <c r="L810" s="112"/>
      <c r="M810" s="112"/>
      <c r="N810" s="112"/>
      <c r="O810" s="112"/>
      <c r="P810" s="112"/>
      <c r="Q810" s="112"/>
      <c r="R810" s="112"/>
      <c r="S810" s="112"/>
      <c r="T810" s="112"/>
      <c r="U810" s="112"/>
      <c r="V810" s="112"/>
      <c r="W810" s="112"/>
      <c r="X810" s="112"/>
      <c r="Y810" s="112"/>
      <c r="Z810" s="112"/>
      <c r="AA810" s="112"/>
      <c r="AB810" s="112"/>
      <c r="AC810" s="112"/>
      <c r="AD810" s="112"/>
      <c r="AE810" s="112"/>
      <c r="AF810" s="112"/>
      <c r="AG810" s="112"/>
    </row>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7" ht="12" customHeight="1" x14ac:dyDescent="0.2"/>
    <row r="857" ht="12" customHeight="1" x14ac:dyDescent="0.2"/>
    <row r="868" ht="12" customHeight="1" x14ac:dyDescent="0.2"/>
    <row r="871" ht="12" customHeight="1" x14ac:dyDescent="0.2"/>
    <row r="888" spans="2:33" ht="15" customHeight="1" x14ac:dyDescent="0.2">
      <c r="B888" s="112"/>
      <c r="C888" s="112"/>
      <c r="D888" s="112"/>
      <c r="E888" s="112"/>
      <c r="F888" s="112"/>
      <c r="G888" s="112"/>
      <c r="H888" s="112"/>
      <c r="I888" s="112"/>
      <c r="J888" s="112"/>
      <c r="K888" s="112"/>
      <c r="L888" s="112"/>
      <c r="M888" s="112"/>
      <c r="N888" s="112"/>
      <c r="O888" s="112"/>
      <c r="P888" s="112"/>
      <c r="Q888" s="112"/>
      <c r="R888" s="112"/>
      <c r="S888" s="112"/>
      <c r="T888" s="112"/>
      <c r="U888" s="112"/>
      <c r="V888" s="112"/>
      <c r="W888" s="112"/>
      <c r="X888" s="112"/>
      <c r="Y888" s="112"/>
      <c r="Z888" s="112"/>
      <c r="AA888" s="112"/>
      <c r="AB888" s="112"/>
      <c r="AC888" s="112"/>
      <c r="AD888" s="112"/>
      <c r="AE888" s="112"/>
      <c r="AF888" s="112"/>
      <c r="AG888" s="112"/>
    </row>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22" ht="12" customHeight="1" x14ac:dyDescent="0.2"/>
    <row r="937" ht="12" customHeight="1" x14ac:dyDescent="0.2"/>
    <row r="953" ht="12" customHeight="1" x14ac:dyDescent="0.2"/>
    <row r="956" ht="12" customHeight="1" x14ac:dyDescent="0.2"/>
    <row r="973" spans="2:33" ht="15" customHeight="1" x14ac:dyDescent="0.2">
      <c r="B973" s="112"/>
      <c r="C973" s="112"/>
      <c r="D973" s="112"/>
      <c r="E973" s="112"/>
      <c r="F973" s="112"/>
      <c r="G973" s="112"/>
      <c r="H973" s="112"/>
      <c r="I973" s="112"/>
      <c r="J973" s="112"/>
      <c r="K973" s="112"/>
      <c r="L973" s="112"/>
      <c r="M973" s="112"/>
      <c r="N973" s="112"/>
      <c r="O973" s="112"/>
      <c r="P973" s="112"/>
      <c r="Q973" s="112"/>
      <c r="R973" s="112"/>
      <c r="S973" s="112"/>
      <c r="T973" s="112"/>
      <c r="U973" s="112"/>
      <c r="V973" s="112"/>
      <c r="W973" s="112"/>
      <c r="X973" s="112"/>
      <c r="Y973" s="112"/>
      <c r="Z973" s="112"/>
      <c r="AA973" s="112"/>
      <c r="AB973" s="112"/>
      <c r="AC973" s="112"/>
      <c r="AD973" s="112"/>
      <c r="AE973" s="112"/>
      <c r="AF973" s="112"/>
      <c r="AG973" s="112"/>
    </row>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22" ht="12" customHeight="1" x14ac:dyDescent="0.2"/>
    <row r="1037" ht="12" customHeight="1" x14ac:dyDescent="0.2"/>
    <row r="1053" ht="12" customHeight="1" x14ac:dyDescent="0.2"/>
    <row r="1056" ht="12" customHeight="1" x14ac:dyDescent="0.2"/>
    <row r="1073" spans="2:33" ht="15" customHeight="1" x14ac:dyDescent="0.2">
      <c r="B1073" s="112"/>
      <c r="C1073" s="112"/>
      <c r="D1073" s="112"/>
      <c r="E1073" s="112"/>
      <c r="F1073" s="112"/>
      <c r="G1073" s="112"/>
      <c r="H1073" s="112"/>
      <c r="I1073" s="112"/>
      <c r="J1073" s="112"/>
      <c r="K1073" s="112"/>
      <c r="L1073" s="112"/>
      <c r="M1073" s="112"/>
      <c r="N1073" s="112"/>
      <c r="O1073" s="112"/>
      <c r="P1073" s="112"/>
      <c r="Q1073" s="112"/>
      <c r="R1073" s="112"/>
      <c r="S1073" s="112"/>
      <c r="T1073" s="112"/>
      <c r="U1073" s="112"/>
      <c r="V1073" s="112"/>
      <c r="W1073" s="112"/>
      <c r="X1073" s="112"/>
      <c r="Y1073" s="112"/>
      <c r="Z1073" s="112"/>
      <c r="AA1073" s="112"/>
      <c r="AB1073" s="112"/>
      <c r="AC1073" s="112"/>
      <c r="AD1073" s="112"/>
      <c r="AE1073" s="112"/>
      <c r="AF1073" s="112"/>
      <c r="AG1073" s="112"/>
    </row>
    <row r="1085" spans="2:33" ht="12" customHeight="1" x14ac:dyDescent="0.2"/>
    <row r="1086" spans="2:33" ht="12" customHeight="1" x14ac:dyDescent="0.2"/>
    <row r="1087" spans="2:33" ht="12" customHeight="1" x14ac:dyDescent="0.2"/>
    <row r="1088" spans="2:33" ht="12" customHeight="1" x14ac:dyDescent="0.2"/>
    <row r="1089" ht="12" customHeight="1" x14ac:dyDescent="0.2"/>
    <row r="1090" ht="12" customHeight="1" x14ac:dyDescent="0.2"/>
    <row r="1097" ht="12" customHeight="1" x14ac:dyDescent="0.2"/>
    <row r="1110" ht="12" customHeight="1" x14ac:dyDescent="0.2"/>
    <row r="1124" ht="12" customHeight="1" x14ac:dyDescent="0.2"/>
    <row r="1127" ht="12" customHeight="1" x14ac:dyDescent="0.2"/>
    <row r="1128" ht="12" customHeight="1" x14ac:dyDescent="0.2"/>
    <row r="1145" spans="2:33" ht="15" customHeight="1" x14ac:dyDescent="0.2">
      <c r="B1145" s="112"/>
      <c r="C1145" s="112"/>
      <c r="D1145" s="112"/>
      <c r="E1145" s="112"/>
      <c r="F1145" s="112"/>
      <c r="G1145" s="112"/>
      <c r="H1145" s="112"/>
      <c r="I1145" s="112"/>
      <c r="J1145" s="112"/>
      <c r="K1145" s="112"/>
      <c r="L1145" s="112"/>
      <c r="M1145" s="112"/>
      <c r="N1145" s="112"/>
      <c r="O1145" s="112"/>
      <c r="P1145" s="112"/>
      <c r="Q1145" s="112"/>
      <c r="R1145" s="112"/>
      <c r="S1145" s="112"/>
      <c r="T1145" s="112"/>
      <c r="U1145" s="112"/>
      <c r="V1145" s="112"/>
      <c r="W1145" s="112"/>
      <c r="X1145" s="112"/>
      <c r="Y1145" s="112"/>
      <c r="Z1145" s="112"/>
      <c r="AA1145" s="112"/>
      <c r="AB1145" s="112"/>
      <c r="AC1145" s="112"/>
      <c r="AD1145" s="112"/>
      <c r="AE1145" s="112"/>
      <c r="AF1145" s="112"/>
      <c r="AG1145" s="112"/>
    </row>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84" ht="12" customHeight="1" x14ac:dyDescent="0.2"/>
    <row r="1196" ht="12" customHeight="1" x14ac:dyDescent="0.2"/>
    <row r="1208" ht="12" customHeight="1" x14ac:dyDescent="0.2"/>
    <row r="1220" ht="12" customHeight="1" x14ac:dyDescent="0.2"/>
    <row r="1221" ht="12" customHeight="1" x14ac:dyDescent="0.2"/>
    <row r="1233" ht="12" customHeight="1" x14ac:dyDescent="0.2"/>
    <row r="1240" ht="12" customHeight="1" x14ac:dyDescent="0.2"/>
    <row r="1248" ht="12" customHeight="1" x14ac:dyDescent="0.2"/>
    <row r="1256" ht="12" customHeight="1" x14ac:dyDescent="0.2"/>
    <row r="1257" ht="12" customHeight="1" x14ac:dyDescent="0.2"/>
    <row r="1261" ht="12" customHeight="1" x14ac:dyDescent="0.2"/>
    <row r="1279" spans="2:33" ht="15" customHeight="1" x14ac:dyDescent="0.2">
      <c r="B1279" s="112"/>
      <c r="C1279" s="112"/>
      <c r="D1279" s="112"/>
      <c r="E1279" s="112"/>
      <c r="F1279" s="112"/>
      <c r="G1279" s="112"/>
      <c r="H1279" s="112"/>
      <c r="I1279" s="112"/>
      <c r="J1279" s="112"/>
      <c r="K1279" s="112"/>
      <c r="L1279" s="112"/>
      <c r="M1279" s="112"/>
      <c r="N1279" s="112"/>
      <c r="O1279" s="112"/>
      <c r="P1279" s="112"/>
      <c r="Q1279" s="112"/>
      <c r="R1279" s="112"/>
      <c r="S1279" s="112"/>
      <c r="T1279" s="112"/>
      <c r="U1279" s="112"/>
      <c r="V1279" s="112"/>
      <c r="W1279" s="112"/>
      <c r="X1279" s="112"/>
      <c r="Y1279" s="112"/>
      <c r="Z1279" s="112"/>
      <c r="AA1279" s="112"/>
      <c r="AB1279" s="112"/>
      <c r="AC1279" s="112"/>
      <c r="AD1279" s="112"/>
      <c r="AE1279" s="112"/>
      <c r="AF1279" s="112"/>
      <c r="AG1279" s="112"/>
    </row>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33" ht="12" customHeight="1" x14ac:dyDescent="0.2"/>
    <row r="1345" ht="12" customHeight="1" x14ac:dyDescent="0.2"/>
    <row r="1359" ht="12" customHeight="1" x14ac:dyDescent="0.2"/>
    <row r="1360" ht="12" customHeight="1" x14ac:dyDescent="0.2"/>
    <row r="1365" ht="12" customHeight="1" x14ac:dyDescent="0.2"/>
    <row r="1371" ht="12" customHeight="1" x14ac:dyDescent="0.2"/>
    <row r="1377" ht="12" customHeight="1" x14ac:dyDescent="0.2"/>
    <row r="1378" ht="12" customHeight="1" x14ac:dyDescent="0.2"/>
    <row r="1380" ht="12" customHeight="1" x14ac:dyDescent="0.2"/>
    <row r="1397" spans="2:33" ht="15" customHeight="1" x14ac:dyDescent="0.2">
      <c r="B1397" s="112"/>
      <c r="C1397" s="112"/>
      <c r="D1397" s="112"/>
      <c r="E1397" s="112"/>
      <c r="F1397" s="112"/>
      <c r="G1397" s="112"/>
      <c r="H1397" s="112"/>
      <c r="I1397" s="112"/>
      <c r="J1397" s="112"/>
      <c r="K1397" s="112"/>
      <c r="L1397" s="112"/>
      <c r="M1397" s="112"/>
      <c r="N1397" s="112"/>
      <c r="O1397" s="112"/>
      <c r="P1397" s="112"/>
      <c r="Q1397" s="112"/>
      <c r="R1397" s="112"/>
      <c r="S1397" s="112"/>
      <c r="T1397" s="112"/>
      <c r="U1397" s="112"/>
      <c r="V1397" s="112"/>
      <c r="W1397" s="112"/>
      <c r="X1397" s="112"/>
      <c r="Y1397" s="112"/>
      <c r="Z1397" s="112"/>
      <c r="AA1397" s="112"/>
      <c r="AB1397" s="112"/>
      <c r="AC1397" s="112"/>
      <c r="AD1397" s="112"/>
      <c r="AE1397" s="112"/>
      <c r="AF1397" s="112"/>
      <c r="AG1397" s="112"/>
    </row>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34" ht="12" customHeight="1" x14ac:dyDescent="0.2"/>
    <row r="1445" ht="12" customHeight="1" x14ac:dyDescent="0.2"/>
    <row r="1459" ht="12" customHeight="1" x14ac:dyDescent="0.2"/>
    <row r="1461" ht="12" customHeight="1" x14ac:dyDescent="0.2"/>
    <row r="1462" ht="12" customHeight="1" x14ac:dyDescent="0.2"/>
    <row r="1467" ht="12" customHeight="1" x14ac:dyDescent="0.2"/>
    <row r="1473" ht="12" customHeight="1" x14ac:dyDescent="0.2"/>
    <row r="1480" ht="12" customHeight="1" x14ac:dyDescent="0.2"/>
    <row r="1481" ht="12" customHeight="1" x14ac:dyDescent="0.2"/>
    <row r="1483" ht="12" customHeight="1" x14ac:dyDescent="0.2"/>
    <row r="1501" spans="2:33" ht="15" customHeight="1" x14ac:dyDescent="0.2">
      <c r="B1501" s="112"/>
      <c r="C1501" s="112"/>
      <c r="D1501" s="112"/>
      <c r="E1501" s="112"/>
      <c r="F1501" s="112"/>
      <c r="G1501" s="112"/>
      <c r="H1501" s="112"/>
      <c r="I1501" s="112"/>
      <c r="J1501" s="112"/>
      <c r="K1501" s="112"/>
      <c r="L1501" s="112"/>
      <c r="M1501" s="112"/>
      <c r="N1501" s="112"/>
      <c r="O1501" s="112"/>
      <c r="P1501" s="112"/>
      <c r="Q1501" s="112"/>
      <c r="R1501" s="112"/>
      <c r="S1501" s="112"/>
      <c r="T1501" s="112"/>
      <c r="U1501" s="112"/>
      <c r="V1501" s="112"/>
      <c r="W1501" s="112"/>
      <c r="X1501" s="112"/>
      <c r="Y1501" s="112"/>
      <c r="Z1501" s="112"/>
      <c r="AA1501" s="112"/>
      <c r="AB1501" s="112"/>
      <c r="AC1501" s="112"/>
      <c r="AD1501" s="112"/>
      <c r="AE1501" s="112"/>
      <c r="AF1501" s="112"/>
      <c r="AG1501" s="112"/>
    </row>
  </sheetData>
  <mergeCells count="15">
    <mergeCell ref="B1279:AG1279"/>
    <mergeCell ref="B1397:AG1397"/>
    <mergeCell ref="B1501:AG1501"/>
    <mergeCell ref="B810:AG810"/>
    <mergeCell ref="B888:AG888"/>
    <mergeCell ref="B973:AG973"/>
    <mergeCell ref="B1073:AG1073"/>
    <mergeCell ref="B1145:AG1145"/>
    <mergeCell ref="B123:AG123"/>
    <mergeCell ref="B719:AG719"/>
    <mergeCell ref="B147:AG147"/>
    <mergeCell ref="B283:AG283"/>
    <mergeCell ref="B368:AG368"/>
    <mergeCell ref="B551:AG551"/>
    <mergeCell ref="B643:AG643"/>
  </mergeCells>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BBF26-B30B-4445-9DEE-4EFD04832E70}">
  <dimension ref="A1:AH1501"/>
  <sheetViews>
    <sheetView workbookViewId="0">
      <pane xSplit="2" ySplit="1" topLeftCell="C2" activePane="bottomRight" state="frozen"/>
      <selection pane="topRight" activeCell="C1" sqref="C1"/>
      <selection pane="bottomLeft" activeCell="A2" sqref="A2"/>
      <selection pane="bottomRight" activeCell="F34" sqref="F34"/>
    </sheetView>
  </sheetViews>
  <sheetFormatPr defaultColWidth="8.625" defaultRowHeight="15" customHeight="1" x14ac:dyDescent="0.2"/>
  <cols>
    <col min="1" max="1" width="19.625" style="42" hidden="1" customWidth="1"/>
    <col min="2" max="2" width="42.875" style="42" customWidth="1"/>
    <col min="3" max="16384" width="8.625" style="42"/>
  </cols>
  <sheetData>
    <row r="1" spans="1:33" ht="15" customHeight="1" thickBot="1" x14ac:dyDescent="0.25">
      <c r="B1" s="59" t="s">
        <v>481</v>
      </c>
      <c r="C1" s="56">
        <v>2021</v>
      </c>
      <c r="D1" s="56">
        <v>2022</v>
      </c>
      <c r="E1" s="56">
        <v>2023</v>
      </c>
      <c r="F1" s="56">
        <v>2024</v>
      </c>
      <c r="G1" s="56">
        <v>2025</v>
      </c>
      <c r="H1" s="56">
        <v>2026</v>
      </c>
      <c r="I1" s="56">
        <v>2027</v>
      </c>
      <c r="J1" s="56">
        <v>2028</v>
      </c>
      <c r="K1" s="56">
        <v>2029</v>
      </c>
      <c r="L1" s="56">
        <v>2030</v>
      </c>
      <c r="M1" s="56">
        <v>2031</v>
      </c>
      <c r="N1" s="56">
        <v>2032</v>
      </c>
      <c r="O1" s="56">
        <v>2033</v>
      </c>
      <c r="P1" s="56">
        <v>2034</v>
      </c>
      <c r="Q1" s="56">
        <v>2035</v>
      </c>
      <c r="R1" s="56">
        <v>2036</v>
      </c>
      <c r="S1" s="56">
        <v>2037</v>
      </c>
      <c r="T1" s="56">
        <v>2038</v>
      </c>
      <c r="U1" s="56">
        <v>2039</v>
      </c>
      <c r="V1" s="56">
        <v>2040</v>
      </c>
      <c r="W1" s="56">
        <v>2041</v>
      </c>
      <c r="X1" s="56">
        <v>2042</v>
      </c>
      <c r="Y1" s="56">
        <v>2043</v>
      </c>
      <c r="Z1" s="56">
        <v>2044</v>
      </c>
      <c r="AA1" s="56">
        <v>2045</v>
      </c>
      <c r="AB1" s="56">
        <v>2046</v>
      </c>
      <c r="AC1" s="56">
        <v>2047</v>
      </c>
      <c r="AD1" s="56">
        <v>2048</v>
      </c>
      <c r="AE1" s="56">
        <v>2049</v>
      </c>
      <c r="AF1" s="56">
        <v>2050</v>
      </c>
    </row>
    <row r="2" spans="1:33" ht="15" customHeight="1" thickTop="1" x14ac:dyDescent="0.2"/>
    <row r="3" spans="1:33" ht="15" customHeight="1" x14ac:dyDescent="0.2">
      <c r="C3" s="62" t="s">
        <v>33</v>
      </c>
      <c r="D3" s="62" t="s">
        <v>480</v>
      </c>
      <c r="E3" s="61"/>
      <c r="F3" s="61"/>
      <c r="G3" s="61"/>
    </row>
    <row r="4" spans="1:33" ht="15" customHeight="1" x14ac:dyDescent="0.2">
      <c r="C4" s="62" t="s">
        <v>34</v>
      </c>
      <c r="D4" s="62" t="s">
        <v>479</v>
      </c>
      <c r="E4" s="61"/>
      <c r="F4" s="61"/>
      <c r="G4" s="62" t="s">
        <v>478</v>
      </c>
    </row>
    <row r="5" spans="1:33" ht="15" customHeight="1" x14ac:dyDescent="0.2">
      <c r="C5" s="62" t="s">
        <v>36</v>
      </c>
      <c r="D5" s="62" t="s">
        <v>477</v>
      </c>
      <c r="E5" s="61"/>
      <c r="F5" s="61"/>
      <c r="G5" s="61"/>
    </row>
    <row r="6" spans="1:33" ht="15" customHeight="1" x14ac:dyDescent="0.2">
      <c r="C6" s="62" t="s">
        <v>37</v>
      </c>
      <c r="D6" s="61"/>
      <c r="E6" s="62" t="s">
        <v>476</v>
      </c>
      <c r="F6" s="61"/>
      <c r="G6" s="61"/>
    </row>
    <row r="7" spans="1:33" ht="12" customHeight="1" x14ac:dyDescent="0.2"/>
    <row r="8" spans="1:33" ht="12" customHeight="1" x14ac:dyDescent="0.2"/>
    <row r="9" spans="1:33" ht="12" customHeight="1" x14ac:dyDescent="0.2"/>
    <row r="10" spans="1:33" ht="15" customHeight="1" x14ac:dyDescent="0.25">
      <c r="A10" s="48" t="s">
        <v>179</v>
      </c>
      <c r="B10" s="60" t="s">
        <v>180</v>
      </c>
      <c r="AG10" s="57" t="s">
        <v>475</v>
      </c>
    </row>
    <row r="11" spans="1:33" ht="15" customHeight="1" x14ac:dyDescent="0.2">
      <c r="B11" s="59"/>
      <c r="AG11" s="57" t="s">
        <v>474</v>
      </c>
    </row>
    <row r="12" spans="1:33" ht="15" customHeight="1" x14ac:dyDescent="0.2">
      <c r="B12" s="59"/>
      <c r="C12" s="58"/>
      <c r="D12" s="58"/>
      <c r="E12" s="58"/>
      <c r="F12" s="58"/>
      <c r="G12" s="58"/>
      <c r="H12" s="58"/>
      <c r="I12" s="58"/>
      <c r="J12" s="58"/>
      <c r="K12" s="58"/>
      <c r="L12" s="58"/>
      <c r="M12" s="58"/>
      <c r="N12" s="58"/>
      <c r="O12" s="58"/>
      <c r="P12" s="58"/>
      <c r="Q12" s="58"/>
      <c r="R12" s="58"/>
      <c r="S12" s="58"/>
      <c r="T12" s="58"/>
      <c r="U12" s="58"/>
      <c r="V12" s="58"/>
      <c r="W12" s="58"/>
      <c r="X12" s="58"/>
      <c r="Y12" s="58"/>
      <c r="Z12" s="58"/>
      <c r="AA12" s="58"/>
      <c r="AB12" s="58"/>
      <c r="AC12" s="58"/>
      <c r="AD12" s="58"/>
      <c r="AE12" s="58"/>
      <c r="AF12" s="58"/>
      <c r="AG12" s="57" t="s">
        <v>473</v>
      </c>
    </row>
    <row r="13" spans="1:33" ht="15" customHeight="1" thickBot="1" x14ac:dyDescent="0.25">
      <c r="B13" s="56" t="s">
        <v>181</v>
      </c>
      <c r="C13" s="56">
        <v>2021</v>
      </c>
      <c r="D13" s="56">
        <v>2022</v>
      </c>
      <c r="E13" s="56">
        <v>2023</v>
      </c>
      <c r="F13" s="56">
        <v>2024</v>
      </c>
      <c r="G13" s="56">
        <v>2025</v>
      </c>
      <c r="H13" s="56">
        <v>2026</v>
      </c>
      <c r="I13" s="56">
        <v>2027</v>
      </c>
      <c r="J13" s="56">
        <v>2028</v>
      </c>
      <c r="K13" s="56">
        <v>2029</v>
      </c>
      <c r="L13" s="56">
        <v>2030</v>
      </c>
      <c r="M13" s="56">
        <v>2031</v>
      </c>
      <c r="N13" s="56">
        <v>2032</v>
      </c>
      <c r="O13" s="56">
        <v>2033</v>
      </c>
      <c r="P13" s="56">
        <v>2034</v>
      </c>
      <c r="Q13" s="56">
        <v>2035</v>
      </c>
      <c r="R13" s="56">
        <v>2036</v>
      </c>
      <c r="S13" s="56">
        <v>2037</v>
      </c>
      <c r="T13" s="56">
        <v>2038</v>
      </c>
      <c r="U13" s="56">
        <v>2039</v>
      </c>
      <c r="V13" s="56">
        <v>2040</v>
      </c>
      <c r="W13" s="56">
        <v>2041</v>
      </c>
      <c r="X13" s="56">
        <v>2042</v>
      </c>
      <c r="Y13" s="56">
        <v>2043</v>
      </c>
      <c r="Z13" s="56">
        <v>2044</v>
      </c>
      <c r="AA13" s="56">
        <v>2045</v>
      </c>
      <c r="AB13" s="56">
        <v>2046</v>
      </c>
      <c r="AC13" s="56">
        <v>2047</v>
      </c>
      <c r="AD13" s="56">
        <v>2048</v>
      </c>
      <c r="AE13" s="56">
        <v>2049</v>
      </c>
      <c r="AF13" s="56">
        <v>2050</v>
      </c>
      <c r="AG13" s="55" t="s">
        <v>472</v>
      </c>
    </row>
    <row r="14" spans="1:33" ht="15" customHeight="1" thickTop="1" x14ac:dyDescent="0.2">
      <c r="AG14" s="54"/>
    </row>
    <row r="15" spans="1:33" ht="15" customHeight="1" x14ac:dyDescent="0.2">
      <c r="B15" s="50" t="s">
        <v>490</v>
      </c>
    </row>
    <row r="16" spans="1:33" ht="15" customHeight="1" x14ac:dyDescent="0.2">
      <c r="B16" s="50" t="s">
        <v>489</v>
      </c>
    </row>
    <row r="17" spans="1:33" ht="15" customHeight="1" x14ac:dyDescent="0.2">
      <c r="A17" s="48" t="s">
        <v>184</v>
      </c>
      <c r="B17" s="47" t="s">
        <v>185</v>
      </c>
      <c r="C17" s="49">
        <v>0.72063999999999995</v>
      </c>
      <c r="D17" s="49">
        <v>0.71453500000000003</v>
      </c>
      <c r="E17" s="49">
        <v>0.71157899999999996</v>
      </c>
      <c r="F17" s="49">
        <v>0.71256299999999995</v>
      </c>
      <c r="G17" s="49">
        <v>0.71369700000000003</v>
      </c>
      <c r="H17" s="49">
        <v>0.71333400000000002</v>
      </c>
      <c r="I17" s="49">
        <v>0.71186099999999997</v>
      </c>
      <c r="J17" s="49">
        <v>0.70937700000000004</v>
      </c>
      <c r="K17" s="49">
        <v>0.70638999999999996</v>
      </c>
      <c r="L17" s="49">
        <v>0.70321900000000004</v>
      </c>
      <c r="M17" s="49">
        <v>0.70015400000000005</v>
      </c>
      <c r="N17" s="49">
        <v>0.69782999999999995</v>
      </c>
      <c r="O17" s="49">
        <v>0.69562199999999996</v>
      </c>
      <c r="P17" s="49">
        <v>0.69386300000000001</v>
      </c>
      <c r="Q17" s="49">
        <v>0.69276800000000005</v>
      </c>
      <c r="R17" s="49">
        <v>0.691882</v>
      </c>
      <c r="S17" s="49">
        <v>0.69082200000000005</v>
      </c>
      <c r="T17" s="49">
        <v>0.689828</v>
      </c>
      <c r="U17" s="49">
        <v>0.688809</v>
      </c>
      <c r="V17" s="49">
        <v>0.68746399999999996</v>
      </c>
      <c r="W17" s="49">
        <v>0.68709500000000001</v>
      </c>
      <c r="X17" s="49">
        <v>0.68640299999999999</v>
      </c>
      <c r="Y17" s="49">
        <v>0.68573700000000004</v>
      </c>
      <c r="Z17" s="49">
        <v>0.68524200000000002</v>
      </c>
      <c r="AA17" s="49">
        <v>0.68474299999999999</v>
      </c>
      <c r="AB17" s="49">
        <v>0.68416999999999994</v>
      </c>
      <c r="AC17" s="49">
        <v>0.68354999999999999</v>
      </c>
      <c r="AD17" s="49">
        <v>0.68296599999999996</v>
      </c>
      <c r="AE17" s="49">
        <v>0.68229899999999999</v>
      </c>
      <c r="AF17" s="49">
        <v>0.68173399999999995</v>
      </c>
      <c r="AG17" s="45">
        <v>-1.9120000000000001E-3</v>
      </c>
    </row>
    <row r="18" spans="1:33" ht="15" customHeight="1" x14ac:dyDescent="0.2">
      <c r="A18" s="48" t="s">
        <v>186</v>
      </c>
      <c r="B18" s="47" t="s">
        <v>187</v>
      </c>
      <c r="C18" s="49">
        <v>1.0438609999999999</v>
      </c>
      <c r="D18" s="49">
        <v>1.044662</v>
      </c>
      <c r="E18" s="49">
        <v>1.045121</v>
      </c>
      <c r="F18" s="49">
        <v>1.0519130000000001</v>
      </c>
      <c r="G18" s="49">
        <v>1.059402</v>
      </c>
      <c r="H18" s="49">
        <v>1.064452</v>
      </c>
      <c r="I18" s="49">
        <v>1.067958</v>
      </c>
      <c r="J18" s="49">
        <v>1.069437</v>
      </c>
      <c r="K18" s="49">
        <v>1.0700499999999999</v>
      </c>
      <c r="L18" s="49">
        <v>1.0697319999999999</v>
      </c>
      <c r="M18" s="49">
        <v>1.0700240000000001</v>
      </c>
      <c r="N18" s="49">
        <v>1.07151</v>
      </c>
      <c r="O18" s="49">
        <v>1.072986</v>
      </c>
      <c r="P18" s="49">
        <v>1.0750820000000001</v>
      </c>
      <c r="Q18" s="49">
        <v>1.0784750000000001</v>
      </c>
      <c r="R18" s="49">
        <v>1.082371</v>
      </c>
      <c r="S18" s="49">
        <v>1.0859529999999999</v>
      </c>
      <c r="T18" s="49">
        <v>1.089798</v>
      </c>
      <c r="U18" s="49">
        <v>1.0933550000000001</v>
      </c>
      <c r="V18" s="49">
        <v>1.09639</v>
      </c>
      <c r="W18" s="49">
        <v>1.100598</v>
      </c>
      <c r="X18" s="49">
        <v>1.104759</v>
      </c>
      <c r="Y18" s="49">
        <v>1.1089800000000001</v>
      </c>
      <c r="Z18" s="49">
        <v>1.1134360000000001</v>
      </c>
      <c r="AA18" s="49">
        <v>1.11781</v>
      </c>
      <c r="AB18" s="49">
        <v>1.121936</v>
      </c>
      <c r="AC18" s="49">
        <v>1.1258280000000001</v>
      </c>
      <c r="AD18" s="49">
        <v>1.1297759999999999</v>
      </c>
      <c r="AE18" s="49">
        <v>1.133497</v>
      </c>
      <c r="AF18" s="49">
        <v>1.137491</v>
      </c>
      <c r="AG18" s="45">
        <v>2.9659999999999999E-3</v>
      </c>
    </row>
    <row r="19" spans="1:33" ht="15" customHeight="1" x14ac:dyDescent="0.2">
      <c r="A19" s="48" t="s">
        <v>188</v>
      </c>
      <c r="B19" s="47" t="s">
        <v>189</v>
      </c>
      <c r="C19" s="49">
        <v>0.38925300000000002</v>
      </c>
      <c r="D19" s="49">
        <v>0.38846199999999997</v>
      </c>
      <c r="E19" s="49">
        <v>0.38907700000000001</v>
      </c>
      <c r="F19" s="49">
        <v>0.39085500000000001</v>
      </c>
      <c r="G19" s="49">
        <v>0.39267800000000003</v>
      </c>
      <c r="H19" s="49">
        <v>0.39396599999999998</v>
      </c>
      <c r="I19" s="49">
        <v>0.39495000000000002</v>
      </c>
      <c r="J19" s="49">
        <v>0.39559100000000003</v>
      </c>
      <c r="K19" s="49">
        <v>0.39613700000000002</v>
      </c>
      <c r="L19" s="49">
        <v>0.39554299999999998</v>
      </c>
      <c r="M19" s="49">
        <v>0.39541100000000001</v>
      </c>
      <c r="N19" s="49">
        <v>0.39568700000000001</v>
      </c>
      <c r="O19" s="49">
        <v>0.39605400000000002</v>
      </c>
      <c r="P19" s="49">
        <v>0.39660299999999998</v>
      </c>
      <c r="Q19" s="49">
        <v>0.39749499999999999</v>
      </c>
      <c r="R19" s="49">
        <v>0.39852100000000001</v>
      </c>
      <c r="S19" s="49">
        <v>0.399536</v>
      </c>
      <c r="T19" s="49">
        <v>0.40060099999999998</v>
      </c>
      <c r="U19" s="49">
        <v>0.40159800000000001</v>
      </c>
      <c r="V19" s="49">
        <v>0.40251399999999998</v>
      </c>
      <c r="W19" s="49">
        <v>0.40414499999999998</v>
      </c>
      <c r="X19" s="49">
        <v>0.40572200000000003</v>
      </c>
      <c r="Y19" s="49">
        <v>0.40730899999999998</v>
      </c>
      <c r="Z19" s="49">
        <v>0.40904099999999999</v>
      </c>
      <c r="AA19" s="49">
        <v>0.41075099999999998</v>
      </c>
      <c r="AB19" s="49">
        <v>0.41248699999999999</v>
      </c>
      <c r="AC19" s="49">
        <v>0.41427199999999997</v>
      </c>
      <c r="AD19" s="49">
        <v>0.41603200000000001</v>
      </c>
      <c r="AE19" s="49">
        <v>0.417742</v>
      </c>
      <c r="AF19" s="49">
        <v>0.41958499999999999</v>
      </c>
      <c r="AG19" s="45">
        <v>2.591E-3</v>
      </c>
    </row>
    <row r="20" spans="1:33" ht="15" customHeight="1" x14ac:dyDescent="0.2">
      <c r="A20" s="48" t="s">
        <v>190</v>
      </c>
      <c r="B20" s="47" t="s">
        <v>191</v>
      </c>
      <c r="C20" s="49">
        <v>0.59274400000000005</v>
      </c>
      <c r="D20" s="49">
        <v>0.588808</v>
      </c>
      <c r="E20" s="49">
        <v>0.59275299999999997</v>
      </c>
      <c r="F20" s="49">
        <v>0.59840899999999997</v>
      </c>
      <c r="G20" s="49">
        <v>0.60443999999999998</v>
      </c>
      <c r="H20" s="49">
        <v>0.60910500000000001</v>
      </c>
      <c r="I20" s="49">
        <v>0.61269499999999999</v>
      </c>
      <c r="J20" s="49">
        <v>0.61547600000000002</v>
      </c>
      <c r="K20" s="49">
        <v>0.61779799999999996</v>
      </c>
      <c r="L20" s="49">
        <v>0.61993200000000004</v>
      </c>
      <c r="M20" s="49">
        <v>0.62213099999999999</v>
      </c>
      <c r="N20" s="49">
        <v>0.62519800000000003</v>
      </c>
      <c r="O20" s="49">
        <v>0.62834999999999996</v>
      </c>
      <c r="P20" s="49">
        <v>0.63184600000000002</v>
      </c>
      <c r="Q20" s="49">
        <v>0.63597499999999996</v>
      </c>
      <c r="R20" s="49">
        <v>0.64019499999999996</v>
      </c>
      <c r="S20" s="49">
        <v>0.64423299999999994</v>
      </c>
      <c r="T20" s="49">
        <v>0.648204</v>
      </c>
      <c r="U20" s="49">
        <v>0.652034</v>
      </c>
      <c r="V20" s="49">
        <v>0.65551099999999995</v>
      </c>
      <c r="W20" s="49">
        <v>0.65980000000000005</v>
      </c>
      <c r="X20" s="49">
        <v>0.66413299999999997</v>
      </c>
      <c r="Y20" s="49">
        <v>0.66849599999999998</v>
      </c>
      <c r="Z20" s="49">
        <v>0.67314600000000002</v>
      </c>
      <c r="AA20" s="49">
        <v>0.67777399999999999</v>
      </c>
      <c r="AB20" s="49">
        <v>0.68241499999999999</v>
      </c>
      <c r="AC20" s="49">
        <v>0.68701900000000005</v>
      </c>
      <c r="AD20" s="49">
        <v>0.69155699999999998</v>
      </c>
      <c r="AE20" s="49">
        <v>0.69599200000000006</v>
      </c>
      <c r="AF20" s="49">
        <v>0.70058900000000002</v>
      </c>
      <c r="AG20" s="45">
        <v>5.7809999999999997E-3</v>
      </c>
    </row>
    <row r="21" spans="1:33" ht="15" customHeight="1" x14ac:dyDescent="0.2">
      <c r="A21" s="48" t="s">
        <v>192</v>
      </c>
      <c r="B21" s="47" t="s">
        <v>193</v>
      </c>
      <c r="C21" s="49">
        <v>0.546462</v>
      </c>
      <c r="D21" s="49">
        <v>0.54353600000000002</v>
      </c>
      <c r="E21" s="49">
        <v>0.54658799999999996</v>
      </c>
      <c r="F21" s="49">
        <v>0.552037</v>
      </c>
      <c r="G21" s="49">
        <v>0.55782500000000002</v>
      </c>
      <c r="H21" s="49">
        <v>0.56187299999999996</v>
      </c>
      <c r="I21" s="49">
        <v>0.56479299999999999</v>
      </c>
      <c r="J21" s="49">
        <v>0.56658299999999995</v>
      </c>
      <c r="K21" s="49">
        <v>0.567801</v>
      </c>
      <c r="L21" s="49">
        <v>0.56864400000000004</v>
      </c>
      <c r="M21" s="49">
        <v>0.56950000000000001</v>
      </c>
      <c r="N21" s="49">
        <v>0.57122499999999998</v>
      </c>
      <c r="O21" s="49">
        <v>0.57301299999999999</v>
      </c>
      <c r="P21" s="49">
        <v>0.57527600000000001</v>
      </c>
      <c r="Q21" s="49">
        <v>0.57836699999999996</v>
      </c>
      <c r="R21" s="49">
        <v>0.58170900000000003</v>
      </c>
      <c r="S21" s="49">
        <v>0.58492</v>
      </c>
      <c r="T21" s="49">
        <v>0.58818599999999999</v>
      </c>
      <c r="U21" s="49">
        <v>0.59137700000000004</v>
      </c>
      <c r="V21" s="49">
        <v>0.594252</v>
      </c>
      <c r="W21" s="49">
        <v>0.59762199999999999</v>
      </c>
      <c r="X21" s="49">
        <v>0.60111999999999999</v>
      </c>
      <c r="Y21" s="49">
        <v>0.604688</v>
      </c>
      <c r="Z21" s="49">
        <v>0.60848500000000005</v>
      </c>
      <c r="AA21" s="49">
        <v>0.61228000000000005</v>
      </c>
      <c r="AB21" s="49">
        <v>0.61605299999999996</v>
      </c>
      <c r="AC21" s="49">
        <v>0.61967099999999997</v>
      </c>
      <c r="AD21" s="49">
        <v>0.62332399999999999</v>
      </c>
      <c r="AE21" s="49">
        <v>0.62691300000000005</v>
      </c>
      <c r="AF21" s="49">
        <v>0.63065300000000002</v>
      </c>
      <c r="AG21" s="45">
        <v>4.9529999999999999E-3</v>
      </c>
    </row>
    <row r="22" spans="1:33" ht="15" customHeight="1" x14ac:dyDescent="0.2">
      <c r="A22" s="48" t="s">
        <v>194</v>
      </c>
      <c r="B22" s="47" t="s">
        <v>195</v>
      </c>
      <c r="C22" s="49">
        <v>0.60391700000000004</v>
      </c>
      <c r="D22" s="49">
        <v>0.60161399999999998</v>
      </c>
      <c r="E22" s="49">
        <v>0.60626100000000005</v>
      </c>
      <c r="F22" s="49">
        <v>0.61277000000000004</v>
      </c>
      <c r="G22" s="49">
        <v>0.61931999999999998</v>
      </c>
      <c r="H22" s="49">
        <v>0.62391700000000005</v>
      </c>
      <c r="I22" s="49">
        <v>0.62728300000000004</v>
      </c>
      <c r="J22" s="49">
        <v>0.62963100000000005</v>
      </c>
      <c r="K22" s="49">
        <v>0.63163800000000003</v>
      </c>
      <c r="L22" s="49">
        <v>0.63344999999999996</v>
      </c>
      <c r="M22" s="49">
        <v>0.63530200000000003</v>
      </c>
      <c r="N22" s="49">
        <v>0.63812599999999997</v>
      </c>
      <c r="O22" s="49">
        <v>0.64110500000000004</v>
      </c>
      <c r="P22" s="49">
        <v>0.64441000000000004</v>
      </c>
      <c r="Q22" s="49">
        <v>0.64836099999999997</v>
      </c>
      <c r="R22" s="49">
        <v>0.65235200000000004</v>
      </c>
      <c r="S22" s="49">
        <v>0.65618299999999996</v>
      </c>
      <c r="T22" s="49">
        <v>0.66012400000000004</v>
      </c>
      <c r="U22" s="49">
        <v>0.66398599999999997</v>
      </c>
      <c r="V22" s="49">
        <v>0.66740999999999995</v>
      </c>
      <c r="W22" s="49">
        <v>0.67164000000000001</v>
      </c>
      <c r="X22" s="49">
        <v>0.67540100000000003</v>
      </c>
      <c r="Y22" s="49">
        <v>0.67907099999999998</v>
      </c>
      <c r="Z22" s="49">
        <v>0.68287699999999996</v>
      </c>
      <c r="AA22" s="49">
        <v>0.68656899999999998</v>
      </c>
      <c r="AB22" s="49">
        <v>0.69020000000000004</v>
      </c>
      <c r="AC22" s="49">
        <v>0.69373899999999999</v>
      </c>
      <c r="AD22" s="49">
        <v>0.697106</v>
      </c>
      <c r="AE22" s="49">
        <v>0.70017399999999996</v>
      </c>
      <c r="AF22" s="49">
        <v>0.70320899999999997</v>
      </c>
      <c r="AG22" s="45">
        <v>5.2630000000000003E-3</v>
      </c>
    </row>
    <row r="23" spans="1:33" ht="15" customHeight="1" x14ac:dyDescent="0.2">
      <c r="A23" s="48" t="s">
        <v>196</v>
      </c>
      <c r="B23" s="47" t="s">
        <v>197</v>
      </c>
      <c r="C23" s="49">
        <v>0.93929200000000002</v>
      </c>
      <c r="D23" s="49">
        <v>0.93432099999999996</v>
      </c>
      <c r="E23" s="49">
        <v>0.93720400000000004</v>
      </c>
      <c r="F23" s="49">
        <v>0.943218</v>
      </c>
      <c r="G23" s="49">
        <v>0.949932</v>
      </c>
      <c r="H23" s="49">
        <v>0.95315700000000003</v>
      </c>
      <c r="I23" s="49">
        <v>0.95547099999999996</v>
      </c>
      <c r="J23" s="49">
        <v>0.95687999999999995</v>
      </c>
      <c r="K23" s="49">
        <v>0.95813899999999996</v>
      </c>
      <c r="L23" s="49">
        <v>0.95859899999999998</v>
      </c>
      <c r="M23" s="49">
        <v>0.959314</v>
      </c>
      <c r="N23" s="49">
        <v>0.96157999999999999</v>
      </c>
      <c r="O23" s="49">
        <v>0.96398300000000003</v>
      </c>
      <c r="P23" s="49">
        <v>0.96743900000000005</v>
      </c>
      <c r="Q23" s="49">
        <v>0.97270900000000005</v>
      </c>
      <c r="R23" s="49">
        <v>0.97919999999999996</v>
      </c>
      <c r="S23" s="49">
        <v>0.98585800000000001</v>
      </c>
      <c r="T23" s="49">
        <v>0.99344900000000003</v>
      </c>
      <c r="U23" s="49">
        <v>1.0012160000000001</v>
      </c>
      <c r="V23" s="49">
        <v>1.0088140000000001</v>
      </c>
      <c r="W23" s="49">
        <v>1.018141</v>
      </c>
      <c r="X23" s="49">
        <v>1.0281439999999999</v>
      </c>
      <c r="Y23" s="49">
        <v>1.038727</v>
      </c>
      <c r="Z23" s="49">
        <v>1.050449</v>
      </c>
      <c r="AA23" s="49">
        <v>1.062908</v>
      </c>
      <c r="AB23" s="49">
        <v>1.0761099999999999</v>
      </c>
      <c r="AC23" s="49">
        <v>1.090239</v>
      </c>
      <c r="AD23" s="49">
        <v>1.105297</v>
      </c>
      <c r="AE23" s="49">
        <v>1.1208929999999999</v>
      </c>
      <c r="AF23" s="49">
        <v>1.1381250000000001</v>
      </c>
      <c r="AG23" s="45">
        <v>6.6429999999999996E-3</v>
      </c>
    </row>
    <row r="24" spans="1:33" ht="15" customHeight="1" x14ac:dyDescent="0.2">
      <c r="A24" s="48" t="s">
        <v>198</v>
      </c>
      <c r="B24" s="47" t="s">
        <v>199</v>
      </c>
      <c r="C24" s="49">
        <v>0.63187800000000005</v>
      </c>
      <c r="D24" s="49">
        <v>0.62956500000000004</v>
      </c>
      <c r="E24" s="49">
        <v>0.62893200000000005</v>
      </c>
      <c r="F24" s="49">
        <v>0.63168999999999997</v>
      </c>
      <c r="G24" s="49">
        <v>0.63489899999999999</v>
      </c>
      <c r="H24" s="49">
        <v>0.636158</v>
      </c>
      <c r="I24" s="49">
        <v>0.63668999999999998</v>
      </c>
      <c r="J24" s="49">
        <v>0.63650899999999999</v>
      </c>
      <c r="K24" s="49">
        <v>0.63607599999999997</v>
      </c>
      <c r="L24" s="49">
        <v>0.63513799999999998</v>
      </c>
      <c r="M24" s="49">
        <v>0.63441499999999995</v>
      </c>
      <c r="N24" s="49">
        <v>0.63449100000000003</v>
      </c>
      <c r="O24" s="49">
        <v>0.63471200000000005</v>
      </c>
      <c r="P24" s="49">
        <v>0.63539400000000001</v>
      </c>
      <c r="Q24" s="49">
        <v>0.63682499999999997</v>
      </c>
      <c r="R24" s="49">
        <v>0.63863899999999996</v>
      </c>
      <c r="S24" s="49">
        <v>0.64038499999999998</v>
      </c>
      <c r="T24" s="49">
        <v>0.64240299999999995</v>
      </c>
      <c r="U24" s="49">
        <v>0.64432800000000001</v>
      </c>
      <c r="V24" s="49">
        <v>0.64588699999999999</v>
      </c>
      <c r="W24" s="49">
        <v>0.64835699999999996</v>
      </c>
      <c r="X24" s="49">
        <v>0.650675</v>
      </c>
      <c r="Y24" s="49">
        <v>0.65310900000000005</v>
      </c>
      <c r="Z24" s="49">
        <v>0.65566199999999997</v>
      </c>
      <c r="AA24" s="49">
        <v>0.65813500000000003</v>
      </c>
      <c r="AB24" s="49">
        <v>0.66062900000000002</v>
      </c>
      <c r="AC24" s="49">
        <v>0.66303000000000001</v>
      </c>
      <c r="AD24" s="49">
        <v>0.66553099999999998</v>
      </c>
      <c r="AE24" s="49">
        <v>0.66797899999999999</v>
      </c>
      <c r="AF24" s="49">
        <v>0.67059199999999997</v>
      </c>
      <c r="AG24" s="45">
        <v>2.0530000000000001E-3</v>
      </c>
    </row>
    <row r="25" spans="1:33" ht="12" customHeight="1" x14ac:dyDescent="0.2">
      <c r="A25" s="48" t="s">
        <v>200</v>
      </c>
      <c r="B25" s="47" t="s">
        <v>201</v>
      </c>
      <c r="C25" s="49">
        <v>1.445981</v>
      </c>
      <c r="D25" s="49">
        <v>1.4398420000000001</v>
      </c>
      <c r="E25" s="49">
        <v>1.4338329999999999</v>
      </c>
      <c r="F25" s="49">
        <v>1.4397040000000001</v>
      </c>
      <c r="G25" s="49">
        <v>1.4468589999999999</v>
      </c>
      <c r="H25" s="49">
        <v>1.4510689999999999</v>
      </c>
      <c r="I25" s="49">
        <v>1.4534389999999999</v>
      </c>
      <c r="J25" s="49">
        <v>1.4532309999999999</v>
      </c>
      <c r="K25" s="49">
        <v>1.452081</v>
      </c>
      <c r="L25" s="49">
        <v>1.44909</v>
      </c>
      <c r="M25" s="49">
        <v>1.4470430000000001</v>
      </c>
      <c r="N25" s="49">
        <v>1.447109</v>
      </c>
      <c r="O25" s="49">
        <v>1.44757</v>
      </c>
      <c r="P25" s="49">
        <v>1.449058</v>
      </c>
      <c r="Q25" s="49">
        <v>1.452216</v>
      </c>
      <c r="R25" s="49">
        <v>1.4558690000000001</v>
      </c>
      <c r="S25" s="49">
        <v>1.4590259999999999</v>
      </c>
      <c r="T25" s="49">
        <v>1.4622040000000001</v>
      </c>
      <c r="U25" s="49">
        <v>1.465149</v>
      </c>
      <c r="V25" s="49">
        <v>1.4673050000000001</v>
      </c>
      <c r="W25" s="49">
        <v>1.4719409999999999</v>
      </c>
      <c r="X25" s="49">
        <v>1.475703</v>
      </c>
      <c r="Y25" s="49">
        <v>1.479263</v>
      </c>
      <c r="Z25" s="49">
        <v>1.4832160000000001</v>
      </c>
      <c r="AA25" s="49">
        <v>1.4872259999999999</v>
      </c>
      <c r="AB25" s="49">
        <v>1.4912259999999999</v>
      </c>
      <c r="AC25" s="49">
        <v>1.4953369999999999</v>
      </c>
      <c r="AD25" s="49">
        <v>1.499519</v>
      </c>
      <c r="AE25" s="49">
        <v>1.5033920000000001</v>
      </c>
      <c r="AF25" s="49">
        <v>1.5076339999999999</v>
      </c>
      <c r="AG25" s="45">
        <v>1.441E-3</v>
      </c>
    </row>
    <row r="26" spans="1:33" ht="12" customHeight="1" x14ac:dyDescent="0.2">
      <c r="A26" s="48" t="s">
        <v>202</v>
      </c>
      <c r="B26" s="47" t="s">
        <v>203</v>
      </c>
      <c r="C26" s="49">
        <v>0.43087700000000001</v>
      </c>
      <c r="D26" s="49">
        <v>0.43093700000000001</v>
      </c>
      <c r="E26" s="49">
        <v>0.43296800000000002</v>
      </c>
      <c r="F26" s="49">
        <v>0.43649399999999999</v>
      </c>
      <c r="G26" s="49">
        <v>0.44026100000000001</v>
      </c>
      <c r="H26" s="49">
        <v>0.44336700000000001</v>
      </c>
      <c r="I26" s="49">
        <v>0.44598399999999999</v>
      </c>
      <c r="J26" s="49">
        <v>0.44790000000000002</v>
      </c>
      <c r="K26" s="49">
        <v>0.44970100000000002</v>
      </c>
      <c r="L26" s="49">
        <v>0.45085799999999998</v>
      </c>
      <c r="M26" s="49">
        <v>0.45221899999999998</v>
      </c>
      <c r="N26" s="49">
        <v>0.45399899999999999</v>
      </c>
      <c r="O26" s="49">
        <v>0.45591999999999999</v>
      </c>
      <c r="P26" s="49">
        <v>0.45813700000000002</v>
      </c>
      <c r="Q26" s="49">
        <v>0.46088800000000002</v>
      </c>
      <c r="R26" s="49">
        <v>0.46382499999999999</v>
      </c>
      <c r="S26" s="49">
        <v>0.46672599999999997</v>
      </c>
      <c r="T26" s="49">
        <v>0.46967799999999998</v>
      </c>
      <c r="U26" s="49">
        <v>0.47259400000000001</v>
      </c>
      <c r="V26" s="49">
        <v>0.47516199999999997</v>
      </c>
      <c r="W26" s="49">
        <v>0.47867599999999999</v>
      </c>
      <c r="X26" s="49">
        <v>0.48169400000000001</v>
      </c>
      <c r="Y26" s="49">
        <v>0.48458699999999999</v>
      </c>
      <c r="Z26" s="49">
        <v>0.48756899999999997</v>
      </c>
      <c r="AA26" s="49">
        <v>0.49055700000000002</v>
      </c>
      <c r="AB26" s="49">
        <v>0.493481</v>
      </c>
      <c r="AC26" s="49">
        <v>0.49634499999999998</v>
      </c>
      <c r="AD26" s="49">
        <v>0.49920199999999998</v>
      </c>
      <c r="AE26" s="49">
        <v>0.50195000000000001</v>
      </c>
      <c r="AF26" s="49">
        <v>0.504772</v>
      </c>
      <c r="AG26" s="45">
        <v>5.4730000000000004E-3</v>
      </c>
    </row>
    <row r="27" spans="1:33" ht="12" customHeight="1" x14ac:dyDescent="0.2">
      <c r="A27" s="48" t="s">
        <v>204</v>
      </c>
      <c r="B27" s="47" t="s">
        <v>205</v>
      </c>
      <c r="C27" s="49">
        <v>0.40516999999999997</v>
      </c>
      <c r="D27" s="49">
        <v>0.40997299999999998</v>
      </c>
      <c r="E27" s="49">
        <v>0.40978799999999999</v>
      </c>
      <c r="F27" s="49">
        <v>0.41356900000000002</v>
      </c>
      <c r="G27" s="49">
        <v>0.41733300000000001</v>
      </c>
      <c r="H27" s="49">
        <v>0.42114800000000002</v>
      </c>
      <c r="I27" s="49">
        <v>0.424705</v>
      </c>
      <c r="J27" s="49">
        <v>0.42749700000000002</v>
      </c>
      <c r="K27" s="49">
        <v>0.42987300000000001</v>
      </c>
      <c r="L27" s="49">
        <v>0.43175799999999998</v>
      </c>
      <c r="M27" s="49">
        <v>0.43354399999999998</v>
      </c>
      <c r="N27" s="49">
        <v>0.43571500000000002</v>
      </c>
      <c r="O27" s="49">
        <v>0.43791200000000002</v>
      </c>
      <c r="P27" s="49">
        <v>0.44039800000000001</v>
      </c>
      <c r="Q27" s="49">
        <v>0.44330900000000001</v>
      </c>
      <c r="R27" s="49">
        <v>0.44639899999999999</v>
      </c>
      <c r="S27" s="49">
        <v>0.44925500000000002</v>
      </c>
      <c r="T27" s="49">
        <v>0.45225799999999999</v>
      </c>
      <c r="U27" s="49">
        <v>0.45527400000000001</v>
      </c>
      <c r="V27" s="49">
        <v>0.45805000000000001</v>
      </c>
      <c r="W27" s="49">
        <v>0.46150200000000002</v>
      </c>
      <c r="X27" s="49">
        <v>0.464777</v>
      </c>
      <c r="Y27" s="49">
        <v>0.467999</v>
      </c>
      <c r="Z27" s="49">
        <v>0.47122199999999997</v>
      </c>
      <c r="AA27" s="49">
        <v>0.474443</v>
      </c>
      <c r="AB27" s="49">
        <v>0.47757699999999997</v>
      </c>
      <c r="AC27" s="49">
        <v>0.48067199999999999</v>
      </c>
      <c r="AD27" s="49">
        <v>0.48386800000000002</v>
      </c>
      <c r="AE27" s="49">
        <v>0.48700199999999999</v>
      </c>
      <c r="AF27" s="49">
        <v>0.49032100000000001</v>
      </c>
      <c r="AG27" s="45">
        <v>6.5989999999999998E-3</v>
      </c>
    </row>
    <row r="28" spans="1:33" ht="12" customHeight="1" x14ac:dyDescent="0.2">
      <c r="A28" s="48" t="s">
        <v>206</v>
      </c>
      <c r="B28" s="50" t="s">
        <v>207</v>
      </c>
      <c r="C28" s="63">
        <v>7.7500749999999998</v>
      </c>
      <c r="D28" s="63">
        <v>7.726254</v>
      </c>
      <c r="E28" s="63">
        <v>7.7341040000000003</v>
      </c>
      <c r="F28" s="63">
        <v>7.7832229999999996</v>
      </c>
      <c r="G28" s="63">
        <v>7.836646</v>
      </c>
      <c r="H28" s="63">
        <v>7.8715460000000004</v>
      </c>
      <c r="I28" s="63">
        <v>7.8958300000000001</v>
      </c>
      <c r="J28" s="63">
        <v>7.9081130000000002</v>
      </c>
      <c r="K28" s="63">
        <v>7.9156829999999996</v>
      </c>
      <c r="L28" s="63">
        <v>7.9159629999999996</v>
      </c>
      <c r="M28" s="63">
        <v>7.9190560000000003</v>
      </c>
      <c r="N28" s="63">
        <v>7.9324680000000001</v>
      </c>
      <c r="O28" s="63">
        <v>7.947228</v>
      </c>
      <c r="P28" s="63">
        <v>7.9675050000000001</v>
      </c>
      <c r="Q28" s="63">
        <v>7.9973879999999999</v>
      </c>
      <c r="R28" s="63">
        <v>8.0309629999999999</v>
      </c>
      <c r="S28" s="63">
        <v>8.0628969999999995</v>
      </c>
      <c r="T28" s="63">
        <v>8.0967339999999997</v>
      </c>
      <c r="U28" s="63">
        <v>8.1297200000000007</v>
      </c>
      <c r="V28" s="63">
        <v>8.1587619999999994</v>
      </c>
      <c r="W28" s="63">
        <v>8.1995170000000002</v>
      </c>
      <c r="X28" s="63">
        <v>8.2385330000000003</v>
      </c>
      <c r="Y28" s="63">
        <v>8.2779670000000003</v>
      </c>
      <c r="Z28" s="63">
        <v>8.3203449999999997</v>
      </c>
      <c r="AA28" s="63">
        <v>8.3631949999999993</v>
      </c>
      <c r="AB28" s="63">
        <v>8.4062819999999991</v>
      </c>
      <c r="AC28" s="63">
        <v>8.4497020000000003</v>
      </c>
      <c r="AD28" s="63">
        <v>8.4941790000000008</v>
      </c>
      <c r="AE28" s="63">
        <v>8.5378319999999999</v>
      </c>
      <c r="AF28" s="63">
        <v>8.5847040000000003</v>
      </c>
      <c r="AG28" s="52">
        <v>3.5330000000000001E-3</v>
      </c>
    </row>
    <row r="29" spans="1:33" ht="12" customHeight="1" x14ac:dyDescent="0.2"/>
    <row r="30" spans="1:33" ht="12" customHeight="1" x14ac:dyDescent="0.2">
      <c r="B30" s="50" t="s">
        <v>208</v>
      </c>
    </row>
    <row r="31" spans="1:33" ht="12" customHeight="1" x14ac:dyDescent="0.2">
      <c r="B31" s="50" t="s">
        <v>209</v>
      </c>
    </row>
    <row r="32" spans="1:33" ht="12" customHeight="1" x14ac:dyDescent="0.2">
      <c r="A32" s="48" t="s">
        <v>210</v>
      </c>
      <c r="B32" s="47" t="s">
        <v>185</v>
      </c>
      <c r="C32" s="49">
        <v>10.46392</v>
      </c>
      <c r="D32" s="49">
        <v>10.530961</v>
      </c>
      <c r="E32" s="49">
        <v>10.599128</v>
      </c>
      <c r="F32" s="49">
        <v>10.668733</v>
      </c>
      <c r="G32" s="49">
        <v>10.739113</v>
      </c>
      <c r="H32" s="49">
        <v>10.810936</v>
      </c>
      <c r="I32" s="49">
        <v>10.883076000000001</v>
      </c>
      <c r="J32" s="49">
        <v>10.955246000000001</v>
      </c>
      <c r="K32" s="49">
        <v>11.027687999999999</v>
      </c>
      <c r="L32" s="49">
        <v>11.100706000000001</v>
      </c>
      <c r="M32" s="49">
        <v>11.174276000000001</v>
      </c>
      <c r="N32" s="49">
        <v>11.248297000000001</v>
      </c>
      <c r="O32" s="49">
        <v>11.322673</v>
      </c>
      <c r="P32" s="49">
        <v>11.396957</v>
      </c>
      <c r="Q32" s="49">
        <v>11.470812</v>
      </c>
      <c r="R32" s="49">
        <v>11.544274</v>
      </c>
      <c r="S32" s="49">
        <v>11.61763</v>
      </c>
      <c r="T32" s="49">
        <v>11.690965</v>
      </c>
      <c r="U32" s="49">
        <v>11.764511000000001</v>
      </c>
      <c r="V32" s="49">
        <v>11.838578999999999</v>
      </c>
      <c r="W32" s="49">
        <v>11.912442</v>
      </c>
      <c r="X32" s="49">
        <v>11.98626</v>
      </c>
      <c r="Y32" s="49">
        <v>12.06011</v>
      </c>
      <c r="Z32" s="49">
        <v>12.134086999999999</v>
      </c>
      <c r="AA32" s="49">
        <v>12.208640000000001</v>
      </c>
      <c r="AB32" s="49">
        <v>12.283904</v>
      </c>
      <c r="AC32" s="49">
        <v>12.359351999999999</v>
      </c>
      <c r="AD32" s="49">
        <v>12.435074</v>
      </c>
      <c r="AE32" s="49">
        <v>12.511201</v>
      </c>
      <c r="AF32" s="49">
        <v>12.587738</v>
      </c>
      <c r="AG32" s="45">
        <v>6.3920000000000001E-3</v>
      </c>
    </row>
    <row r="33" spans="1:33" ht="12" customHeight="1" x14ac:dyDescent="0.2">
      <c r="A33" s="48" t="s">
        <v>211</v>
      </c>
      <c r="B33" s="47" t="s">
        <v>187</v>
      </c>
      <c r="C33" s="49">
        <v>13.515921000000001</v>
      </c>
      <c r="D33" s="49">
        <v>13.681087</v>
      </c>
      <c r="E33" s="49">
        <v>13.840244999999999</v>
      </c>
      <c r="F33" s="49">
        <v>14.001054999999999</v>
      </c>
      <c r="G33" s="49">
        <v>14.161155000000001</v>
      </c>
      <c r="H33" s="49">
        <v>14.327104</v>
      </c>
      <c r="I33" s="49">
        <v>14.496515</v>
      </c>
      <c r="J33" s="49">
        <v>14.667522999999999</v>
      </c>
      <c r="K33" s="49">
        <v>14.838471999999999</v>
      </c>
      <c r="L33" s="49">
        <v>15.009484</v>
      </c>
      <c r="M33" s="49">
        <v>15.181177</v>
      </c>
      <c r="N33" s="49">
        <v>15.352686</v>
      </c>
      <c r="O33" s="49">
        <v>15.524616999999999</v>
      </c>
      <c r="P33" s="49">
        <v>15.696972000000001</v>
      </c>
      <c r="Q33" s="49">
        <v>15.86825</v>
      </c>
      <c r="R33" s="49">
        <v>16.039507</v>
      </c>
      <c r="S33" s="49">
        <v>16.21022</v>
      </c>
      <c r="T33" s="49">
        <v>16.381550000000001</v>
      </c>
      <c r="U33" s="49">
        <v>16.553141</v>
      </c>
      <c r="V33" s="49">
        <v>16.725615999999999</v>
      </c>
      <c r="W33" s="49">
        <v>16.897286999999999</v>
      </c>
      <c r="X33" s="49">
        <v>17.069317000000002</v>
      </c>
      <c r="Y33" s="49">
        <v>17.241425</v>
      </c>
      <c r="Z33" s="49">
        <v>17.413253999999998</v>
      </c>
      <c r="AA33" s="49">
        <v>17.585073000000001</v>
      </c>
      <c r="AB33" s="49">
        <v>17.757262999999998</v>
      </c>
      <c r="AC33" s="49">
        <v>17.929670000000002</v>
      </c>
      <c r="AD33" s="49">
        <v>18.102454999999999</v>
      </c>
      <c r="AE33" s="49">
        <v>18.276529</v>
      </c>
      <c r="AF33" s="49">
        <v>18.452559000000001</v>
      </c>
      <c r="AG33" s="45">
        <v>1.0794E-2</v>
      </c>
    </row>
    <row r="34" spans="1:33" ht="12" customHeight="1" x14ac:dyDescent="0.2">
      <c r="A34" s="48" t="s">
        <v>212</v>
      </c>
      <c r="B34" s="47" t="s">
        <v>189</v>
      </c>
      <c r="C34" s="49">
        <v>1.321153</v>
      </c>
      <c r="D34" s="49">
        <v>1.332616</v>
      </c>
      <c r="E34" s="49">
        <v>1.345855</v>
      </c>
      <c r="F34" s="49">
        <v>1.360128</v>
      </c>
      <c r="G34" s="49">
        <v>1.3748100000000001</v>
      </c>
      <c r="H34" s="49">
        <v>1.3897459999999999</v>
      </c>
      <c r="I34" s="49">
        <v>1.4046069999999999</v>
      </c>
      <c r="J34" s="49">
        <v>1.419243</v>
      </c>
      <c r="K34" s="49">
        <v>1.433826</v>
      </c>
      <c r="L34" s="49">
        <v>1.4485600000000001</v>
      </c>
      <c r="M34" s="49">
        <v>1.463479</v>
      </c>
      <c r="N34" s="49">
        <v>1.478583</v>
      </c>
      <c r="O34" s="49">
        <v>1.49377</v>
      </c>
      <c r="P34" s="49">
        <v>1.508815</v>
      </c>
      <c r="Q34" s="49">
        <v>1.5235719999999999</v>
      </c>
      <c r="R34" s="49">
        <v>1.5379860000000001</v>
      </c>
      <c r="S34" s="49">
        <v>1.5522579999999999</v>
      </c>
      <c r="T34" s="49">
        <v>1.566446</v>
      </c>
      <c r="U34" s="49">
        <v>1.580735</v>
      </c>
      <c r="V34" s="49">
        <v>1.5952599999999999</v>
      </c>
      <c r="W34" s="49">
        <v>1.6097809999999999</v>
      </c>
      <c r="X34" s="49">
        <v>1.6242239999999999</v>
      </c>
      <c r="Y34" s="49">
        <v>1.638644</v>
      </c>
      <c r="Z34" s="49">
        <v>1.653095</v>
      </c>
      <c r="AA34" s="49">
        <v>1.6677979999999999</v>
      </c>
      <c r="AB34" s="49">
        <v>1.6828449999999999</v>
      </c>
      <c r="AC34" s="49">
        <v>1.6980029999999999</v>
      </c>
      <c r="AD34" s="49">
        <v>1.713212</v>
      </c>
      <c r="AE34" s="49">
        <v>1.7284930000000001</v>
      </c>
      <c r="AF34" s="49">
        <v>1.7438359999999999</v>
      </c>
      <c r="AG34" s="45">
        <v>9.6179999999999998E-3</v>
      </c>
    </row>
    <row r="35" spans="1:33" ht="12" customHeight="1" x14ac:dyDescent="0.2">
      <c r="A35" s="48" t="s">
        <v>213</v>
      </c>
      <c r="B35" s="47" t="s">
        <v>191</v>
      </c>
      <c r="C35" s="49">
        <v>1.9287829999999999</v>
      </c>
      <c r="D35" s="49">
        <v>1.9456580000000001</v>
      </c>
      <c r="E35" s="49">
        <v>1.9655279999999999</v>
      </c>
      <c r="F35" s="49">
        <v>1.987196</v>
      </c>
      <c r="G35" s="49">
        <v>2.009639</v>
      </c>
      <c r="H35" s="49">
        <v>2.032613</v>
      </c>
      <c r="I35" s="49">
        <v>2.055545</v>
      </c>
      <c r="J35" s="49">
        <v>2.0781580000000002</v>
      </c>
      <c r="K35" s="49">
        <v>2.1007229999999999</v>
      </c>
      <c r="L35" s="49">
        <v>2.1235719999999998</v>
      </c>
      <c r="M35" s="49">
        <v>2.1467510000000001</v>
      </c>
      <c r="N35" s="49">
        <v>2.1702590000000002</v>
      </c>
      <c r="O35" s="49">
        <v>2.1939190000000002</v>
      </c>
      <c r="P35" s="49">
        <v>2.2173419999999999</v>
      </c>
      <c r="Q35" s="49">
        <v>2.2402690000000001</v>
      </c>
      <c r="R35" s="49">
        <v>2.262597</v>
      </c>
      <c r="S35" s="49">
        <v>2.2846700000000002</v>
      </c>
      <c r="T35" s="49">
        <v>2.3065799999999999</v>
      </c>
      <c r="U35" s="49">
        <v>2.3286479999999998</v>
      </c>
      <c r="V35" s="49">
        <v>2.3511120000000001</v>
      </c>
      <c r="W35" s="49">
        <v>2.3735689999999998</v>
      </c>
      <c r="X35" s="49">
        <v>2.3958889999999999</v>
      </c>
      <c r="Y35" s="49">
        <v>2.4181689999999998</v>
      </c>
      <c r="Z35" s="49">
        <v>2.4405100000000002</v>
      </c>
      <c r="AA35" s="49">
        <v>2.4632879999999999</v>
      </c>
      <c r="AB35" s="49">
        <v>2.486672</v>
      </c>
      <c r="AC35" s="49">
        <v>2.5102630000000001</v>
      </c>
      <c r="AD35" s="49">
        <v>2.5339559999999999</v>
      </c>
      <c r="AE35" s="49">
        <v>2.5577939999999999</v>
      </c>
      <c r="AF35" s="49">
        <v>2.581753</v>
      </c>
      <c r="AG35" s="45">
        <v>1.0104999999999999E-2</v>
      </c>
    </row>
    <row r="36" spans="1:33" ht="12" customHeight="1" x14ac:dyDescent="0.2">
      <c r="A36" s="48" t="s">
        <v>214</v>
      </c>
      <c r="B36" s="47" t="s">
        <v>193</v>
      </c>
      <c r="C36" s="49">
        <v>2.6556609999999998</v>
      </c>
      <c r="D36" s="49">
        <v>2.6910180000000001</v>
      </c>
      <c r="E36" s="49">
        <v>2.7273290000000001</v>
      </c>
      <c r="F36" s="49">
        <v>2.7641830000000001</v>
      </c>
      <c r="G36" s="49">
        <v>2.8012160000000002</v>
      </c>
      <c r="H36" s="49">
        <v>2.8385579999999999</v>
      </c>
      <c r="I36" s="49">
        <v>2.875813</v>
      </c>
      <c r="J36" s="49">
        <v>2.9128799999999999</v>
      </c>
      <c r="K36" s="49">
        <v>2.95</v>
      </c>
      <c r="L36" s="49">
        <v>2.9873460000000001</v>
      </c>
      <c r="M36" s="49">
        <v>3.0248780000000002</v>
      </c>
      <c r="N36" s="49">
        <v>3.0626039999999999</v>
      </c>
      <c r="O36" s="49">
        <v>3.1004040000000002</v>
      </c>
      <c r="P36" s="49">
        <v>3.1380309999999998</v>
      </c>
      <c r="Q36" s="49">
        <v>3.1753800000000001</v>
      </c>
      <c r="R36" s="49">
        <v>3.2124199999999998</v>
      </c>
      <c r="S36" s="49">
        <v>3.2494269999999998</v>
      </c>
      <c r="T36" s="49">
        <v>3.2863660000000001</v>
      </c>
      <c r="U36" s="49">
        <v>3.3234669999999999</v>
      </c>
      <c r="V36" s="49">
        <v>3.3608310000000001</v>
      </c>
      <c r="W36" s="49">
        <v>3.3980899999999998</v>
      </c>
      <c r="X36" s="49">
        <v>3.4352610000000001</v>
      </c>
      <c r="Y36" s="49">
        <v>3.4724439999999999</v>
      </c>
      <c r="Z36" s="49">
        <v>3.5096889999999998</v>
      </c>
      <c r="AA36" s="49">
        <v>3.547269</v>
      </c>
      <c r="AB36" s="49">
        <v>3.5852200000000001</v>
      </c>
      <c r="AC36" s="49">
        <v>3.6231990000000001</v>
      </c>
      <c r="AD36" s="49">
        <v>3.661241</v>
      </c>
      <c r="AE36" s="49">
        <v>3.6994009999999999</v>
      </c>
      <c r="AF36" s="49">
        <v>3.7376529999999999</v>
      </c>
      <c r="AG36" s="45">
        <v>1.1854999999999999E-2</v>
      </c>
    </row>
    <row r="37" spans="1:33" ht="12" customHeight="1" x14ac:dyDescent="0.2">
      <c r="A37" s="48" t="s">
        <v>215</v>
      </c>
      <c r="B37" s="47" t="s">
        <v>195</v>
      </c>
      <c r="C37" s="49">
        <v>6.483867</v>
      </c>
      <c r="D37" s="49">
        <v>6.5674349999999997</v>
      </c>
      <c r="E37" s="49">
        <v>6.6645700000000003</v>
      </c>
      <c r="F37" s="49">
        <v>6.7673550000000002</v>
      </c>
      <c r="G37" s="49">
        <v>6.8670169999999997</v>
      </c>
      <c r="H37" s="49">
        <v>6.9628670000000001</v>
      </c>
      <c r="I37" s="49">
        <v>7.053013</v>
      </c>
      <c r="J37" s="49">
        <v>7.1388819999999997</v>
      </c>
      <c r="K37" s="49">
        <v>7.2240950000000002</v>
      </c>
      <c r="L37" s="49">
        <v>7.3117789999999996</v>
      </c>
      <c r="M37" s="49">
        <v>7.4025270000000001</v>
      </c>
      <c r="N37" s="49">
        <v>7.4951489999999996</v>
      </c>
      <c r="O37" s="49">
        <v>7.5883149999999997</v>
      </c>
      <c r="P37" s="49">
        <v>7.6799549999999996</v>
      </c>
      <c r="Q37" s="49">
        <v>7.7685959999999996</v>
      </c>
      <c r="R37" s="49">
        <v>7.8549660000000001</v>
      </c>
      <c r="S37" s="49">
        <v>7.9407899999999998</v>
      </c>
      <c r="T37" s="49">
        <v>8.0274520000000003</v>
      </c>
      <c r="U37" s="49">
        <v>8.115793</v>
      </c>
      <c r="V37" s="49">
        <v>8.2066230000000004</v>
      </c>
      <c r="W37" s="49">
        <v>8.297186</v>
      </c>
      <c r="X37" s="49">
        <v>8.3869950000000006</v>
      </c>
      <c r="Y37" s="49">
        <v>8.4762000000000004</v>
      </c>
      <c r="Z37" s="49">
        <v>8.5653760000000005</v>
      </c>
      <c r="AA37" s="49">
        <v>8.6562219999999996</v>
      </c>
      <c r="AB37" s="49">
        <v>8.7494309999999995</v>
      </c>
      <c r="AC37" s="49">
        <v>8.8430040000000005</v>
      </c>
      <c r="AD37" s="49">
        <v>8.9362940000000002</v>
      </c>
      <c r="AE37" s="49">
        <v>9.029712</v>
      </c>
      <c r="AF37" s="49">
        <v>9.1235510000000009</v>
      </c>
      <c r="AG37" s="45">
        <v>1.1847E-2</v>
      </c>
    </row>
    <row r="38" spans="1:33" ht="12" customHeight="1" x14ac:dyDescent="0.2">
      <c r="A38" s="48" t="s">
        <v>216</v>
      </c>
      <c r="B38" s="47" t="s">
        <v>197</v>
      </c>
      <c r="C38" s="49">
        <v>9.6165319999999994</v>
      </c>
      <c r="D38" s="49">
        <v>9.6936359999999997</v>
      </c>
      <c r="E38" s="49">
        <v>9.7758590000000005</v>
      </c>
      <c r="F38" s="49">
        <v>9.8617650000000001</v>
      </c>
      <c r="G38" s="49">
        <v>9.9503529999999998</v>
      </c>
      <c r="H38" s="49">
        <v>10.041193</v>
      </c>
      <c r="I38" s="49">
        <v>10.132547000000001</v>
      </c>
      <c r="J38" s="49">
        <v>10.223236</v>
      </c>
      <c r="K38" s="49">
        <v>10.313302</v>
      </c>
      <c r="L38" s="49">
        <v>10.403200999999999</v>
      </c>
      <c r="M38" s="49">
        <v>10.493200999999999</v>
      </c>
      <c r="N38" s="49">
        <v>10.582908</v>
      </c>
      <c r="O38" s="49">
        <v>10.672297</v>
      </c>
      <c r="P38" s="49">
        <v>10.761077</v>
      </c>
      <c r="Q38" s="49">
        <v>10.848563</v>
      </c>
      <c r="R38" s="49">
        <v>10.934995000000001</v>
      </c>
      <c r="S38" s="49">
        <v>11.020685</v>
      </c>
      <c r="T38" s="49">
        <v>11.106230999999999</v>
      </c>
      <c r="U38" s="49">
        <v>11.191731000000001</v>
      </c>
      <c r="V38" s="49">
        <v>11.277741000000001</v>
      </c>
      <c r="W38" s="49">
        <v>11.363612</v>
      </c>
      <c r="X38" s="49">
        <v>11.449165000000001</v>
      </c>
      <c r="Y38" s="49">
        <v>11.534466</v>
      </c>
      <c r="Z38" s="49">
        <v>11.619659</v>
      </c>
      <c r="AA38" s="49">
        <v>11.705247</v>
      </c>
      <c r="AB38" s="49">
        <v>11.791582</v>
      </c>
      <c r="AC38" s="49">
        <v>11.878234000000001</v>
      </c>
      <c r="AD38" s="49">
        <v>11.965165000000001</v>
      </c>
      <c r="AE38" s="49">
        <v>12.052422999999999</v>
      </c>
      <c r="AF38" s="49">
        <v>12.1401</v>
      </c>
      <c r="AG38" s="45">
        <v>8.0680000000000005E-3</v>
      </c>
    </row>
    <row r="39" spans="1:33" ht="12" customHeight="1" x14ac:dyDescent="0.2">
      <c r="A39" s="48" t="s">
        <v>217</v>
      </c>
      <c r="B39" s="47" t="s">
        <v>199</v>
      </c>
      <c r="C39" s="49">
        <v>9.1192119999999992</v>
      </c>
      <c r="D39" s="49">
        <v>9.2074590000000001</v>
      </c>
      <c r="E39" s="49">
        <v>9.3011350000000004</v>
      </c>
      <c r="F39" s="49">
        <v>9.3986020000000003</v>
      </c>
      <c r="G39" s="49">
        <v>9.4988720000000004</v>
      </c>
      <c r="H39" s="49">
        <v>9.6013800000000007</v>
      </c>
      <c r="I39" s="49">
        <v>9.704269</v>
      </c>
      <c r="J39" s="49">
        <v>9.8063830000000003</v>
      </c>
      <c r="K39" s="49">
        <v>9.9077260000000003</v>
      </c>
      <c r="L39" s="49">
        <v>10.008770999999999</v>
      </c>
      <c r="M39" s="49">
        <v>10.109864999999999</v>
      </c>
      <c r="N39" s="49">
        <v>10.210634000000001</v>
      </c>
      <c r="O39" s="49">
        <v>10.311073</v>
      </c>
      <c r="P39" s="49">
        <v>10.410881</v>
      </c>
      <c r="Q39" s="49">
        <v>10.509372000000001</v>
      </c>
      <c r="R39" s="49">
        <v>10.606833</v>
      </c>
      <c r="S39" s="49">
        <v>10.703518000000001</v>
      </c>
      <c r="T39" s="49">
        <v>10.800102000000001</v>
      </c>
      <c r="U39" s="49">
        <v>10.896674000000001</v>
      </c>
      <c r="V39" s="49">
        <v>10.993805</v>
      </c>
      <c r="W39" s="49">
        <v>11.090813000000001</v>
      </c>
      <c r="X39" s="49">
        <v>11.187557</v>
      </c>
      <c r="Y39" s="49">
        <v>11.284079</v>
      </c>
      <c r="Z39" s="49">
        <v>11.380544</v>
      </c>
      <c r="AA39" s="49">
        <v>11.477423999999999</v>
      </c>
      <c r="AB39" s="49">
        <v>11.575084</v>
      </c>
      <c r="AC39" s="49">
        <v>11.673102999999999</v>
      </c>
      <c r="AD39" s="49">
        <v>11.771409999999999</v>
      </c>
      <c r="AE39" s="49">
        <v>11.870098</v>
      </c>
      <c r="AF39" s="49">
        <v>11.969327</v>
      </c>
      <c r="AG39" s="45">
        <v>9.4219999999999998E-3</v>
      </c>
    </row>
    <row r="40" spans="1:33" ht="12" customHeight="1" x14ac:dyDescent="0.2">
      <c r="A40" s="48" t="s">
        <v>218</v>
      </c>
      <c r="B40" s="47" t="s">
        <v>201</v>
      </c>
      <c r="C40" s="49">
        <v>17.287718000000002</v>
      </c>
      <c r="D40" s="49">
        <v>17.446178</v>
      </c>
      <c r="E40" s="49">
        <v>17.627806</v>
      </c>
      <c r="F40" s="49">
        <v>17.823795</v>
      </c>
      <c r="G40" s="49">
        <v>18.026619</v>
      </c>
      <c r="H40" s="49">
        <v>18.234725999999998</v>
      </c>
      <c r="I40" s="49">
        <v>18.443207000000001</v>
      </c>
      <c r="J40" s="49">
        <v>18.649602999999999</v>
      </c>
      <c r="K40" s="49">
        <v>18.856127000000001</v>
      </c>
      <c r="L40" s="49">
        <v>19.065369</v>
      </c>
      <c r="M40" s="49">
        <v>19.277581999999999</v>
      </c>
      <c r="N40" s="49">
        <v>19.492816999999999</v>
      </c>
      <c r="O40" s="49">
        <v>19.709596999999999</v>
      </c>
      <c r="P40" s="49">
        <v>19.924697999999999</v>
      </c>
      <c r="Q40" s="49">
        <v>20.135946000000001</v>
      </c>
      <c r="R40" s="49">
        <v>20.342393999999999</v>
      </c>
      <c r="S40" s="49">
        <v>20.546914999999998</v>
      </c>
      <c r="T40" s="49">
        <v>20.750048</v>
      </c>
      <c r="U40" s="49">
        <v>20.954559</v>
      </c>
      <c r="V40" s="49">
        <v>21.162431999999999</v>
      </c>
      <c r="W40" s="49">
        <v>21.370159000000001</v>
      </c>
      <c r="X40" s="49">
        <v>21.576848999999999</v>
      </c>
      <c r="Y40" s="49">
        <v>21.783353999999999</v>
      </c>
      <c r="Z40" s="49">
        <v>21.990442000000002</v>
      </c>
      <c r="AA40" s="49">
        <v>22.201409999999999</v>
      </c>
      <c r="AB40" s="49">
        <v>22.417639000000001</v>
      </c>
      <c r="AC40" s="49">
        <v>22.63571</v>
      </c>
      <c r="AD40" s="49">
        <v>22.854991999999999</v>
      </c>
      <c r="AE40" s="49">
        <v>23.075844</v>
      </c>
      <c r="AF40" s="49">
        <v>23.298037999999998</v>
      </c>
      <c r="AG40" s="45">
        <v>1.0342E-2</v>
      </c>
    </row>
    <row r="41" spans="1:33" ht="15" customHeight="1" x14ac:dyDescent="0.2">
      <c r="A41" s="48" t="s">
        <v>219</v>
      </c>
      <c r="B41" s="47" t="s">
        <v>203</v>
      </c>
      <c r="C41" s="49">
        <v>14.629498</v>
      </c>
      <c r="D41" s="49">
        <v>14.825378000000001</v>
      </c>
      <c r="E41" s="49">
        <v>15.030118999999999</v>
      </c>
      <c r="F41" s="49">
        <v>15.240028000000001</v>
      </c>
      <c r="G41" s="49">
        <v>15.451862999999999</v>
      </c>
      <c r="H41" s="49">
        <v>15.663722999999999</v>
      </c>
      <c r="I41" s="49">
        <v>15.873938000000001</v>
      </c>
      <c r="J41" s="49">
        <v>16.081671</v>
      </c>
      <c r="K41" s="49">
        <v>16.287904999999999</v>
      </c>
      <c r="L41" s="49">
        <v>16.494095000000002</v>
      </c>
      <c r="M41" s="49">
        <v>16.700979</v>
      </c>
      <c r="N41" s="49">
        <v>16.908268</v>
      </c>
      <c r="O41" s="49">
        <v>17.115348999999998</v>
      </c>
      <c r="P41" s="49">
        <v>17.321684000000001</v>
      </c>
      <c r="Q41" s="49">
        <v>17.526696999999999</v>
      </c>
      <c r="R41" s="49">
        <v>17.730509000000001</v>
      </c>
      <c r="S41" s="49">
        <v>17.933523000000001</v>
      </c>
      <c r="T41" s="49">
        <v>18.136702</v>
      </c>
      <c r="U41" s="49">
        <v>18.340767</v>
      </c>
      <c r="V41" s="49">
        <v>18.546071999999999</v>
      </c>
      <c r="W41" s="49">
        <v>18.751712999999999</v>
      </c>
      <c r="X41" s="49">
        <v>18.957134</v>
      </c>
      <c r="Y41" s="49">
        <v>19.162548000000001</v>
      </c>
      <c r="Z41" s="49">
        <v>19.368282000000001</v>
      </c>
      <c r="AA41" s="49">
        <v>19.574831</v>
      </c>
      <c r="AB41" s="49">
        <v>19.782391000000001</v>
      </c>
      <c r="AC41" s="49">
        <v>19.989972999999999</v>
      </c>
      <c r="AD41" s="49">
        <v>20.197144000000002</v>
      </c>
      <c r="AE41" s="49">
        <v>20.404423000000001</v>
      </c>
      <c r="AF41" s="49">
        <v>20.612473000000001</v>
      </c>
      <c r="AG41" s="45">
        <v>1.1893000000000001E-2</v>
      </c>
    </row>
    <row r="42" spans="1:33" ht="15" customHeight="1" x14ac:dyDescent="0.2">
      <c r="A42" s="48" t="s">
        <v>220</v>
      </c>
      <c r="B42" s="47" t="s">
        <v>205</v>
      </c>
      <c r="C42" s="49">
        <v>7.4275989999999998</v>
      </c>
      <c r="D42" s="49">
        <v>7.5738750000000001</v>
      </c>
      <c r="E42" s="49">
        <v>7.6743379999999997</v>
      </c>
      <c r="F42" s="49">
        <v>7.785183</v>
      </c>
      <c r="G42" s="49">
        <v>7.8843560000000004</v>
      </c>
      <c r="H42" s="49">
        <v>8.0020349999999993</v>
      </c>
      <c r="I42" s="49">
        <v>8.1251259999999998</v>
      </c>
      <c r="J42" s="49">
        <v>8.2512539999999994</v>
      </c>
      <c r="K42" s="49">
        <v>8.3743909999999993</v>
      </c>
      <c r="L42" s="49">
        <v>8.4959360000000004</v>
      </c>
      <c r="M42" s="49">
        <v>8.6172210000000007</v>
      </c>
      <c r="N42" s="49">
        <v>8.7369310000000002</v>
      </c>
      <c r="O42" s="49">
        <v>8.8572480000000002</v>
      </c>
      <c r="P42" s="49">
        <v>8.9782290000000007</v>
      </c>
      <c r="Q42" s="49">
        <v>9.0973629999999996</v>
      </c>
      <c r="R42" s="49">
        <v>9.2169609999999995</v>
      </c>
      <c r="S42" s="49">
        <v>9.3337479999999999</v>
      </c>
      <c r="T42" s="49">
        <v>9.4511780000000005</v>
      </c>
      <c r="U42" s="49">
        <v>9.5705249999999999</v>
      </c>
      <c r="V42" s="49">
        <v>9.6909050000000008</v>
      </c>
      <c r="W42" s="49">
        <v>9.8092039999999994</v>
      </c>
      <c r="X42" s="49">
        <v>9.9304290000000002</v>
      </c>
      <c r="Y42" s="49">
        <v>10.052224000000001</v>
      </c>
      <c r="Z42" s="49">
        <v>10.173079</v>
      </c>
      <c r="AA42" s="49">
        <v>10.293279999999999</v>
      </c>
      <c r="AB42" s="49">
        <v>10.412879</v>
      </c>
      <c r="AC42" s="49">
        <v>10.532216</v>
      </c>
      <c r="AD42" s="49">
        <v>10.651548</v>
      </c>
      <c r="AE42" s="49">
        <v>10.773277</v>
      </c>
      <c r="AF42" s="49">
        <v>10.89751</v>
      </c>
      <c r="AG42" s="45">
        <v>1.3306E-2</v>
      </c>
    </row>
    <row r="43" spans="1:33" ht="15" customHeight="1" x14ac:dyDescent="0.2">
      <c r="A43" s="48" t="s">
        <v>221</v>
      </c>
      <c r="B43" s="50" t="s">
        <v>207</v>
      </c>
      <c r="C43" s="63">
        <v>94.449860000000001</v>
      </c>
      <c r="D43" s="63">
        <v>95.495293000000004</v>
      </c>
      <c r="E43" s="63">
        <v>96.551918000000001</v>
      </c>
      <c r="F43" s="63">
        <v>97.658028000000002</v>
      </c>
      <c r="G43" s="63">
        <v>98.765006999999997</v>
      </c>
      <c r="H43" s="63">
        <v>99.904883999999996</v>
      </c>
      <c r="I43" s="63">
        <v>101.047653</v>
      </c>
      <c r="J43" s="63">
        <v>102.184074</v>
      </c>
      <c r="K43" s="63">
        <v>103.314255</v>
      </c>
      <c r="L43" s="63">
        <v>104.448814</v>
      </c>
      <c r="M43" s="63">
        <v>105.59193399999999</v>
      </c>
      <c r="N43" s="63">
        <v>106.73912799999999</v>
      </c>
      <c r="O43" s="63">
        <v>107.889252</v>
      </c>
      <c r="P43" s="63">
        <v>109.034637</v>
      </c>
      <c r="Q43" s="63">
        <v>110.16482499999999</v>
      </c>
      <c r="R43" s="63">
        <v>111.283447</v>
      </c>
      <c r="S43" s="63">
        <v>112.393379</v>
      </c>
      <c r="T43" s="63">
        <v>113.503624</v>
      </c>
      <c r="U43" s="63">
        <v>114.620552</v>
      </c>
      <c r="V43" s="63">
        <v>115.74897</v>
      </c>
      <c r="W43" s="63">
        <v>116.873856</v>
      </c>
      <c r="X43" s="63">
        <v>117.999077</v>
      </c>
      <c r="Y43" s="63">
        <v>119.123665</v>
      </c>
      <c r="Z43" s="63">
        <v>120.24801600000001</v>
      </c>
      <c r="AA43" s="63">
        <v>121.380478</v>
      </c>
      <c r="AB43" s="63">
        <v>122.52491000000001</v>
      </c>
      <c r="AC43" s="63">
        <v>123.672737</v>
      </c>
      <c r="AD43" s="63">
        <v>124.822495</v>
      </c>
      <c r="AE43" s="63">
        <v>125.979195</v>
      </c>
      <c r="AF43" s="63">
        <v>127.144531</v>
      </c>
      <c r="AG43" s="52">
        <v>1.0303E-2</v>
      </c>
    </row>
    <row r="45" spans="1:33" ht="15" customHeight="1" x14ac:dyDescent="0.2">
      <c r="B45" s="50" t="s">
        <v>222</v>
      </c>
    </row>
    <row r="47" spans="1:33" ht="15" customHeight="1" x14ac:dyDescent="0.2">
      <c r="B47" s="50" t="s">
        <v>130</v>
      </c>
    </row>
    <row r="48" spans="1:33" ht="15" customHeight="1" x14ac:dyDescent="0.2">
      <c r="A48" s="48" t="s">
        <v>223</v>
      </c>
      <c r="B48" s="47" t="s">
        <v>224</v>
      </c>
      <c r="C48" s="49">
        <v>1.624438</v>
      </c>
      <c r="D48" s="49">
        <v>1.628819</v>
      </c>
      <c r="E48" s="49">
        <v>1.624161</v>
      </c>
      <c r="F48" s="49">
        <v>1.6195109999999999</v>
      </c>
      <c r="G48" s="49">
        <v>1.615416</v>
      </c>
      <c r="H48" s="49">
        <v>1.611691</v>
      </c>
      <c r="I48" s="49">
        <v>1.6085670000000001</v>
      </c>
      <c r="J48" s="49">
        <v>1.6066370000000001</v>
      </c>
      <c r="K48" s="49">
        <v>1.6062810000000001</v>
      </c>
      <c r="L48" s="49">
        <v>1.6066260000000001</v>
      </c>
      <c r="M48" s="49">
        <v>1.6072090000000001</v>
      </c>
      <c r="N48" s="49">
        <v>1.608428</v>
      </c>
      <c r="O48" s="49">
        <v>1.609999</v>
      </c>
      <c r="P48" s="49">
        <v>1.6116410000000001</v>
      </c>
      <c r="Q48" s="49">
        <v>1.6139190000000001</v>
      </c>
      <c r="R48" s="49">
        <v>1.6163419999999999</v>
      </c>
      <c r="S48" s="49">
        <v>1.6196980000000001</v>
      </c>
      <c r="T48" s="49">
        <v>1.6240380000000001</v>
      </c>
      <c r="U48" s="49">
        <v>1.6284270000000001</v>
      </c>
      <c r="V48" s="49">
        <v>1.633616</v>
      </c>
      <c r="W48" s="49">
        <v>1.6387929999999999</v>
      </c>
      <c r="X48" s="49">
        <v>1.6444209999999999</v>
      </c>
      <c r="Y48" s="49">
        <v>1.6503760000000001</v>
      </c>
      <c r="Z48" s="49">
        <v>1.6562699999999999</v>
      </c>
      <c r="AA48" s="49">
        <v>1.6623209999999999</v>
      </c>
      <c r="AB48" s="49">
        <v>1.6683079999999999</v>
      </c>
      <c r="AC48" s="49">
        <v>1.674544</v>
      </c>
      <c r="AD48" s="49">
        <v>1.6809540000000001</v>
      </c>
      <c r="AE48" s="49">
        <v>1.687716</v>
      </c>
      <c r="AF48" s="49">
        <v>1.694699</v>
      </c>
      <c r="AG48" s="45">
        <v>1.4610000000000001E-3</v>
      </c>
    </row>
    <row r="49" spans="1:33" ht="15" customHeight="1" x14ac:dyDescent="0.2">
      <c r="A49" s="48" t="s">
        <v>225</v>
      </c>
      <c r="B49" s="47" t="s">
        <v>76</v>
      </c>
      <c r="C49" s="49">
        <v>0.78900199999999998</v>
      </c>
      <c r="D49" s="49">
        <v>0.78977200000000003</v>
      </c>
      <c r="E49" s="49">
        <v>0.79064100000000004</v>
      </c>
      <c r="F49" s="49">
        <v>0.79138600000000003</v>
      </c>
      <c r="G49" s="49">
        <v>0.79205099999999995</v>
      </c>
      <c r="H49" s="49">
        <v>0.79263099999999997</v>
      </c>
      <c r="I49" s="49">
        <v>0.79317899999999997</v>
      </c>
      <c r="J49" s="49">
        <v>0.79369599999999996</v>
      </c>
      <c r="K49" s="49">
        <v>0.79421600000000003</v>
      </c>
      <c r="L49" s="49">
        <v>0.79470799999999997</v>
      </c>
      <c r="M49" s="49">
        <v>0.79519899999999999</v>
      </c>
      <c r="N49" s="49">
        <v>0.79566300000000001</v>
      </c>
      <c r="O49" s="49">
        <v>0.796099</v>
      </c>
      <c r="P49" s="49">
        <v>0.79648399999999997</v>
      </c>
      <c r="Q49" s="49">
        <v>0.79683899999999996</v>
      </c>
      <c r="R49" s="49">
        <v>0.79713500000000004</v>
      </c>
      <c r="S49" s="49">
        <v>0.79741499999999998</v>
      </c>
      <c r="T49" s="49">
        <v>0.79766899999999996</v>
      </c>
      <c r="U49" s="49">
        <v>0.79790399999999995</v>
      </c>
      <c r="V49" s="49">
        <v>0.79812799999999995</v>
      </c>
      <c r="W49" s="49">
        <v>0.79833799999999999</v>
      </c>
      <c r="X49" s="49">
        <v>0.79853799999999997</v>
      </c>
      <c r="Y49" s="49">
        <v>0.79871800000000004</v>
      </c>
      <c r="Z49" s="49">
        <v>0.79888700000000001</v>
      </c>
      <c r="AA49" s="49">
        <v>0.79904699999999995</v>
      </c>
      <c r="AB49" s="49">
        <v>0.79918199999999995</v>
      </c>
      <c r="AC49" s="49">
        <v>0.79930900000000005</v>
      </c>
      <c r="AD49" s="49">
        <v>0.79940500000000003</v>
      </c>
      <c r="AE49" s="49">
        <v>0.79948300000000005</v>
      </c>
      <c r="AF49" s="49">
        <v>0.79954899999999995</v>
      </c>
      <c r="AG49" s="45">
        <v>4.5800000000000002E-4</v>
      </c>
    </row>
    <row r="50" spans="1:33" ht="15" customHeight="1" x14ac:dyDescent="0.2">
      <c r="A50" s="48" t="s">
        <v>226</v>
      </c>
      <c r="B50" s="47" t="s">
        <v>52</v>
      </c>
      <c r="C50" s="49">
        <v>0.810083</v>
      </c>
      <c r="D50" s="49">
        <v>0.810751</v>
      </c>
      <c r="E50" s="49">
        <v>0.81138500000000002</v>
      </c>
      <c r="F50" s="49">
        <v>0.81198700000000001</v>
      </c>
      <c r="G50" s="49">
        <v>0.812554</v>
      </c>
      <c r="H50" s="49">
        <v>0.81309399999999998</v>
      </c>
      <c r="I50" s="49">
        <v>0.81360600000000005</v>
      </c>
      <c r="J50" s="49">
        <v>0.81409399999999998</v>
      </c>
      <c r="K50" s="49">
        <v>0.81455699999999998</v>
      </c>
      <c r="L50" s="49">
        <v>0.81508100000000006</v>
      </c>
      <c r="M50" s="49">
        <v>0.81557999999999997</v>
      </c>
      <c r="N50" s="49">
        <v>0.816052</v>
      </c>
      <c r="O50" s="49">
        <v>0.81650100000000003</v>
      </c>
      <c r="P50" s="49">
        <v>0.81692500000000001</v>
      </c>
      <c r="Q50" s="49">
        <v>0.817326</v>
      </c>
      <c r="R50" s="49">
        <v>0.81770799999999999</v>
      </c>
      <c r="S50" s="49">
        <v>0.81806999999999996</v>
      </c>
      <c r="T50" s="49">
        <v>0.818415</v>
      </c>
      <c r="U50" s="49">
        <v>0.818743</v>
      </c>
      <c r="V50" s="49">
        <v>0.81929799999999997</v>
      </c>
      <c r="W50" s="49">
        <v>0.81982299999999997</v>
      </c>
      <c r="X50" s="49">
        <v>0.82031900000000002</v>
      </c>
      <c r="Y50" s="49">
        <v>0.82078700000000004</v>
      </c>
      <c r="Z50" s="49">
        <v>0.82123100000000004</v>
      </c>
      <c r="AA50" s="49">
        <v>0.82165200000000005</v>
      </c>
      <c r="AB50" s="49">
        <v>0.82204699999999997</v>
      </c>
      <c r="AC50" s="49">
        <v>0.82242199999999999</v>
      </c>
      <c r="AD50" s="49">
        <v>0.82277500000000003</v>
      </c>
      <c r="AE50" s="49">
        <v>0.82310899999999998</v>
      </c>
      <c r="AF50" s="49">
        <v>0.82342300000000002</v>
      </c>
      <c r="AG50" s="45">
        <v>5.6300000000000002E-4</v>
      </c>
    </row>
    <row r="52" spans="1:33" ht="15" customHeight="1" x14ac:dyDescent="0.2">
      <c r="B52" s="50" t="s">
        <v>107</v>
      </c>
    </row>
    <row r="53" spans="1:33" ht="15" customHeight="1" x14ac:dyDescent="0.2">
      <c r="A53" s="48" t="s">
        <v>227</v>
      </c>
      <c r="B53" s="47" t="s">
        <v>224</v>
      </c>
      <c r="C53" s="49">
        <v>3.5990169999999999</v>
      </c>
      <c r="D53" s="49">
        <v>3.6365509999999999</v>
      </c>
      <c r="E53" s="49">
        <v>3.6748180000000001</v>
      </c>
      <c r="F53" s="49">
        <v>3.7124609999999998</v>
      </c>
      <c r="G53" s="49">
        <v>3.747951</v>
      </c>
      <c r="H53" s="49">
        <v>3.7819129999999999</v>
      </c>
      <c r="I53" s="49">
        <v>3.8145380000000002</v>
      </c>
      <c r="J53" s="49">
        <v>3.845818</v>
      </c>
      <c r="K53" s="49">
        <v>3.875769</v>
      </c>
      <c r="L53" s="49">
        <v>3.9066879999999999</v>
      </c>
      <c r="M53" s="49">
        <v>3.9363990000000002</v>
      </c>
      <c r="N53" s="49">
        <v>3.9648490000000001</v>
      </c>
      <c r="O53" s="49">
        <v>3.992216</v>
      </c>
      <c r="P53" s="49">
        <v>4.0184389999999999</v>
      </c>
      <c r="Q53" s="49">
        <v>4.0430599999999997</v>
      </c>
      <c r="R53" s="49">
        <v>4.0665490000000002</v>
      </c>
      <c r="S53" s="49">
        <v>4.0886930000000001</v>
      </c>
      <c r="T53" s="49">
        <v>4.1092240000000002</v>
      </c>
      <c r="U53" s="49">
        <v>4.1290060000000004</v>
      </c>
      <c r="V53" s="49">
        <v>4.1519820000000003</v>
      </c>
      <c r="W53" s="49">
        <v>4.1735660000000001</v>
      </c>
      <c r="X53" s="49">
        <v>4.194134</v>
      </c>
      <c r="Y53" s="49">
        <v>4.2138169999999997</v>
      </c>
      <c r="Z53" s="49">
        <v>4.2324809999999999</v>
      </c>
      <c r="AA53" s="49">
        <v>4.2503019999999996</v>
      </c>
      <c r="AB53" s="49">
        <v>4.2668559999999998</v>
      </c>
      <c r="AC53" s="49">
        <v>4.2827780000000004</v>
      </c>
      <c r="AD53" s="49">
        <v>4.2981379999999998</v>
      </c>
      <c r="AE53" s="49">
        <v>4.3125859999999996</v>
      </c>
      <c r="AF53" s="49">
        <v>4.3259069999999999</v>
      </c>
      <c r="AG53" s="45">
        <v>6.3639999999999999E-3</v>
      </c>
    </row>
    <row r="54" spans="1:33" ht="15" customHeight="1" x14ac:dyDescent="0.2">
      <c r="A54" s="48" t="s">
        <v>228</v>
      </c>
      <c r="B54" s="47" t="s">
        <v>76</v>
      </c>
      <c r="C54" s="49">
        <v>0.78607899999999997</v>
      </c>
      <c r="D54" s="49">
        <v>0.80186999999999997</v>
      </c>
      <c r="E54" s="49">
        <v>0.79619300000000004</v>
      </c>
      <c r="F54" s="49">
        <v>0.80605000000000004</v>
      </c>
      <c r="G54" s="49">
        <v>0.81577599999999995</v>
      </c>
      <c r="H54" s="49">
        <v>0.825322</v>
      </c>
      <c r="I54" s="49">
        <v>0.83477699999999999</v>
      </c>
      <c r="J54" s="49">
        <v>0.84406999999999999</v>
      </c>
      <c r="K54" s="49">
        <v>0.85331699999999999</v>
      </c>
      <c r="L54" s="49">
        <v>0.86233499999999996</v>
      </c>
      <c r="M54" s="49">
        <v>0.87132900000000002</v>
      </c>
      <c r="N54" s="49">
        <v>0.88021799999999994</v>
      </c>
      <c r="O54" s="49">
        <v>0.88884600000000002</v>
      </c>
      <c r="P54" s="49">
        <v>0.89741599999999999</v>
      </c>
      <c r="Q54" s="49">
        <v>0.90586699999999998</v>
      </c>
      <c r="R54" s="49">
        <v>0.91420699999999999</v>
      </c>
      <c r="S54" s="49">
        <v>0.92241399999999996</v>
      </c>
      <c r="T54" s="49">
        <v>0.93057800000000002</v>
      </c>
      <c r="U54" s="49">
        <v>0.93862000000000001</v>
      </c>
      <c r="V54" s="49">
        <v>0.94668399999999997</v>
      </c>
      <c r="W54" s="49">
        <v>0.95455000000000001</v>
      </c>
      <c r="X54" s="49">
        <v>0.96239600000000003</v>
      </c>
      <c r="Y54" s="49">
        <v>0.97019900000000003</v>
      </c>
      <c r="Z54" s="49">
        <v>0.97792699999999999</v>
      </c>
      <c r="AA54" s="49">
        <v>0.98552499999999998</v>
      </c>
      <c r="AB54" s="49">
        <v>0.99313099999999999</v>
      </c>
      <c r="AC54" s="49">
        <v>1.000677</v>
      </c>
      <c r="AD54" s="49">
        <v>1.0081610000000001</v>
      </c>
      <c r="AE54" s="49">
        <v>1.015649</v>
      </c>
      <c r="AF54" s="49">
        <v>1.023128</v>
      </c>
      <c r="AG54" s="45">
        <v>9.1299999999999992E-3</v>
      </c>
    </row>
    <row r="56" spans="1:33" ht="15" customHeight="1" x14ac:dyDescent="0.2">
      <c r="B56" s="50" t="s">
        <v>229</v>
      </c>
    </row>
    <row r="57" spans="1:33" ht="15" customHeight="1" x14ac:dyDescent="0.2">
      <c r="A57" s="48" t="s">
        <v>230</v>
      </c>
      <c r="B57" s="47" t="s">
        <v>224</v>
      </c>
      <c r="C57" s="49">
        <v>1.14306</v>
      </c>
      <c r="D57" s="49">
        <v>1.158731</v>
      </c>
      <c r="E57" s="49">
        <v>1.172998</v>
      </c>
      <c r="F57" s="49">
        <v>1.1861660000000001</v>
      </c>
      <c r="G57" s="49">
        <v>1.198639</v>
      </c>
      <c r="H57" s="49">
        <v>1.207462</v>
      </c>
      <c r="I57" s="49">
        <v>1.2160869999999999</v>
      </c>
      <c r="J57" s="49">
        <v>1.22462</v>
      </c>
      <c r="K57" s="49">
        <v>1.2330220000000001</v>
      </c>
      <c r="L57" s="49">
        <v>1.2413430000000001</v>
      </c>
      <c r="M57" s="49">
        <v>1.249468</v>
      </c>
      <c r="N57" s="49">
        <v>1.257422</v>
      </c>
      <c r="O57" s="49">
        <v>1.2652479999999999</v>
      </c>
      <c r="P57" s="49">
        <v>1.2730220000000001</v>
      </c>
      <c r="Q57" s="49">
        <v>1.280592</v>
      </c>
      <c r="R57" s="49">
        <v>1.287963</v>
      </c>
      <c r="S57" s="49">
        <v>1.2950790000000001</v>
      </c>
      <c r="T57" s="49">
        <v>1.302044</v>
      </c>
      <c r="U57" s="49">
        <v>1.308843</v>
      </c>
      <c r="V57" s="49">
        <v>1.315499</v>
      </c>
      <c r="W57" s="49">
        <v>1.322011</v>
      </c>
      <c r="X57" s="49">
        <v>1.328451</v>
      </c>
      <c r="Y57" s="49">
        <v>1.334883</v>
      </c>
      <c r="Z57" s="49">
        <v>1.340938</v>
      </c>
      <c r="AA57" s="49">
        <v>1.3470279999999999</v>
      </c>
      <c r="AB57" s="49">
        <v>1.352981</v>
      </c>
      <c r="AC57" s="49">
        <v>1.358611</v>
      </c>
      <c r="AD57" s="49">
        <v>1.364314</v>
      </c>
      <c r="AE57" s="49">
        <v>1.3698809999999999</v>
      </c>
      <c r="AF57" s="49">
        <v>1.375105</v>
      </c>
      <c r="AG57" s="45">
        <v>6.3940000000000004E-3</v>
      </c>
    </row>
    <row r="58" spans="1:33" ht="12" customHeight="1" x14ac:dyDescent="0.2">
      <c r="A58" s="48" t="s">
        <v>231</v>
      </c>
      <c r="B58" s="47" t="s">
        <v>76</v>
      </c>
      <c r="C58" s="49">
        <v>0.88945300000000005</v>
      </c>
      <c r="D58" s="49">
        <v>0.89513500000000001</v>
      </c>
      <c r="E58" s="49">
        <v>0.90003599999999995</v>
      </c>
      <c r="F58" s="49">
        <v>0.90446000000000004</v>
      </c>
      <c r="G58" s="49">
        <v>0.90845299999999995</v>
      </c>
      <c r="H58" s="49">
        <v>0.91205700000000001</v>
      </c>
      <c r="I58" s="49">
        <v>0.91529899999999997</v>
      </c>
      <c r="J58" s="49">
        <v>0.91821299999999995</v>
      </c>
      <c r="K58" s="49">
        <v>0.92083499999999996</v>
      </c>
      <c r="L58" s="49">
        <v>0.92319600000000002</v>
      </c>
      <c r="M58" s="49">
        <v>0.92560299999999995</v>
      </c>
      <c r="N58" s="49">
        <v>0.92776700000000001</v>
      </c>
      <c r="O58" s="49">
        <v>0.92971099999999995</v>
      </c>
      <c r="P58" s="49">
        <v>0.931454</v>
      </c>
      <c r="Q58" s="49">
        <v>0.93301500000000004</v>
      </c>
      <c r="R58" s="49">
        <v>0.93441200000000002</v>
      </c>
      <c r="S58" s="49">
        <v>0.93566899999999997</v>
      </c>
      <c r="T58" s="49">
        <v>0.93679299999999999</v>
      </c>
      <c r="U58" s="49">
        <v>0.93797900000000001</v>
      </c>
      <c r="V58" s="49">
        <v>0.93904100000000001</v>
      </c>
      <c r="W58" s="49">
        <v>0.93998999999999999</v>
      </c>
      <c r="X58" s="49">
        <v>0.94083899999999998</v>
      </c>
      <c r="Y58" s="49">
        <v>0.94159899999999996</v>
      </c>
      <c r="Z58" s="49">
        <v>0.94227700000000003</v>
      </c>
      <c r="AA58" s="49">
        <v>0.94288300000000003</v>
      </c>
      <c r="AB58" s="49">
        <v>0.94342400000000004</v>
      </c>
      <c r="AC58" s="49">
        <v>0.94390600000000002</v>
      </c>
      <c r="AD58" s="49">
        <v>0.94433500000000004</v>
      </c>
      <c r="AE58" s="49">
        <v>0.94471499999999997</v>
      </c>
      <c r="AF58" s="49">
        <v>0.94505499999999998</v>
      </c>
      <c r="AG58" s="45">
        <v>2.0929999999999998E-3</v>
      </c>
    </row>
    <row r="59" spans="1:33" ht="15" customHeight="1" x14ac:dyDescent="0.2">
      <c r="A59" s="48" t="s">
        <v>232</v>
      </c>
      <c r="B59" s="47" t="s">
        <v>52</v>
      </c>
      <c r="C59" s="49">
        <v>0.80665699999999996</v>
      </c>
      <c r="D59" s="49">
        <v>0.80779500000000004</v>
      </c>
      <c r="E59" s="49">
        <v>0.80886899999999995</v>
      </c>
      <c r="F59" s="49">
        <v>0.80986000000000002</v>
      </c>
      <c r="G59" s="49">
        <v>0.81076000000000004</v>
      </c>
      <c r="H59" s="49">
        <v>0.81157000000000001</v>
      </c>
      <c r="I59" s="49">
        <v>0.81230100000000005</v>
      </c>
      <c r="J59" s="49">
        <v>0.81296100000000004</v>
      </c>
      <c r="K59" s="49">
        <v>0.81356300000000004</v>
      </c>
      <c r="L59" s="49">
        <v>0.81411599999999995</v>
      </c>
      <c r="M59" s="49">
        <v>0.81462500000000004</v>
      </c>
      <c r="N59" s="49">
        <v>0.81509100000000001</v>
      </c>
      <c r="O59" s="49">
        <v>0.81551799999999997</v>
      </c>
      <c r="P59" s="49">
        <v>0.81590600000000002</v>
      </c>
      <c r="Q59" s="49">
        <v>0.81625899999999996</v>
      </c>
      <c r="R59" s="49">
        <v>0.81657999999999997</v>
      </c>
      <c r="S59" s="49">
        <v>0.81687200000000004</v>
      </c>
      <c r="T59" s="49">
        <v>0.81713999999999998</v>
      </c>
      <c r="U59" s="49">
        <v>0.81738500000000003</v>
      </c>
      <c r="V59" s="49">
        <v>0.81760999999999995</v>
      </c>
      <c r="W59" s="49">
        <v>0.81781599999999999</v>
      </c>
      <c r="X59" s="49">
        <v>0.81800399999999995</v>
      </c>
      <c r="Y59" s="49">
        <v>0.81817499999999999</v>
      </c>
      <c r="Z59" s="49">
        <v>0.81833100000000003</v>
      </c>
      <c r="AA59" s="49">
        <v>0.81847499999999995</v>
      </c>
      <c r="AB59" s="49">
        <v>0.81860599999999994</v>
      </c>
      <c r="AC59" s="49">
        <v>0.81872599999999995</v>
      </c>
      <c r="AD59" s="49">
        <v>0.81883499999999998</v>
      </c>
      <c r="AE59" s="49">
        <v>0.81893499999999997</v>
      </c>
      <c r="AF59" s="49">
        <v>0.81902699999999995</v>
      </c>
      <c r="AG59" s="45">
        <v>5.2499999999999997E-4</v>
      </c>
    </row>
    <row r="61" spans="1:33" ht="15" customHeight="1" x14ac:dyDescent="0.2">
      <c r="B61" s="50" t="s">
        <v>233</v>
      </c>
    </row>
    <row r="62" spans="1:33" ht="15" customHeight="1" x14ac:dyDescent="0.2">
      <c r="A62" s="48" t="s">
        <v>234</v>
      </c>
      <c r="B62" s="47" t="s">
        <v>224</v>
      </c>
      <c r="C62" s="49">
        <v>0.56345800000000001</v>
      </c>
      <c r="D62" s="49">
        <v>0.57313199999999997</v>
      </c>
      <c r="E62" s="49">
        <v>0.58221500000000004</v>
      </c>
      <c r="F62" s="49">
        <v>0.59040700000000002</v>
      </c>
      <c r="G62" s="49">
        <v>0.59871399999999997</v>
      </c>
      <c r="H62" s="49">
        <v>0.61992100000000006</v>
      </c>
      <c r="I62" s="49">
        <v>0.64103299999999996</v>
      </c>
      <c r="J62" s="49">
        <v>0.66200199999999998</v>
      </c>
      <c r="K62" s="49">
        <v>0.68274599999999996</v>
      </c>
      <c r="L62" s="49">
        <v>0.70444200000000001</v>
      </c>
      <c r="M62" s="49">
        <v>0.72593399999999997</v>
      </c>
      <c r="N62" s="49">
        <v>0.74717199999999995</v>
      </c>
      <c r="O62" s="49">
        <v>0.76810400000000001</v>
      </c>
      <c r="P62" s="49">
        <v>0.78867399999999999</v>
      </c>
      <c r="Q62" s="49">
        <v>0.80880300000000005</v>
      </c>
      <c r="R62" s="49">
        <v>0.82847700000000002</v>
      </c>
      <c r="S62" s="49">
        <v>0.84768399999999999</v>
      </c>
      <c r="T62" s="49">
        <v>0.86641599999999996</v>
      </c>
      <c r="U62" s="49">
        <v>0.88466500000000003</v>
      </c>
      <c r="V62" s="49">
        <v>0.905443</v>
      </c>
      <c r="W62" s="49">
        <v>0.92573000000000005</v>
      </c>
      <c r="X62" s="49">
        <v>0.94549499999999997</v>
      </c>
      <c r="Y62" s="49">
        <v>0.964723</v>
      </c>
      <c r="Z62" s="49">
        <v>0.98339399999999999</v>
      </c>
      <c r="AA62" s="49">
        <v>1.00152</v>
      </c>
      <c r="AB62" s="49">
        <v>1.0190999999999999</v>
      </c>
      <c r="AC62" s="49">
        <v>1.0360990000000001</v>
      </c>
      <c r="AD62" s="49">
        <v>1.0525089999999999</v>
      </c>
      <c r="AE62" s="49">
        <v>1.068336</v>
      </c>
      <c r="AF62" s="49">
        <v>1.0835809999999999</v>
      </c>
      <c r="AG62" s="45">
        <v>2.2806E-2</v>
      </c>
    </row>
    <row r="64" spans="1:33" ht="15" customHeight="1" x14ac:dyDescent="0.2">
      <c r="B64" s="50" t="s">
        <v>235</v>
      </c>
    </row>
    <row r="65" spans="1:33" ht="15" customHeight="1" x14ac:dyDescent="0.2">
      <c r="A65" s="48" t="s">
        <v>236</v>
      </c>
      <c r="B65" s="47" t="s">
        <v>224</v>
      </c>
      <c r="C65" s="49">
        <v>0.69291999999999998</v>
      </c>
      <c r="D65" s="49">
        <v>0.69357400000000002</v>
      </c>
      <c r="E65" s="49">
        <v>0.69417300000000004</v>
      </c>
      <c r="F65" s="49">
        <v>0.69472100000000003</v>
      </c>
      <c r="G65" s="49">
        <v>0.69521599999999995</v>
      </c>
      <c r="H65" s="49">
        <v>0.69566600000000001</v>
      </c>
      <c r="I65" s="49">
        <v>0.69607300000000005</v>
      </c>
      <c r="J65" s="49">
        <v>0.69644099999999998</v>
      </c>
      <c r="K65" s="49">
        <v>0.69677500000000003</v>
      </c>
      <c r="L65" s="49">
        <v>0.69707699999999995</v>
      </c>
      <c r="M65" s="49">
        <v>0.69735100000000005</v>
      </c>
      <c r="N65" s="49">
        <v>0.69759899999999997</v>
      </c>
      <c r="O65" s="49">
        <v>0.69782500000000003</v>
      </c>
      <c r="P65" s="49">
        <v>0.69802799999999998</v>
      </c>
      <c r="Q65" s="49">
        <v>0.69821200000000005</v>
      </c>
      <c r="R65" s="49">
        <v>0.69837899999999997</v>
      </c>
      <c r="S65" s="49">
        <v>0.69852999999999998</v>
      </c>
      <c r="T65" s="49">
        <v>0.69866600000000001</v>
      </c>
      <c r="U65" s="49">
        <v>0.69879000000000002</v>
      </c>
      <c r="V65" s="49">
        <v>0.69890300000000005</v>
      </c>
      <c r="W65" s="49">
        <v>0.69900499999999999</v>
      </c>
      <c r="X65" s="49">
        <v>0.69909699999999997</v>
      </c>
      <c r="Y65" s="49">
        <v>0.69918100000000005</v>
      </c>
      <c r="Z65" s="49">
        <v>0.69925700000000002</v>
      </c>
      <c r="AA65" s="49">
        <v>0.699326</v>
      </c>
      <c r="AB65" s="49">
        <v>0.69938900000000004</v>
      </c>
      <c r="AC65" s="49">
        <v>0.69944600000000001</v>
      </c>
      <c r="AD65" s="49">
        <v>0.69949700000000004</v>
      </c>
      <c r="AE65" s="49">
        <v>0.69954400000000005</v>
      </c>
      <c r="AF65" s="49">
        <v>0.69958600000000004</v>
      </c>
      <c r="AG65" s="45">
        <v>3.3E-4</v>
      </c>
    </row>
    <row r="66" spans="1:33" ht="12" customHeight="1" x14ac:dyDescent="0.2">
      <c r="A66" s="48" t="s">
        <v>237</v>
      </c>
      <c r="B66" s="47" t="s">
        <v>76</v>
      </c>
      <c r="C66" s="49">
        <v>0.31666699999999998</v>
      </c>
      <c r="D66" s="49">
        <v>0.31666699999999998</v>
      </c>
      <c r="E66" s="49">
        <v>0.31666699999999998</v>
      </c>
      <c r="F66" s="49">
        <v>0.31666699999999998</v>
      </c>
      <c r="G66" s="49">
        <v>0.31666699999999998</v>
      </c>
      <c r="H66" s="49">
        <v>0.31666699999999998</v>
      </c>
      <c r="I66" s="49">
        <v>0.31666699999999998</v>
      </c>
      <c r="J66" s="49">
        <v>0.31666699999999998</v>
      </c>
      <c r="K66" s="49">
        <v>0.31666699999999998</v>
      </c>
      <c r="L66" s="49">
        <v>0.31666699999999998</v>
      </c>
      <c r="M66" s="49">
        <v>0.31666699999999998</v>
      </c>
      <c r="N66" s="49">
        <v>0.31666699999999998</v>
      </c>
      <c r="O66" s="49">
        <v>0.31666699999999998</v>
      </c>
      <c r="P66" s="49">
        <v>0.31666699999999998</v>
      </c>
      <c r="Q66" s="49">
        <v>0.31666699999999998</v>
      </c>
      <c r="R66" s="49">
        <v>0.31666699999999998</v>
      </c>
      <c r="S66" s="49">
        <v>0.31666699999999998</v>
      </c>
      <c r="T66" s="49">
        <v>0.31666699999999998</v>
      </c>
      <c r="U66" s="49">
        <v>0.31666699999999998</v>
      </c>
      <c r="V66" s="49">
        <v>0.31666699999999998</v>
      </c>
      <c r="W66" s="49">
        <v>0.31666699999999998</v>
      </c>
      <c r="X66" s="49">
        <v>0.31666699999999998</v>
      </c>
      <c r="Y66" s="49">
        <v>0.31666699999999998</v>
      </c>
      <c r="Z66" s="49">
        <v>0.31666699999999998</v>
      </c>
      <c r="AA66" s="49">
        <v>0.31666699999999998</v>
      </c>
      <c r="AB66" s="49">
        <v>0.31666699999999998</v>
      </c>
      <c r="AC66" s="49">
        <v>0.31666699999999998</v>
      </c>
      <c r="AD66" s="49">
        <v>0.31666699999999998</v>
      </c>
      <c r="AE66" s="49">
        <v>0.31666699999999998</v>
      </c>
      <c r="AF66" s="49">
        <v>0.31666699999999998</v>
      </c>
      <c r="AG66" s="45">
        <v>0</v>
      </c>
    </row>
    <row r="68" spans="1:33" ht="15" customHeight="1" x14ac:dyDescent="0.2">
      <c r="B68" s="50" t="s">
        <v>238</v>
      </c>
    </row>
    <row r="69" spans="1:33" ht="15" customHeight="1" x14ac:dyDescent="0.2">
      <c r="B69" s="50" t="s">
        <v>239</v>
      </c>
    </row>
    <row r="70" spans="1:33" ht="15" customHeight="1" x14ac:dyDescent="0.2">
      <c r="A70" s="48" t="s">
        <v>240</v>
      </c>
      <c r="B70" s="47" t="s">
        <v>224</v>
      </c>
      <c r="C70" s="49">
        <v>74.369056999999998</v>
      </c>
      <c r="D70" s="49">
        <v>77.382576</v>
      </c>
      <c r="E70" s="49">
        <v>80.256598999999994</v>
      </c>
      <c r="F70" s="49">
        <v>83.040008999999998</v>
      </c>
      <c r="G70" s="49">
        <v>85.612198000000006</v>
      </c>
      <c r="H70" s="49">
        <v>87.980926999999994</v>
      </c>
      <c r="I70" s="49">
        <v>90.157425000000003</v>
      </c>
      <c r="J70" s="49">
        <v>93.008987000000005</v>
      </c>
      <c r="K70" s="49">
        <v>95.655586</v>
      </c>
      <c r="L70" s="49">
        <v>100.527</v>
      </c>
      <c r="M70" s="49">
        <v>105.330231</v>
      </c>
      <c r="N70" s="49">
        <v>109.99020400000001</v>
      </c>
      <c r="O70" s="49">
        <v>114.416214</v>
      </c>
      <c r="P70" s="49">
        <v>118.62943300000001</v>
      </c>
      <c r="Q70" s="49">
        <v>122.581451</v>
      </c>
      <c r="R70" s="49">
        <v>126.276634</v>
      </c>
      <c r="S70" s="49">
        <v>129.75065599999999</v>
      </c>
      <c r="T70" s="49">
        <v>132.99032600000001</v>
      </c>
      <c r="U70" s="49">
        <v>136.048248</v>
      </c>
      <c r="V70" s="49">
        <v>139.979523</v>
      </c>
      <c r="W70" s="49">
        <v>143.58438100000001</v>
      </c>
      <c r="X70" s="49">
        <v>146.88632200000001</v>
      </c>
      <c r="Y70" s="49">
        <v>149.897064</v>
      </c>
      <c r="Z70" s="49">
        <v>152.616364</v>
      </c>
      <c r="AA70" s="49">
        <v>155.07870500000001</v>
      </c>
      <c r="AB70" s="49">
        <v>157.29882799999999</v>
      </c>
      <c r="AC70" s="49">
        <v>159.28398100000001</v>
      </c>
      <c r="AD70" s="49">
        <v>161.062073</v>
      </c>
      <c r="AE70" s="49">
        <v>162.64350899999999</v>
      </c>
      <c r="AF70" s="49">
        <v>164.042664</v>
      </c>
      <c r="AG70" s="45">
        <v>2.7654000000000001E-2</v>
      </c>
    </row>
    <row r="72" spans="1:33" ht="15" customHeight="1" x14ac:dyDescent="0.2">
      <c r="B72" s="50" t="s">
        <v>241</v>
      </c>
    </row>
    <row r="73" spans="1:33" ht="15" customHeight="1" x14ac:dyDescent="0.2">
      <c r="A73" s="48" t="s">
        <v>242</v>
      </c>
      <c r="B73" s="47" t="s">
        <v>224</v>
      </c>
      <c r="C73" s="49">
        <v>2.7069329999999998</v>
      </c>
      <c r="D73" s="49">
        <v>2.7404289999999998</v>
      </c>
      <c r="E73" s="49">
        <v>2.7700629999999999</v>
      </c>
      <c r="F73" s="49">
        <v>2.7966790000000001</v>
      </c>
      <c r="G73" s="49">
        <v>2.8205010000000001</v>
      </c>
      <c r="H73" s="49">
        <v>2.8415870000000001</v>
      </c>
      <c r="I73" s="49">
        <v>2.860366</v>
      </c>
      <c r="J73" s="49">
        <v>2.8770120000000001</v>
      </c>
      <c r="K73" s="49">
        <v>2.8917549999999999</v>
      </c>
      <c r="L73" s="49">
        <v>2.91309</v>
      </c>
      <c r="M73" s="49">
        <v>2.9322550000000001</v>
      </c>
      <c r="N73" s="49">
        <v>2.949268</v>
      </c>
      <c r="O73" s="49">
        <v>2.9645760000000001</v>
      </c>
      <c r="P73" s="49">
        <v>2.9781460000000002</v>
      </c>
      <c r="Q73" s="49">
        <v>2.9901529999999998</v>
      </c>
      <c r="R73" s="49">
        <v>3.0005419999999998</v>
      </c>
      <c r="S73" s="49">
        <v>3.0097109999999998</v>
      </c>
      <c r="T73" s="49">
        <v>3.017792</v>
      </c>
      <c r="U73" s="49">
        <v>3.0251130000000002</v>
      </c>
      <c r="V73" s="49">
        <v>3.0334479999999999</v>
      </c>
      <c r="W73" s="49">
        <v>3.0408970000000002</v>
      </c>
      <c r="X73" s="49">
        <v>3.0474920000000001</v>
      </c>
      <c r="Y73" s="49">
        <v>3.0533060000000001</v>
      </c>
      <c r="Z73" s="49">
        <v>3.0584090000000002</v>
      </c>
      <c r="AA73" s="49">
        <v>3.062916</v>
      </c>
      <c r="AB73" s="49">
        <v>3.066859</v>
      </c>
      <c r="AC73" s="49">
        <v>3.0702210000000001</v>
      </c>
      <c r="AD73" s="49">
        <v>3.0731920000000001</v>
      </c>
      <c r="AE73" s="49">
        <v>3.0757889999999999</v>
      </c>
      <c r="AF73" s="49">
        <v>3.077833</v>
      </c>
      <c r="AG73" s="45">
        <v>4.4380000000000001E-3</v>
      </c>
    </row>
    <row r="74" spans="1:33" ht="12" customHeight="1" x14ac:dyDescent="0.2"/>
    <row r="75" spans="1:33" ht="15" customHeight="1" x14ac:dyDescent="0.2">
      <c r="B75" s="50" t="s">
        <v>140</v>
      </c>
    </row>
    <row r="76" spans="1:33" ht="15" customHeight="1" x14ac:dyDescent="0.2">
      <c r="B76" s="50" t="s">
        <v>141</v>
      </c>
    </row>
    <row r="77" spans="1:33" ht="15" customHeight="1" x14ac:dyDescent="0.2">
      <c r="B77" s="50" t="s">
        <v>142</v>
      </c>
    </row>
    <row r="78" spans="1:33" ht="15" customHeight="1" x14ac:dyDescent="0.2">
      <c r="A78" s="48" t="s">
        <v>243</v>
      </c>
      <c r="B78" s="47" t="s">
        <v>244</v>
      </c>
      <c r="C78" s="46">
        <v>1.2052999999999999E-2</v>
      </c>
      <c r="D78" s="46">
        <v>1.2052999999999999E-2</v>
      </c>
      <c r="E78" s="46">
        <v>1.2052999999999999E-2</v>
      </c>
      <c r="F78" s="46">
        <v>1.2052999999999999E-2</v>
      </c>
      <c r="G78" s="46">
        <v>1.2052999999999999E-2</v>
      </c>
      <c r="H78" s="46">
        <v>1.2052999999999999E-2</v>
      </c>
      <c r="I78" s="46">
        <v>1.2052999999999999E-2</v>
      </c>
      <c r="J78" s="46">
        <v>1.2052999999999999E-2</v>
      </c>
      <c r="K78" s="46">
        <v>1.2052999999999999E-2</v>
      </c>
      <c r="L78" s="46">
        <v>1.2052999999999999E-2</v>
      </c>
      <c r="M78" s="46">
        <v>1.2052999999999999E-2</v>
      </c>
      <c r="N78" s="46">
        <v>1.2052999999999999E-2</v>
      </c>
      <c r="O78" s="46">
        <v>1.2052999999999999E-2</v>
      </c>
      <c r="P78" s="46">
        <v>1.2052999999999999E-2</v>
      </c>
      <c r="Q78" s="46">
        <v>1.2052999999999999E-2</v>
      </c>
      <c r="R78" s="46">
        <v>1.2052999999999999E-2</v>
      </c>
      <c r="S78" s="46">
        <v>1.2052999999999999E-2</v>
      </c>
      <c r="T78" s="46">
        <v>1.2052999999999999E-2</v>
      </c>
      <c r="U78" s="46">
        <v>1.2052999999999999E-2</v>
      </c>
      <c r="V78" s="46">
        <v>1.2052999999999999E-2</v>
      </c>
      <c r="W78" s="46">
        <v>1.2052999999999999E-2</v>
      </c>
      <c r="X78" s="46">
        <v>1.2052999999999999E-2</v>
      </c>
      <c r="Y78" s="46">
        <v>1.2052999999999999E-2</v>
      </c>
      <c r="Z78" s="46">
        <v>1.2052999999999999E-2</v>
      </c>
      <c r="AA78" s="46">
        <v>1.2052999999999999E-2</v>
      </c>
      <c r="AB78" s="46">
        <v>1.2052999999999999E-2</v>
      </c>
      <c r="AC78" s="46">
        <v>1.2052999999999999E-2</v>
      </c>
      <c r="AD78" s="46">
        <v>1.2052999999999999E-2</v>
      </c>
      <c r="AE78" s="46">
        <v>1.2052999999999999E-2</v>
      </c>
      <c r="AF78" s="46">
        <v>1.2052999999999999E-2</v>
      </c>
      <c r="AG78" s="45">
        <v>0</v>
      </c>
    </row>
    <row r="79" spans="1:33" ht="15" customHeight="1" x14ac:dyDescent="0.2">
      <c r="A79" s="48" t="s">
        <v>245</v>
      </c>
      <c r="B79" s="47" t="s">
        <v>246</v>
      </c>
      <c r="C79" s="46">
        <v>1.3541380000000001</v>
      </c>
      <c r="D79" s="46">
        <v>1.3735409999999999</v>
      </c>
      <c r="E79" s="46">
        <v>1.3908160000000001</v>
      </c>
      <c r="F79" s="46">
        <v>1.4064669999999999</v>
      </c>
      <c r="G79" s="46">
        <v>1.4271799999999999</v>
      </c>
      <c r="H79" s="46">
        <v>1.446904</v>
      </c>
      <c r="I79" s="46">
        <v>1.4659359999999999</v>
      </c>
      <c r="J79" s="46">
        <v>1.481473</v>
      </c>
      <c r="K79" s="46">
        <v>1.4966159999999999</v>
      </c>
      <c r="L79" s="46">
        <v>1.5121899999999999</v>
      </c>
      <c r="M79" s="46">
        <v>1.5293589999999999</v>
      </c>
      <c r="N79" s="46">
        <v>1.5451550000000001</v>
      </c>
      <c r="O79" s="46">
        <v>1.5653859999999999</v>
      </c>
      <c r="P79" s="46">
        <v>1.5836269999999999</v>
      </c>
      <c r="Q79" s="46">
        <v>1.598341</v>
      </c>
      <c r="R79" s="46">
        <v>1.612873</v>
      </c>
      <c r="S79" s="46">
        <v>1.6273439999999999</v>
      </c>
      <c r="T79" s="46">
        <v>1.6414979999999999</v>
      </c>
      <c r="U79" s="46">
        <v>1.6607479999999999</v>
      </c>
      <c r="V79" s="46">
        <v>1.6772959999999999</v>
      </c>
      <c r="W79" s="46">
        <v>1.6917089999999999</v>
      </c>
      <c r="X79" s="46">
        <v>1.7109780000000001</v>
      </c>
      <c r="Y79" s="46">
        <v>1.731128</v>
      </c>
      <c r="Z79" s="46">
        <v>1.7451620000000001</v>
      </c>
      <c r="AA79" s="46">
        <v>1.763288</v>
      </c>
      <c r="AB79" s="46">
        <v>1.7789079999999999</v>
      </c>
      <c r="AC79" s="46">
        <v>1.7935369999999999</v>
      </c>
      <c r="AD79" s="46">
        <v>1.813175</v>
      </c>
      <c r="AE79" s="46">
        <v>1.828478</v>
      </c>
      <c r="AF79" s="46">
        <v>1.843316</v>
      </c>
      <c r="AG79" s="45">
        <v>1.0691000000000001E-2</v>
      </c>
    </row>
    <row r="80" spans="1:33" ht="12" customHeight="1" x14ac:dyDescent="0.2">
      <c r="A80" s="48" t="s">
        <v>247</v>
      </c>
      <c r="B80" s="47" t="s">
        <v>146</v>
      </c>
      <c r="C80" s="46">
        <v>18.947776999999999</v>
      </c>
      <c r="D80" s="46">
        <v>21.596053999999999</v>
      </c>
      <c r="E80" s="46">
        <v>24.298203999999998</v>
      </c>
      <c r="F80" s="46">
        <v>26.953620999999998</v>
      </c>
      <c r="G80" s="46">
        <v>28.791495999999999</v>
      </c>
      <c r="H80" s="46">
        <v>30.86195</v>
      </c>
      <c r="I80" s="46">
        <v>32.616408999999997</v>
      </c>
      <c r="J80" s="46">
        <v>33.906387000000002</v>
      </c>
      <c r="K80" s="46">
        <v>35.586933000000002</v>
      </c>
      <c r="L80" s="46">
        <v>36.594112000000003</v>
      </c>
      <c r="M80" s="46">
        <v>38.177460000000004</v>
      </c>
      <c r="N80" s="46">
        <v>39.242947000000001</v>
      </c>
      <c r="O80" s="46">
        <v>40.849482999999999</v>
      </c>
      <c r="P80" s="46">
        <v>42.256976999999999</v>
      </c>
      <c r="Q80" s="46">
        <v>42.829430000000002</v>
      </c>
      <c r="R80" s="46">
        <v>44.403618000000002</v>
      </c>
      <c r="S80" s="46">
        <v>45.970795000000003</v>
      </c>
      <c r="T80" s="46">
        <v>47.380116000000001</v>
      </c>
      <c r="U80" s="46">
        <v>49.587494</v>
      </c>
      <c r="V80" s="46">
        <v>51.607689000000001</v>
      </c>
      <c r="W80" s="46">
        <v>53.244812000000003</v>
      </c>
      <c r="X80" s="46">
        <v>55.221577000000003</v>
      </c>
      <c r="Y80" s="46">
        <v>57.420116</v>
      </c>
      <c r="Z80" s="46">
        <v>58.728133999999997</v>
      </c>
      <c r="AA80" s="46">
        <v>61.005844000000003</v>
      </c>
      <c r="AB80" s="46">
        <v>63.944389000000001</v>
      </c>
      <c r="AC80" s="46">
        <v>65.597244000000003</v>
      </c>
      <c r="AD80" s="46">
        <v>68.124831999999998</v>
      </c>
      <c r="AE80" s="46">
        <v>70.192695999999998</v>
      </c>
      <c r="AF80" s="46">
        <v>71.639015000000001</v>
      </c>
      <c r="AG80" s="45">
        <v>4.6927999999999997E-2</v>
      </c>
    </row>
    <row r="81" spans="1:33" ht="15" customHeight="1" x14ac:dyDescent="0.2">
      <c r="A81" s="48" t="s">
        <v>248</v>
      </c>
      <c r="B81" s="47" t="s">
        <v>148</v>
      </c>
      <c r="C81" s="46">
        <v>0.55488099999999996</v>
      </c>
      <c r="D81" s="46">
        <v>0.56001999999999996</v>
      </c>
      <c r="E81" s="46">
        <v>0.56001999999999996</v>
      </c>
      <c r="F81" s="46">
        <v>0.56001999999999996</v>
      </c>
      <c r="G81" s="46">
        <v>0.560442</v>
      </c>
      <c r="H81" s="46">
        <v>0.561253</v>
      </c>
      <c r="I81" s="46">
        <v>0.56277299999999997</v>
      </c>
      <c r="J81" s="46">
        <v>0.56311</v>
      </c>
      <c r="K81" s="46">
        <v>0.56379599999999996</v>
      </c>
      <c r="L81" s="46">
        <v>0.56386800000000004</v>
      </c>
      <c r="M81" s="46">
        <v>0.56479900000000005</v>
      </c>
      <c r="N81" s="46">
        <v>0.56492600000000004</v>
      </c>
      <c r="O81" s="46">
        <v>0.56635100000000005</v>
      </c>
      <c r="P81" s="46">
        <v>0.56816599999999995</v>
      </c>
      <c r="Q81" s="46">
        <v>0.56816599999999995</v>
      </c>
      <c r="R81" s="46">
        <v>0.56816599999999995</v>
      </c>
      <c r="S81" s="46">
        <v>0.56825099999999995</v>
      </c>
      <c r="T81" s="46">
        <v>0.56845699999999999</v>
      </c>
      <c r="U81" s="46">
        <v>0.569353</v>
      </c>
      <c r="V81" s="46">
        <v>0.56953299999999996</v>
      </c>
      <c r="W81" s="46">
        <v>0.56973300000000004</v>
      </c>
      <c r="X81" s="46">
        <v>0.57154799999999994</v>
      </c>
      <c r="Y81" s="46">
        <v>0.57227499999999998</v>
      </c>
      <c r="Z81" s="46">
        <v>0.572295</v>
      </c>
      <c r="AA81" s="46">
        <v>0.57275399999999999</v>
      </c>
      <c r="AB81" s="46">
        <v>0.57297500000000001</v>
      </c>
      <c r="AC81" s="46">
        <v>0.57301100000000005</v>
      </c>
      <c r="AD81" s="46">
        <v>0.57410099999999997</v>
      </c>
      <c r="AE81" s="46">
        <v>0.57428199999999996</v>
      </c>
      <c r="AF81" s="46">
        <v>0.574318</v>
      </c>
      <c r="AG81" s="45">
        <v>1.188E-3</v>
      </c>
    </row>
    <row r="82" spans="1:33" ht="15" customHeight="1" x14ac:dyDescent="0.2">
      <c r="A82" s="48" t="s">
        <v>249</v>
      </c>
      <c r="B82" s="47" t="s">
        <v>250</v>
      </c>
      <c r="C82" s="46">
        <v>0.51580400000000004</v>
      </c>
      <c r="D82" s="46">
        <v>0.51580400000000004</v>
      </c>
      <c r="E82" s="46">
        <v>0.51580400000000004</v>
      </c>
      <c r="F82" s="46">
        <v>0.51580400000000004</v>
      </c>
      <c r="G82" s="46">
        <v>0.51580400000000004</v>
      </c>
      <c r="H82" s="46">
        <v>0.51580400000000004</v>
      </c>
      <c r="I82" s="46">
        <v>0.51580400000000004</v>
      </c>
      <c r="J82" s="46">
        <v>0.51580400000000004</v>
      </c>
      <c r="K82" s="46">
        <v>0.51580400000000004</v>
      </c>
      <c r="L82" s="46">
        <v>0.51580400000000004</v>
      </c>
      <c r="M82" s="46">
        <v>0.51580400000000004</v>
      </c>
      <c r="N82" s="46">
        <v>0.51580400000000004</v>
      </c>
      <c r="O82" s="46">
        <v>0.51580400000000004</v>
      </c>
      <c r="P82" s="46">
        <v>0.51580400000000004</v>
      </c>
      <c r="Q82" s="46">
        <v>0.51580400000000004</v>
      </c>
      <c r="R82" s="46">
        <v>0.51580400000000004</v>
      </c>
      <c r="S82" s="46">
        <v>0.51580400000000004</v>
      </c>
      <c r="T82" s="46">
        <v>0.51580400000000004</v>
      </c>
      <c r="U82" s="46">
        <v>0.51580400000000004</v>
      </c>
      <c r="V82" s="46">
        <v>0.51580400000000004</v>
      </c>
      <c r="W82" s="46">
        <v>0.51580400000000004</v>
      </c>
      <c r="X82" s="46">
        <v>0.51580400000000004</v>
      </c>
      <c r="Y82" s="46">
        <v>0.51580400000000004</v>
      </c>
      <c r="Z82" s="46">
        <v>0.51580400000000004</v>
      </c>
      <c r="AA82" s="46">
        <v>0.51580400000000004</v>
      </c>
      <c r="AB82" s="46">
        <v>0.51580400000000004</v>
      </c>
      <c r="AC82" s="46">
        <v>0.51580400000000004</v>
      </c>
      <c r="AD82" s="46">
        <v>0.51580400000000004</v>
      </c>
      <c r="AE82" s="46">
        <v>0.51580400000000004</v>
      </c>
      <c r="AF82" s="46">
        <v>0.51580400000000004</v>
      </c>
      <c r="AG82" s="45">
        <v>0</v>
      </c>
    </row>
    <row r="83" spans="1:33" ht="15" customHeight="1" x14ac:dyDescent="0.2">
      <c r="A83" s="48" t="s">
        <v>251</v>
      </c>
      <c r="B83" s="47" t="s">
        <v>150</v>
      </c>
      <c r="C83" s="46">
        <v>21.384653</v>
      </c>
      <c r="D83" s="46">
        <v>24.057472000000001</v>
      </c>
      <c r="E83" s="46">
        <v>26.776897000000002</v>
      </c>
      <c r="F83" s="46">
        <v>29.447966000000001</v>
      </c>
      <c r="G83" s="46">
        <v>31.306974</v>
      </c>
      <c r="H83" s="46">
        <v>33.397964000000002</v>
      </c>
      <c r="I83" s="46">
        <v>35.172977000000003</v>
      </c>
      <c r="J83" s="46">
        <v>36.478828</v>
      </c>
      <c r="K83" s="46">
        <v>38.175201000000001</v>
      </c>
      <c r="L83" s="46">
        <v>39.198028999999998</v>
      </c>
      <c r="M83" s="46">
        <v>40.799477000000003</v>
      </c>
      <c r="N83" s="46">
        <v>41.880885999999997</v>
      </c>
      <c r="O83" s="46">
        <v>43.509075000000003</v>
      </c>
      <c r="P83" s="46">
        <v>44.936625999999997</v>
      </c>
      <c r="Q83" s="46">
        <v>45.523792</v>
      </c>
      <c r="R83" s="46">
        <v>47.112510999999998</v>
      </c>
      <c r="S83" s="46">
        <v>48.694243999999998</v>
      </c>
      <c r="T83" s="46">
        <v>50.117927999999999</v>
      </c>
      <c r="U83" s="46">
        <v>52.345450999999997</v>
      </c>
      <c r="V83" s="46">
        <v>54.382378000000003</v>
      </c>
      <c r="W83" s="46">
        <v>56.034111000000003</v>
      </c>
      <c r="X83" s="46">
        <v>58.031959999999998</v>
      </c>
      <c r="Y83" s="46">
        <v>60.251373000000001</v>
      </c>
      <c r="Z83" s="46">
        <v>61.573447999999999</v>
      </c>
      <c r="AA83" s="46">
        <v>63.869743</v>
      </c>
      <c r="AB83" s="46">
        <v>66.824127000000004</v>
      </c>
      <c r="AC83" s="46">
        <v>68.491646000000003</v>
      </c>
      <c r="AD83" s="46">
        <v>71.039963</v>
      </c>
      <c r="AE83" s="46">
        <v>73.123305999999999</v>
      </c>
      <c r="AF83" s="46">
        <v>74.584502999999998</v>
      </c>
      <c r="AG83" s="45">
        <v>4.4019000000000003E-2</v>
      </c>
    </row>
    <row r="84" spans="1:33" ht="15" customHeight="1" x14ac:dyDescent="0.2">
      <c r="B84" s="50" t="s">
        <v>151</v>
      </c>
    </row>
    <row r="85" spans="1:33" ht="12" customHeight="1" x14ac:dyDescent="0.2">
      <c r="A85" s="48" t="s">
        <v>252</v>
      </c>
      <c r="B85" s="47" t="s">
        <v>244</v>
      </c>
      <c r="C85" s="46">
        <v>8.4067000000000003E-2</v>
      </c>
      <c r="D85" s="46">
        <v>8.4067000000000003E-2</v>
      </c>
      <c r="E85" s="46">
        <v>8.4067000000000003E-2</v>
      </c>
      <c r="F85" s="46">
        <v>8.4067000000000003E-2</v>
      </c>
      <c r="G85" s="46">
        <v>8.4067000000000003E-2</v>
      </c>
      <c r="H85" s="46">
        <v>8.4067000000000003E-2</v>
      </c>
      <c r="I85" s="46">
        <v>8.4067000000000003E-2</v>
      </c>
      <c r="J85" s="46">
        <v>8.4067000000000003E-2</v>
      </c>
      <c r="K85" s="46">
        <v>8.4067000000000003E-2</v>
      </c>
      <c r="L85" s="46">
        <v>8.4067000000000003E-2</v>
      </c>
      <c r="M85" s="46">
        <v>8.4067000000000003E-2</v>
      </c>
      <c r="N85" s="46">
        <v>8.4067000000000003E-2</v>
      </c>
      <c r="O85" s="46">
        <v>8.4067000000000003E-2</v>
      </c>
      <c r="P85" s="46">
        <v>8.4067000000000003E-2</v>
      </c>
      <c r="Q85" s="46">
        <v>8.4067000000000003E-2</v>
      </c>
      <c r="R85" s="46">
        <v>8.4067000000000003E-2</v>
      </c>
      <c r="S85" s="46">
        <v>8.4067000000000003E-2</v>
      </c>
      <c r="T85" s="46">
        <v>8.4067000000000003E-2</v>
      </c>
      <c r="U85" s="46">
        <v>8.4067000000000003E-2</v>
      </c>
      <c r="V85" s="46">
        <v>8.4067000000000003E-2</v>
      </c>
      <c r="W85" s="46">
        <v>8.4067000000000003E-2</v>
      </c>
      <c r="X85" s="46">
        <v>8.4067000000000003E-2</v>
      </c>
      <c r="Y85" s="46">
        <v>8.4067000000000003E-2</v>
      </c>
      <c r="Z85" s="46">
        <v>8.4067000000000003E-2</v>
      </c>
      <c r="AA85" s="46">
        <v>8.4067000000000003E-2</v>
      </c>
      <c r="AB85" s="46">
        <v>8.4067000000000003E-2</v>
      </c>
      <c r="AC85" s="46">
        <v>8.4067000000000003E-2</v>
      </c>
      <c r="AD85" s="46">
        <v>8.4067000000000003E-2</v>
      </c>
      <c r="AE85" s="46">
        <v>8.4067000000000003E-2</v>
      </c>
      <c r="AF85" s="46">
        <v>8.4067000000000003E-2</v>
      </c>
      <c r="AG85" s="45">
        <v>0</v>
      </c>
    </row>
    <row r="86" spans="1:33" ht="15" customHeight="1" x14ac:dyDescent="0.2">
      <c r="A86" s="48" t="s">
        <v>253</v>
      </c>
      <c r="B86" s="47" t="s">
        <v>246</v>
      </c>
      <c r="C86" s="46">
        <v>9.4451129999999992</v>
      </c>
      <c r="D86" s="46">
        <v>9.5804480000000005</v>
      </c>
      <c r="E86" s="46">
        <v>9.7009410000000003</v>
      </c>
      <c r="F86" s="46">
        <v>9.8101029999999998</v>
      </c>
      <c r="G86" s="46">
        <v>9.9545770000000005</v>
      </c>
      <c r="H86" s="46">
        <v>10.092155999999999</v>
      </c>
      <c r="I86" s="46">
        <v>10.224900999999999</v>
      </c>
      <c r="J86" s="46">
        <v>10.333276</v>
      </c>
      <c r="K86" s="46">
        <v>10.438893999999999</v>
      </c>
      <c r="L86" s="46">
        <v>10.547523</v>
      </c>
      <c r="M86" s="46">
        <v>10.667277</v>
      </c>
      <c r="N86" s="46">
        <v>10.777453</v>
      </c>
      <c r="O86" s="46">
        <v>10.918566999999999</v>
      </c>
      <c r="P86" s="46">
        <v>11.045801000000001</v>
      </c>
      <c r="Q86" s="46">
        <v>11.148429</v>
      </c>
      <c r="R86" s="46">
        <v>11.249790000000001</v>
      </c>
      <c r="S86" s="46">
        <v>11.350721999999999</v>
      </c>
      <c r="T86" s="46">
        <v>11.449450000000001</v>
      </c>
      <c r="U86" s="46">
        <v>11.583717999999999</v>
      </c>
      <c r="V86" s="46">
        <v>11.699140999999999</v>
      </c>
      <c r="W86" s="46">
        <v>11.799670000000001</v>
      </c>
      <c r="X86" s="46">
        <v>11.934068999999999</v>
      </c>
      <c r="Y86" s="46">
        <v>12.074615</v>
      </c>
      <c r="Z86" s="46">
        <v>12.172506</v>
      </c>
      <c r="AA86" s="46">
        <v>12.298928999999999</v>
      </c>
      <c r="AB86" s="46">
        <v>12.407883999999999</v>
      </c>
      <c r="AC86" s="46">
        <v>12.509918000000001</v>
      </c>
      <c r="AD86" s="46">
        <v>12.646891999999999</v>
      </c>
      <c r="AE86" s="46">
        <v>12.753629</v>
      </c>
      <c r="AF86" s="46">
        <v>12.857127999999999</v>
      </c>
      <c r="AG86" s="45">
        <v>1.0691000000000001E-2</v>
      </c>
    </row>
    <row r="87" spans="1:33" ht="15" customHeight="1" x14ac:dyDescent="0.2">
      <c r="A87" s="48" t="s">
        <v>254</v>
      </c>
      <c r="B87" s="47" t="s">
        <v>146</v>
      </c>
      <c r="C87" s="46">
        <v>23.790338999999999</v>
      </c>
      <c r="D87" s="46">
        <v>27.048570999999999</v>
      </c>
      <c r="E87" s="46">
        <v>30.394718000000001</v>
      </c>
      <c r="F87" s="46">
        <v>33.721916</v>
      </c>
      <c r="G87" s="46">
        <v>36.020480999999997</v>
      </c>
      <c r="H87" s="46">
        <v>38.614421999999998</v>
      </c>
      <c r="I87" s="46">
        <v>40.794434000000003</v>
      </c>
      <c r="J87" s="46">
        <v>42.410789000000001</v>
      </c>
      <c r="K87" s="46">
        <v>44.484344</v>
      </c>
      <c r="L87" s="46">
        <v>45.792973000000003</v>
      </c>
      <c r="M87" s="46">
        <v>47.778995999999999</v>
      </c>
      <c r="N87" s="46">
        <v>49.156669999999998</v>
      </c>
      <c r="O87" s="46">
        <v>51.108021000000001</v>
      </c>
      <c r="P87" s="46">
        <v>52.813465000000001</v>
      </c>
      <c r="Q87" s="46">
        <v>53.559722999999998</v>
      </c>
      <c r="R87" s="46">
        <v>55.534004000000003</v>
      </c>
      <c r="S87" s="46">
        <v>57.490940000000002</v>
      </c>
      <c r="T87" s="46">
        <v>59.277771000000001</v>
      </c>
      <c r="U87" s="46">
        <v>61.961883999999998</v>
      </c>
      <c r="V87" s="46">
        <v>64.457130000000006</v>
      </c>
      <c r="W87" s="46">
        <v>66.503387000000004</v>
      </c>
      <c r="X87" s="46">
        <v>68.922996999999995</v>
      </c>
      <c r="Y87" s="46">
        <v>71.590034000000003</v>
      </c>
      <c r="Z87" s="46">
        <v>73.300560000000004</v>
      </c>
      <c r="AA87" s="46">
        <v>76.132110999999995</v>
      </c>
      <c r="AB87" s="46">
        <v>79.800528999999997</v>
      </c>
      <c r="AC87" s="46">
        <v>81.939155999999997</v>
      </c>
      <c r="AD87" s="46">
        <v>85.058571000000001</v>
      </c>
      <c r="AE87" s="46">
        <v>87.656609000000003</v>
      </c>
      <c r="AF87" s="46">
        <v>89.556892000000005</v>
      </c>
      <c r="AG87" s="45">
        <v>4.6771E-2</v>
      </c>
    </row>
    <row r="88" spans="1:33" ht="15" customHeight="1" x14ac:dyDescent="0.2">
      <c r="A88" s="48" t="s">
        <v>255</v>
      </c>
      <c r="B88" s="47" t="s">
        <v>148</v>
      </c>
      <c r="C88" s="46">
        <v>0.75530799999999998</v>
      </c>
      <c r="D88" s="46">
        <v>0.76393599999999995</v>
      </c>
      <c r="E88" s="46">
        <v>0.76393599999999995</v>
      </c>
      <c r="F88" s="46">
        <v>0.76393599999999995</v>
      </c>
      <c r="G88" s="46">
        <v>0.76459699999999997</v>
      </c>
      <c r="H88" s="46">
        <v>0.76590800000000003</v>
      </c>
      <c r="I88" s="46">
        <v>0.76844999999999997</v>
      </c>
      <c r="J88" s="46">
        <v>0.76899200000000001</v>
      </c>
      <c r="K88" s="46">
        <v>0.77013500000000001</v>
      </c>
      <c r="L88" s="46">
        <v>0.77022299999999999</v>
      </c>
      <c r="M88" s="46">
        <v>0.77173899999999995</v>
      </c>
      <c r="N88" s="46">
        <v>0.77191200000000004</v>
      </c>
      <c r="O88" s="46">
        <v>0.77430600000000005</v>
      </c>
      <c r="P88" s="46">
        <v>0.77736000000000005</v>
      </c>
      <c r="Q88" s="46">
        <v>0.77736000000000005</v>
      </c>
      <c r="R88" s="46">
        <v>0.77736000000000005</v>
      </c>
      <c r="S88" s="46">
        <v>0.77750399999999997</v>
      </c>
      <c r="T88" s="46">
        <v>0.777837</v>
      </c>
      <c r="U88" s="46">
        <v>0.77935600000000005</v>
      </c>
      <c r="V88" s="46">
        <v>0.77966199999999997</v>
      </c>
      <c r="W88" s="46">
        <v>0.78000100000000006</v>
      </c>
      <c r="X88" s="46">
        <v>0.78307099999999996</v>
      </c>
      <c r="Y88" s="46">
        <v>0.78429000000000004</v>
      </c>
      <c r="Z88" s="46">
        <v>0.78431399999999996</v>
      </c>
      <c r="AA88" s="46">
        <v>0.78507899999999997</v>
      </c>
      <c r="AB88" s="46">
        <v>0.78543799999999997</v>
      </c>
      <c r="AC88" s="46">
        <v>0.78548399999999996</v>
      </c>
      <c r="AD88" s="46">
        <v>0.78732400000000002</v>
      </c>
      <c r="AE88" s="46">
        <v>0.78761599999999998</v>
      </c>
      <c r="AF88" s="46">
        <v>0.78766099999999994</v>
      </c>
      <c r="AG88" s="45">
        <v>1.4469999999999999E-3</v>
      </c>
    </row>
    <row r="89" spans="1:33" ht="12" customHeight="1" x14ac:dyDescent="0.2">
      <c r="A89" s="48" t="s">
        <v>256</v>
      </c>
      <c r="B89" s="47" t="s">
        <v>250</v>
      </c>
      <c r="C89" s="46">
        <v>3.698493</v>
      </c>
      <c r="D89" s="46">
        <v>3.698493</v>
      </c>
      <c r="E89" s="46">
        <v>3.698493</v>
      </c>
      <c r="F89" s="46">
        <v>3.698493</v>
      </c>
      <c r="G89" s="46">
        <v>3.698493</v>
      </c>
      <c r="H89" s="46">
        <v>3.698493</v>
      </c>
      <c r="I89" s="46">
        <v>3.698493</v>
      </c>
      <c r="J89" s="46">
        <v>3.698493</v>
      </c>
      <c r="K89" s="46">
        <v>3.698493</v>
      </c>
      <c r="L89" s="46">
        <v>3.698493</v>
      </c>
      <c r="M89" s="46">
        <v>3.698493</v>
      </c>
      <c r="N89" s="46">
        <v>3.698493</v>
      </c>
      <c r="O89" s="46">
        <v>3.698493</v>
      </c>
      <c r="P89" s="46">
        <v>3.698493</v>
      </c>
      <c r="Q89" s="46">
        <v>3.698493</v>
      </c>
      <c r="R89" s="46">
        <v>3.698493</v>
      </c>
      <c r="S89" s="46">
        <v>3.698493</v>
      </c>
      <c r="T89" s="46">
        <v>3.698493</v>
      </c>
      <c r="U89" s="46">
        <v>3.698493</v>
      </c>
      <c r="V89" s="46">
        <v>3.698493</v>
      </c>
      <c r="W89" s="46">
        <v>3.698493</v>
      </c>
      <c r="X89" s="46">
        <v>3.698493</v>
      </c>
      <c r="Y89" s="46">
        <v>3.698493</v>
      </c>
      <c r="Z89" s="46">
        <v>3.698493</v>
      </c>
      <c r="AA89" s="46">
        <v>3.698493</v>
      </c>
      <c r="AB89" s="46">
        <v>3.698493</v>
      </c>
      <c r="AC89" s="46">
        <v>3.698493</v>
      </c>
      <c r="AD89" s="46">
        <v>3.698493</v>
      </c>
      <c r="AE89" s="46">
        <v>3.698493</v>
      </c>
      <c r="AF89" s="46">
        <v>3.698493</v>
      </c>
      <c r="AG89" s="45">
        <v>0</v>
      </c>
    </row>
    <row r="90" spans="1:33" ht="15" customHeight="1" x14ac:dyDescent="0.2">
      <c r="A90" s="48" t="s">
        <v>257</v>
      </c>
      <c r="B90" s="47" t="s">
        <v>150</v>
      </c>
      <c r="C90" s="46">
        <v>37.773319000000001</v>
      </c>
      <c r="D90" s="46">
        <v>41.175514</v>
      </c>
      <c r="E90" s="46">
        <v>44.642155000000002</v>
      </c>
      <c r="F90" s="46">
        <v>48.078513999999998</v>
      </c>
      <c r="G90" s="46">
        <v>50.522216999999998</v>
      </c>
      <c r="H90" s="46">
        <v>53.255046999999998</v>
      </c>
      <c r="I90" s="46">
        <v>55.570346999999998</v>
      </c>
      <c r="J90" s="46">
        <v>57.29562</v>
      </c>
      <c r="K90" s="46">
        <v>59.475932999999998</v>
      </c>
      <c r="L90" s="46">
        <v>60.893276</v>
      </c>
      <c r="M90" s="46">
        <v>63.000571999999998</v>
      </c>
      <c r="N90" s="46">
        <v>64.488594000000006</v>
      </c>
      <c r="O90" s="46">
        <v>66.583449999999999</v>
      </c>
      <c r="P90" s="46">
        <v>68.419189000000003</v>
      </c>
      <c r="Q90" s="46">
        <v>69.268073999999999</v>
      </c>
      <c r="R90" s="46">
        <v>71.343711999999996</v>
      </c>
      <c r="S90" s="46">
        <v>73.401725999999996</v>
      </c>
      <c r="T90" s="46">
        <v>75.287621000000001</v>
      </c>
      <c r="U90" s="46">
        <v>78.107521000000006</v>
      </c>
      <c r="V90" s="46">
        <v>80.718497999999997</v>
      </c>
      <c r="W90" s="46">
        <v>82.865616000000003</v>
      </c>
      <c r="X90" s="46">
        <v>85.422698999999994</v>
      </c>
      <c r="Y90" s="46">
        <v>88.231498999999999</v>
      </c>
      <c r="Z90" s="46">
        <v>90.039940000000001</v>
      </c>
      <c r="AA90" s="46">
        <v>92.998679999999993</v>
      </c>
      <c r="AB90" s="46">
        <v>96.776413000000005</v>
      </c>
      <c r="AC90" s="46">
        <v>99.017120000000006</v>
      </c>
      <c r="AD90" s="46">
        <v>102.275345</v>
      </c>
      <c r="AE90" s="46">
        <v>104.980408</v>
      </c>
      <c r="AF90" s="46">
        <v>106.984238</v>
      </c>
      <c r="AG90" s="45">
        <v>3.6551E-2</v>
      </c>
    </row>
    <row r="91" spans="1:33" ht="15" customHeight="1" x14ac:dyDescent="0.2">
      <c r="B91" s="50" t="s">
        <v>156</v>
      </c>
    </row>
    <row r="92" spans="1:33" ht="15" customHeight="1" x14ac:dyDescent="0.2">
      <c r="A92" s="48" t="s">
        <v>258</v>
      </c>
      <c r="B92" s="47" t="s">
        <v>158</v>
      </c>
      <c r="C92" s="46">
        <v>9.7484079999999995</v>
      </c>
      <c r="D92" s="46">
        <v>9.8580059999999996</v>
      </c>
      <c r="E92" s="46">
        <v>9.9630229999999997</v>
      </c>
      <c r="F92" s="46">
        <v>10.071145</v>
      </c>
      <c r="G92" s="46">
        <v>10.176481000000001</v>
      </c>
      <c r="H92" s="46">
        <v>10.283756</v>
      </c>
      <c r="I92" s="46">
        <v>10.389298</v>
      </c>
      <c r="J92" s="46">
        <v>10.492505</v>
      </c>
      <c r="K92" s="46">
        <v>10.594315</v>
      </c>
      <c r="L92" s="46">
        <v>10.696168</v>
      </c>
      <c r="M92" s="46">
        <v>10.798695</v>
      </c>
      <c r="N92" s="46">
        <v>10.901491999999999</v>
      </c>
      <c r="O92" s="46">
        <v>11.005359</v>
      </c>
      <c r="P92" s="46">
        <v>11.108599999999999</v>
      </c>
      <c r="Q92" s="46">
        <v>11.209013000000001</v>
      </c>
      <c r="R92" s="46">
        <v>11.307373</v>
      </c>
      <c r="S92" s="46">
        <v>11.404621000000001</v>
      </c>
      <c r="T92" s="46">
        <v>11.501439</v>
      </c>
      <c r="U92" s="46">
        <v>11.600277999999999</v>
      </c>
      <c r="V92" s="46">
        <v>11.699603</v>
      </c>
      <c r="W92" s="46">
        <v>11.798168</v>
      </c>
      <c r="X92" s="46">
        <v>11.897895999999999</v>
      </c>
      <c r="Y92" s="46">
        <v>11.997648</v>
      </c>
      <c r="Z92" s="46">
        <v>12.096166</v>
      </c>
      <c r="AA92" s="46">
        <v>12.196975</v>
      </c>
      <c r="AB92" s="46">
        <v>12.298904</v>
      </c>
      <c r="AC92" s="46">
        <v>12.401422999999999</v>
      </c>
      <c r="AD92" s="46">
        <v>12.505100000000001</v>
      </c>
      <c r="AE92" s="46">
        <v>12.608658</v>
      </c>
      <c r="AF92" s="46">
        <v>12.713067000000001</v>
      </c>
      <c r="AG92" s="45">
        <v>9.1979999999999996E-3</v>
      </c>
    </row>
    <row r="93" spans="1:33" ht="15" customHeight="1" x14ac:dyDescent="0.2">
      <c r="A93" s="48" t="s">
        <v>259</v>
      </c>
      <c r="B93" s="47" t="s">
        <v>160</v>
      </c>
      <c r="C93" s="46">
        <v>28.024908</v>
      </c>
      <c r="D93" s="46">
        <v>31.317509000000001</v>
      </c>
      <c r="E93" s="46">
        <v>34.679133999999998</v>
      </c>
      <c r="F93" s="46">
        <v>38.007370000000002</v>
      </c>
      <c r="G93" s="46">
        <v>40.345730000000003</v>
      </c>
      <c r="H93" s="46">
        <v>42.971291000000001</v>
      </c>
      <c r="I93" s="46">
        <v>45.181046000000002</v>
      </c>
      <c r="J93" s="46">
        <v>46.803108000000002</v>
      </c>
      <c r="K93" s="46">
        <v>48.881618000000003</v>
      </c>
      <c r="L93" s="46">
        <v>50.197108999999998</v>
      </c>
      <c r="M93" s="46">
        <v>52.201878000000001</v>
      </c>
      <c r="N93" s="46">
        <v>53.587100999999997</v>
      </c>
      <c r="O93" s="46">
        <v>55.578091000000001</v>
      </c>
      <c r="P93" s="46">
        <v>57.310580999999999</v>
      </c>
      <c r="Q93" s="46">
        <v>58.059055000000001</v>
      </c>
      <c r="R93" s="46">
        <v>60.036335000000001</v>
      </c>
      <c r="S93" s="46">
        <v>61.997104999999998</v>
      </c>
      <c r="T93" s="46">
        <v>63.786175</v>
      </c>
      <c r="U93" s="46">
        <v>66.507232999999999</v>
      </c>
      <c r="V93" s="46">
        <v>69.018889999999999</v>
      </c>
      <c r="W93" s="46">
        <v>71.067443999999995</v>
      </c>
      <c r="X93" s="46">
        <v>73.524803000000006</v>
      </c>
      <c r="Y93" s="46">
        <v>76.233840999999998</v>
      </c>
      <c r="Z93" s="46">
        <v>77.943770999999998</v>
      </c>
      <c r="AA93" s="46">
        <v>80.801711999999995</v>
      </c>
      <c r="AB93" s="46">
        <v>84.477508999999998</v>
      </c>
      <c r="AC93" s="46">
        <v>86.615691999999996</v>
      </c>
      <c r="AD93" s="46">
        <v>89.770240999999999</v>
      </c>
      <c r="AE93" s="46">
        <v>92.371758</v>
      </c>
      <c r="AF93" s="46">
        <v>94.271179000000004</v>
      </c>
      <c r="AG93" s="45">
        <v>4.2717999999999999E-2</v>
      </c>
    </row>
    <row r="94" spans="1:33" ht="15" customHeight="1" x14ac:dyDescent="0.2">
      <c r="B94" s="50" t="s">
        <v>161</v>
      </c>
    </row>
    <row r="95" spans="1:33" ht="15" customHeight="1" x14ac:dyDescent="0.2">
      <c r="A95" s="48" t="s">
        <v>260</v>
      </c>
      <c r="B95" s="47" t="s">
        <v>244</v>
      </c>
      <c r="C95" s="49">
        <v>0.881606</v>
      </c>
      <c r="D95" s="49">
        <v>0.881606</v>
      </c>
      <c r="E95" s="49">
        <v>0.881606</v>
      </c>
      <c r="F95" s="49">
        <v>0.881606</v>
      </c>
      <c r="G95" s="49">
        <v>0.881606</v>
      </c>
      <c r="H95" s="49">
        <v>0.881606</v>
      </c>
      <c r="I95" s="49">
        <v>0.881606</v>
      </c>
      <c r="J95" s="49">
        <v>0.881606</v>
      </c>
      <c r="K95" s="49">
        <v>0.881606</v>
      </c>
      <c r="L95" s="49">
        <v>0.881606</v>
      </c>
      <c r="M95" s="49">
        <v>0.881606</v>
      </c>
      <c r="N95" s="49">
        <v>0.881606</v>
      </c>
      <c r="O95" s="49">
        <v>0.881606</v>
      </c>
      <c r="P95" s="49">
        <v>0.881606</v>
      </c>
      <c r="Q95" s="49">
        <v>0.881606</v>
      </c>
      <c r="R95" s="49">
        <v>0.881606</v>
      </c>
      <c r="S95" s="49">
        <v>0.881606</v>
      </c>
      <c r="T95" s="49">
        <v>0.881606</v>
      </c>
      <c r="U95" s="49">
        <v>0.881606</v>
      </c>
      <c r="V95" s="49">
        <v>0.881606</v>
      </c>
      <c r="W95" s="49">
        <v>0.881606</v>
      </c>
      <c r="X95" s="49">
        <v>0.881606</v>
      </c>
      <c r="Y95" s="49">
        <v>0.881606</v>
      </c>
      <c r="Z95" s="49">
        <v>0.881606</v>
      </c>
      <c r="AA95" s="49">
        <v>0.881606</v>
      </c>
      <c r="AB95" s="49">
        <v>0.881606</v>
      </c>
      <c r="AC95" s="49">
        <v>0.881606</v>
      </c>
      <c r="AD95" s="49">
        <v>0.881606</v>
      </c>
      <c r="AE95" s="49">
        <v>0.881606</v>
      </c>
      <c r="AF95" s="49">
        <v>0.881606</v>
      </c>
      <c r="AG95" s="45">
        <v>0</v>
      </c>
    </row>
    <row r="96" spans="1:33" ht="15" customHeight="1" x14ac:dyDescent="0.2">
      <c r="A96" s="48" t="s">
        <v>261</v>
      </c>
      <c r="B96" s="47" t="s">
        <v>246</v>
      </c>
      <c r="C96" s="49">
        <v>102.55862399999999</v>
      </c>
      <c r="D96" s="49">
        <v>104.00926200000001</v>
      </c>
      <c r="E96" s="49">
        <v>105.316689</v>
      </c>
      <c r="F96" s="49">
        <v>106.509056</v>
      </c>
      <c r="G96" s="49">
        <v>108.117546</v>
      </c>
      <c r="H96" s="49">
        <v>109.65612</v>
      </c>
      <c r="I96" s="49">
        <v>111.14656100000001</v>
      </c>
      <c r="J96" s="49">
        <v>112.35908499999999</v>
      </c>
      <c r="K96" s="49">
        <v>113.54373200000001</v>
      </c>
      <c r="L96" s="49">
        <v>114.763779</v>
      </c>
      <c r="M96" s="49">
        <v>116.109993</v>
      </c>
      <c r="N96" s="49">
        <v>117.34126999999999</v>
      </c>
      <c r="O96" s="49">
        <v>118.924599</v>
      </c>
      <c r="P96" s="49">
        <v>120.34393300000001</v>
      </c>
      <c r="Q96" s="49">
        <v>121.480682</v>
      </c>
      <c r="R96" s="49">
        <v>122.59994500000001</v>
      </c>
      <c r="S96" s="49">
        <v>123.71163900000001</v>
      </c>
      <c r="T96" s="49">
        <v>124.795258</v>
      </c>
      <c r="U96" s="49">
        <v>126.273804</v>
      </c>
      <c r="V96" s="49">
        <v>127.536919</v>
      </c>
      <c r="W96" s="49">
        <v>128.63346899999999</v>
      </c>
      <c r="X96" s="49">
        <v>130.107193</v>
      </c>
      <c r="Y96" s="49">
        <v>131.649719</v>
      </c>
      <c r="Z96" s="49">
        <v>132.716644</v>
      </c>
      <c r="AA96" s="49">
        <v>134.10055500000001</v>
      </c>
      <c r="AB96" s="49">
        <v>135.28942900000001</v>
      </c>
      <c r="AC96" s="49">
        <v>136.40158099999999</v>
      </c>
      <c r="AD96" s="49">
        <v>137.90093999999999</v>
      </c>
      <c r="AE96" s="49">
        <v>139.06384299999999</v>
      </c>
      <c r="AF96" s="49">
        <v>140.19168099999999</v>
      </c>
      <c r="AG96" s="45">
        <v>1.0836999999999999E-2</v>
      </c>
    </row>
    <row r="97" spans="1:34" ht="12" customHeight="1" x14ac:dyDescent="0.2">
      <c r="A97" s="48" t="s">
        <v>262</v>
      </c>
      <c r="B97" s="47" t="s">
        <v>146</v>
      </c>
      <c r="C97" s="49">
        <v>196.64151000000001</v>
      </c>
      <c r="D97" s="49">
        <v>222.50375399999999</v>
      </c>
      <c r="E97" s="49">
        <v>248.763229</v>
      </c>
      <c r="F97" s="49">
        <v>272.912689</v>
      </c>
      <c r="G97" s="49">
        <v>289.73226899999997</v>
      </c>
      <c r="H97" s="49">
        <v>306.54150399999997</v>
      </c>
      <c r="I97" s="49">
        <v>323.180206</v>
      </c>
      <c r="J97" s="49">
        <v>335.24624599999999</v>
      </c>
      <c r="K97" s="49">
        <v>349.61059599999999</v>
      </c>
      <c r="L97" s="49">
        <v>359.29385400000001</v>
      </c>
      <c r="M97" s="49">
        <v>374.96814000000001</v>
      </c>
      <c r="N97" s="49">
        <v>385.34326199999998</v>
      </c>
      <c r="O97" s="49">
        <v>399.92804000000001</v>
      </c>
      <c r="P97" s="49">
        <v>411.71896400000003</v>
      </c>
      <c r="Q97" s="49">
        <v>416.694275</v>
      </c>
      <c r="R97" s="49">
        <v>431.35797100000002</v>
      </c>
      <c r="S97" s="49">
        <v>446.71002199999998</v>
      </c>
      <c r="T97" s="49">
        <v>461.205017</v>
      </c>
      <c r="U97" s="49">
        <v>483.23776199999998</v>
      </c>
      <c r="V97" s="49">
        <v>502.66812099999999</v>
      </c>
      <c r="W97" s="49">
        <v>518.121399</v>
      </c>
      <c r="X97" s="49">
        <v>537.18518100000006</v>
      </c>
      <c r="Y97" s="49">
        <v>558.72674600000005</v>
      </c>
      <c r="Z97" s="49">
        <v>572.15942399999994</v>
      </c>
      <c r="AA97" s="49">
        <v>594.90087900000003</v>
      </c>
      <c r="AB97" s="49">
        <v>623.14880400000004</v>
      </c>
      <c r="AC97" s="49">
        <v>640.45385699999997</v>
      </c>
      <c r="AD97" s="49">
        <v>666.61901899999998</v>
      </c>
      <c r="AE97" s="49">
        <v>689.04162599999995</v>
      </c>
      <c r="AF97" s="49">
        <v>703.27563499999997</v>
      </c>
      <c r="AG97" s="45">
        <v>4.4923999999999999E-2</v>
      </c>
    </row>
    <row r="98" spans="1:34" ht="15" customHeight="1" x14ac:dyDescent="0.2">
      <c r="A98" s="48" t="s">
        <v>263</v>
      </c>
      <c r="B98" s="47" t="s">
        <v>148</v>
      </c>
      <c r="C98" s="49">
        <v>6.8880619999999997</v>
      </c>
      <c r="D98" s="49">
        <v>6.9401659999999996</v>
      </c>
      <c r="E98" s="49">
        <v>6.8656779999999999</v>
      </c>
      <c r="F98" s="49">
        <v>6.7792019999999997</v>
      </c>
      <c r="G98" s="49">
        <v>6.7140680000000001</v>
      </c>
      <c r="H98" s="49">
        <v>6.6610820000000004</v>
      </c>
      <c r="I98" s="49">
        <v>6.6379460000000003</v>
      </c>
      <c r="J98" s="49">
        <v>6.6254910000000002</v>
      </c>
      <c r="K98" s="49">
        <v>6.5947100000000001</v>
      </c>
      <c r="L98" s="49">
        <v>6.5899029999999996</v>
      </c>
      <c r="M98" s="49">
        <v>6.5874420000000002</v>
      </c>
      <c r="N98" s="49">
        <v>6.5719010000000004</v>
      </c>
      <c r="O98" s="49">
        <v>6.576886</v>
      </c>
      <c r="P98" s="49">
        <v>6.5783209999999999</v>
      </c>
      <c r="Q98" s="49">
        <v>6.5610660000000003</v>
      </c>
      <c r="R98" s="49">
        <v>6.5372440000000003</v>
      </c>
      <c r="S98" s="49">
        <v>6.528079</v>
      </c>
      <c r="T98" s="49">
        <v>6.5211110000000003</v>
      </c>
      <c r="U98" s="49">
        <v>6.5299319999999996</v>
      </c>
      <c r="V98" s="49">
        <v>6.5162829999999996</v>
      </c>
      <c r="W98" s="49">
        <v>6.507949</v>
      </c>
      <c r="X98" s="49">
        <v>6.527895</v>
      </c>
      <c r="Y98" s="49">
        <v>6.5369960000000003</v>
      </c>
      <c r="Z98" s="49">
        <v>6.5266279999999997</v>
      </c>
      <c r="AA98" s="49">
        <v>6.5212469999999998</v>
      </c>
      <c r="AB98" s="49">
        <v>6.5224979999999997</v>
      </c>
      <c r="AC98" s="49">
        <v>6.5214689999999997</v>
      </c>
      <c r="AD98" s="49">
        <v>6.5362939999999998</v>
      </c>
      <c r="AE98" s="49">
        <v>6.5397259999999999</v>
      </c>
      <c r="AF98" s="49">
        <v>6.5365330000000004</v>
      </c>
      <c r="AG98" s="45">
        <v>-1.805E-3</v>
      </c>
    </row>
    <row r="99" spans="1:34" ht="15" customHeight="1" x14ac:dyDescent="0.2">
      <c r="A99" s="48" t="s">
        <v>264</v>
      </c>
      <c r="B99" s="47" t="s">
        <v>250</v>
      </c>
      <c r="C99" s="49">
        <v>84.415642000000005</v>
      </c>
      <c r="D99" s="49">
        <v>84.415642000000005</v>
      </c>
      <c r="E99" s="49">
        <v>84.415642000000005</v>
      </c>
      <c r="F99" s="49">
        <v>84.415642000000005</v>
      </c>
      <c r="G99" s="49">
        <v>84.415642000000005</v>
      </c>
      <c r="H99" s="49">
        <v>84.415642000000005</v>
      </c>
      <c r="I99" s="49">
        <v>84.415642000000005</v>
      </c>
      <c r="J99" s="49">
        <v>84.415642000000005</v>
      </c>
      <c r="K99" s="49">
        <v>84.415642000000005</v>
      </c>
      <c r="L99" s="49">
        <v>84.415642000000005</v>
      </c>
      <c r="M99" s="49">
        <v>84.415642000000005</v>
      </c>
      <c r="N99" s="49">
        <v>84.415642000000005</v>
      </c>
      <c r="O99" s="49">
        <v>84.415642000000005</v>
      </c>
      <c r="P99" s="49">
        <v>84.415642000000005</v>
      </c>
      <c r="Q99" s="49">
        <v>84.415642000000005</v>
      </c>
      <c r="R99" s="49">
        <v>84.415642000000005</v>
      </c>
      <c r="S99" s="49">
        <v>84.415642000000005</v>
      </c>
      <c r="T99" s="49">
        <v>84.415642000000005</v>
      </c>
      <c r="U99" s="49">
        <v>84.415642000000005</v>
      </c>
      <c r="V99" s="49">
        <v>84.415642000000005</v>
      </c>
      <c r="W99" s="49">
        <v>84.415642000000005</v>
      </c>
      <c r="X99" s="49">
        <v>84.415642000000005</v>
      </c>
      <c r="Y99" s="49">
        <v>84.415642000000005</v>
      </c>
      <c r="Z99" s="49">
        <v>84.415642000000005</v>
      </c>
      <c r="AA99" s="49">
        <v>84.415642000000005</v>
      </c>
      <c r="AB99" s="49">
        <v>84.415642000000005</v>
      </c>
      <c r="AC99" s="49">
        <v>84.415642000000005</v>
      </c>
      <c r="AD99" s="49">
        <v>84.415642000000005</v>
      </c>
      <c r="AE99" s="49">
        <v>84.415642000000005</v>
      </c>
      <c r="AF99" s="49">
        <v>84.415642000000005</v>
      </c>
      <c r="AG99" s="45">
        <v>0</v>
      </c>
    </row>
    <row r="100" spans="1:34" ht="15" customHeight="1" x14ac:dyDescent="0.2">
      <c r="A100" s="48" t="s">
        <v>265</v>
      </c>
      <c r="B100" s="47" t="s">
        <v>150</v>
      </c>
      <c r="C100" s="49">
        <v>391.38543700000002</v>
      </c>
      <c r="D100" s="49">
        <v>418.750427</v>
      </c>
      <c r="E100" s="49">
        <v>446.24285900000001</v>
      </c>
      <c r="F100" s="49">
        <v>471.498199</v>
      </c>
      <c r="G100" s="49">
        <v>489.86114500000002</v>
      </c>
      <c r="H100" s="49">
        <v>508.15594499999997</v>
      </c>
      <c r="I100" s="49">
        <v>526.26196300000004</v>
      </c>
      <c r="J100" s="49">
        <v>539.52807600000006</v>
      </c>
      <c r="K100" s="49">
        <v>555.04626499999995</v>
      </c>
      <c r="L100" s="49">
        <v>565.94476299999997</v>
      </c>
      <c r="M100" s="49">
        <v>582.96283000000005</v>
      </c>
      <c r="N100" s="49">
        <v>594.55364999999995</v>
      </c>
      <c r="O100" s="49">
        <v>610.72680700000001</v>
      </c>
      <c r="P100" s="49">
        <v>623.93847700000003</v>
      </c>
      <c r="Q100" s="49">
        <v>630.03332499999999</v>
      </c>
      <c r="R100" s="49">
        <v>645.792419</v>
      </c>
      <c r="S100" s="49">
        <v>662.24700900000005</v>
      </c>
      <c r="T100" s="49">
        <v>677.81866500000001</v>
      </c>
      <c r="U100" s="49">
        <v>701.33874500000002</v>
      </c>
      <c r="V100" s="49">
        <v>722.01861599999995</v>
      </c>
      <c r="W100" s="49">
        <v>738.56005900000002</v>
      </c>
      <c r="X100" s="49">
        <v>759.11749299999997</v>
      </c>
      <c r="Y100" s="49">
        <v>782.21069299999999</v>
      </c>
      <c r="Z100" s="49">
        <v>796.69995100000006</v>
      </c>
      <c r="AA100" s="49">
        <v>820.81994599999996</v>
      </c>
      <c r="AB100" s="49">
        <v>850.25799600000005</v>
      </c>
      <c r="AC100" s="49">
        <v>868.67419400000006</v>
      </c>
      <c r="AD100" s="49">
        <v>896.35351600000001</v>
      </c>
      <c r="AE100" s="49">
        <v>919.94244400000002</v>
      </c>
      <c r="AF100" s="49">
        <v>935.30114700000001</v>
      </c>
      <c r="AG100" s="45">
        <v>3.0495999999999999E-2</v>
      </c>
    </row>
    <row r="101" spans="1:34" ht="15" customHeight="1" thickBot="1" x14ac:dyDescent="0.25"/>
    <row r="102" spans="1:34" ht="15" customHeight="1" x14ac:dyDescent="0.2">
      <c r="B102" s="115" t="s">
        <v>488</v>
      </c>
      <c r="C102" s="111"/>
      <c r="D102" s="111"/>
      <c r="E102" s="111"/>
      <c r="F102" s="111"/>
      <c r="G102" s="111"/>
      <c r="H102" s="111"/>
      <c r="I102" s="111"/>
      <c r="J102" s="111"/>
      <c r="K102" s="111"/>
      <c r="L102" s="111"/>
      <c r="M102" s="111"/>
      <c r="N102" s="111"/>
      <c r="O102" s="111"/>
      <c r="P102" s="111"/>
      <c r="Q102" s="111"/>
      <c r="R102" s="111"/>
      <c r="S102" s="111"/>
      <c r="T102" s="111"/>
      <c r="U102" s="111"/>
      <c r="V102" s="111"/>
      <c r="W102" s="111"/>
      <c r="X102" s="111"/>
      <c r="Y102" s="111"/>
      <c r="Z102" s="111"/>
      <c r="AA102" s="111"/>
      <c r="AB102" s="111"/>
      <c r="AC102" s="111"/>
      <c r="AD102" s="111"/>
      <c r="AE102" s="111"/>
      <c r="AF102" s="111"/>
      <c r="AG102" s="111"/>
      <c r="AH102" s="44"/>
    </row>
    <row r="103" spans="1:34" ht="15" customHeight="1" x14ac:dyDescent="0.2">
      <c r="B103" s="43" t="s">
        <v>487</v>
      </c>
    </row>
    <row r="104" spans="1:34" ht="12" customHeight="1" x14ac:dyDescent="0.2">
      <c r="B104" s="43" t="s">
        <v>486</v>
      </c>
    </row>
    <row r="105" spans="1:34" ht="15" customHeight="1" x14ac:dyDescent="0.2">
      <c r="B105" s="43" t="s">
        <v>485</v>
      </c>
    </row>
    <row r="106" spans="1:34" ht="15" customHeight="1" x14ac:dyDescent="0.2">
      <c r="B106" s="43" t="s">
        <v>267</v>
      </c>
    </row>
    <row r="107" spans="1:34" ht="15" customHeight="1" x14ac:dyDescent="0.2">
      <c r="B107" s="43" t="s">
        <v>484</v>
      </c>
    </row>
    <row r="108" spans="1:34" ht="15" customHeight="1" x14ac:dyDescent="0.2">
      <c r="B108" s="43" t="s">
        <v>268</v>
      </c>
    </row>
    <row r="109" spans="1:34" ht="15" customHeight="1" x14ac:dyDescent="0.2">
      <c r="B109" s="43" t="s">
        <v>483</v>
      </c>
    </row>
    <row r="110" spans="1:34" ht="12" customHeight="1" x14ac:dyDescent="0.2">
      <c r="B110" s="43" t="s">
        <v>458</v>
      </c>
    </row>
    <row r="111" spans="1:34" ht="15" customHeight="1" x14ac:dyDescent="0.2">
      <c r="B111" s="43" t="s">
        <v>456</v>
      </c>
    </row>
    <row r="112" spans="1:34" ht="15" customHeight="1" x14ac:dyDescent="0.2">
      <c r="B112" s="43" t="s">
        <v>482</v>
      </c>
    </row>
    <row r="114" ht="12" customHeight="1" x14ac:dyDescent="0.2"/>
    <row r="120" ht="12" customHeight="1" x14ac:dyDescent="0.2"/>
    <row r="125" ht="12" customHeight="1" x14ac:dyDescent="0.2"/>
    <row r="147" spans="2:33" ht="15" customHeight="1" x14ac:dyDescent="0.2">
      <c r="B147" s="112"/>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c r="AA147" s="112"/>
      <c r="AB147" s="112"/>
      <c r="AC147" s="112"/>
      <c r="AD147" s="112"/>
      <c r="AE147" s="112"/>
      <c r="AF147" s="112"/>
      <c r="AG147" s="112"/>
    </row>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210" ht="12" customHeight="1" x14ac:dyDescent="0.2"/>
    <row r="225" ht="12" customHeight="1" x14ac:dyDescent="0.2"/>
    <row r="227" ht="12" customHeight="1" x14ac:dyDescent="0.2"/>
    <row r="232" ht="12" customHeight="1" x14ac:dyDescent="0.2"/>
    <row r="236" ht="12" customHeight="1" x14ac:dyDescent="0.2"/>
    <row r="241" ht="12" customHeight="1" x14ac:dyDescent="0.2"/>
    <row r="244" ht="12" customHeight="1" x14ac:dyDescent="0.2"/>
    <row r="248" ht="12" customHeight="1" x14ac:dyDescent="0.2"/>
    <row r="252" ht="12" customHeight="1" x14ac:dyDescent="0.2"/>
    <row r="255" ht="12" customHeight="1" x14ac:dyDescent="0.2"/>
    <row r="283" spans="2:33" ht="15" customHeight="1" x14ac:dyDescent="0.2">
      <c r="B283" s="112"/>
      <c r="C283" s="112"/>
      <c r="D283" s="112"/>
      <c r="E283" s="112"/>
      <c r="F283" s="112"/>
      <c r="G283" s="112"/>
      <c r="H283" s="112"/>
      <c r="I283" s="112"/>
      <c r="J283" s="112"/>
      <c r="K283" s="112"/>
      <c r="L283" s="112"/>
      <c r="M283" s="112"/>
      <c r="N283" s="112"/>
      <c r="O283" s="112"/>
      <c r="P283" s="112"/>
      <c r="Q283" s="112"/>
      <c r="R283" s="112"/>
      <c r="S283" s="112"/>
      <c r="T283" s="112"/>
      <c r="U283" s="112"/>
      <c r="V283" s="112"/>
      <c r="W283" s="112"/>
      <c r="X283" s="112"/>
      <c r="Y283" s="112"/>
      <c r="Z283" s="112"/>
      <c r="AA283" s="112"/>
      <c r="AB283" s="112"/>
      <c r="AC283" s="112"/>
      <c r="AD283" s="112"/>
      <c r="AE283" s="112"/>
      <c r="AF283" s="112"/>
      <c r="AG283" s="112"/>
    </row>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22" ht="12" customHeight="1" x14ac:dyDescent="0.2"/>
    <row r="324" ht="12" customHeight="1" x14ac:dyDescent="0.2"/>
    <row r="326" ht="12" customHeight="1" x14ac:dyDescent="0.2"/>
    <row r="331" ht="12" customHeight="1" x14ac:dyDescent="0.2"/>
    <row r="365" spans="2:33" ht="12" customHeight="1" x14ac:dyDescent="0.2"/>
    <row r="368" spans="2:33" ht="15" customHeight="1" x14ac:dyDescent="0.2">
      <c r="B368" s="112"/>
      <c r="C368" s="112"/>
      <c r="D368" s="112"/>
      <c r="E368" s="112"/>
      <c r="F368" s="112"/>
      <c r="G368" s="112"/>
      <c r="H368" s="112"/>
      <c r="I368" s="112"/>
      <c r="J368" s="112"/>
      <c r="K368" s="112"/>
      <c r="L368" s="112"/>
      <c r="M368" s="112"/>
      <c r="N368" s="112"/>
      <c r="O368" s="112"/>
      <c r="P368" s="112"/>
      <c r="Q368" s="112"/>
      <c r="R368" s="112"/>
      <c r="S368" s="112"/>
      <c r="T368" s="112"/>
      <c r="U368" s="112"/>
      <c r="V368" s="112"/>
      <c r="W368" s="112"/>
      <c r="X368" s="112"/>
      <c r="Y368" s="112"/>
      <c r="Z368" s="112"/>
      <c r="AA368" s="112"/>
      <c r="AB368" s="112"/>
      <c r="AC368" s="112"/>
      <c r="AD368" s="112"/>
      <c r="AE368" s="112"/>
      <c r="AF368" s="112"/>
      <c r="AG368" s="112"/>
    </row>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74" ht="12" customHeight="1" x14ac:dyDescent="0.2"/>
    <row r="491" ht="12" customHeight="1" x14ac:dyDescent="0.2"/>
    <row r="494" ht="12" customHeight="1" x14ac:dyDescent="0.2"/>
    <row r="508" ht="12" customHeight="1" x14ac:dyDescent="0.2"/>
    <row r="511" ht="12" customHeight="1" x14ac:dyDescent="0.2"/>
    <row r="512" ht="12" customHeight="1" x14ac:dyDescent="0.2"/>
    <row r="526" ht="12" customHeight="1" x14ac:dyDescent="0.2"/>
    <row r="543" ht="12" customHeight="1" x14ac:dyDescent="0.2"/>
    <row r="551" spans="2:33" ht="15" customHeight="1" x14ac:dyDescent="0.2">
      <c r="B551" s="112"/>
      <c r="C551" s="112"/>
      <c r="D551" s="112"/>
      <c r="E551" s="112"/>
      <c r="F551" s="112"/>
      <c r="G551" s="112"/>
      <c r="H551" s="112"/>
      <c r="I551" s="112"/>
      <c r="J551" s="112"/>
      <c r="K551" s="112"/>
      <c r="L551" s="112"/>
      <c r="M551" s="112"/>
      <c r="N551" s="112"/>
      <c r="O551" s="112"/>
      <c r="P551" s="112"/>
      <c r="Q551" s="112"/>
      <c r="R551" s="112"/>
      <c r="S551" s="112"/>
      <c r="T551" s="112"/>
      <c r="U551" s="112"/>
      <c r="V551" s="112"/>
      <c r="W551" s="112"/>
      <c r="X551" s="112"/>
      <c r="Y551" s="112"/>
      <c r="Z551" s="112"/>
      <c r="AA551" s="112"/>
      <c r="AB551" s="112"/>
      <c r="AC551" s="112"/>
      <c r="AD551" s="112"/>
      <c r="AE551" s="112"/>
      <c r="AF551" s="112"/>
      <c r="AG551" s="112"/>
    </row>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7" ht="12" customHeight="1" x14ac:dyDescent="0.2"/>
    <row r="609" ht="12" customHeight="1" x14ac:dyDescent="0.2"/>
    <row r="622" ht="12" customHeight="1" x14ac:dyDescent="0.2"/>
    <row r="625" ht="12" customHeight="1" x14ac:dyDescent="0.2"/>
    <row r="643" spans="2:33" ht="15" customHeight="1" x14ac:dyDescent="0.2">
      <c r="B643" s="112"/>
      <c r="C643" s="112"/>
      <c r="D643" s="112"/>
      <c r="E643" s="112"/>
      <c r="F643" s="112"/>
      <c r="G643" s="112"/>
      <c r="H643" s="112"/>
      <c r="I643" s="112"/>
      <c r="J643" s="112"/>
      <c r="K643" s="112"/>
      <c r="L643" s="112"/>
      <c r="M643" s="112"/>
      <c r="N643" s="112"/>
      <c r="O643" s="112"/>
      <c r="P643" s="112"/>
      <c r="Q643" s="112"/>
      <c r="R643" s="112"/>
      <c r="S643" s="112"/>
      <c r="T643" s="112"/>
      <c r="U643" s="112"/>
      <c r="V643" s="112"/>
      <c r="W643" s="112"/>
      <c r="X643" s="112"/>
      <c r="Y643" s="112"/>
      <c r="Z643" s="112"/>
      <c r="AA643" s="112"/>
      <c r="AB643" s="112"/>
      <c r="AC643" s="112"/>
      <c r="AD643" s="112"/>
      <c r="AE643" s="112"/>
      <c r="AF643" s="112"/>
      <c r="AG643" s="112"/>
    </row>
    <row r="655" spans="2:33" ht="12" customHeight="1" x14ac:dyDescent="0.2"/>
    <row r="656" spans="2:33"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72" ht="12" customHeight="1" x14ac:dyDescent="0.2"/>
    <row r="685" ht="12" customHeight="1" x14ac:dyDescent="0.2"/>
    <row r="699" ht="12" customHeight="1" x14ac:dyDescent="0.2"/>
    <row r="702" ht="12" customHeight="1" x14ac:dyDescent="0.2"/>
    <row r="719" spans="2:33" ht="15" customHeight="1" x14ac:dyDescent="0.2">
      <c r="B719" s="112"/>
      <c r="C719" s="112"/>
      <c r="D719" s="112"/>
      <c r="E719" s="112"/>
      <c r="F719" s="112"/>
      <c r="G719" s="112"/>
      <c r="H719" s="112"/>
      <c r="I719" s="112"/>
      <c r="J719" s="112"/>
      <c r="K719" s="112"/>
      <c r="L719" s="112"/>
      <c r="M719" s="112"/>
      <c r="N719" s="112"/>
      <c r="O719" s="112"/>
      <c r="P719" s="112"/>
      <c r="Q719" s="112"/>
      <c r="R719" s="112"/>
      <c r="S719" s="112"/>
      <c r="T719" s="112"/>
      <c r="U719" s="112"/>
      <c r="V719" s="112"/>
      <c r="W719" s="112"/>
      <c r="X719" s="112"/>
      <c r="Y719" s="112"/>
      <c r="Z719" s="112"/>
      <c r="AA719" s="112"/>
      <c r="AB719" s="112"/>
      <c r="AC719" s="112"/>
      <c r="AD719" s="112"/>
      <c r="AE719" s="112"/>
      <c r="AF719" s="112"/>
      <c r="AG719" s="112"/>
    </row>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7" ht="12" customHeight="1" x14ac:dyDescent="0.2"/>
    <row r="768" ht="12" customHeight="1" x14ac:dyDescent="0.2"/>
    <row r="789" ht="12" customHeight="1" x14ac:dyDescent="0.2"/>
    <row r="792" ht="12" customHeight="1" x14ac:dyDescent="0.2"/>
    <row r="810" spans="2:33" ht="15" customHeight="1" x14ac:dyDescent="0.2">
      <c r="B810" s="112"/>
      <c r="C810" s="112"/>
      <c r="D810" s="112"/>
      <c r="E810" s="112"/>
      <c r="F810" s="112"/>
      <c r="G810" s="112"/>
      <c r="H810" s="112"/>
      <c r="I810" s="112"/>
      <c r="J810" s="112"/>
      <c r="K810" s="112"/>
      <c r="L810" s="112"/>
      <c r="M810" s="112"/>
      <c r="N810" s="112"/>
      <c r="O810" s="112"/>
      <c r="P810" s="112"/>
      <c r="Q810" s="112"/>
      <c r="R810" s="112"/>
      <c r="S810" s="112"/>
      <c r="T810" s="112"/>
      <c r="U810" s="112"/>
      <c r="V810" s="112"/>
      <c r="W810" s="112"/>
      <c r="X810" s="112"/>
      <c r="Y810" s="112"/>
      <c r="Z810" s="112"/>
      <c r="AA810" s="112"/>
      <c r="AB810" s="112"/>
      <c r="AC810" s="112"/>
      <c r="AD810" s="112"/>
      <c r="AE810" s="112"/>
      <c r="AF810" s="112"/>
      <c r="AG810" s="112"/>
    </row>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7" ht="12" customHeight="1" x14ac:dyDescent="0.2"/>
    <row r="857" ht="12" customHeight="1" x14ac:dyDescent="0.2"/>
    <row r="868" ht="12" customHeight="1" x14ac:dyDescent="0.2"/>
    <row r="871" ht="12" customHeight="1" x14ac:dyDescent="0.2"/>
    <row r="888" spans="2:33" ht="15" customHeight="1" x14ac:dyDescent="0.2">
      <c r="B888" s="112"/>
      <c r="C888" s="112"/>
      <c r="D888" s="112"/>
      <c r="E888" s="112"/>
      <c r="F888" s="112"/>
      <c r="G888" s="112"/>
      <c r="H888" s="112"/>
      <c r="I888" s="112"/>
      <c r="J888" s="112"/>
      <c r="K888" s="112"/>
      <c r="L888" s="112"/>
      <c r="M888" s="112"/>
      <c r="N888" s="112"/>
      <c r="O888" s="112"/>
      <c r="P888" s="112"/>
      <c r="Q888" s="112"/>
      <c r="R888" s="112"/>
      <c r="S888" s="112"/>
      <c r="T888" s="112"/>
      <c r="U888" s="112"/>
      <c r="V888" s="112"/>
      <c r="W888" s="112"/>
      <c r="X888" s="112"/>
      <c r="Y888" s="112"/>
      <c r="Z888" s="112"/>
      <c r="AA888" s="112"/>
      <c r="AB888" s="112"/>
      <c r="AC888" s="112"/>
      <c r="AD888" s="112"/>
      <c r="AE888" s="112"/>
      <c r="AF888" s="112"/>
      <c r="AG888" s="112"/>
    </row>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22" ht="12" customHeight="1" x14ac:dyDescent="0.2"/>
    <row r="937" ht="12" customHeight="1" x14ac:dyDescent="0.2"/>
    <row r="953" ht="12" customHeight="1" x14ac:dyDescent="0.2"/>
    <row r="956" ht="12" customHeight="1" x14ac:dyDescent="0.2"/>
    <row r="973" spans="2:33" ht="15" customHeight="1" x14ac:dyDescent="0.2">
      <c r="B973" s="112"/>
      <c r="C973" s="112"/>
      <c r="D973" s="112"/>
      <c r="E973" s="112"/>
      <c r="F973" s="112"/>
      <c r="G973" s="112"/>
      <c r="H973" s="112"/>
      <c r="I973" s="112"/>
      <c r="J973" s="112"/>
      <c r="K973" s="112"/>
      <c r="L973" s="112"/>
      <c r="M973" s="112"/>
      <c r="N973" s="112"/>
      <c r="O973" s="112"/>
      <c r="P973" s="112"/>
      <c r="Q973" s="112"/>
      <c r="R973" s="112"/>
      <c r="S973" s="112"/>
      <c r="T973" s="112"/>
      <c r="U973" s="112"/>
      <c r="V973" s="112"/>
      <c r="W973" s="112"/>
      <c r="X973" s="112"/>
      <c r="Y973" s="112"/>
      <c r="Z973" s="112"/>
      <c r="AA973" s="112"/>
      <c r="AB973" s="112"/>
      <c r="AC973" s="112"/>
      <c r="AD973" s="112"/>
      <c r="AE973" s="112"/>
      <c r="AF973" s="112"/>
      <c r="AG973" s="112"/>
    </row>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22" ht="12" customHeight="1" x14ac:dyDescent="0.2"/>
    <row r="1037" ht="12" customHeight="1" x14ac:dyDescent="0.2"/>
    <row r="1053" ht="12" customHeight="1" x14ac:dyDescent="0.2"/>
    <row r="1056" ht="12" customHeight="1" x14ac:dyDescent="0.2"/>
    <row r="1073" spans="2:33" ht="15" customHeight="1" x14ac:dyDescent="0.2">
      <c r="B1073" s="112"/>
      <c r="C1073" s="112"/>
      <c r="D1073" s="112"/>
      <c r="E1073" s="112"/>
      <c r="F1073" s="112"/>
      <c r="G1073" s="112"/>
      <c r="H1073" s="112"/>
      <c r="I1073" s="112"/>
      <c r="J1073" s="112"/>
      <c r="K1073" s="112"/>
      <c r="L1073" s="112"/>
      <c r="M1073" s="112"/>
      <c r="N1073" s="112"/>
      <c r="O1073" s="112"/>
      <c r="P1073" s="112"/>
      <c r="Q1073" s="112"/>
      <c r="R1073" s="112"/>
      <c r="S1073" s="112"/>
      <c r="T1073" s="112"/>
      <c r="U1073" s="112"/>
      <c r="V1073" s="112"/>
      <c r="W1073" s="112"/>
      <c r="X1073" s="112"/>
      <c r="Y1073" s="112"/>
      <c r="Z1073" s="112"/>
      <c r="AA1073" s="112"/>
      <c r="AB1073" s="112"/>
      <c r="AC1073" s="112"/>
      <c r="AD1073" s="112"/>
      <c r="AE1073" s="112"/>
      <c r="AF1073" s="112"/>
      <c r="AG1073" s="112"/>
    </row>
    <row r="1085" spans="2:33" ht="12" customHeight="1" x14ac:dyDescent="0.2"/>
    <row r="1086" spans="2:33" ht="12" customHeight="1" x14ac:dyDescent="0.2"/>
    <row r="1087" spans="2:33" ht="12" customHeight="1" x14ac:dyDescent="0.2"/>
    <row r="1088" spans="2:33" ht="12" customHeight="1" x14ac:dyDescent="0.2"/>
    <row r="1089" ht="12" customHeight="1" x14ac:dyDescent="0.2"/>
    <row r="1090" ht="12" customHeight="1" x14ac:dyDescent="0.2"/>
    <row r="1097" ht="12" customHeight="1" x14ac:dyDescent="0.2"/>
    <row r="1110" ht="12" customHeight="1" x14ac:dyDescent="0.2"/>
    <row r="1124" ht="12" customHeight="1" x14ac:dyDescent="0.2"/>
    <row r="1127" ht="12" customHeight="1" x14ac:dyDescent="0.2"/>
    <row r="1128" ht="12" customHeight="1" x14ac:dyDescent="0.2"/>
    <row r="1145" spans="2:33" ht="15" customHeight="1" x14ac:dyDescent="0.2">
      <c r="B1145" s="112"/>
      <c r="C1145" s="112"/>
      <c r="D1145" s="112"/>
      <c r="E1145" s="112"/>
      <c r="F1145" s="112"/>
      <c r="G1145" s="112"/>
      <c r="H1145" s="112"/>
      <c r="I1145" s="112"/>
      <c r="J1145" s="112"/>
      <c r="K1145" s="112"/>
      <c r="L1145" s="112"/>
      <c r="M1145" s="112"/>
      <c r="N1145" s="112"/>
      <c r="O1145" s="112"/>
      <c r="P1145" s="112"/>
      <c r="Q1145" s="112"/>
      <c r="R1145" s="112"/>
      <c r="S1145" s="112"/>
      <c r="T1145" s="112"/>
      <c r="U1145" s="112"/>
      <c r="V1145" s="112"/>
      <c r="W1145" s="112"/>
      <c r="X1145" s="112"/>
      <c r="Y1145" s="112"/>
      <c r="Z1145" s="112"/>
      <c r="AA1145" s="112"/>
      <c r="AB1145" s="112"/>
      <c r="AC1145" s="112"/>
      <c r="AD1145" s="112"/>
      <c r="AE1145" s="112"/>
      <c r="AF1145" s="112"/>
      <c r="AG1145" s="112"/>
    </row>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84" ht="12" customHeight="1" x14ac:dyDescent="0.2"/>
    <row r="1196" ht="12" customHeight="1" x14ac:dyDescent="0.2"/>
    <row r="1208" ht="12" customHeight="1" x14ac:dyDescent="0.2"/>
    <row r="1220" ht="12" customHeight="1" x14ac:dyDescent="0.2"/>
    <row r="1221" ht="12" customHeight="1" x14ac:dyDescent="0.2"/>
    <row r="1233" ht="12" customHeight="1" x14ac:dyDescent="0.2"/>
    <row r="1240" ht="12" customHeight="1" x14ac:dyDescent="0.2"/>
    <row r="1248" ht="12" customHeight="1" x14ac:dyDescent="0.2"/>
    <row r="1256" ht="12" customHeight="1" x14ac:dyDescent="0.2"/>
    <row r="1257" ht="12" customHeight="1" x14ac:dyDescent="0.2"/>
    <row r="1261" ht="12" customHeight="1" x14ac:dyDescent="0.2"/>
    <row r="1279" spans="2:33" ht="15" customHeight="1" x14ac:dyDescent="0.2">
      <c r="B1279" s="112"/>
      <c r="C1279" s="112"/>
      <c r="D1279" s="112"/>
      <c r="E1279" s="112"/>
      <c r="F1279" s="112"/>
      <c r="G1279" s="112"/>
      <c r="H1279" s="112"/>
      <c r="I1279" s="112"/>
      <c r="J1279" s="112"/>
      <c r="K1279" s="112"/>
      <c r="L1279" s="112"/>
      <c r="M1279" s="112"/>
      <c r="N1279" s="112"/>
      <c r="O1279" s="112"/>
      <c r="P1279" s="112"/>
      <c r="Q1279" s="112"/>
      <c r="R1279" s="112"/>
      <c r="S1279" s="112"/>
      <c r="T1279" s="112"/>
      <c r="U1279" s="112"/>
      <c r="V1279" s="112"/>
      <c r="W1279" s="112"/>
      <c r="X1279" s="112"/>
      <c r="Y1279" s="112"/>
      <c r="Z1279" s="112"/>
      <c r="AA1279" s="112"/>
      <c r="AB1279" s="112"/>
      <c r="AC1279" s="112"/>
      <c r="AD1279" s="112"/>
      <c r="AE1279" s="112"/>
      <c r="AF1279" s="112"/>
      <c r="AG1279" s="112"/>
    </row>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33" ht="12" customHeight="1" x14ac:dyDescent="0.2"/>
    <row r="1345" ht="12" customHeight="1" x14ac:dyDescent="0.2"/>
    <row r="1359" ht="12" customHeight="1" x14ac:dyDescent="0.2"/>
    <row r="1360" ht="12" customHeight="1" x14ac:dyDescent="0.2"/>
    <row r="1365" ht="12" customHeight="1" x14ac:dyDescent="0.2"/>
    <row r="1371" ht="12" customHeight="1" x14ac:dyDescent="0.2"/>
    <row r="1377" ht="12" customHeight="1" x14ac:dyDescent="0.2"/>
    <row r="1378" ht="12" customHeight="1" x14ac:dyDescent="0.2"/>
    <row r="1380" ht="12" customHeight="1" x14ac:dyDescent="0.2"/>
    <row r="1397" spans="2:33" ht="15" customHeight="1" x14ac:dyDescent="0.2">
      <c r="B1397" s="112"/>
      <c r="C1397" s="112"/>
      <c r="D1397" s="112"/>
      <c r="E1397" s="112"/>
      <c r="F1397" s="112"/>
      <c r="G1397" s="112"/>
      <c r="H1397" s="112"/>
      <c r="I1397" s="112"/>
      <c r="J1397" s="112"/>
      <c r="K1397" s="112"/>
      <c r="L1397" s="112"/>
      <c r="M1397" s="112"/>
      <c r="N1397" s="112"/>
      <c r="O1397" s="112"/>
      <c r="P1397" s="112"/>
      <c r="Q1397" s="112"/>
      <c r="R1397" s="112"/>
      <c r="S1397" s="112"/>
      <c r="T1397" s="112"/>
      <c r="U1397" s="112"/>
      <c r="V1397" s="112"/>
      <c r="W1397" s="112"/>
      <c r="X1397" s="112"/>
      <c r="Y1397" s="112"/>
      <c r="Z1397" s="112"/>
      <c r="AA1397" s="112"/>
      <c r="AB1397" s="112"/>
      <c r="AC1397" s="112"/>
      <c r="AD1397" s="112"/>
      <c r="AE1397" s="112"/>
      <c r="AF1397" s="112"/>
      <c r="AG1397" s="112"/>
    </row>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34" ht="12" customHeight="1" x14ac:dyDescent="0.2"/>
    <row r="1445" ht="12" customHeight="1" x14ac:dyDescent="0.2"/>
    <row r="1459" ht="12" customHeight="1" x14ac:dyDescent="0.2"/>
    <row r="1461" ht="12" customHeight="1" x14ac:dyDescent="0.2"/>
    <row r="1462" ht="12" customHeight="1" x14ac:dyDescent="0.2"/>
    <row r="1467" ht="12" customHeight="1" x14ac:dyDescent="0.2"/>
    <row r="1473" ht="12" customHeight="1" x14ac:dyDescent="0.2"/>
    <row r="1480" ht="12" customHeight="1" x14ac:dyDescent="0.2"/>
    <row r="1481" ht="12" customHeight="1" x14ac:dyDescent="0.2"/>
    <row r="1483" ht="12" customHeight="1" x14ac:dyDescent="0.2"/>
    <row r="1501" spans="2:33" ht="15" customHeight="1" x14ac:dyDescent="0.2">
      <c r="B1501" s="112"/>
      <c r="C1501" s="112"/>
      <c r="D1501" s="112"/>
      <c r="E1501" s="112"/>
      <c r="F1501" s="112"/>
      <c r="G1501" s="112"/>
      <c r="H1501" s="112"/>
      <c r="I1501" s="112"/>
      <c r="J1501" s="112"/>
      <c r="K1501" s="112"/>
      <c r="L1501" s="112"/>
      <c r="M1501" s="112"/>
      <c r="N1501" s="112"/>
      <c r="O1501" s="112"/>
      <c r="P1501" s="112"/>
      <c r="Q1501" s="112"/>
      <c r="R1501" s="112"/>
      <c r="S1501" s="112"/>
      <c r="T1501" s="112"/>
      <c r="U1501" s="112"/>
      <c r="V1501" s="112"/>
      <c r="W1501" s="112"/>
      <c r="X1501" s="112"/>
      <c r="Y1501" s="112"/>
      <c r="Z1501" s="112"/>
      <c r="AA1501" s="112"/>
      <c r="AB1501" s="112"/>
      <c r="AC1501" s="112"/>
      <c r="AD1501" s="112"/>
      <c r="AE1501" s="112"/>
      <c r="AF1501" s="112"/>
      <c r="AG1501" s="112"/>
    </row>
  </sheetData>
  <mergeCells count="15">
    <mergeCell ref="B1279:AG1279"/>
    <mergeCell ref="B1397:AG1397"/>
    <mergeCell ref="B1501:AG1501"/>
    <mergeCell ref="B810:AG810"/>
    <mergeCell ref="B888:AG888"/>
    <mergeCell ref="B973:AG973"/>
    <mergeCell ref="B1073:AG1073"/>
    <mergeCell ref="B1145:AG1145"/>
    <mergeCell ref="B102:AG102"/>
    <mergeCell ref="B719:AG719"/>
    <mergeCell ref="B147:AG147"/>
    <mergeCell ref="B283:AG283"/>
    <mergeCell ref="B368:AG368"/>
    <mergeCell ref="B551:AG551"/>
    <mergeCell ref="B643:AG643"/>
  </mergeCells>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5E15A-A946-4859-85DF-695DC7B269D9}">
  <sheetPr>
    <tabColor theme="9" tint="0.79998168889431442"/>
  </sheetPr>
  <dimension ref="A1:AJ249"/>
  <sheetViews>
    <sheetView topLeftCell="A132" workbookViewId="0">
      <selection activeCell="B140" sqref="B140"/>
    </sheetView>
  </sheetViews>
  <sheetFormatPr defaultRowHeight="14.25" x14ac:dyDescent="0.2"/>
  <cols>
    <col min="1" max="1" width="11.125" customWidth="1"/>
    <col min="2" max="2" width="9.75" bestFit="1" customWidth="1"/>
    <col min="4" max="4" width="9.75" bestFit="1" customWidth="1"/>
    <col min="35" max="35" width="8.625" customWidth="1"/>
  </cols>
  <sheetData>
    <row r="1" spans="1:36" s="68" customFormat="1" ht="15" hidden="1" x14ac:dyDescent="0.25">
      <c r="A1" s="94" t="s">
        <v>518</v>
      </c>
    </row>
    <row r="2" spans="1:36" ht="15" hidden="1" x14ac:dyDescent="0.25">
      <c r="A2" s="78" t="s">
        <v>419</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row>
    <row r="3" spans="1:36" ht="15" hidden="1" x14ac:dyDescent="0.25">
      <c r="A3" s="78" t="s">
        <v>420</v>
      </c>
      <c r="B3" s="76">
        <v>2020</v>
      </c>
      <c r="C3" s="76">
        <v>2021</v>
      </c>
      <c r="D3" s="76">
        <v>2022</v>
      </c>
      <c r="E3" s="76">
        <v>2023</v>
      </c>
      <c r="F3" s="76">
        <v>2024</v>
      </c>
      <c r="G3" s="76">
        <v>2025</v>
      </c>
      <c r="H3" s="76">
        <v>2026</v>
      </c>
      <c r="I3" s="76">
        <v>2027</v>
      </c>
      <c r="J3" s="76">
        <v>2028</v>
      </c>
      <c r="K3" s="76">
        <v>2029</v>
      </c>
      <c r="L3" s="76">
        <v>2030</v>
      </c>
      <c r="M3" s="76">
        <v>2031</v>
      </c>
      <c r="N3" s="76">
        <v>2032</v>
      </c>
      <c r="O3" s="76">
        <v>2033</v>
      </c>
      <c r="P3" s="76">
        <v>2034</v>
      </c>
      <c r="Q3" s="76">
        <v>2035</v>
      </c>
      <c r="R3" s="76">
        <v>2036</v>
      </c>
      <c r="S3" s="76">
        <v>2037</v>
      </c>
      <c r="T3" s="76">
        <v>2038</v>
      </c>
      <c r="U3" s="76">
        <v>2039</v>
      </c>
      <c r="V3" s="76">
        <v>2040</v>
      </c>
      <c r="W3" s="76">
        <v>2041</v>
      </c>
      <c r="X3" s="76">
        <v>2042</v>
      </c>
      <c r="Y3" s="76">
        <v>2043</v>
      </c>
      <c r="Z3" s="76">
        <v>2044</v>
      </c>
      <c r="AA3" s="76">
        <v>2045</v>
      </c>
      <c r="AB3" s="76">
        <v>2046</v>
      </c>
      <c r="AC3" s="76">
        <v>2047</v>
      </c>
      <c r="AD3" s="76">
        <v>2048</v>
      </c>
      <c r="AE3" s="76">
        <v>2049</v>
      </c>
      <c r="AF3" s="76">
        <v>2050</v>
      </c>
      <c r="AG3" s="78"/>
      <c r="AH3" s="78"/>
      <c r="AI3" s="78"/>
      <c r="AJ3" s="78"/>
    </row>
    <row r="4" spans="1:36" ht="15" hidden="1" x14ac:dyDescent="0.25">
      <c r="A4" s="78" t="s">
        <v>402</v>
      </c>
      <c r="B4" s="78">
        <v>0</v>
      </c>
      <c r="C4" s="78">
        <v>0</v>
      </c>
      <c r="D4" s="78">
        <v>0</v>
      </c>
      <c r="E4" s="78">
        <v>0</v>
      </c>
      <c r="F4" s="78">
        <v>0</v>
      </c>
      <c r="G4" s="78">
        <v>0</v>
      </c>
      <c r="H4" s="78">
        <v>0</v>
      </c>
      <c r="I4" s="78">
        <v>0</v>
      </c>
      <c r="J4" s="78">
        <v>0</v>
      </c>
      <c r="K4" s="78">
        <v>0</v>
      </c>
      <c r="L4" s="78">
        <v>0</v>
      </c>
      <c r="M4" s="78">
        <v>0</v>
      </c>
      <c r="N4" s="78">
        <v>0</v>
      </c>
      <c r="O4" s="78">
        <v>0</v>
      </c>
      <c r="P4" s="78">
        <v>0</v>
      </c>
      <c r="Q4" s="78">
        <v>0</v>
      </c>
      <c r="R4" s="78">
        <v>0</v>
      </c>
      <c r="S4" s="78">
        <v>0</v>
      </c>
      <c r="T4" s="78">
        <v>0</v>
      </c>
      <c r="U4" s="78">
        <v>0</v>
      </c>
      <c r="V4" s="78">
        <v>0</v>
      </c>
      <c r="W4" s="78">
        <v>0</v>
      </c>
      <c r="X4" s="78">
        <v>0</v>
      </c>
      <c r="Y4" s="78">
        <v>0</v>
      </c>
      <c r="Z4" s="78">
        <v>0</v>
      </c>
      <c r="AA4" s="78">
        <v>0</v>
      </c>
      <c r="AB4" s="78">
        <v>0</v>
      </c>
      <c r="AC4" s="78">
        <v>0</v>
      </c>
      <c r="AD4" s="78">
        <v>0</v>
      </c>
      <c r="AE4" s="78">
        <v>0</v>
      </c>
      <c r="AF4" s="78">
        <v>0</v>
      </c>
      <c r="AG4" s="78"/>
      <c r="AH4" s="78"/>
      <c r="AI4" s="78"/>
      <c r="AJ4" s="78"/>
    </row>
    <row r="5" spans="1:36" ht="15" hidden="1" x14ac:dyDescent="0.25">
      <c r="A5" s="78" t="s">
        <v>403</v>
      </c>
      <c r="B5" s="78">
        <v>0</v>
      </c>
      <c r="C5" s="78">
        <v>0</v>
      </c>
      <c r="D5" s="78">
        <v>0</v>
      </c>
      <c r="E5" s="78">
        <v>0</v>
      </c>
      <c r="F5" s="78">
        <v>0</v>
      </c>
      <c r="G5" s="78">
        <v>0</v>
      </c>
      <c r="H5" s="78">
        <v>0</v>
      </c>
      <c r="I5" s="78">
        <v>0</v>
      </c>
      <c r="J5" s="78">
        <v>0</v>
      </c>
      <c r="K5" s="78">
        <v>0</v>
      </c>
      <c r="L5" s="78">
        <v>0</v>
      </c>
      <c r="M5" s="78">
        <v>0</v>
      </c>
      <c r="N5" s="78">
        <v>0</v>
      </c>
      <c r="O5" s="78">
        <v>0</v>
      </c>
      <c r="P5" s="78">
        <v>0</v>
      </c>
      <c r="Q5" s="78">
        <v>0</v>
      </c>
      <c r="R5" s="78">
        <v>0</v>
      </c>
      <c r="S5" s="78">
        <v>0</v>
      </c>
      <c r="T5" s="78">
        <v>0</v>
      </c>
      <c r="U5" s="78">
        <v>1.0000000000000001E-5</v>
      </c>
      <c r="V5" s="78">
        <v>1.0000000000000001E-5</v>
      </c>
      <c r="W5" s="78">
        <v>2.0000000000000002E-5</v>
      </c>
      <c r="X5" s="78">
        <v>3.0000000000000001E-5</v>
      </c>
      <c r="Y5" s="78">
        <v>4.0000000000000003E-5</v>
      </c>
      <c r="Z5" s="78">
        <v>4.0000000000000003E-5</v>
      </c>
      <c r="AA5" s="78">
        <v>5.0000000000000002E-5</v>
      </c>
      <c r="AB5" s="78">
        <v>6.0000000000000002E-5</v>
      </c>
      <c r="AC5" s="78">
        <v>6.9999999999999994E-5</v>
      </c>
      <c r="AD5" s="78">
        <v>8.0000000000000007E-5</v>
      </c>
      <c r="AE5" s="78">
        <v>9.0000000000000006E-5</v>
      </c>
      <c r="AF5" s="78">
        <v>1E-4</v>
      </c>
      <c r="AG5" s="78"/>
      <c r="AH5" s="78"/>
      <c r="AI5" s="78"/>
      <c r="AJ5" s="78"/>
    </row>
    <row r="6" spans="1:36" ht="15" hidden="1" x14ac:dyDescent="0.25">
      <c r="A6" s="78" t="s">
        <v>404</v>
      </c>
      <c r="B6" s="78">
        <v>0</v>
      </c>
      <c r="C6" s="78">
        <v>0</v>
      </c>
      <c r="D6" s="78">
        <v>0</v>
      </c>
      <c r="E6" s="78">
        <v>0</v>
      </c>
      <c r="F6" s="78">
        <v>0</v>
      </c>
      <c r="G6" s="78">
        <v>0</v>
      </c>
      <c r="H6" s="78">
        <v>0</v>
      </c>
      <c r="I6" s="78">
        <v>0</v>
      </c>
      <c r="J6" s="78">
        <v>0</v>
      </c>
      <c r="K6" s="78">
        <v>0</v>
      </c>
      <c r="L6" s="78">
        <v>0</v>
      </c>
      <c r="M6" s="78">
        <v>0</v>
      </c>
      <c r="N6" s="78">
        <v>0</v>
      </c>
      <c r="O6" s="78">
        <v>0</v>
      </c>
      <c r="P6" s="78">
        <v>0</v>
      </c>
      <c r="Q6" s="78">
        <v>0</v>
      </c>
      <c r="R6" s="78">
        <v>0</v>
      </c>
      <c r="S6" s="78">
        <v>0</v>
      </c>
      <c r="T6" s="78">
        <v>0</v>
      </c>
      <c r="U6" s="78">
        <v>0</v>
      </c>
      <c r="V6" s="78">
        <v>0</v>
      </c>
      <c r="W6" s="78">
        <v>0</v>
      </c>
      <c r="X6" s="78">
        <v>0</v>
      </c>
      <c r="Y6" s="78">
        <v>0</v>
      </c>
      <c r="Z6" s="78">
        <v>0</v>
      </c>
      <c r="AA6" s="78">
        <v>0</v>
      </c>
      <c r="AB6" s="78">
        <v>0</v>
      </c>
      <c r="AC6" s="78">
        <v>0</v>
      </c>
      <c r="AD6" s="78">
        <v>0</v>
      </c>
      <c r="AE6" s="78">
        <v>0</v>
      </c>
      <c r="AF6" s="78">
        <v>0</v>
      </c>
      <c r="AG6" s="78"/>
      <c r="AH6" s="78"/>
      <c r="AI6" s="78"/>
      <c r="AJ6" s="78"/>
    </row>
    <row r="7" spans="1:36" ht="15" hidden="1" x14ac:dyDescent="0.25">
      <c r="A7" s="78" t="s">
        <v>405</v>
      </c>
      <c r="B7" s="78">
        <v>0</v>
      </c>
      <c r="C7" s="78">
        <v>0</v>
      </c>
      <c r="D7" s="78">
        <v>0</v>
      </c>
      <c r="E7" s="78">
        <v>0</v>
      </c>
      <c r="F7" s="78">
        <v>0</v>
      </c>
      <c r="G7" s="78">
        <v>0</v>
      </c>
      <c r="H7" s="78">
        <v>0</v>
      </c>
      <c r="I7" s="78">
        <v>0</v>
      </c>
      <c r="J7" s="78">
        <v>0</v>
      </c>
      <c r="K7" s="78">
        <v>0</v>
      </c>
      <c r="L7" s="78">
        <v>0</v>
      </c>
      <c r="M7" s="78">
        <v>0</v>
      </c>
      <c r="N7" s="78">
        <v>0</v>
      </c>
      <c r="O7" s="78">
        <v>0</v>
      </c>
      <c r="P7" s="78">
        <v>0</v>
      </c>
      <c r="Q7" s="78">
        <v>0</v>
      </c>
      <c r="R7" s="78">
        <v>0</v>
      </c>
      <c r="S7" s="78">
        <v>0</v>
      </c>
      <c r="T7" s="78">
        <v>0</v>
      </c>
      <c r="U7" s="78">
        <v>0</v>
      </c>
      <c r="V7" s="78">
        <v>0</v>
      </c>
      <c r="W7" s="78">
        <v>0</v>
      </c>
      <c r="X7" s="78">
        <v>0</v>
      </c>
      <c r="Y7" s="78">
        <v>0</v>
      </c>
      <c r="Z7" s="78">
        <v>0</v>
      </c>
      <c r="AA7" s="78">
        <v>0</v>
      </c>
      <c r="AB7" s="78">
        <v>0</v>
      </c>
      <c r="AC7" s="78">
        <v>0</v>
      </c>
      <c r="AD7" s="78">
        <v>0</v>
      </c>
      <c r="AE7" s="78">
        <v>0</v>
      </c>
      <c r="AF7" s="78">
        <v>0</v>
      </c>
      <c r="AG7" s="78"/>
      <c r="AH7" s="78"/>
      <c r="AI7" s="78"/>
      <c r="AJ7" s="78"/>
    </row>
    <row r="8" spans="1:36" ht="15" hidden="1" x14ac:dyDescent="0.25">
      <c r="A8" s="78" t="s">
        <v>406</v>
      </c>
      <c r="B8" s="78">
        <v>2.3869999999999999E-2</v>
      </c>
      <c r="C8" s="78">
        <v>2.402E-2</v>
      </c>
      <c r="D8" s="78">
        <v>2.4029999999999999E-2</v>
      </c>
      <c r="E8" s="78">
        <v>2.4029999999999999E-2</v>
      </c>
      <c r="F8" s="78">
        <v>2.4060000000000002E-2</v>
      </c>
      <c r="G8" s="78">
        <v>2.4129999999999999E-2</v>
      </c>
      <c r="H8" s="78">
        <v>2.4140000000000002E-2</v>
      </c>
      <c r="I8" s="78">
        <v>2.4219999999999998E-2</v>
      </c>
      <c r="J8" s="78">
        <v>2.4230000000000002E-2</v>
      </c>
      <c r="K8" s="78">
        <v>2.4250000000000001E-2</v>
      </c>
      <c r="L8" s="78">
        <v>2.4250000000000001E-2</v>
      </c>
      <c r="M8" s="78">
        <v>2.4279999999999999E-2</v>
      </c>
      <c r="N8" s="78">
        <v>2.4279999999999999E-2</v>
      </c>
      <c r="O8" s="78">
        <v>2.4400000000000002E-2</v>
      </c>
      <c r="P8" s="78">
        <v>2.4420000000000001E-2</v>
      </c>
      <c r="Q8" s="78">
        <v>2.444E-2</v>
      </c>
      <c r="R8" s="78">
        <v>2.444E-2</v>
      </c>
      <c r="S8" s="78">
        <v>2.444E-2</v>
      </c>
      <c r="T8" s="78">
        <v>2.445E-2</v>
      </c>
      <c r="U8" s="78">
        <v>2.445E-2</v>
      </c>
      <c r="V8" s="78">
        <v>2.4459999999999999E-2</v>
      </c>
      <c r="W8" s="78">
        <v>2.4469999999999999E-2</v>
      </c>
      <c r="X8" s="78">
        <v>2.453E-2</v>
      </c>
      <c r="Y8" s="78">
        <v>2.453E-2</v>
      </c>
      <c r="Z8" s="78">
        <v>2.4549999999999999E-2</v>
      </c>
      <c r="AA8" s="78">
        <v>2.4549999999999999E-2</v>
      </c>
      <c r="AB8" s="78">
        <v>2.4549999999999999E-2</v>
      </c>
      <c r="AC8" s="78">
        <v>2.4559999999999998E-2</v>
      </c>
      <c r="AD8" s="78">
        <v>2.4559999999999998E-2</v>
      </c>
      <c r="AE8" s="78">
        <v>2.4559999999999998E-2</v>
      </c>
      <c r="AF8" s="78">
        <v>2.4559999999999998E-2</v>
      </c>
      <c r="AG8" s="78"/>
      <c r="AH8" s="78"/>
      <c r="AI8" s="78"/>
      <c r="AJ8" s="78"/>
    </row>
    <row r="9" spans="1:36" ht="15" hidden="1" x14ac:dyDescent="0.25">
      <c r="A9" s="78" t="s">
        <v>407</v>
      </c>
      <c r="B9" s="78">
        <v>6.4751099999999999</v>
      </c>
      <c r="C9" s="78">
        <v>7.5964299999999998</v>
      </c>
      <c r="D9" s="78">
        <v>8.3559800000000006</v>
      </c>
      <c r="E9" s="78">
        <v>8.7735500000000002</v>
      </c>
      <c r="F9" s="78">
        <v>9.1979600000000001</v>
      </c>
      <c r="G9" s="78">
        <v>9.9253300000000007</v>
      </c>
      <c r="H9" s="78">
        <v>10.492649999999999</v>
      </c>
      <c r="I9" s="78">
        <v>11.323449999999999</v>
      </c>
      <c r="J9" s="78">
        <v>11.83113</v>
      </c>
      <c r="K9" s="78">
        <v>12.422700000000001</v>
      </c>
      <c r="L9" s="78">
        <v>12.74628</v>
      </c>
      <c r="M9" s="78">
        <v>13.34207</v>
      </c>
      <c r="N9" s="78">
        <v>13.538489999999999</v>
      </c>
      <c r="O9" s="78">
        <v>14.224690000000001</v>
      </c>
      <c r="P9" s="78">
        <v>14.546670000000001</v>
      </c>
      <c r="Q9" s="78">
        <v>15.271269999999999</v>
      </c>
      <c r="R9" s="78">
        <v>16.01727</v>
      </c>
      <c r="S9" s="78">
        <v>16.50948</v>
      </c>
      <c r="T9" s="78">
        <v>17.02093</v>
      </c>
      <c r="U9" s="78">
        <v>17.544720000000002</v>
      </c>
      <c r="V9" s="78">
        <v>18.171019999999999</v>
      </c>
      <c r="W9" s="78">
        <v>18.824280000000002</v>
      </c>
      <c r="X9" s="78">
        <v>19.584070000000001</v>
      </c>
      <c r="Y9" s="78">
        <v>19.789000000000001</v>
      </c>
      <c r="Z9" s="78">
        <v>20.415510000000001</v>
      </c>
      <c r="AA9" s="78">
        <v>20.947340000000001</v>
      </c>
      <c r="AB9" s="78">
        <v>21.597529999999999</v>
      </c>
      <c r="AC9" s="78">
        <v>22.3048</v>
      </c>
      <c r="AD9" s="78">
        <v>22.8339</v>
      </c>
      <c r="AE9" s="78">
        <v>23.103010000000001</v>
      </c>
      <c r="AF9" s="78">
        <v>23.39716</v>
      </c>
      <c r="AG9" s="78"/>
      <c r="AH9" s="78"/>
      <c r="AI9" s="78"/>
      <c r="AJ9" s="78"/>
    </row>
    <row r="10" spans="1:36" ht="15" hidden="1" x14ac:dyDescent="0.25">
      <c r="A10" s="78" t="s">
        <v>408</v>
      </c>
      <c r="B10" s="78">
        <v>0</v>
      </c>
      <c r="C10" s="78">
        <v>0</v>
      </c>
      <c r="D10" s="78">
        <v>0</v>
      </c>
      <c r="E10" s="78">
        <v>0</v>
      </c>
      <c r="F10" s="78">
        <v>0</v>
      </c>
      <c r="G10" s="78">
        <v>0</v>
      </c>
      <c r="H10" s="78">
        <v>0</v>
      </c>
      <c r="I10" s="78">
        <v>0</v>
      </c>
      <c r="J10" s="78">
        <v>0</v>
      </c>
      <c r="K10" s="78">
        <v>0</v>
      </c>
      <c r="L10" s="78">
        <v>0</v>
      </c>
      <c r="M10" s="78">
        <v>0</v>
      </c>
      <c r="N10" s="78">
        <v>0</v>
      </c>
      <c r="O10" s="78">
        <v>0</v>
      </c>
      <c r="P10" s="78">
        <v>0</v>
      </c>
      <c r="Q10" s="78">
        <v>0</v>
      </c>
      <c r="R10" s="78">
        <v>0</v>
      </c>
      <c r="S10" s="78">
        <v>0</v>
      </c>
      <c r="T10" s="78">
        <v>0</v>
      </c>
      <c r="U10" s="78">
        <v>0</v>
      </c>
      <c r="V10" s="78">
        <v>0</v>
      </c>
      <c r="W10" s="78">
        <v>0</v>
      </c>
      <c r="X10" s="78">
        <v>0</v>
      </c>
      <c r="Y10" s="78">
        <v>0</v>
      </c>
      <c r="Z10" s="78">
        <v>0</v>
      </c>
      <c r="AA10" s="78">
        <v>0</v>
      </c>
      <c r="AB10" s="78">
        <v>0</v>
      </c>
      <c r="AC10" s="78">
        <v>0</v>
      </c>
      <c r="AD10" s="78">
        <v>0</v>
      </c>
      <c r="AE10" s="78">
        <v>0</v>
      </c>
      <c r="AF10" s="78">
        <v>0</v>
      </c>
      <c r="AG10" s="78"/>
      <c r="AH10" s="78"/>
      <c r="AI10" s="78"/>
      <c r="AJ10" s="78"/>
    </row>
    <row r="11" spans="1:36" ht="15" hidden="1" x14ac:dyDescent="0.25">
      <c r="A11" s="78" t="s">
        <v>409</v>
      </c>
      <c r="B11" s="78">
        <v>0</v>
      </c>
      <c r="C11" s="78">
        <v>0</v>
      </c>
      <c r="D11" s="78">
        <v>0</v>
      </c>
      <c r="E11" s="78">
        <v>0</v>
      </c>
      <c r="F11" s="78">
        <v>0</v>
      </c>
      <c r="G11" s="78">
        <v>0</v>
      </c>
      <c r="H11" s="78">
        <v>0</v>
      </c>
      <c r="I11" s="78">
        <v>0</v>
      </c>
      <c r="J11" s="78">
        <v>0</v>
      </c>
      <c r="K11" s="78">
        <v>0</v>
      </c>
      <c r="L11" s="78">
        <v>0</v>
      </c>
      <c r="M11" s="78">
        <v>0</v>
      </c>
      <c r="N11" s="78">
        <v>0</v>
      </c>
      <c r="O11" s="78">
        <v>0</v>
      </c>
      <c r="P11" s="78">
        <v>0</v>
      </c>
      <c r="Q11" s="78">
        <v>0</v>
      </c>
      <c r="R11" s="78">
        <v>0</v>
      </c>
      <c r="S11" s="78">
        <v>0</v>
      </c>
      <c r="T11" s="78">
        <v>0</v>
      </c>
      <c r="U11" s="78">
        <v>0</v>
      </c>
      <c r="V11" s="78">
        <v>0</v>
      </c>
      <c r="W11" s="78">
        <v>0</v>
      </c>
      <c r="X11" s="78">
        <v>0</v>
      </c>
      <c r="Y11" s="78">
        <v>0</v>
      </c>
      <c r="Z11" s="78">
        <v>0</v>
      </c>
      <c r="AA11" s="78">
        <v>0</v>
      </c>
      <c r="AB11" s="78">
        <v>0</v>
      </c>
      <c r="AC11" s="78">
        <v>0</v>
      </c>
      <c r="AD11" s="78">
        <v>0</v>
      </c>
      <c r="AE11" s="78">
        <v>0</v>
      </c>
      <c r="AF11" s="78">
        <v>0</v>
      </c>
      <c r="AG11" s="78"/>
      <c r="AH11" s="78"/>
      <c r="AI11" s="78"/>
      <c r="AJ11" s="78"/>
    </row>
    <row r="12" spans="1:36" ht="15" hidden="1" x14ac:dyDescent="0.25">
      <c r="A12" s="78" t="s">
        <v>410</v>
      </c>
      <c r="B12" s="78">
        <v>0</v>
      </c>
      <c r="C12" s="78">
        <v>0</v>
      </c>
      <c r="D12" s="78">
        <v>0</v>
      </c>
      <c r="E12" s="78">
        <v>0</v>
      </c>
      <c r="F12" s="78">
        <v>0</v>
      </c>
      <c r="G12" s="78">
        <v>0</v>
      </c>
      <c r="H12" s="78">
        <v>0</v>
      </c>
      <c r="I12" s="78">
        <v>0</v>
      </c>
      <c r="J12" s="78">
        <v>0</v>
      </c>
      <c r="K12" s="78">
        <v>0</v>
      </c>
      <c r="L12" s="78">
        <v>0</v>
      </c>
      <c r="M12" s="78">
        <v>0</v>
      </c>
      <c r="N12" s="78">
        <v>0</v>
      </c>
      <c r="O12" s="78">
        <v>0</v>
      </c>
      <c r="P12" s="78">
        <v>0</v>
      </c>
      <c r="Q12" s="78">
        <v>0</v>
      </c>
      <c r="R12" s="78">
        <v>0</v>
      </c>
      <c r="S12" s="78">
        <v>0</v>
      </c>
      <c r="T12" s="78">
        <v>0</v>
      </c>
      <c r="U12" s="78">
        <v>0</v>
      </c>
      <c r="V12" s="78">
        <v>0</v>
      </c>
      <c r="W12" s="78">
        <v>0</v>
      </c>
      <c r="X12" s="78">
        <v>0</v>
      </c>
      <c r="Y12" s="78">
        <v>0</v>
      </c>
      <c r="Z12" s="78">
        <v>0</v>
      </c>
      <c r="AA12" s="78">
        <v>0</v>
      </c>
      <c r="AB12" s="78">
        <v>0</v>
      </c>
      <c r="AC12" s="78">
        <v>0</v>
      </c>
      <c r="AD12" s="78">
        <v>0</v>
      </c>
      <c r="AE12" s="78">
        <v>0</v>
      </c>
      <c r="AF12" s="78">
        <v>0</v>
      </c>
      <c r="AG12" s="78"/>
      <c r="AH12" s="78"/>
      <c r="AI12" s="78"/>
      <c r="AJ12" s="78"/>
    </row>
    <row r="13" spans="1:36" ht="15" hidden="1" x14ac:dyDescent="0.25">
      <c r="A13" s="78" t="s">
        <v>411</v>
      </c>
      <c r="B13" s="78">
        <v>0</v>
      </c>
      <c r="C13" s="78">
        <v>0</v>
      </c>
      <c r="D13" s="78">
        <v>0</v>
      </c>
      <c r="E13" s="78">
        <v>0</v>
      </c>
      <c r="F13" s="78">
        <v>0</v>
      </c>
      <c r="G13" s="78">
        <v>0</v>
      </c>
      <c r="H13" s="78">
        <v>0</v>
      </c>
      <c r="I13" s="78">
        <v>0</v>
      </c>
      <c r="J13" s="78">
        <v>0</v>
      </c>
      <c r="K13" s="78">
        <v>0</v>
      </c>
      <c r="L13" s="78">
        <v>0</v>
      </c>
      <c r="M13" s="78">
        <v>0</v>
      </c>
      <c r="N13" s="78">
        <v>0</v>
      </c>
      <c r="O13" s="78">
        <v>0</v>
      </c>
      <c r="P13" s="78">
        <v>0</v>
      </c>
      <c r="Q13" s="78">
        <v>0</v>
      </c>
      <c r="R13" s="78">
        <v>0</v>
      </c>
      <c r="S13" s="78">
        <v>0</v>
      </c>
      <c r="T13" s="78">
        <v>0</v>
      </c>
      <c r="U13" s="78">
        <v>0</v>
      </c>
      <c r="V13" s="78">
        <v>0</v>
      </c>
      <c r="W13" s="78">
        <v>0</v>
      </c>
      <c r="X13" s="78">
        <v>0</v>
      </c>
      <c r="Y13" s="78">
        <v>0</v>
      </c>
      <c r="Z13" s="78">
        <v>0</v>
      </c>
      <c r="AA13" s="78">
        <v>0</v>
      </c>
      <c r="AB13" s="78">
        <v>0</v>
      </c>
      <c r="AC13" s="78">
        <v>0</v>
      </c>
      <c r="AD13" s="78">
        <v>0</v>
      </c>
      <c r="AE13" s="78">
        <v>0</v>
      </c>
      <c r="AF13" s="78">
        <v>0</v>
      </c>
      <c r="AG13" s="78"/>
      <c r="AH13" s="78"/>
      <c r="AI13" s="78"/>
      <c r="AJ13" s="78"/>
    </row>
    <row r="14" spans="1:36" ht="15" hidden="1" x14ac:dyDescent="0.25">
      <c r="A14" s="78" t="s">
        <v>412</v>
      </c>
      <c r="B14" s="78">
        <v>0</v>
      </c>
      <c r="C14" s="78">
        <v>0</v>
      </c>
      <c r="D14" s="78">
        <v>0</v>
      </c>
      <c r="E14" s="78">
        <v>0</v>
      </c>
      <c r="F14" s="78">
        <v>0</v>
      </c>
      <c r="G14" s="78">
        <v>0</v>
      </c>
      <c r="H14" s="78">
        <v>0</v>
      </c>
      <c r="I14" s="78">
        <v>0</v>
      </c>
      <c r="J14" s="78">
        <v>0</v>
      </c>
      <c r="K14" s="78">
        <v>0</v>
      </c>
      <c r="L14" s="78">
        <v>0</v>
      </c>
      <c r="M14" s="78">
        <v>0</v>
      </c>
      <c r="N14" s="78">
        <v>0</v>
      </c>
      <c r="O14" s="78">
        <v>0</v>
      </c>
      <c r="P14" s="78">
        <v>0</v>
      </c>
      <c r="Q14" s="78">
        <v>0</v>
      </c>
      <c r="R14" s="78">
        <v>0</v>
      </c>
      <c r="S14" s="78">
        <v>0</v>
      </c>
      <c r="T14" s="78">
        <v>0</v>
      </c>
      <c r="U14" s="78">
        <v>0</v>
      </c>
      <c r="V14" s="78">
        <v>0</v>
      </c>
      <c r="W14" s="78">
        <v>0</v>
      </c>
      <c r="X14" s="78">
        <v>0</v>
      </c>
      <c r="Y14" s="78">
        <v>0</v>
      </c>
      <c r="Z14" s="78">
        <v>0</v>
      </c>
      <c r="AA14" s="78">
        <v>0</v>
      </c>
      <c r="AB14" s="78">
        <v>0</v>
      </c>
      <c r="AC14" s="78">
        <v>0</v>
      </c>
      <c r="AD14" s="78">
        <v>0</v>
      </c>
      <c r="AE14" s="78">
        <v>0</v>
      </c>
      <c r="AF14" s="78">
        <v>0</v>
      </c>
      <c r="AG14" s="78"/>
      <c r="AH14" s="78"/>
      <c r="AI14" s="78"/>
      <c r="AJ14" s="78"/>
    </row>
    <row r="15" spans="1:36" ht="15" hidden="1" x14ac:dyDescent="0.25">
      <c r="A15" s="78" t="s">
        <v>413</v>
      </c>
      <c r="B15" s="78">
        <v>0</v>
      </c>
      <c r="C15" s="78">
        <v>0</v>
      </c>
      <c r="D15" s="78">
        <v>0</v>
      </c>
      <c r="E15" s="78">
        <v>0</v>
      </c>
      <c r="F15" s="78">
        <v>0</v>
      </c>
      <c r="G15" s="78">
        <v>0</v>
      </c>
      <c r="H15" s="78">
        <v>0</v>
      </c>
      <c r="I15" s="78">
        <v>0</v>
      </c>
      <c r="J15" s="78">
        <v>0</v>
      </c>
      <c r="K15" s="78">
        <v>0</v>
      </c>
      <c r="L15" s="78">
        <v>0</v>
      </c>
      <c r="M15" s="78">
        <v>0</v>
      </c>
      <c r="N15" s="78">
        <v>0</v>
      </c>
      <c r="O15" s="78">
        <v>0</v>
      </c>
      <c r="P15" s="78">
        <v>0</v>
      </c>
      <c r="Q15" s="78">
        <v>0</v>
      </c>
      <c r="R15" s="78">
        <v>0</v>
      </c>
      <c r="S15" s="78">
        <v>0</v>
      </c>
      <c r="T15" s="78">
        <v>0</v>
      </c>
      <c r="U15" s="78">
        <v>0</v>
      </c>
      <c r="V15" s="78">
        <v>0</v>
      </c>
      <c r="W15" s="78">
        <v>0</v>
      </c>
      <c r="X15" s="78">
        <v>0</v>
      </c>
      <c r="Y15" s="78">
        <v>0</v>
      </c>
      <c r="Z15" s="78">
        <v>0</v>
      </c>
      <c r="AA15" s="78">
        <v>0</v>
      </c>
      <c r="AB15" s="78">
        <v>0</v>
      </c>
      <c r="AC15" s="78">
        <v>0</v>
      </c>
      <c r="AD15" s="78">
        <v>0</v>
      </c>
      <c r="AE15" s="78">
        <v>0</v>
      </c>
      <c r="AF15" s="78">
        <v>0</v>
      </c>
      <c r="AG15" s="78"/>
      <c r="AH15" s="78"/>
      <c r="AI15" s="78"/>
      <c r="AJ15" s="78"/>
    </row>
    <row r="16" spans="1:36" ht="15" hidden="1" x14ac:dyDescent="0.25">
      <c r="A16" s="78" t="s">
        <v>414</v>
      </c>
      <c r="B16" s="78">
        <v>0</v>
      </c>
      <c r="C16" s="78">
        <v>0</v>
      </c>
      <c r="D16" s="78">
        <v>0</v>
      </c>
      <c r="E16" s="78">
        <v>0</v>
      </c>
      <c r="F16" s="78">
        <v>0</v>
      </c>
      <c r="G16" s="78">
        <v>0</v>
      </c>
      <c r="H16" s="78">
        <v>0</v>
      </c>
      <c r="I16" s="78">
        <v>0</v>
      </c>
      <c r="J16" s="78">
        <v>0</v>
      </c>
      <c r="K16" s="78">
        <v>0</v>
      </c>
      <c r="L16" s="78">
        <v>0</v>
      </c>
      <c r="M16" s="78">
        <v>0</v>
      </c>
      <c r="N16" s="78">
        <v>0</v>
      </c>
      <c r="O16" s="78">
        <v>0</v>
      </c>
      <c r="P16" s="78">
        <v>0</v>
      </c>
      <c r="Q16" s="78">
        <v>0</v>
      </c>
      <c r="R16" s="78">
        <v>0</v>
      </c>
      <c r="S16" s="78">
        <v>0</v>
      </c>
      <c r="T16" s="78">
        <v>0</v>
      </c>
      <c r="U16" s="78">
        <v>0</v>
      </c>
      <c r="V16" s="78">
        <v>0</v>
      </c>
      <c r="W16" s="78">
        <v>0</v>
      </c>
      <c r="X16" s="78">
        <v>0</v>
      </c>
      <c r="Y16" s="78">
        <v>0</v>
      </c>
      <c r="Z16" s="78">
        <v>0</v>
      </c>
      <c r="AA16" s="78">
        <v>0</v>
      </c>
      <c r="AB16" s="78">
        <v>0</v>
      </c>
      <c r="AC16" s="78">
        <v>0</v>
      </c>
      <c r="AD16" s="78">
        <v>0</v>
      </c>
      <c r="AE16" s="78">
        <v>0</v>
      </c>
      <c r="AF16" s="78">
        <v>0</v>
      </c>
      <c r="AG16" s="78"/>
      <c r="AH16" s="78"/>
      <c r="AI16" s="78"/>
      <c r="AJ16" s="78"/>
    </row>
    <row r="17" spans="1:36" ht="15" hidden="1" x14ac:dyDescent="0.25">
      <c r="A17" s="78" t="s">
        <v>415</v>
      </c>
      <c r="B17" s="78">
        <v>0</v>
      </c>
      <c r="C17" s="78">
        <v>0</v>
      </c>
      <c r="D17" s="78">
        <v>0</v>
      </c>
      <c r="E17" s="78">
        <v>0</v>
      </c>
      <c r="F17" s="78">
        <v>0</v>
      </c>
      <c r="G17" s="78">
        <v>0</v>
      </c>
      <c r="H17" s="78">
        <v>0</v>
      </c>
      <c r="I17" s="78">
        <v>0</v>
      </c>
      <c r="J17" s="78">
        <v>0</v>
      </c>
      <c r="K17" s="78">
        <v>0</v>
      </c>
      <c r="L17" s="78">
        <v>0</v>
      </c>
      <c r="M17" s="78">
        <v>0</v>
      </c>
      <c r="N17" s="78">
        <v>0</v>
      </c>
      <c r="O17" s="78">
        <v>0</v>
      </c>
      <c r="P17" s="78">
        <v>0</v>
      </c>
      <c r="Q17" s="78">
        <v>0</v>
      </c>
      <c r="R17" s="78">
        <v>0</v>
      </c>
      <c r="S17" s="78">
        <v>0</v>
      </c>
      <c r="T17" s="78">
        <v>0</v>
      </c>
      <c r="U17" s="78">
        <v>0</v>
      </c>
      <c r="V17" s="78">
        <v>0</v>
      </c>
      <c r="W17" s="78">
        <v>0</v>
      </c>
      <c r="X17" s="78">
        <v>0</v>
      </c>
      <c r="Y17" s="78">
        <v>0</v>
      </c>
      <c r="Z17" s="78">
        <v>0</v>
      </c>
      <c r="AA17" s="78">
        <v>0</v>
      </c>
      <c r="AB17" s="78">
        <v>0</v>
      </c>
      <c r="AC17" s="78">
        <v>0</v>
      </c>
      <c r="AD17" s="78">
        <v>0</v>
      </c>
      <c r="AE17" s="78">
        <v>0</v>
      </c>
      <c r="AF17" s="78">
        <v>0</v>
      </c>
      <c r="AG17" s="78"/>
      <c r="AH17" s="78"/>
      <c r="AI17" s="78"/>
      <c r="AJ17" s="78"/>
    </row>
    <row r="18" spans="1:36" ht="15" hidden="1" x14ac:dyDescent="0.25">
      <c r="A18" s="78" t="s">
        <v>416</v>
      </c>
      <c r="B18" s="78">
        <v>0</v>
      </c>
      <c r="C18" s="78">
        <v>0</v>
      </c>
      <c r="D18" s="78">
        <v>0</v>
      </c>
      <c r="E18" s="78">
        <v>0</v>
      </c>
      <c r="F18" s="78">
        <v>0</v>
      </c>
      <c r="G18" s="78">
        <v>0</v>
      </c>
      <c r="H18" s="78">
        <v>0</v>
      </c>
      <c r="I18" s="78">
        <v>0</v>
      </c>
      <c r="J18" s="78">
        <v>0</v>
      </c>
      <c r="K18" s="78">
        <v>0</v>
      </c>
      <c r="L18" s="78">
        <v>0</v>
      </c>
      <c r="M18" s="78">
        <v>0</v>
      </c>
      <c r="N18" s="78">
        <v>0</v>
      </c>
      <c r="O18" s="78">
        <v>0</v>
      </c>
      <c r="P18" s="78">
        <v>0</v>
      </c>
      <c r="Q18" s="78">
        <v>0</v>
      </c>
      <c r="R18" s="78">
        <v>0</v>
      </c>
      <c r="S18" s="78">
        <v>0</v>
      </c>
      <c r="T18" s="78">
        <v>0</v>
      </c>
      <c r="U18" s="78">
        <v>0</v>
      </c>
      <c r="V18" s="78">
        <v>0</v>
      </c>
      <c r="W18" s="78">
        <v>0</v>
      </c>
      <c r="X18" s="78">
        <v>0</v>
      </c>
      <c r="Y18" s="78">
        <v>0</v>
      </c>
      <c r="Z18" s="78">
        <v>0</v>
      </c>
      <c r="AA18" s="78">
        <v>0</v>
      </c>
      <c r="AB18" s="78">
        <v>0</v>
      </c>
      <c r="AC18" s="78">
        <v>0</v>
      </c>
      <c r="AD18" s="78">
        <v>0</v>
      </c>
      <c r="AE18" s="78">
        <v>0</v>
      </c>
      <c r="AF18" s="78">
        <v>0</v>
      </c>
      <c r="AG18" s="78"/>
      <c r="AH18" s="78"/>
      <c r="AI18" s="78"/>
      <c r="AJ18" s="78"/>
    </row>
    <row r="19" spans="1:36" ht="15" hidden="1" x14ac:dyDescent="0.25">
      <c r="A19" s="78" t="s">
        <v>417</v>
      </c>
      <c r="B19" s="78">
        <v>0</v>
      </c>
      <c r="C19" s="78">
        <v>0</v>
      </c>
      <c r="D19" s="78">
        <v>0</v>
      </c>
      <c r="E19" s="78">
        <v>0</v>
      </c>
      <c r="F19" s="78">
        <v>0</v>
      </c>
      <c r="G19" s="78">
        <v>0</v>
      </c>
      <c r="H19" s="78">
        <v>0</v>
      </c>
      <c r="I19" s="78">
        <v>0</v>
      </c>
      <c r="J19" s="78">
        <v>0</v>
      </c>
      <c r="K19" s="78">
        <v>0</v>
      </c>
      <c r="L19" s="78">
        <v>0</v>
      </c>
      <c r="M19" s="78">
        <v>0</v>
      </c>
      <c r="N19" s="78">
        <v>0</v>
      </c>
      <c r="O19" s="78">
        <v>0</v>
      </c>
      <c r="P19" s="78">
        <v>0</v>
      </c>
      <c r="Q19" s="78">
        <v>0</v>
      </c>
      <c r="R19" s="78">
        <v>0</v>
      </c>
      <c r="S19" s="78">
        <v>0</v>
      </c>
      <c r="T19" s="78">
        <v>0</v>
      </c>
      <c r="U19" s="78">
        <v>0</v>
      </c>
      <c r="V19" s="78">
        <v>0</v>
      </c>
      <c r="W19" s="78">
        <v>0</v>
      </c>
      <c r="X19" s="78">
        <v>0</v>
      </c>
      <c r="Y19" s="78">
        <v>0</v>
      </c>
      <c r="Z19" s="78">
        <v>0</v>
      </c>
      <c r="AA19" s="78">
        <v>0</v>
      </c>
      <c r="AB19" s="78">
        <v>0</v>
      </c>
      <c r="AC19" s="78">
        <v>0</v>
      </c>
      <c r="AD19" s="78">
        <v>0</v>
      </c>
      <c r="AE19" s="78">
        <v>0</v>
      </c>
      <c r="AF19" s="78">
        <v>0</v>
      </c>
      <c r="AG19" s="78"/>
      <c r="AH19" s="78"/>
      <c r="AI19" s="78"/>
      <c r="AJ19" s="78"/>
    </row>
    <row r="20" spans="1:36" ht="15" hidden="1" x14ac:dyDescent="0.25">
      <c r="A20" s="78"/>
      <c r="B20" s="78"/>
      <c r="C20" s="78"/>
      <c r="D20" s="78"/>
      <c r="E20" s="78"/>
      <c r="F20" s="78"/>
      <c r="G20" s="78"/>
      <c r="H20" s="78"/>
      <c r="I20" s="78"/>
      <c r="J20" s="78"/>
      <c r="K20" s="78"/>
      <c r="L20" s="78"/>
      <c r="M20" s="78"/>
      <c r="N20" s="78"/>
      <c r="O20" s="78"/>
      <c r="P20" s="78"/>
      <c r="Q20" s="78"/>
      <c r="R20" s="78"/>
      <c r="S20" s="78"/>
      <c r="T20" s="78"/>
      <c r="U20" s="78"/>
      <c r="V20" s="78"/>
      <c r="W20" s="78"/>
      <c r="X20" s="78"/>
      <c r="Y20" s="78"/>
      <c r="Z20" s="78"/>
      <c r="AA20" s="78"/>
      <c r="AB20" s="78"/>
      <c r="AC20" s="78"/>
      <c r="AD20" s="78"/>
      <c r="AE20" s="78"/>
      <c r="AF20" s="78"/>
      <c r="AG20" s="78"/>
      <c r="AH20" s="78"/>
      <c r="AI20" s="78"/>
      <c r="AJ20" s="78"/>
    </row>
    <row r="21" spans="1:36" ht="15" hidden="1" x14ac:dyDescent="0.25">
      <c r="A21" s="78" t="s">
        <v>421</v>
      </c>
      <c r="B21" s="78"/>
      <c r="C21" s="78"/>
      <c r="D21" s="78"/>
      <c r="E21" s="78"/>
      <c r="F21" s="78"/>
      <c r="G21" s="78"/>
      <c r="H21" s="78"/>
      <c r="I21" s="78"/>
      <c r="J21" s="78"/>
      <c r="K21" s="78"/>
      <c r="L21" s="78"/>
      <c r="M21" s="78"/>
      <c r="N21" s="78"/>
      <c r="O21" s="78"/>
      <c r="P21" s="78"/>
      <c r="Q21" s="78"/>
      <c r="R21" s="78"/>
      <c r="S21" s="78"/>
      <c r="T21" s="78"/>
      <c r="U21" s="78"/>
      <c r="V21" s="78"/>
      <c r="W21" s="78"/>
      <c r="X21" s="78"/>
      <c r="Y21" s="78"/>
      <c r="Z21" s="78"/>
      <c r="AA21" s="78"/>
      <c r="AB21" s="78"/>
      <c r="AC21" s="78"/>
      <c r="AD21" s="78"/>
      <c r="AE21" s="78"/>
      <c r="AF21" s="78"/>
      <c r="AG21" s="78"/>
      <c r="AH21" s="78"/>
      <c r="AI21" s="78"/>
      <c r="AJ21" s="78"/>
    </row>
    <row r="22" spans="1:36" ht="15" hidden="1" x14ac:dyDescent="0.25">
      <c r="A22" s="78" t="s">
        <v>420</v>
      </c>
      <c r="B22" s="76">
        <v>2020</v>
      </c>
      <c r="C22" s="76">
        <v>2021</v>
      </c>
      <c r="D22" s="76">
        <v>2022</v>
      </c>
      <c r="E22" s="76">
        <v>2023</v>
      </c>
      <c r="F22" s="76">
        <v>2024</v>
      </c>
      <c r="G22" s="76">
        <v>2025</v>
      </c>
      <c r="H22" s="76">
        <v>2026</v>
      </c>
      <c r="I22" s="76">
        <v>2027</v>
      </c>
      <c r="J22" s="76">
        <v>2028</v>
      </c>
      <c r="K22" s="76">
        <v>2029</v>
      </c>
      <c r="L22" s="76">
        <v>2030</v>
      </c>
      <c r="M22" s="76">
        <v>2031</v>
      </c>
      <c r="N22" s="76">
        <v>2032</v>
      </c>
      <c r="O22" s="76">
        <v>2033</v>
      </c>
      <c r="P22" s="76">
        <v>2034</v>
      </c>
      <c r="Q22" s="76">
        <v>2035</v>
      </c>
      <c r="R22" s="76">
        <v>2036</v>
      </c>
      <c r="S22" s="76">
        <v>2037</v>
      </c>
      <c r="T22" s="76">
        <v>2038</v>
      </c>
      <c r="U22" s="76">
        <v>2039</v>
      </c>
      <c r="V22" s="76">
        <v>2040</v>
      </c>
      <c r="W22" s="76">
        <v>2041</v>
      </c>
      <c r="X22" s="76">
        <v>2042</v>
      </c>
      <c r="Y22" s="76">
        <v>2043</v>
      </c>
      <c r="Z22" s="76">
        <v>2044</v>
      </c>
      <c r="AA22" s="76">
        <v>2045</v>
      </c>
      <c r="AB22" s="76">
        <v>2046</v>
      </c>
      <c r="AC22" s="76">
        <v>2047</v>
      </c>
      <c r="AD22" s="76">
        <v>2048</v>
      </c>
      <c r="AE22" s="76">
        <v>2049</v>
      </c>
      <c r="AF22" s="76">
        <v>2050</v>
      </c>
      <c r="AG22" s="78"/>
      <c r="AH22" s="78"/>
      <c r="AI22" s="78"/>
      <c r="AJ22" s="78"/>
    </row>
    <row r="23" spans="1:36" ht="15" hidden="1" x14ac:dyDescent="0.25">
      <c r="A23" s="78" t="s">
        <v>402</v>
      </c>
      <c r="B23" s="78">
        <v>0</v>
      </c>
      <c r="C23" s="78">
        <v>0</v>
      </c>
      <c r="D23" s="78">
        <v>0</v>
      </c>
      <c r="E23" s="78">
        <v>0</v>
      </c>
      <c r="F23" s="78">
        <v>0</v>
      </c>
      <c r="G23" s="78">
        <v>0</v>
      </c>
      <c r="H23" s="78">
        <v>0</v>
      </c>
      <c r="I23" s="78">
        <v>0</v>
      </c>
      <c r="J23" s="78">
        <v>0</v>
      </c>
      <c r="K23" s="78">
        <v>0</v>
      </c>
      <c r="L23" s="78">
        <v>0</v>
      </c>
      <c r="M23" s="78">
        <v>0</v>
      </c>
      <c r="N23" s="78">
        <v>0</v>
      </c>
      <c r="O23" s="78">
        <v>0</v>
      </c>
      <c r="P23" s="78">
        <v>0</v>
      </c>
      <c r="Q23" s="78">
        <v>0</v>
      </c>
      <c r="R23" s="78">
        <v>0</v>
      </c>
      <c r="S23" s="78">
        <v>0</v>
      </c>
      <c r="T23" s="78">
        <v>0</v>
      </c>
      <c r="U23" s="78">
        <v>0</v>
      </c>
      <c r="V23" s="78">
        <v>0</v>
      </c>
      <c r="W23" s="78">
        <v>0</v>
      </c>
      <c r="X23" s="78">
        <v>0</v>
      </c>
      <c r="Y23" s="78">
        <v>0</v>
      </c>
      <c r="Z23" s="78">
        <v>0</v>
      </c>
      <c r="AA23" s="78">
        <v>0</v>
      </c>
      <c r="AB23" s="78">
        <v>0</v>
      </c>
      <c r="AC23" s="78">
        <v>0</v>
      </c>
      <c r="AD23" s="78">
        <v>0</v>
      </c>
      <c r="AE23" s="78">
        <v>0</v>
      </c>
      <c r="AF23" s="78">
        <v>0</v>
      </c>
      <c r="AG23" s="78"/>
      <c r="AH23" s="78"/>
      <c r="AI23" s="78"/>
      <c r="AJ23" s="78"/>
    </row>
    <row r="24" spans="1:36" ht="15" hidden="1" x14ac:dyDescent="0.25">
      <c r="A24" s="78" t="s">
        <v>403</v>
      </c>
      <c r="B24" s="78">
        <v>0</v>
      </c>
      <c r="C24" s="78">
        <v>0</v>
      </c>
      <c r="D24" s="78">
        <v>0</v>
      </c>
      <c r="E24" s="78">
        <v>0</v>
      </c>
      <c r="F24" s="78">
        <v>0</v>
      </c>
      <c r="G24" s="78">
        <v>0</v>
      </c>
      <c r="H24" s="78">
        <v>0</v>
      </c>
      <c r="I24" s="78">
        <v>0</v>
      </c>
      <c r="J24" s="78">
        <v>0</v>
      </c>
      <c r="K24" s="78">
        <v>0</v>
      </c>
      <c r="L24" s="78">
        <v>0</v>
      </c>
      <c r="M24" s="78">
        <v>0</v>
      </c>
      <c r="N24" s="78">
        <v>0</v>
      </c>
      <c r="O24" s="78">
        <v>0</v>
      </c>
      <c r="P24" s="78">
        <v>1.0000000000000001E-5</v>
      </c>
      <c r="Q24" s="78">
        <v>2.0000000000000002E-5</v>
      </c>
      <c r="R24" s="78">
        <v>4.0000000000000003E-5</v>
      </c>
      <c r="S24" s="78">
        <v>6.9999999999999994E-5</v>
      </c>
      <c r="T24" s="78">
        <v>1.4999999999999999E-4</v>
      </c>
      <c r="U24" s="78">
        <v>2.7999999999999998E-4</v>
      </c>
      <c r="V24" s="78">
        <v>5.2999999999999998E-4</v>
      </c>
      <c r="W24" s="78">
        <v>9.7999999999999997E-4</v>
      </c>
      <c r="X24" s="78">
        <v>1.42E-3</v>
      </c>
      <c r="Y24" s="78">
        <v>1.8799999999999999E-3</v>
      </c>
      <c r="Z24" s="78">
        <v>2.33E-3</v>
      </c>
      <c r="AA24" s="78">
        <v>2.7899999999999999E-3</v>
      </c>
      <c r="AB24" s="78">
        <v>3.2499999999999999E-3</v>
      </c>
      <c r="AC24" s="78">
        <v>3.7100000000000002E-3</v>
      </c>
      <c r="AD24" s="78">
        <v>4.1799999999999997E-3</v>
      </c>
      <c r="AE24" s="78">
        <v>4.6499999999999996E-3</v>
      </c>
      <c r="AF24" s="78">
        <v>5.11E-3</v>
      </c>
      <c r="AG24" s="78"/>
      <c r="AH24" s="78"/>
      <c r="AI24" s="78"/>
      <c r="AJ24" s="78"/>
    </row>
    <row r="25" spans="1:36" ht="15" hidden="1" x14ac:dyDescent="0.25">
      <c r="A25" s="78" t="s">
        <v>404</v>
      </c>
      <c r="B25" s="78">
        <v>0</v>
      </c>
      <c r="C25" s="78">
        <v>0</v>
      </c>
      <c r="D25" s="78">
        <v>0</v>
      </c>
      <c r="E25" s="78">
        <v>0</v>
      </c>
      <c r="F25" s="78">
        <v>0</v>
      </c>
      <c r="G25" s="78">
        <v>0</v>
      </c>
      <c r="H25" s="78">
        <v>0</v>
      </c>
      <c r="I25" s="78">
        <v>0</v>
      </c>
      <c r="J25" s="78">
        <v>0</v>
      </c>
      <c r="K25" s="78">
        <v>0</v>
      </c>
      <c r="L25" s="78">
        <v>0</v>
      </c>
      <c r="M25" s="78">
        <v>0</v>
      </c>
      <c r="N25" s="78">
        <v>0</v>
      </c>
      <c r="O25" s="78">
        <v>0</v>
      </c>
      <c r="P25" s="78">
        <v>0</v>
      </c>
      <c r="Q25" s="78">
        <v>0</v>
      </c>
      <c r="R25" s="78">
        <v>0</v>
      </c>
      <c r="S25" s="78">
        <v>0</v>
      </c>
      <c r="T25" s="78">
        <v>0</v>
      </c>
      <c r="U25" s="78">
        <v>0</v>
      </c>
      <c r="V25" s="78">
        <v>0</v>
      </c>
      <c r="W25" s="78">
        <v>0</v>
      </c>
      <c r="X25" s="78">
        <v>0</v>
      </c>
      <c r="Y25" s="78">
        <v>0</v>
      </c>
      <c r="Z25" s="78">
        <v>0</v>
      </c>
      <c r="AA25" s="78">
        <v>0</v>
      </c>
      <c r="AB25" s="78">
        <v>0</v>
      </c>
      <c r="AC25" s="78">
        <v>0</v>
      </c>
      <c r="AD25" s="78">
        <v>0</v>
      </c>
      <c r="AE25" s="78">
        <v>0</v>
      </c>
      <c r="AF25" s="78">
        <v>0</v>
      </c>
      <c r="AG25" s="78"/>
      <c r="AH25" s="78"/>
      <c r="AI25" s="78"/>
      <c r="AJ25" s="78"/>
    </row>
    <row r="26" spans="1:36" ht="15" hidden="1" x14ac:dyDescent="0.25">
      <c r="A26" s="78" t="s">
        <v>405</v>
      </c>
      <c r="B26" s="78">
        <v>0</v>
      </c>
      <c r="C26" s="78">
        <v>0</v>
      </c>
      <c r="D26" s="78">
        <v>0</v>
      </c>
      <c r="E26" s="78">
        <v>0</v>
      </c>
      <c r="F26" s="78">
        <v>0</v>
      </c>
      <c r="G26" s="78">
        <v>0</v>
      </c>
      <c r="H26" s="78">
        <v>0</v>
      </c>
      <c r="I26" s="78">
        <v>0</v>
      </c>
      <c r="J26" s="78">
        <v>0</v>
      </c>
      <c r="K26" s="78">
        <v>0</v>
      </c>
      <c r="L26" s="78">
        <v>0</v>
      </c>
      <c r="M26" s="78">
        <v>0</v>
      </c>
      <c r="N26" s="78">
        <v>0</v>
      </c>
      <c r="O26" s="78">
        <v>0</v>
      </c>
      <c r="P26" s="78">
        <v>0</v>
      </c>
      <c r="Q26" s="78">
        <v>0</v>
      </c>
      <c r="R26" s="78">
        <v>0</v>
      </c>
      <c r="S26" s="78">
        <v>0</v>
      </c>
      <c r="T26" s="78">
        <v>0</v>
      </c>
      <c r="U26" s="78">
        <v>0</v>
      </c>
      <c r="V26" s="78">
        <v>0</v>
      </c>
      <c r="W26" s="78">
        <v>0</v>
      </c>
      <c r="X26" s="78">
        <v>0</v>
      </c>
      <c r="Y26" s="78">
        <v>0</v>
      </c>
      <c r="Z26" s="78">
        <v>0</v>
      </c>
      <c r="AA26" s="78">
        <v>0</v>
      </c>
      <c r="AB26" s="78">
        <v>0</v>
      </c>
      <c r="AC26" s="78">
        <v>0</v>
      </c>
      <c r="AD26" s="78">
        <v>0</v>
      </c>
      <c r="AE26" s="78">
        <v>0</v>
      </c>
      <c r="AF26" s="78">
        <v>0</v>
      </c>
      <c r="AG26" s="78"/>
      <c r="AH26" s="78"/>
      <c r="AI26" s="78"/>
      <c r="AJ26" s="78"/>
    </row>
    <row r="27" spans="1:36" ht="15" hidden="1" x14ac:dyDescent="0.25">
      <c r="A27" s="78" t="s">
        <v>406</v>
      </c>
      <c r="B27" s="78">
        <v>1.2562500000000001</v>
      </c>
      <c r="C27" s="78">
        <v>1.2643500000000001</v>
      </c>
      <c r="D27" s="78">
        <v>1.2646999999999999</v>
      </c>
      <c r="E27" s="78">
        <v>1.2646999999999999</v>
      </c>
      <c r="F27" s="78">
        <v>1.2663599999999999</v>
      </c>
      <c r="G27" s="78">
        <v>1.2699199999999999</v>
      </c>
      <c r="H27" s="78">
        <v>1.2706</v>
      </c>
      <c r="I27" s="78">
        <v>1.2746999999999999</v>
      </c>
      <c r="J27" s="78">
        <v>1.2754000000000001</v>
      </c>
      <c r="K27" s="78">
        <v>1.2760800000000001</v>
      </c>
      <c r="L27" s="78">
        <v>1.2763599999999999</v>
      </c>
      <c r="M27" s="78">
        <v>1.2777400000000001</v>
      </c>
      <c r="N27" s="78">
        <v>1.2777400000000001</v>
      </c>
      <c r="O27" s="78">
        <v>1.28444</v>
      </c>
      <c r="P27" s="78">
        <v>1.2850699999999999</v>
      </c>
      <c r="Q27" s="78">
        <v>1.2862800000000001</v>
      </c>
      <c r="R27" s="78">
        <v>1.2862800000000001</v>
      </c>
      <c r="S27" s="78">
        <v>1.2862800000000001</v>
      </c>
      <c r="T27" s="78">
        <v>1.2868299999999999</v>
      </c>
      <c r="U27" s="78">
        <v>1.2868299999999999</v>
      </c>
      <c r="V27" s="78">
        <v>1.28712</v>
      </c>
      <c r="W27" s="78">
        <v>1.2878000000000001</v>
      </c>
      <c r="X27" s="78">
        <v>1.2908500000000001</v>
      </c>
      <c r="Y27" s="78">
        <v>1.2908500000000001</v>
      </c>
      <c r="Z27" s="78">
        <v>1.2920499999999999</v>
      </c>
      <c r="AA27" s="78">
        <v>1.2920499999999999</v>
      </c>
      <c r="AB27" s="78">
        <v>1.29213</v>
      </c>
      <c r="AC27" s="78">
        <v>1.2928900000000001</v>
      </c>
      <c r="AD27" s="78">
        <v>1.2928900000000001</v>
      </c>
      <c r="AE27" s="78">
        <v>1.2928900000000001</v>
      </c>
      <c r="AF27" s="78">
        <v>1.2928900000000001</v>
      </c>
      <c r="AG27" s="78"/>
      <c r="AH27" s="78"/>
      <c r="AI27" s="78"/>
      <c r="AJ27" s="78"/>
    </row>
    <row r="28" spans="1:36" ht="15" hidden="1" x14ac:dyDescent="0.25">
      <c r="A28" s="78" t="s">
        <v>407</v>
      </c>
      <c r="B28" s="78">
        <v>340.79547000000002</v>
      </c>
      <c r="C28" s="78">
        <v>399.81218999999999</v>
      </c>
      <c r="D28" s="78">
        <v>439.78832999999997</v>
      </c>
      <c r="E28" s="78">
        <v>461.76600999999999</v>
      </c>
      <c r="F28" s="78">
        <v>484.10298</v>
      </c>
      <c r="G28" s="78">
        <v>522.38589999999999</v>
      </c>
      <c r="H28" s="78">
        <v>552.24459000000002</v>
      </c>
      <c r="I28" s="78">
        <v>595.97130000000004</v>
      </c>
      <c r="J28" s="78">
        <v>622.69092000000001</v>
      </c>
      <c r="K28" s="78">
        <v>653.82656999999995</v>
      </c>
      <c r="L28" s="78">
        <v>670.85694999999998</v>
      </c>
      <c r="M28" s="78">
        <v>702.21443999999997</v>
      </c>
      <c r="N28" s="78">
        <v>712.55228</v>
      </c>
      <c r="O28" s="78">
        <v>748.66810999999996</v>
      </c>
      <c r="P28" s="78">
        <v>765.61413000000005</v>
      </c>
      <c r="Q28" s="78">
        <v>803.75085000000001</v>
      </c>
      <c r="R28" s="78">
        <v>843.01397999999995</v>
      </c>
      <c r="S28" s="78">
        <v>868.92010000000005</v>
      </c>
      <c r="T28" s="78">
        <v>895.83828000000005</v>
      </c>
      <c r="U28" s="78">
        <v>923.40639999999996</v>
      </c>
      <c r="V28" s="78">
        <v>956.36936000000003</v>
      </c>
      <c r="W28" s="78">
        <v>990.75161000000003</v>
      </c>
      <c r="X28" s="78">
        <v>1030.7403899999999</v>
      </c>
      <c r="Y28" s="78">
        <v>1041.5260699999999</v>
      </c>
      <c r="Z28" s="78">
        <v>1074.5004300000001</v>
      </c>
      <c r="AA28" s="78">
        <v>1102.49172</v>
      </c>
      <c r="AB28" s="78">
        <v>1136.71236</v>
      </c>
      <c r="AC28" s="78">
        <v>1173.9366600000001</v>
      </c>
      <c r="AD28" s="78">
        <v>1201.7839799999999</v>
      </c>
      <c r="AE28" s="78">
        <v>1215.94812</v>
      </c>
      <c r="AF28" s="78">
        <v>1231.42941</v>
      </c>
      <c r="AG28" s="78"/>
      <c r="AH28" s="78"/>
      <c r="AI28" s="78"/>
      <c r="AJ28" s="78"/>
    </row>
    <row r="29" spans="1:36" ht="15" hidden="1" x14ac:dyDescent="0.25">
      <c r="A29" s="78" t="s">
        <v>408</v>
      </c>
      <c r="B29" s="78">
        <v>0</v>
      </c>
      <c r="C29" s="78">
        <v>0</v>
      </c>
      <c r="D29" s="78">
        <v>0</v>
      </c>
      <c r="E29" s="78">
        <v>0</v>
      </c>
      <c r="F29" s="78">
        <v>0</v>
      </c>
      <c r="G29" s="78">
        <v>0</v>
      </c>
      <c r="H29" s="78">
        <v>0</v>
      </c>
      <c r="I29" s="78">
        <v>0</v>
      </c>
      <c r="J29" s="78">
        <v>0</v>
      </c>
      <c r="K29" s="78">
        <v>0</v>
      </c>
      <c r="L29" s="78">
        <v>0</v>
      </c>
      <c r="M29" s="78">
        <v>0</v>
      </c>
      <c r="N29" s="78">
        <v>0</v>
      </c>
      <c r="O29" s="78">
        <v>0</v>
      </c>
      <c r="P29" s="78">
        <v>0</v>
      </c>
      <c r="Q29" s="78">
        <v>0</v>
      </c>
      <c r="R29" s="78">
        <v>0</v>
      </c>
      <c r="S29" s="78">
        <v>0</v>
      </c>
      <c r="T29" s="78">
        <v>0</v>
      </c>
      <c r="U29" s="78">
        <v>0</v>
      </c>
      <c r="V29" s="78">
        <v>0</v>
      </c>
      <c r="W29" s="78">
        <v>0</v>
      </c>
      <c r="X29" s="78">
        <v>0</v>
      </c>
      <c r="Y29" s="78">
        <v>0</v>
      </c>
      <c r="Z29" s="78">
        <v>0</v>
      </c>
      <c r="AA29" s="78">
        <v>0</v>
      </c>
      <c r="AB29" s="78">
        <v>0</v>
      </c>
      <c r="AC29" s="78">
        <v>0</v>
      </c>
      <c r="AD29" s="78">
        <v>0</v>
      </c>
      <c r="AE29" s="78">
        <v>0</v>
      </c>
      <c r="AF29" s="78">
        <v>0</v>
      </c>
      <c r="AG29" s="78"/>
      <c r="AH29" s="78"/>
      <c r="AI29" s="78"/>
      <c r="AJ29" s="78"/>
    </row>
    <row r="30" spans="1:36" ht="15" hidden="1" x14ac:dyDescent="0.25">
      <c r="A30" s="78" t="s">
        <v>409</v>
      </c>
      <c r="B30" s="78">
        <v>0</v>
      </c>
      <c r="C30" s="78">
        <v>0</v>
      </c>
      <c r="D30" s="78">
        <v>0</v>
      </c>
      <c r="E30" s="78">
        <v>0</v>
      </c>
      <c r="F30" s="78">
        <v>0</v>
      </c>
      <c r="G30" s="78">
        <v>0</v>
      </c>
      <c r="H30" s="78">
        <v>0</v>
      </c>
      <c r="I30" s="78">
        <v>0</v>
      </c>
      <c r="J30" s="78">
        <v>0</v>
      </c>
      <c r="K30" s="78">
        <v>0</v>
      </c>
      <c r="L30" s="78">
        <v>0</v>
      </c>
      <c r="M30" s="78">
        <v>0</v>
      </c>
      <c r="N30" s="78">
        <v>0</v>
      </c>
      <c r="O30" s="78">
        <v>0</v>
      </c>
      <c r="P30" s="78">
        <v>0</v>
      </c>
      <c r="Q30" s="78">
        <v>0</v>
      </c>
      <c r="R30" s="78">
        <v>0</v>
      </c>
      <c r="S30" s="78">
        <v>0</v>
      </c>
      <c r="T30" s="78">
        <v>0</v>
      </c>
      <c r="U30" s="78">
        <v>0</v>
      </c>
      <c r="V30" s="78">
        <v>0</v>
      </c>
      <c r="W30" s="78">
        <v>0</v>
      </c>
      <c r="X30" s="78">
        <v>0</v>
      </c>
      <c r="Y30" s="78">
        <v>0</v>
      </c>
      <c r="Z30" s="78">
        <v>0</v>
      </c>
      <c r="AA30" s="78">
        <v>0</v>
      </c>
      <c r="AB30" s="78">
        <v>0</v>
      </c>
      <c r="AC30" s="78">
        <v>0</v>
      </c>
      <c r="AD30" s="78">
        <v>0</v>
      </c>
      <c r="AE30" s="78">
        <v>0</v>
      </c>
      <c r="AF30" s="78">
        <v>0</v>
      </c>
      <c r="AG30" s="78"/>
      <c r="AH30" s="78"/>
      <c r="AI30" s="78"/>
      <c r="AJ30" s="78"/>
    </row>
    <row r="31" spans="1:36" ht="15" hidden="1" x14ac:dyDescent="0.25">
      <c r="A31" s="78" t="s">
        <v>410</v>
      </c>
      <c r="B31" s="78">
        <v>0</v>
      </c>
      <c r="C31" s="78">
        <v>0</v>
      </c>
      <c r="D31" s="78">
        <v>0</v>
      </c>
      <c r="E31" s="78">
        <v>0</v>
      </c>
      <c r="F31" s="78">
        <v>0</v>
      </c>
      <c r="G31" s="78">
        <v>0</v>
      </c>
      <c r="H31" s="78">
        <v>0</v>
      </c>
      <c r="I31" s="78">
        <v>0</v>
      </c>
      <c r="J31" s="78">
        <v>0</v>
      </c>
      <c r="K31" s="78">
        <v>0</v>
      </c>
      <c r="L31" s="78">
        <v>0</v>
      </c>
      <c r="M31" s="78">
        <v>0</v>
      </c>
      <c r="N31" s="78">
        <v>0</v>
      </c>
      <c r="O31" s="78">
        <v>0</v>
      </c>
      <c r="P31" s="78">
        <v>0</v>
      </c>
      <c r="Q31" s="78">
        <v>0</v>
      </c>
      <c r="R31" s="78">
        <v>0</v>
      </c>
      <c r="S31" s="78">
        <v>0</v>
      </c>
      <c r="T31" s="78">
        <v>0</v>
      </c>
      <c r="U31" s="78">
        <v>0</v>
      </c>
      <c r="V31" s="78">
        <v>0</v>
      </c>
      <c r="W31" s="78">
        <v>0</v>
      </c>
      <c r="X31" s="78">
        <v>0</v>
      </c>
      <c r="Y31" s="78">
        <v>0</v>
      </c>
      <c r="Z31" s="78">
        <v>0</v>
      </c>
      <c r="AA31" s="78">
        <v>0</v>
      </c>
      <c r="AB31" s="78">
        <v>0</v>
      </c>
      <c r="AC31" s="78">
        <v>0</v>
      </c>
      <c r="AD31" s="78">
        <v>0</v>
      </c>
      <c r="AE31" s="78">
        <v>0</v>
      </c>
      <c r="AF31" s="78">
        <v>0</v>
      </c>
      <c r="AG31" s="78"/>
      <c r="AH31" s="78"/>
      <c r="AI31" s="78"/>
      <c r="AJ31" s="78"/>
    </row>
    <row r="32" spans="1:36" ht="15" hidden="1" x14ac:dyDescent="0.25">
      <c r="A32" s="78" t="s">
        <v>411</v>
      </c>
      <c r="B32" s="78">
        <v>0</v>
      </c>
      <c r="C32" s="78">
        <v>0</v>
      </c>
      <c r="D32" s="78">
        <v>0</v>
      </c>
      <c r="E32" s="78">
        <v>0</v>
      </c>
      <c r="F32" s="78">
        <v>0</v>
      </c>
      <c r="G32" s="78">
        <v>0</v>
      </c>
      <c r="H32" s="78">
        <v>0</v>
      </c>
      <c r="I32" s="78">
        <v>0</v>
      </c>
      <c r="J32" s="78">
        <v>0</v>
      </c>
      <c r="K32" s="78">
        <v>0</v>
      </c>
      <c r="L32" s="78">
        <v>0</v>
      </c>
      <c r="M32" s="78">
        <v>0</v>
      </c>
      <c r="N32" s="78">
        <v>0</v>
      </c>
      <c r="O32" s="78">
        <v>0</v>
      </c>
      <c r="P32" s="78">
        <v>0</v>
      </c>
      <c r="Q32" s="78">
        <v>0</v>
      </c>
      <c r="R32" s="78">
        <v>0</v>
      </c>
      <c r="S32" s="78">
        <v>0</v>
      </c>
      <c r="T32" s="78">
        <v>0</v>
      </c>
      <c r="U32" s="78">
        <v>0</v>
      </c>
      <c r="V32" s="78">
        <v>0</v>
      </c>
      <c r="W32" s="78">
        <v>0</v>
      </c>
      <c r="X32" s="78">
        <v>0</v>
      </c>
      <c r="Y32" s="78">
        <v>0</v>
      </c>
      <c r="Z32" s="78">
        <v>0</v>
      </c>
      <c r="AA32" s="78">
        <v>0</v>
      </c>
      <c r="AB32" s="78">
        <v>0</v>
      </c>
      <c r="AC32" s="78">
        <v>0</v>
      </c>
      <c r="AD32" s="78">
        <v>0</v>
      </c>
      <c r="AE32" s="78">
        <v>0</v>
      </c>
      <c r="AF32" s="78">
        <v>0</v>
      </c>
      <c r="AG32" s="78"/>
      <c r="AH32" s="78"/>
      <c r="AI32" s="78"/>
      <c r="AJ32" s="78"/>
    </row>
    <row r="33" spans="1:36" ht="15" hidden="1" x14ac:dyDescent="0.25">
      <c r="A33" s="78" t="s">
        <v>412</v>
      </c>
      <c r="B33" s="78">
        <v>0</v>
      </c>
      <c r="C33" s="78">
        <v>0</v>
      </c>
      <c r="D33" s="78">
        <v>0</v>
      </c>
      <c r="E33" s="78">
        <v>0</v>
      </c>
      <c r="F33" s="78">
        <v>0</v>
      </c>
      <c r="G33" s="78">
        <v>0</v>
      </c>
      <c r="H33" s="78">
        <v>0</v>
      </c>
      <c r="I33" s="78">
        <v>0</v>
      </c>
      <c r="J33" s="78">
        <v>0</v>
      </c>
      <c r="K33" s="78">
        <v>0</v>
      </c>
      <c r="L33" s="78">
        <v>0</v>
      </c>
      <c r="M33" s="78">
        <v>0</v>
      </c>
      <c r="N33" s="78">
        <v>0</v>
      </c>
      <c r="O33" s="78">
        <v>0</v>
      </c>
      <c r="P33" s="78">
        <v>0</v>
      </c>
      <c r="Q33" s="78">
        <v>0</v>
      </c>
      <c r="R33" s="78">
        <v>0</v>
      </c>
      <c r="S33" s="78">
        <v>0</v>
      </c>
      <c r="T33" s="78">
        <v>0</v>
      </c>
      <c r="U33" s="78">
        <v>0</v>
      </c>
      <c r="V33" s="78">
        <v>0</v>
      </c>
      <c r="W33" s="78">
        <v>0</v>
      </c>
      <c r="X33" s="78">
        <v>0</v>
      </c>
      <c r="Y33" s="78">
        <v>0</v>
      </c>
      <c r="Z33" s="78">
        <v>0</v>
      </c>
      <c r="AA33" s="78">
        <v>0</v>
      </c>
      <c r="AB33" s="78">
        <v>0</v>
      </c>
      <c r="AC33" s="78">
        <v>0</v>
      </c>
      <c r="AD33" s="78">
        <v>0</v>
      </c>
      <c r="AE33" s="78">
        <v>0</v>
      </c>
      <c r="AF33" s="78">
        <v>0</v>
      </c>
      <c r="AG33" s="78"/>
      <c r="AH33" s="78"/>
      <c r="AI33" s="78"/>
      <c r="AJ33" s="78"/>
    </row>
    <row r="34" spans="1:36" ht="15" hidden="1" x14ac:dyDescent="0.25">
      <c r="A34" s="78" t="s">
        <v>413</v>
      </c>
      <c r="B34" s="78">
        <v>0</v>
      </c>
      <c r="C34" s="78">
        <v>0</v>
      </c>
      <c r="D34" s="78">
        <v>0</v>
      </c>
      <c r="E34" s="78">
        <v>0</v>
      </c>
      <c r="F34" s="78">
        <v>0</v>
      </c>
      <c r="G34" s="78">
        <v>0</v>
      </c>
      <c r="H34" s="78">
        <v>0</v>
      </c>
      <c r="I34" s="78">
        <v>0</v>
      </c>
      <c r="J34" s="78">
        <v>0</v>
      </c>
      <c r="K34" s="78">
        <v>0</v>
      </c>
      <c r="L34" s="78">
        <v>0</v>
      </c>
      <c r="M34" s="78">
        <v>0</v>
      </c>
      <c r="N34" s="78">
        <v>0</v>
      </c>
      <c r="O34" s="78">
        <v>0</v>
      </c>
      <c r="P34" s="78">
        <v>0</v>
      </c>
      <c r="Q34" s="78">
        <v>0</v>
      </c>
      <c r="R34" s="78">
        <v>0</v>
      </c>
      <c r="S34" s="78">
        <v>0</v>
      </c>
      <c r="T34" s="78">
        <v>0</v>
      </c>
      <c r="U34" s="78">
        <v>0</v>
      </c>
      <c r="V34" s="78">
        <v>0</v>
      </c>
      <c r="W34" s="78">
        <v>0</v>
      </c>
      <c r="X34" s="78">
        <v>0</v>
      </c>
      <c r="Y34" s="78">
        <v>0</v>
      </c>
      <c r="Z34" s="78">
        <v>0</v>
      </c>
      <c r="AA34" s="78">
        <v>0</v>
      </c>
      <c r="AB34" s="78">
        <v>0</v>
      </c>
      <c r="AC34" s="78">
        <v>0</v>
      </c>
      <c r="AD34" s="78">
        <v>0</v>
      </c>
      <c r="AE34" s="78">
        <v>0</v>
      </c>
      <c r="AF34" s="78">
        <v>0</v>
      </c>
      <c r="AG34" s="78"/>
      <c r="AH34" s="78"/>
      <c r="AI34" s="78"/>
      <c r="AJ34" s="78"/>
    </row>
    <row r="35" spans="1:36" ht="15" hidden="1" x14ac:dyDescent="0.25">
      <c r="A35" s="78" t="s">
        <v>414</v>
      </c>
      <c r="B35" s="78">
        <v>0</v>
      </c>
      <c r="C35" s="78">
        <v>0</v>
      </c>
      <c r="D35" s="78">
        <v>0</v>
      </c>
      <c r="E35" s="78">
        <v>0</v>
      </c>
      <c r="F35" s="78">
        <v>0</v>
      </c>
      <c r="G35" s="78">
        <v>0</v>
      </c>
      <c r="H35" s="78">
        <v>0</v>
      </c>
      <c r="I35" s="78">
        <v>0</v>
      </c>
      <c r="J35" s="78">
        <v>0</v>
      </c>
      <c r="K35" s="78">
        <v>0</v>
      </c>
      <c r="L35" s="78">
        <v>0</v>
      </c>
      <c r="M35" s="78">
        <v>0</v>
      </c>
      <c r="N35" s="78">
        <v>0</v>
      </c>
      <c r="O35" s="78">
        <v>0</v>
      </c>
      <c r="P35" s="78">
        <v>0</v>
      </c>
      <c r="Q35" s="78">
        <v>0</v>
      </c>
      <c r="R35" s="78">
        <v>0</v>
      </c>
      <c r="S35" s="78">
        <v>0</v>
      </c>
      <c r="T35" s="78">
        <v>0</v>
      </c>
      <c r="U35" s="78">
        <v>0</v>
      </c>
      <c r="V35" s="78">
        <v>0</v>
      </c>
      <c r="W35" s="78">
        <v>0</v>
      </c>
      <c r="X35" s="78">
        <v>0</v>
      </c>
      <c r="Y35" s="78">
        <v>0</v>
      </c>
      <c r="Z35" s="78">
        <v>0</v>
      </c>
      <c r="AA35" s="78">
        <v>0</v>
      </c>
      <c r="AB35" s="78">
        <v>0</v>
      </c>
      <c r="AC35" s="78">
        <v>0</v>
      </c>
      <c r="AD35" s="78">
        <v>0</v>
      </c>
      <c r="AE35" s="78">
        <v>0</v>
      </c>
      <c r="AF35" s="78">
        <v>0</v>
      </c>
      <c r="AG35" s="78"/>
      <c r="AH35" s="78"/>
      <c r="AI35" s="78"/>
      <c r="AJ35" s="78"/>
    </row>
    <row r="36" spans="1:36" ht="15" hidden="1" x14ac:dyDescent="0.25">
      <c r="A36" s="78" t="s">
        <v>415</v>
      </c>
      <c r="B36" s="78">
        <v>0</v>
      </c>
      <c r="C36" s="78">
        <v>0</v>
      </c>
      <c r="D36" s="78">
        <v>0</v>
      </c>
      <c r="E36" s="78">
        <v>0</v>
      </c>
      <c r="F36" s="78">
        <v>0</v>
      </c>
      <c r="G36" s="78">
        <v>0</v>
      </c>
      <c r="H36" s="78">
        <v>0</v>
      </c>
      <c r="I36" s="78">
        <v>0</v>
      </c>
      <c r="J36" s="78">
        <v>0</v>
      </c>
      <c r="K36" s="78">
        <v>0</v>
      </c>
      <c r="L36" s="78">
        <v>0</v>
      </c>
      <c r="M36" s="78">
        <v>0</v>
      </c>
      <c r="N36" s="78">
        <v>0</v>
      </c>
      <c r="O36" s="78">
        <v>0</v>
      </c>
      <c r="P36" s="78">
        <v>0</v>
      </c>
      <c r="Q36" s="78">
        <v>0</v>
      </c>
      <c r="R36" s="78">
        <v>0</v>
      </c>
      <c r="S36" s="78">
        <v>0</v>
      </c>
      <c r="T36" s="78">
        <v>0</v>
      </c>
      <c r="U36" s="78">
        <v>0</v>
      </c>
      <c r="V36" s="78">
        <v>0</v>
      </c>
      <c r="W36" s="78">
        <v>0</v>
      </c>
      <c r="X36" s="78">
        <v>0</v>
      </c>
      <c r="Y36" s="78">
        <v>0</v>
      </c>
      <c r="Z36" s="78">
        <v>0</v>
      </c>
      <c r="AA36" s="78">
        <v>0</v>
      </c>
      <c r="AB36" s="78">
        <v>0</v>
      </c>
      <c r="AC36" s="78">
        <v>0</v>
      </c>
      <c r="AD36" s="78">
        <v>0</v>
      </c>
      <c r="AE36" s="78">
        <v>0</v>
      </c>
      <c r="AF36" s="78">
        <v>0</v>
      </c>
      <c r="AG36" s="78"/>
      <c r="AH36" s="78"/>
      <c r="AI36" s="78"/>
      <c r="AJ36" s="78"/>
    </row>
    <row r="37" spans="1:36" ht="15" hidden="1" x14ac:dyDescent="0.25">
      <c r="A37" s="78" t="s">
        <v>416</v>
      </c>
      <c r="B37" s="78">
        <v>0</v>
      </c>
      <c r="C37" s="78">
        <v>0</v>
      </c>
      <c r="D37" s="78">
        <v>0</v>
      </c>
      <c r="E37" s="78">
        <v>0</v>
      </c>
      <c r="F37" s="78">
        <v>0</v>
      </c>
      <c r="G37" s="78">
        <v>0</v>
      </c>
      <c r="H37" s="78">
        <v>0</v>
      </c>
      <c r="I37" s="78">
        <v>0</v>
      </c>
      <c r="J37" s="78">
        <v>0</v>
      </c>
      <c r="K37" s="78">
        <v>0</v>
      </c>
      <c r="L37" s="78">
        <v>0</v>
      </c>
      <c r="M37" s="78">
        <v>0</v>
      </c>
      <c r="N37" s="78">
        <v>0</v>
      </c>
      <c r="O37" s="78">
        <v>0</v>
      </c>
      <c r="P37" s="78">
        <v>0</v>
      </c>
      <c r="Q37" s="78">
        <v>0</v>
      </c>
      <c r="R37" s="78">
        <v>0</v>
      </c>
      <c r="S37" s="78">
        <v>0</v>
      </c>
      <c r="T37" s="78">
        <v>0</v>
      </c>
      <c r="U37" s="78">
        <v>0</v>
      </c>
      <c r="V37" s="78">
        <v>0</v>
      </c>
      <c r="W37" s="78">
        <v>0</v>
      </c>
      <c r="X37" s="78">
        <v>0</v>
      </c>
      <c r="Y37" s="78">
        <v>0</v>
      </c>
      <c r="Z37" s="78">
        <v>0</v>
      </c>
      <c r="AA37" s="78">
        <v>0</v>
      </c>
      <c r="AB37" s="78">
        <v>0</v>
      </c>
      <c r="AC37" s="78">
        <v>0</v>
      </c>
      <c r="AD37" s="78">
        <v>0</v>
      </c>
      <c r="AE37" s="78">
        <v>0</v>
      </c>
      <c r="AF37" s="78">
        <v>0</v>
      </c>
      <c r="AG37" s="78"/>
      <c r="AH37" s="78"/>
      <c r="AI37" s="78"/>
      <c r="AJ37" s="78"/>
    </row>
    <row r="38" spans="1:36" ht="15" hidden="1" x14ac:dyDescent="0.25">
      <c r="A38" s="78" t="s">
        <v>417</v>
      </c>
      <c r="B38" s="78">
        <v>0</v>
      </c>
      <c r="C38" s="78">
        <v>0</v>
      </c>
      <c r="D38" s="78">
        <v>0</v>
      </c>
      <c r="E38" s="78">
        <v>0</v>
      </c>
      <c r="F38" s="78">
        <v>0</v>
      </c>
      <c r="G38" s="78">
        <v>0</v>
      </c>
      <c r="H38" s="78">
        <v>0</v>
      </c>
      <c r="I38" s="78">
        <v>0</v>
      </c>
      <c r="J38" s="78">
        <v>0</v>
      </c>
      <c r="K38" s="78">
        <v>0</v>
      </c>
      <c r="L38" s="78">
        <v>0</v>
      </c>
      <c r="M38" s="78">
        <v>0</v>
      </c>
      <c r="N38" s="78">
        <v>0</v>
      </c>
      <c r="O38" s="78">
        <v>0</v>
      </c>
      <c r="P38" s="78">
        <v>0</v>
      </c>
      <c r="Q38" s="78">
        <v>0</v>
      </c>
      <c r="R38" s="78">
        <v>0</v>
      </c>
      <c r="S38" s="78">
        <v>0</v>
      </c>
      <c r="T38" s="78">
        <v>0</v>
      </c>
      <c r="U38" s="78">
        <v>0</v>
      </c>
      <c r="V38" s="78">
        <v>0</v>
      </c>
      <c r="W38" s="78">
        <v>0</v>
      </c>
      <c r="X38" s="78">
        <v>0</v>
      </c>
      <c r="Y38" s="78">
        <v>0</v>
      </c>
      <c r="Z38" s="78">
        <v>0</v>
      </c>
      <c r="AA38" s="78">
        <v>0</v>
      </c>
      <c r="AB38" s="78">
        <v>0</v>
      </c>
      <c r="AC38" s="78">
        <v>0</v>
      </c>
      <c r="AD38" s="78">
        <v>0</v>
      </c>
      <c r="AE38" s="78">
        <v>0</v>
      </c>
      <c r="AF38" s="78">
        <v>0</v>
      </c>
      <c r="AG38" s="78"/>
      <c r="AH38" s="78"/>
      <c r="AI38" s="78"/>
      <c r="AJ38" s="78"/>
    </row>
    <row r="39" spans="1:36" ht="15" hidden="1" x14ac:dyDescent="0.25">
      <c r="A39" s="78"/>
      <c r="B39" s="78"/>
      <c r="C39" s="78"/>
      <c r="D39" s="78"/>
      <c r="E39" s="78"/>
      <c r="F39" s="78"/>
      <c r="G39" s="78"/>
      <c r="H39" s="78"/>
      <c r="I39" s="78"/>
      <c r="J39" s="78"/>
      <c r="K39" s="78"/>
      <c r="L39" s="78"/>
      <c r="M39" s="78"/>
      <c r="N39" s="78"/>
      <c r="O39" s="78"/>
      <c r="P39" s="78"/>
      <c r="Q39" s="78"/>
      <c r="R39" s="78"/>
      <c r="S39" s="78"/>
      <c r="T39" s="78"/>
      <c r="U39" s="78"/>
      <c r="V39" s="78"/>
      <c r="W39" s="78"/>
      <c r="X39" s="78"/>
      <c r="Y39" s="78"/>
      <c r="Z39" s="78"/>
      <c r="AA39" s="78"/>
      <c r="AB39" s="78"/>
      <c r="AC39" s="78"/>
      <c r="AD39" s="78"/>
      <c r="AE39" s="78"/>
      <c r="AF39" s="78"/>
      <c r="AG39" s="78"/>
      <c r="AH39" s="78"/>
      <c r="AI39" s="78"/>
      <c r="AJ39" s="78"/>
    </row>
    <row r="40" spans="1:36" ht="15" hidden="1" x14ac:dyDescent="0.25">
      <c r="A40" s="78" t="s">
        <v>423</v>
      </c>
      <c r="B40" s="78"/>
      <c r="C40" s="78"/>
      <c r="D40" s="78"/>
      <c r="E40" s="78"/>
      <c r="F40" s="78"/>
      <c r="G40" s="78"/>
      <c r="H40" s="78"/>
      <c r="I40" s="78"/>
      <c r="J40" s="78"/>
      <c r="K40" s="78"/>
      <c r="L40" s="78"/>
      <c r="M40" s="78"/>
      <c r="N40" s="78"/>
      <c r="O40" s="78"/>
      <c r="P40" s="78"/>
      <c r="Q40" s="78"/>
      <c r="R40" s="78"/>
      <c r="S40" s="78"/>
      <c r="T40" s="78"/>
      <c r="U40" s="78"/>
      <c r="V40" s="78"/>
      <c r="W40" s="78"/>
      <c r="X40" s="78"/>
      <c r="Y40" s="78"/>
      <c r="Z40" s="78"/>
      <c r="AA40" s="78"/>
      <c r="AB40" s="78"/>
      <c r="AC40" s="78"/>
      <c r="AD40" s="78"/>
      <c r="AE40" s="78"/>
      <c r="AF40" s="78"/>
      <c r="AG40" s="78"/>
      <c r="AH40" s="78"/>
      <c r="AI40" s="78"/>
      <c r="AJ40" s="78"/>
    </row>
    <row r="41" spans="1:36" ht="15" hidden="1" x14ac:dyDescent="0.25">
      <c r="A41" s="78" t="s">
        <v>420</v>
      </c>
      <c r="B41" s="76">
        <v>2020</v>
      </c>
      <c r="C41" s="76">
        <v>2021</v>
      </c>
      <c r="D41" s="76">
        <v>2022</v>
      </c>
      <c r="E41" s="76">
        <v>2023</v>
      </c>
      <c r="F41" s="76">
        <v>2024</v>
      </c>
      <c r="G41" s="76">
        <v>2025</v>
      </c>
      <c r="H41" s="76">
        <v>2026</v>
      </c>
      <c r="I41" s="76">
        <v>2027</v>
      </c>
      <c r="J41" s="76">
        <v>2028</v>
      </c>
      <c r="K41" s="76">
        <v>2029</v>
      </c>
      <c r="L41" s="76">
        <v>2030</v>
      </c>
      <c r="M41" s="76">
        <v>2031</v>
      </c>
      <c r="N41" s="76">
        <v>2032</v>
      </c>
      <c r="O41" s="76">
        <v>2033</v>
      </c>
      <c r="P41" s="76">
        <v>2034</v>
      </c>
      <c r="Q41" s="76">
        <v>2035</v>
      </c>
      <c r="R41" s="76">
        <v>2036</v>
      </c>
      <c r="S41" s="76">
        <v>2037</v>
      </c>
      <c r="T41" s="76">
        <v>2038</v>
      </c>
      <c r="U41" s="76">
        <v>2039</v>
      </c>
      <c r="V41" s="76">
        <v>2040</v>
      </c>
      <c r="W41" s="76">
        <v>2041</v>
      </c>
      <c r="X41" s="76">
        <v>2042</v>
      </c>
      <c r="Y41" s="76">
        <v>2043</v>
      </c>
      <c r="Z41" s="76">
        <v>2044</v>
      </c>
      <c r="AA41" s="76">
        <v>2045</v>
      </c>
      <c r="AB41" s="76">
        <v>2046</v>
      </c>
      <c r="AC41" s="76">
        <v>2047</v>
      </c>
      <c r="AD41" s="76">
        <v>2048</v>
      </c>
      <c r="AE41" s="76">
        <v>2049</v>
      </c>
      <c r="AF41" s="76">
        <v>2050</v>
      </c>
      <c r="AG41" s="78"/>
      <c r="AH41" s="78"/>
      <c r="AI41" s="78"/>
      <c r="AJ41" s="78"/>
    </row>
    <row r="42" spans="1:36" ht="15" hidden="1" x14ac:dyDescent="0.25">
      <c r="A42" s="78" t="s">
        <v>402</v>
      </c>
      <c r="B42" s="78">
        <v>0</v>
      </c>
      <c r="C42" s="78">
        <v>0</v>
      </c>
      <c r="D42" s="78">
        <v>0</v>
      </c>
      <c r="E42" s="78">
        <v>0</v>
      </c>
      <c r="F42" s="78">
        <v>0</v>
      </c>
      <c r="G42" s="78">
        <v>0</v>
      </c>
      <c r="H42" s="78">
        <v>0</v>
      </c>
      <c r="I42" s="78">
        <v>0</v>
      </c>
      <c r="J42" s="78">
        <v>0</v>
      </c>
      <c r="K42" s="78">
        <v>0</v>
      </c>
      <c r="L42" s="78">
        <v>0</v>
      </c>
      <c r="M42" s="78">
        <v>0</v>
      </c>
      <c r="N42" s="78">
        <v>0</v>
      </c>
      <c r="O42" s="78">
        <v>0</v>
      </c>
      <c r="P42" s="78">
        <v>0</v>
      </c>
      <c r="Q42" s="78">
        <v>0</v>
      </c>
      <c r="R42" s="78">
        <v>0</v>
      </c>
      <c r="S42" s="78">
        <v>0</v>
      </c>
      <c r="T42" s="78">
        <v>0</v>
      </c>
      <c r="U42" s="78">
        <v>0</v>
      </c>
      <c r="V42" s="78">
        <v>0</v>
      </c>
      <c r="W42" s="78">
        <v>0</v>
      </c>
      <c r="X42" s="78">
        <v>0</v>
      </c>
      <c r="Y42" s="78">
        <v>0</v>
      </c>
      <c r="Z42" s="78">
        <v>0</v>
      </c>
      <c r="AA42" s="78">
        <v>0</v>
      </c>
      <c r="AB42" s="78">
        <v>0</v>
      </c>
      <c r="AC42" s="78">
        <v>0</v>
      </c>
      <c r="AD42" s="78">
        <v>0</v>
      </c>
      <c r="AE42" s="78">
        <v>0</v>
      </c>
      <c r="AF42" s="78">
        <v>0</v>
      </c>
      <c r="AG42" s="78"/>
      <c r="AH42" s="78"/>
      <c r="AI42" s="78"/>
      <c r="AJ42" s="78"/>
    </row>
    <row r="43" spans="1:36" ht="15" hidden="1" x14ac:dyDescent="0.25">
      <c r="A43" s="78" t="s">
        <v>403</v>
      </c>
      <c r="B43" s="78">
        <v>253.21693999999999</v>
      </c>
      <c r="C43" s="78">
        <v>257.77195</v>
      </c>
      <c r="D43" s="78">
        <v>260.43383999999998</v>
      </c>
      <c r="E43" s="78">
        <v>263.46566999999999</v>
      </c>
      <c r="F43" s="78">
        <v>267.19767999999999</v>
      </c>
      <c r="G43" s="78">
        <v>270.24513999999999</v>
      </c>
      <c r="H43" s="78">
        <v>273.09309999999999</v>
      </c>
      <c r="I43" s="78">
        <v>276.46987000000001</v>
      </c>
      <c r="J43" s="78">
        <v>279.27719999999999</v>
      </c>
      <c r="K43" s="78">
        <v>281.79696000000001</v>
      </c>
      <c r="L43" s="78">
        <v>284.24261000000001</v>
      </c>
      <c r="M43" s="78">
        <v>287.21229</v>
      </c>
      <c r="N43" s="78">
        <v>289.80615</v>
      </c>
      <c r="O43" s="78">
        <v>293.75677999999999</v>
      </c>
      <c r="P43" s="78">
        <v>296.41039000000001</v>
      </c>
      <c r="Q43" s="78">
        <v>299.47329999999999</v>
      </c>
      <c r="R43" s="78">
        <v>302.00407999999999</v>
      </c>
      <c r="S43" s="78">
        <v>304.49937999999997</v>
      </c>
      <c r="T43" s="78">
        <v>306.93988999999999</v>
      </c>
      <c r="U43" s="78">
        <v>309.42066999999997</v>
      </c>
      <c r="V43" s="78">
        <v>312.19526000000002</v>
      </c>
      <c r="W43" s="78">
        <v>315.09875</v>
      </c>
      <c r="X43" s="78">
        <v>318.32659000000001</v>
      </c>
      <c r="Y43" s="78">
        <v>320.86896000000002</v>
      </c>
      <c r="Z43" s="78">
        <v>323.89582999999999</v>
      </c>
      <c r="AA43" s="78">
        <v>326.55955999999998</v>
      </c>
      <c r="AB43" s="78">
        <v>329.21996999999999</v>
      </c>
      <c r="AC43" s="78">
        <v>332.38326999999998</v>
      </c>
      <c r="AD43" s="78">
        <v>335.10160000000002</v>
      </c>
      <c r="AE43" s="78">
        <v>337.83188999999999</v>
      </c>
      <c r="AF43" s="78">
        <v>340.58368999999999</v>
      </c>
      <c r="AG43" s="78"/>
      <c r="AH43" s="78"/>
      <c r="AI43" s="78"/>
      <c r="AJ43" s="78"/>
    </row>
    <row r="44" spans="1:36" ht="15" hidden="1" x14ac:dyDescent="0.25">
      <c r="A44" s="78" t="s">
        <v>404</v>
      </c>
      <c r="B44" s="78">
        <v>0</v>
      </c>
      <c r="C44" s="78">
        <v>0</v>
      </c>
      <c r="D44" s="78">
        <v>0</v>
      </c>
      <c r="E44" s="78">
        <v>0</v>
      </c>
      <c r="F44" s="78">
        <v>0</v>
      </c>
      <c r="G44" s="78">
        <v>0</v>
      </c>
      <c r="H44" s="78">
        <v>0</v>
      </c>
      <c r="I44" s="78">
        <v>0</v>
      </c>
      <c r="J44" s="78">
        <v>0</v>
      </c>
      <c r="K44" s="78">
        <v>0</v>
      </c>
      <c r="L44" s="78">
        <v>0</v>
      </c>
      <c r="M44" s="78">
        <v>0</v>
      </c>
      <c r="N44" s="78">
        <v>0</v>
      </c>
      <c r="O44" s="78">
        <v>0</v>
      </c>
      <c r="P44" s="78">
        <v>0</v>
      </c>
      <c r="Q44" s="78">
        <v>0</v>
      </c>
      <c r="R44" s="78">
        <v>0</v>
      </c>
      <c r="S44" s="78">
        <v>0</v>
      </c>
      <c r="T44" s="78">
        <v>0</v>
      </c>
      <c r="U44" s="78">
        <v>0</v>
      </c>
      <c r="V44" s="78">
        <v>0</v>
      </c>
      <c r="W44" s="78">
        <v>0</v>
      </c>
      <c r="X44" s="78">
        <v>0</v>
      </c>
      <c r="Y44" s="78">
        <v>0</v>
      </c>
      <c r="Z44" s="78">
        <v>0</v>
      </c>
      <c r="AA44" s="78">
        <v>0</v>
      </c>
      <c r="AB44" s="78">
        <v>0</v>
      </c>
      <c r="AC44" s="78">
        <v>0</v>
      </c>
      <c r="AD44" s="78">
        <v>0</v>
      </c>
      <c r="AE44" s="78">
        <v>0</v>
      </c>
      <c r="AF44" s="78">
        <v>0</v>
      </c>
      <c r="AG44" s="78"/>
      <c r="AH44" s="78"/>
      <c r="AI44" s="78"/>
      <c r="AJ44" s="78"/>
    </row>
    <row r="45" spans="1:36" ht="15" hidden="1" x14ac:dyDescent="0.25">
      <c r="A45" s="78" t="s">
        <v>405</v>
      </c>
      <c r="B45" s="78">
        <v>0</v>
      </c>
      <c r="C45" s="78">
        <v>0</v>
      </c>
      <c r="D45" s="78">
        <v>0</v>
      </c>
      <c r="E45" s="78">
        <v>0</v>
      </c>
      <c r="F45" s="78">
        <v>0</v>
      </c>
      <c r="G45" s="78">
        <v>0</v>
      </c>
      <c r="H45" s="78">
        <v>0</v>
      </c>
      <c r="I45" s="78">
        <v>0</v>
      </c>
      <c r="J45" s="78">
        <v>0</v>
      </c>
      <c r="K45" s="78">
        <v>0</v>
      </c>
      <c r="L45" s="78">
        <v>0</v>
      </c>
      <c r="M45" s="78">
        <v>0</v>
      </c>
      <c r="N45" s="78">
        <v>0</v>
      </c>
      <c r="O45" s="78">
        <v>0</v>
      </c>
      <c r="P45" s="78">
        <v>0</v>
      </c>
      <c r="Q45" s="78">
        <v>0</v>
      </c>
      <c r="R45" s="78">
        <v>0</v>
      </c>
      <c r="S45" s="78">
        <v>0</v>
      </c>
      <c r="T45" s="78">
        <v>0</v>
      </c>
      <c r="U45" s="78">
        <v>0</v>
      </c>
      <c r="V45" s="78">
        <v>0</v>
      </c>
      <c r="W45" s="78">
        <v>0</v>
      </c>
      <c r="X45" s="78">
        <v>0</v>
      </c>
      <c r="Y45" s="78">
        <v>0</v>
      </c>
      <c r="Z45" s="78">
        <v>0</v>
      </c>
      <c r="AA45" s="78">
        <v>0</v>
      </c>
      <c r="AB45" s="78">
        <v>0</v>
      </c>
      <c r="AC45" s="78">
        <v>0</v>
      </c>
      <c r="AD45" s="78">
        <v>0</v>
      </c>
      <c r="AE45" s="78">
        <v>0</v>
      </c>
      <c r="AF45" s="78">
        <v>0</v>
      </c>
      <c r="AG45" s="78"/>
      <c r="AH45" s="78"/>
      <c r="AI45" s="78"/>
      <c r="AJ45" s="78"/>
    </row>
    <row r="46" spans="1:36" ht="15" hidden="1" x14ac:dyDescent="0.25">
      <c r="A46" s="78" t="s">
        <v>406</v>
      </c>
      <c r="B46" s="78">
        <v>17.395520000000001</v>
      </c>
      <c r="C46" s="78">
        <v>17.50769</v>
      </c>
      <c r="D46" s="78">
        <v>17.51249</v>
      </c>
      <c r="E46" s="78">
        <v>17.51249</v>
      </c>
      <c r="F46" s="78">
        <v>17.53556</v>
      </c>
      <c r="G46" s="78">
        <v>17.584779999999999</v>
      </c>
      <c r="H46" s="78">
        <v>17.594280000000001</v>
      </c>
      <c r="I46" s="78">
        <v>17.650960000000001</v>
      </c>
      <c r="J46" s="78">
        <v>17.660679999999999</v>
      </c>
      <c r="K46" s="78">
        <v>17.67015</v>
      </c>
      <c r="L46" s="78">
        <v>17.673999999999999</v>
      </c>
      <c r="M46" s="78">
        <v>17.693059999999999</v>
      </c>
      <c r="N46" s="78">
        <v>17.693059999999999</v>
      </c>
      <c r="O46" s="78">
        <v>17.78586</v>
      </c>
      <c r="P46" s="78">
        <v>17.794540000000001</v>
      </c>
      <c r="Q46" s="78">
        <v>17.811409999999999</v>
      </c>
      <c r="R46" s="78">
        <v>17.811409999999999</v>
      </c>
      <c r="S46" s="78">
        <v>17.811409999999999</v>
      </c>
      <c r="T46" s="78">
        <v>17.818930000000002</v>
      </c>
      <c r="U46" s="78">
        <v>17.818930000000002</v>
      </c>
      <c r="V46" s="78">
        <v>17.82301</v>
      </c>
      <c r="W46" s="78">
        <v>17.832350000000002</v>
      </c>
      <c r="X46" s="78">
        <v>17.874580000000002</v>
      </c>
      <c r="Y46" s="78">
        <v>17.874580000000002</v>
      </c>
      <c r="Z46" s="78">
        <v>17.891290000000001</v>
      </c>
      <c r="AA46" s="78">
        <v>17.891290000000001</v>
      </c>
      <c r="AB46" s="78">
        <v>17.892420000000001</v>
      </c>
      <c r="AC46" s="78">
        <v>17.90286</v>
      </c>
      <c r="AD46" s="78">
        <v>17.90286</v>
      </c>
      <c r="AE46" s="78">
        <v>17.90286</v>
      </c>
      <c r="AF46" s="78">
        <v>17.90286</v>
      </c>
      <c r="AG46" s="78"/>
      <c r="AH46" s="78"/>
      <c r="AI46" s="78"/>
      <c r="AJ46" s="78"/>
    </row>
    <row r="47" spans="1:36" ht="15" hidden="1" x14ac:dyDescent="0.25">
      <c r="A47" s="78" t="s">
        <v>407</v>
      </c>
      <c r="B47" s="78">
        <v>5006.81095</v>
      </c>
      <c r="C47" s="78">
        <v>5873.8575700000001</v>
      </c>
      <c r="D47" s="78">
        <v>6461.1685799999996</v>
      </c>
      <c r="E47" s="78">
        <v>6784.05458</v>
      </c>
      <c r="F47" s="78">
        <v>7112.2191499999999</v>
      </c>
      <c r="G47" s="78">
        <v>7674.6542799999997</v>
      </c>
      <c r="H47" s="78">
        <v>8113.32449</v>
      </c>
      <c r="I47" s="78">
        <v>8755.7372099999993</v>
      </c>
      <c r="J47" s="78">
        <v>9148.2896500000006</v>
      </c>
      <c r="K47" s="78">
        <v>9605.7203499999996</v>
      </c>
      <c r="L47" s="78">
        <v>9855.9229500000001</v>
      </c>
      <c r="M47" s="78">
        <v>10316.612810000001</v>
      </c>
      <c r="N47" s="78">
        <v>10468.491620000001</v>
      </c>
      <c r="O47" s="78">
        <v>10999.08886</v>
      </c>
      <c r="P47" s="78">
        <v>11248.052019999999</v>
      </c>
      <c r="Q47" s="78">
        <v>11808.33921</v>
      </c>
      <c r="R47" s="78">
        <v>12385.17517</v>
      </c>
      <c r="S47" s="78">
        <v>12765.775960000001</v>
      </c>
      <c r="T47" s="78">
        <v>13161.245569999999</v>
      </c>
      <c r="U47" s="78">
        <v>13566.26374</v>
      </c>
      <c r="V47" s="78">
        <v>14050.54047</v>
      </c>
      <c r="W47" s="78">
        <v>14555.66879</v>
      </c>
      <c r="X47" s="78">
        <v>15143.16548</v>
      </c>
      <c r="Y47" s="78">
        <v>15301.623879999999</v>
      </c>
      <c r="Z47" s="78">
        <v>15786.06798</v>
      </c>
      <c r="AA47" s="78">
        <v>16197.30322</v>
      </c>
      <c r="AB47" s="78">
        <v>16700.05719</v>
      </c>
      <c r="AC47" s="78">
        <v>17246.93952</v>
      </c>
      <c r="AD47" s="78">
        <v>17656.059669999999</v>
      </c>
      <c r="AE47" s="78">
        <v>17864.152689999999</v>
      </c>
      <c r="AF47" s="78">
        <v>18091.596710000002</v>
      </c>
      <c r="AG47" s="78"/>
      <c r="AH47" s="78"/>
      <c r="AI47" s="78"/>
      <c r="AJ47" s="78"/>
    </row>
    <row r="48" spans="1:36" ht="15" hidden="1" x14ac:dyDescent="0.25">
      <c r="A48" s="78" t="s">
        <v>408</v>
      </c>
      <c r="B48" s="78">
        <v>0</v>
      </c>
      <c r="C48" s="78">
        <v>0</v>
      </c>
      <c r="D48" s="78">
        <v>0</v>
      </c>
      <c r="E48" s="78">
        <v>0</v>
      </c>
      <c r="F48" s="78">
        <v>0</v>
      </c>
      <c r="G48" s="78">
        <v>0</v>
      </c>
      <c r="H48" s="78">
        <v>0</v>
      </c>
      <c r="I48" s="78">
        <v>0</v>
      </c>
      <c r="J48" s="78">
        <v>0</v>
      </c>
      <c r="K48" s="78">
        <v>0</v>
      </c>
      <c r="L48" s="78">
        <v>0</v>
      </c>
      <c r="M48" s="78">
        <v>0</v>
      </c>
      <c r="N48" s="78">
        <v>0</v>
      </c>
      <c r="O48" s="78">
        <v>0</v>
      </c>
      <c r="P48" s="78">
        <v>0</v>
      </c>
      <c r="Q48" s="78">
        <v>0</v>
      </c>
      <c r="R48" s="78">
        <v>0</v>
      </c>
      <c r="S48" s="78">
        <v>0</v>
      </c>
      <c r="T48" s="78">
        <v>0</v>
      </c>
      <c r="U48" s="78">
        <v>0</v>
      </c>
      <c r="V48" s="78">
        <v>0</v>
      </c>
      <c r="W48" s="78">
        <v>0</v>
      </c>
      <c r="X48" s="78">
        <v>0</v>
      </c>
      <c r="Y48" s="78">
        <v>0</v>
      </c>
      <c r="Z48" s="78">
        <v>0</v>
      </c>
      <c r="AA48" s="78">
        <v>0</v>
      </c>
      <c r="AB48" s="78">
        <v>0</v>
      </c>
      <c r="AC48" s="78">
        <v>0</v>
      </c>
      <c r="AD48" s="78">
        <v>0</v>
      </c>
      <c r="AE48" s="78">
        <v>0</v>
      </c>
      <c r="AF48" s="78">
        <v>0</v>
      </c>
      <c r="AG48" s="78"/>
      <c r="AH48" s="78"/>
      <c r="AI48" s="78"/>
      <c r="AJ48" s="78"/>
    </row>
    <row r="49" spans="1:36" ht="15" hidden="1" x14ac:dyDescent="0.25">
      <c r="A49" s="78" t="s">
        <v>409</v>
      </c>
      <c r="B49" s="78">
        <v>0</v>
      </c>
      <c r="C49" s="78">
        <v>0</v>
      </c>
      <c r="D49" s="78">
        <v>0</v>
      </c>
      <c r="E49" s="78">
        <v>0</v>
      </c>
      <c r="F49" s="78">
        <v>0</v>
      </c>
      <c r="G49" s="78">
        <v>0</v>
      </c>
      <c r="H49" s="78">
        <v>0</v>
      </c>
      <c r="I49" s="78">
        <v>0</v>
      </c>
      <c r="J49" s="78">
        <v>0</v>
      </c>
      <c r="K49" s="78">
        <v>0</v>
      </c>
      <c r="L49" s="78">
        <v>0</v>
      </c>
      <c r="M49" s="78">
        <v>0</v>
      </c>
      <c r="N49" s="78">
        <v>0</v>
      </c>
      <c r="O49" s="78">
        <v>0</v>
      </c>
      <c r="P49" s="78">
        <v>0</v>
      </c>
      <c r="Q49" s="78">
        <v>0</v>
      </c>
      <c r="R49" s="78">
        <v>0</v>
      </c>
      <c r="S49" s="78">
        <v>0</v>
      </c>
      <c r="T49" s="78">
        <v>0</v>
      </c>
      <c r="U49" s="78">
        <v>0</v>
      </c>
      <c r="V49" s="78">
        <v>0</v>
      </c>
      <c r="W49" s="78">
        <v>0</v>
      </c>
      <c r="X49" s="78">
        <v>0</v>
      </c>
      <c r="Y49" s="78">
        <v>0</v>
      </c>
      <c r="Z49" s="78">
        <v>0</v>
      </c>
      <c r="AA49" s="78">
        <v>0</v>
      </c>
      <c r="AB49" s="78">
        <v>0</v>
      </c>
      <c r="AC49" s="78">
        <v>0</v>
      </c>
      <c r="AD49" s="78">
        <v>0</v>
      </c>
      <c r="AE49" s="78">
        <v>0</v>
      </c>
      <c r="AF49" s="78">
        <v>0</v>
      </c>
      <c r="AG49" s="78"/>
      <c r="AH49" s="78"/>
      <c r="AI49" s="78"/>
      <c r="AJ49" s="78"/>
    </row>
    <row r="50" spans="1:36" ht="15" hidden="1" x14ac:dyDescent="0.25">
      <c r="A50" s="78" t="s">
        <v>410</v>
      </c>
      <c r="B50" s="78">
        <v>0</v>
      </c>
      <c r="C50" s="78">
        <v>0</v>
      </c>
      <c r="D50" s="78">
        <v>0</v>
      </c>
      <c r="E50" s="78">
        <v>0</v>
      </c>
      <c r="F50" s="78">
        <v>0</v>
      </c>
      <c r="G50" s="78">
        <v>0</v>
      </c>
      <c r="H50" s="78">
        <v>0</v>
      </c>
      <c r="I50" s="78">
        <v>0</v>
      </c>
      <c r="J50" s="78">
        <v>0</v>
      </c>
      <c r="K50" s="78">
        <v>0</v>
      </c>
      <c r="L50" s="78">
        <v>0</v>
      </c>
      <c r="M50" s="78">
        <v>0</v>
      </c>
      <c r="N50" s="78">
        <v>0</v>
      </c>
      <c r="O50" s="78">
        <v>0</v>
      </c>
      <c r="P50" s="78">
        <v>0</v>
      </c>
      <c r="Q50" s="78">
        <v>0</v>
      </c>
      <c r="R50" s="78">
        <v>0</v>
      </c>
      <c r="S50" s="78">
        <v>0</v>
      </c>
      <c r="T50" s="78">
        <v>0</v>
      </c>
      <c r="U50" s="78">
        <v>0</v>
      </c>
      <c r="V50" s="78">
        <v>0</v>
      </c>
      <c r="W50" s="78">
        <v>0</v>
      </c>
      <c r="X50" s="78">
        <v>0</v>
      </c>
      <c r="Y50" s="78">
        <v>0</v>
      </c>
      <c r="Z50" s="78">
        <v>0</v>
      </c>
      <c r="AA50" s="78">
        <v>0</v>
      </c>
      <c r="AB50" s="78">
        <v>0</v>
      </c>
      <c r="AC50" s="78">
        <v>0</v>
      </c>
      <c r="AD50" s="78">
        <v>0</v>
      </c>
      <c r="AE50" s="78">
        <v>0</v>
      </c>
      <c r="AF50" s="78">
        <v>0</v>
      </c>
      <c r="AG50" s="78"/>
      <c r="AH50" s="78"/>
      <c r="AI50" s="78"/>
      <c r="AJ50" s="78"/>
    </row>
    <row r="51" spans="1:36" ht="15" hidden="1" x14ac:dyDescent="0.25">
      <c r="A51" s="78" t="s">
        <v>411</v>
      </c>
      <c r="B51" s="78">
        <v>8.7300000000000003E-2</v>
      </c>
      <c r="C51" s="78">
        <v>8.7300000000000003E-2</v>
      </c>
      <c r="D51" s="78">
        <v>8.7300000000000003E-2</v>
      </c>
      <c r="E51" s="78">
        <v>8.7300000000000003E-2</v>
      </c>
      <c r="F51" s="78">
        <v>8.7300000000000003E-2</v>
      </c>
      <c r="G51" s="78">
        <v>8.7300000000000003E-2</v>
      </c>
      <c r="H51" s="78">
        <v>8.7300000000000003E-2</v>
      </c>
      <c r="I51" s="78">
        <v>8.7300000000000003E-2</v>
      </c>
      <c r="J51" s="78">
        <v>8.7300000000000003E-2</v>
      </c>
      <c r="K51" s="78">
        <v>8.7300000000000003E-2</v>
      </c>
      <c r="L51" s="78">
        <v>8.7300000000000003E-2</v>
      </c>
      <c r="M51" s="78">
        <v>8.7300000000000003E-2</v>
      </c>
      <c r="N51" s="78">
        <v>8.7300000000000003E-2</v>
      </c>
      <c r="O51" s="78">
        <v>8.7300000000000003E-2</v>
      </c>
      <c r="P51" s="78">
        <v>8.7300000000000003E-2</v>
      </c>
      <c r="Q51" s="78">
        <v>8.7300000000000003E-2</v>
      </c>
      <c r="R51" s="78">
        <v>8.7300000000000003E-2</v>
      </c>
      <c r="S51" s="78">
        <v>8.7300000000000003E-2</v>
      </c>
      <c r="T51" s="78">
        <v>8.7300000000000003E-2</v>
      </c>
      <c r="U51" s="78">
        <v>8.7300000000000003E-2</v>
      </c>
      <c r="V51" s="78">
        <v>8.7300000000000003E-2</v>
      </c>
      <c r="W51" s="78">
        <v>8.7300000000000003E-2</v>
      </c>
      <c r="X51" s="78">
        <v>8.7300000000000003E-2</v>
      </c>
      <c r="Y51" s="78">
        <v>8.7300000000000003E-2</v>
      </c>
      <c r="Z51" s="78">
        <v>8.7300000000000003E-2</v>
      </c>
      <c r="AA51" s="78">
        <v>8.7300000000000003E-2</v>
      </c>
      <c r="AB51" s="78">
        <v>8.7300000000000003E-2</v>
      </c>
      <c r="AC51" s="78">
        <v>8.7300000000000003E-2</v>
      </c>
      <c r="AD51" s="78">
        <v>8.7300000000000003E-2</v>
      </c>
      <c r="AE51" s="78">
        <v>8.7300000000000003E-2</v>
      </c>
      <c r="AF51" s="78">
        <v>8.7300000000000003E-2</v>
      </c>
      <c r="AG51" s="78"/>
      <c r="AH51" s="78"/>
      <c r="AI51" s="78"/>
      <c r="AJ51" s="78"/>
    </row>
    <row r="52" spans="1:36" ht="15" hidden="1" x14ac:dyDescent="0.25">
      <c r="A52" s="78" t="s">
        <v>412</v>
      </c>
      <c r="B52" s="78">
        <v>0</v>
      </c>
      <c r="C52" s="78">
        <v>0</v>
      </c>
      <c r="D52" s="78">
        <v>0</v>
      </c>
      <c r="E52" s="78">
        <v>0</v>
      </c>
      <c r="F52" s="78">
        <v>0</v>
      </c>
      <c r="G52" s="78">
        <v>0</v>
      </c>
      <c r="H52" s="78">
        <v>0</v>
      </c>
      <c r="I52" s="78">
        <v>0</v>
      </c>
      <c r="J52" s="78">
        <v>0</v>
      </c>
      <c r="K52" s="78">
        <v>0</v>
      </c>
      <c r="L52" s="78">
        <v>0</v>
      </c>
      <c r="M52" s="78">
        <v>0</v>
      </c>
      <c r="N52" s="78">
        <v>0</v>
      </c>
      <c r="O52" s="78">
        <v>0</v>
      </c>
      <c r="P52" s="78">
        <v>0</v>
      </c>
      <c r="Q52" s="78">
        <v>0</v>
      </c>
      <c r="R52" s="78">
        <v>0</v>
      </c>
      <c r="S52" s="78">
        <v>0</v>
      </c>
      <c r="T52" s="78">
        <v>0</v>
      </c>
      <c r="U52" s="78">
        <v>0</v>
      </c>
      <c r="V52" s="78">
        <v>0</v>
      </c>
      <c r="W52" s="78">
        <v>0</v>
      </c>
      <c r="X52" s="78">
        <v>0</v>
      </c>
      <c r="Y52" s="78">
        <v>0</v>
      </c>
      <c r="Z52" s="78">
        <v>0</v>
      </c>
      <c r="AA52" s="78">
        <v>0</v>
      </c>
      <c r="AB52" s="78">
        <v>0</v>
      </c>
      <c r="AC52" s="78">
        <v>0</v>
      </c>
      <c r="AD52" s="78">
        <v>0</v>
      </c>
      <c r="AE52" s="78">
        <v>0</v>
      </c>
      <c r="AF52" s="78">
        <v>0</v>
      </c>
      <c r="AG52" s="78"/>
      <c r="AH52" s="78"/>
      <c r="AI52" s="78"/>
      <c r="AJ52" s="78"/>
    </row>
    <row r="53" spans="1:36" ht="15" hidden="1" x14ac:dyDescent="0.25">
      <c r="A53" s="78" t="s">
        <v>413</v>
      </c>
      <c r="B53" s="78">
        <v>0</v>
      </c>
      <c r="C53" s="78">
        <v>0</v>
      </c>
      <c r="D53" s="78">
        <v>0</v>
      </c>
      <c r="E53" s="78">
        <v>0</v>
      </c>
      <c r="F53" s="78">
        <v>0</v>
      </c>
      <c r="G53" s="78">
        <v>0</v>
      </c>
      <c r="H53" s="78">
        <v>0</v>
      </c>
      <c r="I53" s="78">
        <v>0</v>
      </c>
      <c r="J53" s="78">
        <v>0</v>
      </c>
      <c r="K53" s="78">
        <v>0</v>
      </c>
      <c r="L53" s="78">
        <v>0</v>
      </c>
      <c r="M53" s="78">
        <v>0</v>
      </c>
      <c r="N53" s="78">
        <v>0</v>
      </c>
      <c r="O53" s="78">
        <v>0</v>
      </c>
      <c r="P53" s="78">
        <v>0</v>
      </c>
      <c r="Q53" s="78">
        <v>0</v>
      </c>
      <c r="R53" s="78">
        <v>0</v>
      </c>
      <c r="S53" s="78">
        <v>0</v>
      </c>
      <c r="T53" s="78">
        <v>0</v>
      </c>
      <c r="U53" s="78">
        <v>0</v>
      </c>
      <c r="V53" s="78">
        <v>0</v>
      </c>
      <c r="W53" s="78">
        <v>0</v>
      </c>
      <c r="X53" s="78">
        <v>0</v>
      </c>
      <c r="Y53" s="78">
        <v>0</v>
      </c>
      <c r="Z53" s="78">
        <v>0</v>
      </c>
      <c r="AA53" s="78">
        <v>0</v>
      </c>
      <c r="AB53" s="78">
        <v>0</v>
      </c>
      <c r="AC53" s="78">
        <v>0</v>
      </c>
      <c r="AD53" s="78">
        <v>0</v>
      </c>
      <c r="AE53" s="78">
        <v>0</v>
      </c>
      <c r="AF53" s="78">
        <v>0</v>
      </c>
      <c r="AG53" s="78"/>
      <c r="AH53" s="78"/>
      <c r="AI53" s="78"/>
      <c r="AJ53" s="78"/>
    </row>
    <row r="54" spans="1:36" ht="15" hidden="1" x14ac:dyDescent="0.25">
      <c r="A54" s="78" t="s">
        <v>414</v>
      </c>
      <c r="B54" s="78">
        <v>0</v>
      </c>
      <c r="C54" s="78">
        <v>0</v>
      </c>
      <c r="D54" s="78">
        <v>0</v>
      </c>
      <c r="E54" s="78">
        <v>0</v>
      </c>
      <c r="F54" s="78">
        <v>0</v>
      </c>
      <c r="G54" s="78">
        <v>0</v>
      </c>
      <c r="H54" s="78">
        <v>0</v>
      </c>
      <c r="I54" s="78">
        <v>0</v>
      </c>
      <c r="J54" s="78">
        <v>0</v>
      </c>
      <c r="K54" s="78">
        <v>0</v>
      </c>
      <c r="L54" s="78">
        <v>0</v>
      </c>
      <c r="M54" s="78">
        <v>0</v>
      </c>
      <c r="N54" s="78">
        <v>0</v>
      </c>
      <c r="O54" s="78">
        <v>0</v>
      </c>
      <c r="P54" s="78">
        <v>0</v>
      </c>
      <c r="Q54" s="78">
        <v>0</v>
      </c>
      <c r="R54" s="78">
        <v>0</v>
      </c>
      <c r="S54" s="78">
        <v>0</v>
      </c>
      <c r="T54" s="78">
        <v>0</v>
      </c>
      <c r="U54" s="78">
        <v>0</v>
      </c>
      <c r="V54" s="78">
        <v>0</v>
      </c>
      <c r="W54" s="78">
        <v>0</v>
      </c>
      <c r="X54" s="78">
        <v>0</v>
      </c>
      <c r="Y54" s="78">
        <v>0</v>
      </c>
      <c r="Z54" s="78">
        <v>0</v>
      </c>
      <c r="AA54" s="78">
        <v>0</v>
      </c>
      <c r="AB54" s="78">
        <v>0</v>
      </c>
      <c r="AC54" s="78">
        <v>0</v>
      </c>
      <c r="AD54" s="78">
        <v>0</v>
      </c>
      <c r="AE54" s="78">
        <v>0</v>
      </c>
      <c r="AF54" s="78">
        <v>0</v>
      </c>
      <c r="AG54" s="78"/>
      <c r="AH54" s="78"/>
      <c r="AI54" s="78"/>
      <c r="AJ54" s="78"/>
    </row>
    <row r="55" spans="1:36" ht="15" hidden="1" x14ac:dyDescent="0.25">
      <c r="A55" s="78" t="s">
        <v>415</v>
      </c>
      <c r="B55" s="78">
        <v>0</v>
      </c>
      <c r="C55" s="78">
        <v>0</v>
      </c>
      <c r="D55" s="78">
        <v>0</v>
      </c>
      <c r="E55" s="78">
        <v>0</v>
      </c>
      <c r="F55" s="78">
        <v>0</v>
      </c>
      <c r="G55" s="78">
        <v>0</v>
      </c>
      <c r="H55" s="78">
        <v>0</v>
      </c>
      <c r="I55" s="78">
        <v>0</v>
      </c>
      <c r="J55" s="78">
        <v>0</v>
      </c>
      <c r="K55" s="78">
        <v>0</v>
      </c>
      <c r="L55" s="78">
        <v>0</v>
      </c>
      <c r="M55" s="78">
        <v>0</v>
      </c>
      <c r="N55" s="78">
        <v>0</v>
      </c>
      <c r="O55" s="78">
        <v>0</v>
      </c>
      <c r="P55" s="78">
        <v>0</v>
      </c>
      <c r="Q55" s="78">
        <v>0</v>
      </c>
      <c r="R55" s="78">
        <v>0</v>
      </c>
      <c r="S55" s="78">
        <v>0</v>
      </c>
      <c r="T55" s="78">
        <v>0</v>
      </c>
      <c r="U55" s="78">
        <v>0</v>
      </c>
      <c r="V55" s="78">
        <v>0</v>
      </c>
      <c r="W55" s="78">
        <v>0</v>
      </c>
      <c r="X55" s="78">
        <v>0</v>
      </c>
      <c r="Y55" s="78">
        <v>0</v>
      </c>
      <c r="Z55" s="78">
        <v>0</v>
      </c>
      <c r="AA55" s="78">
        <v>0</v>
      </c>
      <c r="AB55" s="78">
        <v>0</v>
      </c>
      <c r="AC55" s="78">
        <v>0</v>
      </c>
      <c r="AD55" s="78">
        <v>0</v>
      </c>
      <c r="AE55" s="78">
        <v>0</v>
      </c>
      <c r="AF55" s="78">
        <v>0</v>
      </c>
      <c r="AG55" s="78"/>
      <c r="AH55" s="78"/>
      <c r="AI55" s="78"/>
      <c r="AJ55" s="78"/>
    </row>
    <row r="56" spans="1:36" ht="15" hidden="1" x14ac:dyDescent="0.25">
      <c r="A56" s="78" t="s">
        <v>416</v>
      </c>
      <c r="B56" s="78">
        <v>0</v>
      </c>
      <c r="C56" s="78">
        <v>0</v>
      </c>
      <c r="D56" s="78">
        <v>0</v>
      </c>
      <c r="E56" s="78">
        <v>0</v>
      </c>
      <c r="F56" s="78">
        <v>0</v>
      </c>
      <c r="G56" s="78">
        <v>0</v>
      </c>
      <c r="H56" s="78">
        <v>0</v>
      </c>
      <c r="I56" s="78">
        <v>0</v>
      </c>
      <c r="J56" s="78">
        <v>0</v>
      </c>
      <c r="K56" s="78">
        <v>0</v>
      </c>
      <c r="L56" s="78">
        <v>0</v>
      </c>
      <c r="M56" s="78">
        <v>0</v>
      </c>
      <c r="N56" s="78">
        <v>0</v>
      </c>
      <c r="O56" s="78">
        <v>0</v>
      </c>
      <c r="P56" s="78">
        <v>0</v>
      </c>
      <c r="Q56" s="78">
        <v>0</v>
      </c>
      <c r="R56" s="78">
        <v>0</v>
      </c>
      <c r="S56" s="78">
        <v>0</v>
      </c>
      <c r="T56" s="78">
        <v>0</v>
      </c>
      <c r="U56" s="78">
        <v>0</v>
      </c>
      <c r="V56" s="78">
        <v>0</v>
      </c>
      <c r="W56" s="78">
        <v>0</v>
      </c>
      <c r="X56" s="78">
        <v>0</v>
      </c>
      <c r="Y56" s="78">
        <v>0</v>
      </c>
      <c r="Z56" s="78">
        <v>0</v>
      </c>
      <c r="AA56" s="78">
        <v>0</v>
      </c>
      <c r="AB56" s="78">
        <v>0</v>
      </c>
      <c r="AC56" s="78">
        <v>0</v>
      </c>
      <c r="AD56" s="78">
        <v>0</v>
      </c>
      <c r="AE56" s="78">
        <v>0</v>
      </c>
      <c r="AF56" s="78">
        <v>0</v>
      </c>
      <c r="AG56" s="78"/>
      <c r="AH56" s="78"/>
      <c r="AI56" s="78"/>
      <c r="AJ56" s="78"/>
    </row>
    <row r="57" spans="1:36" ht="15" hidden="1" x14ac:dyDescent="0.25">
      <c r="A57" s="78" t="s">
        <v>417</v>
      </c>
      <c r="B57" s="78">
        <v>0</v>
      </c>
      <c r="C57" s="78">
        <v>0</v>
      </c>
      <c r="D57" s="78">
        <v>0</v>
      </c>
      <c r="E57" s="78">
        <v>0</v>
      </c>
      <c r="F57" s="78">
        <v>0</v>
      </c>
      <c r="G57" s="78">
        <v>0</v>
      </c>
      <c r="H57" s="78">
        <v>0</v>
      </c>
      <c r="I57" s="78">
        <v>0</v>
      </c>
      <c r="J57" s="78">
        <v>0</v>
      </c>
      <c r="K57" s="78">
        <v>0</v>
      </c>
      <c r="L57" s="78">
        <v>0</v>
      </c>
      <c r="M57" s="78">
        <v>0</v>
      </c>
      <c r="N57" s="78">
        <v>0</v>
      </c>
      <c r="O57" s="78">
        <v>0</v>
      </c>
      <c r="P57" s="78">
        <v>0</v>
      </c>
      <c r="Q57" s="78">
        <v>0</v>
      </c>
      <c r="R57" s="78">
        <v>0</v>
      </c>
      <c r="S57" s="78">
        <v>0</v>
      </c>
      <c r="T57" s="78">
        <v>0</v>
      </c>
      <c r="U57" s="78">
        <v>0</v>
      </c>
      <c r="V57" s="78">
        <v>0</v>
      </c>
      <c r="W57" s="78">
        <v>0</v>
      </c>
      <c r="X57" s="78">
        <v>0</v>
      </c>
      <c r="Y57" s="78">
        <v>0</v>
      </c>
      <c r="Z57" s="78">
        <v>0</v>
      </c>
      <c r="AA57" s="78">
        <v>0</v>
      </c>
      <c r="AB57" s="78">
        <v>0</v>
      </c>
      <c r="AC57" s="78">
        <v>0</v>
      </c>
      <c r="AD57" s="78">
        <v>0</v>
      </c>
      <c r="AE57" s="78">
        <v>0</v>
      </c>
      <c r="AF57" s="78">
        <v>0</v>
      </c>
      <c r="AG57" s="78"/>
      <c r="AH57" s="78"/>
      <c r="AI57" s="78"/>
      <c r="AJ57" s="78"/>
    </row>
    <row r="58" spans="1:36" s="68" customFormat="1" ht="15" hidden="1" x14ac:dyDescent="0.25">
      <c r="A58" s="78"/>
      <c r="B58" s="78"/>
      <c r="C58" s="78"/>
      <c r="D58" s="78"/>
      <c r="E58" s="78"/>
      <c r="F58" s="78"/>
      <c r="G58" s="78"/>
      <c r="H58" s="78"/>
      <c r="I58" s="78"/>
      <c r="J58" s="78"/>
      <c r="K58" s="78"/>
      <c r="L58" s="78"/>
      <c r="M58" s="78"/>
      <c r="N58" s="78"/>
      <c r="O58" s="78"/>
      <c r="P58" s="78"/>
      <c r="Q58" s="78"/>
      <c r="R58" s="78"/>
      <c r="S58" s="78"/>
      <c r="T58" s="78"/>
      <c r="U58" s="78"/>
      <c r="V58" s="78"/>
      <c r="W58" s="78"/>
      <c r="X58" s="78"/>
      <c r="Y58" s="78"/>
      <c r="Z58" s="78"/>
      <c r="AA58" s="78"/>
      <c r="AB58" s="78"/>
      <c r="AC58" s="78"/>
      <c r="AD58" s="78"/>
      <c r="AE58" s="78"/>
      <c r="AF58" s="78"/>
      <c r="AG58" s="78"/>
      <c r="AH58" s="78"/>
      <c r="AI58" s="78"/>
      <c r="AJ58" s="78"/>
    </row>
    <row r="59" spans="1:36" s="68" customFormat="1" ht="15" hidden="1" x14ac:dyDescent="0.25">
      <c r="A59" s="78" t="s">
        <v>535</v>
      </c>
      <c r="B59" s="78">
        <f>SUM(B4:B19,B23:B38,B42:B57)</f>
        <v>5626.0614100000003</v>
      </c>
      <c r="C59" s="78">
        <f t="shared" ref="C59:AF59" si="0">SUM(C4:C19,C23:C38,C42:C57)</f>
        <v>6557.9215000000004</v>
      </c>
      <c r="D59" s="78">
        <f t="shared" si="0"/>
        <v>7188.6352499999994</v>
      </c>
      <c r="E59" s="78">
        <f t="shared" si="0"/>
        <v>7536.9483300000002</v>
      </c>
      <c r="F59" s="78">
        <f t="shared" si="0"/>
        <v>7891.63105</v>
      </c>
      <c r="G59" s="78">
        <f t="shared" si="0"/>
        <v>8496.1767799999998</v>
      </c>
      <c r="H59" s="78">
        <f t="shared" si="0"/>
        <v>8968.1311499999993</v>
      </c>
      <c r="I59" s="78">
        <f t="shared" si="0"/>
        <v>9658.5390099999986</v>
      </c>
      <c r="J59" s="78">
        <f t="shared" si="0"/>
        <v>10081.13651</v>
      </c>
      <c r="K59" s="78">
        <f t="shared" si="0"/>
        <v>10572.824359999999</v>
      </c>
      <c r="L59" s="78">
        <f t="shared" si="0"/>
        <v>10842.830699999999</v>
      </c>
      <c r="M59" s="78">
        <f t="shared" si="0"/>
        <v>11338.46399</v>
      </c>
      <c r="N59" s="78">
        <f t="shared" si="0"/>
        <v>11503.47092</v>
      </c>
      <c r="O59" s="78">
        <f t="shared" si="0"/>
        <v>12074.920439999998</v>
      </c>
      <c r="P59" s="78">
        <f t="shared" si="0"/>
        <v>12343.814549999999</v>
      </c>
      <c r="Q59" s="78">
        <f t="shared" si="0"/>
        <v>12946.04408</v>
      </c>
      <c r="R59" s="78">
        <f t="shared" si="0"/>
        <v>13565.419969999999</v>
      </c>
      <c r="S59" s="78">
        <f t="shared" si="0"/>
        <v>13974.914420000001</v>
      </c>
      <c r="T59" s="78">
        <f t="shared" si="0"/>
        <v>14400.262329999998</v>
      </c>
      <c r="U59" s="78">
        <f t="shared" si="0"/>
        <v>14835.85333</v>
      </c>
      <c r="V59" s="78">
        <f t="shared" si="0"/>
        <v>15356.498539999999</v>
      </c>
      <c r="W59" s="78">
        <f t="shared" si="0"/>
        <v>15899.576349999999</v>
      </c>
      <c r="X59" s="78">
        <f t="shared" si="0"/>
        <v>16531.095239999999</v>
      </c>
      <c r="Y59" s="78">
        <f t="shared" si="0"/>
        <v>16703.087089999997</v>
      </c>
      <c r="Z59" s="78">
        <f t="shared" si="0"/>
        <v>17224.177309999999</v>
      </c>
      <c r="AA59" s="78">
        <f t="shared" si="0"/>
        <v>17666.599869999998</v>
      </c>
      <c r="AB59" s="78">
        <f t="shared" si="0"/>
        <v>18206.886759999998</v>
      </c>
      <c r="AC59" s="78">
        <f t="shared" si="0"/>
        <v>18794.875639999998</v>
      </c>
      <c r="AD59" s="78">
        <f t="shared" si="0"/>
        <v>19235.091019999996</v>
      </c>
      <c r="AE59" s="78">
        <f t="shared" si="0"/>
        <v>19460.348059999997</v>
      </c>
      <c r="AF59" s="78">
        <f t="shared" si="0"/>
        <v>19706.319790000001</v>
      </c>
      <c r="AG59" s="78"/>
      <c r="AH59" s="78"/>
      <c r="AI59" s="78"/>
      <c r="AJ59" s="78"/>
    </row>
    <row r="60" spans="1:36" s="68" customFormat="1" ht="15" hidden="1" x14ac:dyDescent="0.25">
      <c r="A60" s="78"/>
      <c r="B60" s="93">
        <f>SUM(B65:B80,B84:B99,B103:B118)</f>
        <v>1</v>
      </c>
      <c r="C60" s="93">
        <f t="shared" ref="C60:AF60" si="1">SUM(C65:C80,C84:C99,C103:C118)</f>
        <v>1</v>
      </c>
      <c r="D60" s="93">
        <f t="shared" si="1"/>
        <v>1</v>
      </c>
      <c r="E60" s="93">
        <f t="shared" si="1"/>
        <v>0.99999999999999989</v>
      </c>
      <c r="F60" s="93">
        <f t="shared" si="1"/>
        <v>1</v>
      </c>
      <c r="G60" s="93">
        <f t="shared" si="1"/>
        <v>1</v>
      </c>
      <c r="H60" s="93">
        <f t="shared" si="1"/>
        <v>1</v>
      </c>
      <c r="I60" s="93">
        <f t="shared" si="1"/>
        <v>1</v>
      </c>
      <c r="J60" s="93">
        <f t="shared" si="1"/>
        <v>1</v>
      </c>
      <c r="K60" s="93">
        <f t="shared" si="1"/>
        <v>1.0000000000000002</v>
      </c>
      <c r="L60" s="93">
        <f t="shared" si="1"/>
        <v>1</v>
      </c>
      <c r="M60" s="93">
        <f t="shared" si="1"/>
        <v>1</v>
      </c>
      <c r="N60" s="93">
        <f t="shared" si="1"/>
        <v>1</v>
      </c>
      <c r="O60" s="93">
        <f t="shared" si="1"/>
        <v>1.0000000000000002</v>
      </c>
      <c r="P60" s="93">
        <f t="shared" si="1"/>
        <v>1</v>
      </c>
      <c r="Q60" s="93">
        <f t="shared" si="1"/>
        <v>1</v>
      </c>
      <c r="R60" s="93">
        <f t="shared" si="1"/>
        <v>1</v>
      </c>
      <c r="S60" s="93">
        <f t="shared" si="1"/>
        <v>0.99999999999999989</v>
      </c>
      <c r="T60" s="93">
        <f t="shared" si="1"/>
        <v>1</v>
      </c>
      <c r="U60" s="93">
        <f t="shared" si="1"/>
        <v>1</v>
      </c>
      <c r="V60" s="93">
        <f t="shared" si="1"/>
        <v>1</v>
      </c>
      <c r="W60" s="93">
        <f t="shared" si="1"/>
        <v>1</v>
      </c>
      <c r="X60" s="93">
        <f t="shared" si="1"/>
        <v>1</v>
      </c>
      <c r="Y60" s="93">
        <f t="shared" si="1"/>
        <v>1.0000000000000002</v>
      </c>
      <c r="Z60" s="93">
        <f t="shared" si="1"/>
        <v>1</v>
      </c>
      <c r="AA60" s="93">
        <f t="shared" si="1"/>
        <v>1.0000000000000002</v>
      </c>
      <c r="AB60" s="93">
        <f t="shared" si="1"/>
        <v>1.0000000000000002</v>
      </c>
      <c r="AC60" s="93">
        <f t="shared" si="1"/>
        <v>1</v>
      </c>
      <c r="AD60" s="93">
        <f t="shared" si="1"/>
        <v>1</v>
      </c>
      <c r="AE60" s="93">
        <f t="shared" si="1"/>
        <v>1.0000000000000002</v>
      </c>
      <c r="AF60" s="93">
        <f t="shared" si="1"/>
        <v>1</v>
      </c>
      <c r="AG60" s="78"/>
      <c r="AH60" s="78"/>
      <c r="AI60" s="78"/>
      <c r="AJ60" s="78"/>
    </row>
    <row r="61" spans="1:36" s="68" customFormat="1" ht="15" hidden="1" x14ac:dyDescent="0.25">
      <c r="A61" s="78"/>
      <c r="B61" s="93"/>
      <c r="C61" s="93"/>
      <c r="D61" s="93"/>
      <c r="E61" s="93"/>
      <c r="F61" s="93"/>
      <c r="G61" s="93"/>
      <c r="H61" s="93"/>
      <c r="I61" s="93"/>
      <c r="J61" s="93"/>
      <c r="K61" s="93"/>
      <c r="L61" s="93"/>
      <c r="M61" s="93"/>
      <c r="N61" s="93"/>
      <c r="O61" s="93"/>
      <c r="P61" s="93"/>
      <c r="Q61" s="93"/>
      <c r="R61" s="93"/>
      <c r="S61" s="93"/>
      <c r="T61" s="93"/>
      <c r="U61" s="93"/>
      <c r="V61" s="93"/>
      <c r="W61" s="93"/>
      <c r="X61" s="93"/>
      <c r="Y61" s="93"/>
      <c r="Z61" s="93"/>
      <c r="AA61" s="93"/>
      <c r="AB61" s="93"/>
      <c r="AC61" s="93"/>
      <c r="AD61" s="93"/>
      <c r="AE61" s="93"/>
      <c r="AF61" s="93"/>
      <c r="AG61" s="78"/>
      <c r="AH61" s="78"/>
      <c r="AI61" s="78"/>
      <c r="AJ61" s="78"/>
    </row>
    <row r="62" spans="1:36" s="68" customFormat="1" ht="15" hidden="1" x14ac:dyDescent="0.25">
      <c r="A62" s="94" t="s">
        <v>534</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c r="AG62" s="78"/>
      <c r="AH62" s="78"/>
      <c r="AI62" s="78"/>
      <c r="AJ62" s="78"/>
    </row>
    <row r="63" spans="1:36" s="68" customFormat="1" ht="15" hidden="1" x14ac:dyDescent="0.25">
      <c r="A63" s="78" t="s">
        <v>419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c r="AG63" s="78"/>
      <c r="AH63" s="78"/>
      <c r="AI63" s="78"/>
      <c r="AJ63" s="78"/>
    </row>
    <row r="64" spans="1:36" s="68" customFormat="1" ht="15" hidden="1" x14ac:dyDescent="0.25">
      <c r="A64" s="78" t="s">
        <v>420</v>
      </c>
      <c r="B64" s="76">
        <v>2020</v>
      </c>
      <c r="C64" s="76">
        <v>2021</v>
      </c>
      <c r="D64" s="76">
        <v>2022</v>
      </c>
      <c r="E64" s="76">
        <v>2023</v>
      </c>
      <c r="F64" s="76">
        <v>2024</v>
      </c>
      <c r="G64" s="76">
        <v>2025</v>
      </c>
      <c r="H64" s="76">
        <v>2026</v>
      </c>
      <c r="I64" s="76">
        <v>2027</v>
      </c>
      <c r="J64" s="76">
        <v>2028</v>
      </c>
      <c r="K64" s="76">
        <v>2029</v>
      </c>
      <c r="L64" s="76">
        <v>2030</v>
      </c>
      <c r="M64" s="76">
        <v>2031</v>
      </c>
      <c r="N64" s="76">
        <v>2032</v>
      </c>
      <c r="O64" s="76">
        <v>2033</v>
      </c>
      <c r="P64" s="76">
        <v>2034</v>
      </c>
      <c r="Q64" s="76">
        <v>2035</v>
      </c>
      <c r="R64" s="76">
        <v>2036</v>
      </c>
      <c r="S64" s="76">
        <v>2037</v>
      </c>
      <c r="T64" s="76">
        <v>2038</v>
      </c>
      <c r="U64" s="76">
        <v>2039</v>
      </c>
      <c r="V64" s="76">
        <v>2040</v>
      </c>
      <c r="W64" s="76">
        <v>2041</v>
      </c>
      <c r="X64" s="76">
        <v>2042</v>
      </c>
      <c r="Y64" s="76">
        <v>2043</v>
      </c>
      <c r="Z64" s="76">
        <v>2044</v>
      </c>
      <c r="AA64" s="76">
        <v>2045</v>
      </c>
      <c r="AB64" s="76">
        <v>2046</v>
      </c>
      <c r="AC64" s="76">
        <v>2047</v>
      </c>
      <c r="AD64" s="76">
        <v>2048</v>
      </c>
      <c r="AE64" s="76">
        <v>2049</v>
      </c>
      <c r="AF64" s="76">
        <v>2050</v>
      </c>
      <c r="AG64" s="78"/>
      <c r="AH64" s="78"/>
      <c r="AI64" s="78"/>
      <c r="AJ64" s="78"/>
    </row>
    <row r="65" spans="1:36" s="68" customFormat="1" ht="15" hidden="1" x14ac:dyDescent="0.25">
      <c r="A65" s="78" t="s">
        <v>402</v>
      </c>
      <c r="B65" s="93">
        <f t="shared" ref="B65:AF65" si="2">B4/B$59</f>
        <v>0</v>
      </c>
      <c r="C65" s="93">
        <f t="shared" si="2"/>
        <v>0</v>
      </c>
      <c r="D65" s="93">
        <f t="shared" si="2"/>
        <v>0</v>
      </c>
      <c r="E65" s="93">
        <f t="shared" si="2"/>
        <v>0</v>
      </c>
      <c r="F65" s="93">
        <f t="shared" si="2"/>
        <v>0</v>
      </c>
      <c r="G65" s="93">
        <f t="shared" si="2"/>
        <v>0</v>
      </c>
      <c r="H65" s="93">
        <f t="shared" si="2"/>
        <v>0</v>
      </c>
      <c r="I65" s="93">
        <f t="shared" si="2"/>
        <v>0</v>
      </c>
      <c r="J65" s="93">
        <f t="shared" si="2"/>
        <v>0</v>
      </c>
      <c r="K65" s="93">
        <f t="shared" si="2"/>
        <v>0</v>
      </c>
      <c r="L65" s="93">
        <f t="shared" si="2"/>
        <v>0</v>
      </c>
      <c r="M65" s="93">
        <f t="shared" si="2"/>
        <v>0</v>
      </c>
      <c r="N65" s="93">
        <f t="shared" si="2"/>
        <v>0</v>
      </c>
      <c r="O65" s="93">
        <f t="shared" si="2"/>
        <v>0</v>
      </c>
      <c r="P65" s="93">
        <f t="shared" si="2"/>
        <v>0</v>
      </c>
      <c r="Q65" s="93">
        <f t="shared" si="2"/>
        <v>0</v>
      </c>
      <c r="R65" s="93">
        <f t="shared" si="2"/>
        <v>0</v>
      </c>
      <c r="S65" s="93">
        <f t="shared" si="2"/>
        <v>0</v>
      </c>
      <c r="T65" s="93">
        <f t="shared" si="2"/>
        <v>0</v>
      </c>
      <c r="U65" s="93">
        <f t="shared" si="2"/>
        <v>0</v>
      </c>
      <c r="V65" s="93">
        <f t="shared" si="2"/>
        <v>0</v>
      </c>
      <c r="W65" s="93">
        <f t="shared" si="2"/>
        <v>0</v>
      </c>
      <c r="X65" s="93">
        <f t="shared" si="2"/>
        <v>0</v>
      </c>
      <c r="Y65" s="93">
        <f t="shared" si="2"/>
        <v>0</v>
      </c>
      <c r="Z65" s="93">
        <f t="shared" si="2"/>
        <v>0</v>
      </c>
      <c r="AA65" s="93">
        <f t="shared" si="2"/>
        <v>0</v>
      </c>
      <c r="AB65" s="93">
        <f t="shared" si="2"/>
        <v>0</v>
      </c>
      <c r="AC65" s="93">
        <f t="shared" si="2"/>
        <v>0</v>
      </c>
      <c r="AD65" s="93">
        <f t="shared" si="2"/>
        <v>0</v>
      </c>
      <c r="AE65" s="93">
        <f t="shared" si="2"/>
        <v>0</v>
      </c>
      <c r="AF65" s="93">
        <f t="shared" si="2"/>
        <v>0</v>
      </c>
      <c r="AG65" s="78"/>
      <c r="AH65" s="78"/>
      <c r="AI65" s="78"/>
      <c r="AJ65" s="78"/>
    </row>
    <row r="66" spans="1:36" s="68" customFormat="1" ht="15" hidden="1" x14ac:dyDescent="0.25">
      <c r="A66" s="78" t="s">
        <v>403</v>
      </c>
      <c r="B66" s="93">
        <f t="shared" ref="B66:AF66" si="3">B5/B$59</f>
        <v>0</v>
      </c>
      <c r="C66" s="93">
        <f t="shared" si="3"/>
        <v>0</v>
      </c>
      <c r="D66" s="93">
        <f t="shared" si="3"/>
        <v>0</v>
      </c>
      <c r="E66" s="93">
        <f t="shared" si="3"/>
        <v>0</v>
      </c>
      <c r="F66" s="93">
        <f t="shared" si="3"/>
        <v>0</v>
      </c>
      <c r="G66" s="93">
        <f t="shared" si="3"/>
        <v>0</v>
      </c>
      <c r="H66" s="93">
        <f t="shared" si="3"/>
        <v>0</v>
      </c>
      <c r="I66" s="93">
        <f t="shared" si="3"/>
        <v>0</v>
      </c>
      <c r="J66" s="93">
        <f t="shared" si="3"/>
        <v>0</v>
      </c>
      <c r="K66" s="93">
        <f t="shared" si="3"/>
        <v>0</v>
      </c>
      <c r="L66" s="93">
        <f t="shared" si="3"/>
        <v>0</v>
      </c>
      <c r="M66" s="93">
        <f t="shared" si="3"/>
        <v>0</v>
      </c>
      <c r="N66" s="93">
        <f t="shared" si="3"/>
        <v>0</v>
      </c>
      <c r="O66" s="93">
        <f t="shared" si="3"/>
        <v>0</v>
      </c>
      <c r="P66" s="93">
        <f t="shared" si="3"/>
        <v>0</v>
      </c>
      <c r="Q66" s="93">
        <f t="shared" si="3"/>
        <v>0</v>
      </c>
      <c r="R66" s="93">
        <f t="shared" si="3"/>
        <v>0</v>
      </c>
      <c r="S66" s="93">
        <f t="shared" si="3"/>
        <v>0</v>
      </c>
      <c r="T66" s="93">
        <f t="shared" si="3"/>
        <v>0</v>
      </c>
      <c r="U66" s="93">
        <f t="shared" si="3"/>
        <v>6.7404279198276496E-10</v>
      </c>
      <c r="V66" s="93">
        <f t="shared" si="3"/>
        <v>6.5119011172712301E-10</v>
      </c>
      <c r="W66" s="93">
        <f t="shared" si="3"/>
        <v>1.2578951514013141E-9</v>
      </c>
      <c r="X66" s="93">
        <f t="shared" si="3"/>
        <v>1.8147617907015339E-9</v>
      </c>
      <c r="Y66" s="93">
        <f t="shared" si="3"/>
        <v>2.3947668945549399E-9</v>
      </c>
      <c r="Z66" s="93">
        <f t="shared" si="3"/>
        <v>2.3223170128872764E-9</v>
      </c>
      <c r="AA66" s="93">
        <f t="shared" si="3"/>
        <v>2.8301993800689394E-9</v>
      </c>
      <c r="AB66" s="93">
        <f t="shared" si="3"/>
        <v>3.2954563177609398E-9</v>
      </c>
      <c r="AC66" s="93">
        <f t="shared" si="3"/>
        <v>3.7244194290396487E-9</v>
      </c>
      <c r="AD66" s="93">
        <f t="shared" si="3"/>
        <v>4.159065320606943E-9</v>
      </c>
      <c r="AE66" s="93">
        <f t="shared" si="3"/>
        <v>4.6247888127443913E-9</v>
      </c>
      <c r="AF66" s="93">
        <f t="shared" si="3"/>
        <v>5.0745142200902035E-9</v>
      </c>
      <c r="AG66" s="78"/>
      <c r="AH66" s="78"/>
      <c r="AI66" s="78"/>
      <c r="AJ66" s="78"/>
    </row>
    <row r="67" spans="1:36" s="68" customFormat="1" ht="15" hidden="1" x14ac:dyDescent="0.25">
      <c r="A67" s="78" t="s">
        <v>404</v>
      </c>
      <c r="B67" s="93">
        <f t="shared" ref="B67:AF67" si="4">B6/B$59</f>
        <v>0</v>
      </c>
      <c r="C67" s="93">
        <f t="shared" si="4"/>
        <v>0</v>
      </c>
      <c r="D67" s="93">
        <f t="shared" si="4"/>
        <v>0</v>
      </c>
      <c r="E67" s="93">
        <f t="shared" si="4"/>
        <v>0</v>
      </c>
      <c r="F67" s="93">
        <f t="shared" si="4"/>
        <v>0</v>
      </c>
      <c r="G67" s="93">
        <f t="shared" si="4"/>
        <v>0</v>
      </c>
      <c r="H67" s="93">
        <f t="shared" si="4"/>
        <v>0</v>
      </c>
      <c r="I67" s="93">
        <f t="shared" si="4"/>
        <v>0</v>
      </c>
      <c r="J67" s="93">
        <f t="shared" si="4"/>
        <v>0</v>
      </c>
      <c r="K67" s="93">
        <f t="shared" si="4"/>
        <v>0</v>
      </c>
      <c r="L67" s="93">
        <f t="shared" si="4"/>
        <v>0</v>
      </c>
      <c r="M67" s="93">
        <f t="shared" si="4"/>
        <v>0</v>
      </c>
      <c r="N67" s="93">
        <f t="shared" si="4"/>
        <v>0</v>
      </c>
      <c r="O67" s="93">
        <f t="shared" si="4"/>
        <v>0</v>
      </c>
      <c r="P67" s="93">
        <f t="shared" si="4"/>
        <v>0</v>
      </c>
      <c r="Q67" s="93">
        <f t="shared" si="4"/>
        <v>0</v>
      </c>
      <c r="R67" s="93">
        <f t="shared" si="4"/>
        <v>0</v>
      </c>
      <c r="S67" s="93">
        <f t="shared" si="4"/>
        <v>0</v>
      </c>
      <c r="T67" s="93">
        <f t="shared" si="4"/>
        <v>0</v>
      </c>
      <c r="U67" s="93">
        <f t="shared" si="4"/>
        <v>0</v>
      </c>
      <c r="V67" s="93">
        <f t="shared" si="4"/>
        <v>0</v>
      </c>
      <c r="W67" s="93">
        <f t="shared" si="4"/>
        <v>0</v>
      </c>
      <c r="X67" s="93">
        <f t="shared" si="4"/>
        <v>0</v>
      </c>
      <c r="Y67" s="93">
        <f t="shared" si="4"/>
        <v>0</v>
      </c>
      <c r="Z67" s="93">
        <f t="shared" si="4"/>
        <v>0</v>
      </c>
      <c r="AA67" s="93">
        <f t="shared" si="4"/>
        <v>0</v>
      </c>
      <c r="AB67" s="93">
        <f t="shared" si="4"/>
        <v>0</v>
      </c>
      <c r="AC67" s="93">
        <f t="shared" si="4"/>
        <v>0</v>
      </c>
      <c r="AD67" s="93">
        <f t="shared" si="4"/>
        <v>0</v>
      </c>
      <c r="AE67" s="93">
        <f t="shared" si="4"/>
        <v>0</v>
      </c>
      <c r="AF67" s="93">
        <f t="shared" si="4"/>
        <v>0</v>
      </c>
      <c r="AG67" s="78"/>
      <c r="AH67" s="78"/>
      <c r="AI67" s="78"/>
      <c r="AJ67" s="78"/>
    </row>
    <row r="68" spans="1:36" s="68" customFormat="1" ht="15" hidden="1" x14ac:dyDescent="0.25">
      <c r="A68" s="78" t="s">
        <v>405</v>
      </c>
      <c r="B68" s="93">
        <f t="shared" ref="B68:AF68" si="5">B7/B$59</f>
        <v>0</v>
      </c>
      <c r="C68" s="93">
        <f t="shared" si="5"/>
        <v>0</v>
      </c>
      <c r="D68" s="93">
        <f t="shared" si="5"/>
        <v>0</v>
      </c>
      <c r="E68" s="93">
        <f t="shared" si="5"/>
        <v>0</v>
      </c>
      <c r="F68" s="93">
        <f t="shared" si="5"/>
        <v>0</v>
      </c>
      <c r="G68" s="93">
        <f t="shared" si="5"/>
        <v>0</v>
      </c>
      <c r="H68" s="93">
        <f t="shared" si="5"/>
        <v>0</v>
      </c>
      <c r="I68" s="93">
        <f t="shared" si="5"/>
        <v>0</v>
      </c>
      <c r="J68" s="93">
        <f t="shared" si="5"/>
        <v>0</v>
      </c>
      <c r="K68" s="93">
        <f t="shared" si="5"/>
        <v>0</v>
      </c>
      <c r="L68" s="93">
        <f t="shared" si="5"/>
        <v>0</v>
      </c>
      <c r="M68" s="93">
        <f t="shared" si="5"/>
        <v>0</v>
      </c>
      <c r="N68" s="93">
        <f t="shared" si="5"/>
        <v>0</v>
      </c>
      <c r="O68" s="93">
        <f t="shared" si="5"/>
        <v>0</v>
      </c>
      <c r="P68" s="93">
        <f t="shared" si="5"/>
        <v>0</v>
      </c>
      <c r="Q68" s="93">
        <f t="shared" si="5"/>
        <v>0</v>
      </c>
      <c r="R68" s="93">
        <f t="shared" si="5"/>
        <v>0</v>
      </c>
      <c r="S68" s="93">
        <f t="shared" si="5"/>
        <v>0</v>
      </c>
      <c r="T68" s="93">
        <f t="shared" si="5"/>
        <v>0</v>
      </c>
      <c r="U68" s="93">
        <f t="shared" si="5"/>
        <v>0</v>
      </c>
      <c r="V68" s="93">
        <f t="shared" si="5"/>
        <v>0</v>
      </c>
      <c r="W68" s="93">
        <f t="shared" si="5"/>
        <v>0</v>
      </c>
      <c r="X68" s="93">
        <f t="shared" si="5"/>
        <v>0</v>
      </c>
      <c r="Y68" s="93">
        <f t="shared" si="5"/>
        <v>0</v>
      </c>
      <c r="Z68" s="93">
        <f t="shared" si="5"/>
        <v>0</v>
      </c>
      <c r="AA68" s="93">
        <f t="shared" si="5"/>
        <v>0</v>
      </c>
      <c r="AB68" s="93">
        <f t="shared" si="5"/>
        <v>0</v>
      </c>
      <c r="AC68" s="93">
        <f t="shared" si="5"/>
        <v>0</v>
      </c>
      <c r="AD68" s="93">
        <f t="shared" si="5"/>
        <v>0</v>
      </c>
      <c r="AE68" s="93">
        <f t="shared" si="5"/>
        <v>0</v>
      </c>
      <c r="AF68" s="93">
        <f t="shared" si="5"/>
        <v>0</v>
      </c>
      <c r="AG68" s="78"/>
      <c r="AH68" s="78"/>
      <c r="AI68" s="78"/>
      <c r="AJ68" s="78"/>
    </row>
    <row r="69" spans="1:36" s="68" customFormat="1" ht="15" hidden="1" x14ac:dyDescent="0.25">
      <c r="A69" s="78" t="s">
        <v>406</v>
      </c>
      <c r="B69" s="93">
        <f t="shared" ref="B69:AF69" si="6">B8/B$59</f>
        <v>4.2427549684353694E-6</v>
      </c>
      <c r="C69" s="93">
        <f t="shared" si="6"/>
        <v>3.6627458867874521E-6</v>
      </c>
      <c r="D69" s="93">
        <f t="shared" si="6"/>
        <v>3.3427763635663668E-6</v>
      </c>
      <c r="E69" s="93">
        <f t="shared" si="6"/>
        <v>3.1882930528196944E-6</v>
      </c>
      <c r="F69" s="93">
        <f t="shared" si="6"/>
        <v>3.0487993986997149E-6</v>
      </c>
      <c r="G69" s="93">
        <f t="shared" si="6"/>
        <v>2.8401009801022524E-6</v>
      </c>
      <c r="H69" s="93">
        <f t="shared" si="6"/>
        <v>2.6917536771303802E-6</v>
      </c>
      <c r="I69" s="93">
        <f t="shared" si="6"/>
        <v>2.5076256331235754E-6</v>
      </c>
      <c r="J69" s="93">
        <f t="shared" si="6"/>
        <v>2.4034988491590223E-6</v>
      </c>
      <c r="K69" s="93">
        <f t="shared" si="6"/>
        <v>2.2936160834889726E-6</v>
      </c>
      <c r="L69" s="93">
        <f t="shared" si="6"/>
        <v>2.236500842902583E-6</v>
      </c>
      <c r="M69" s="93">
        <f t="shared" si="6"/>
        <v>2.1413835261472661E-6</v>
      </c>
      <c r="N69" s="93">
        <f t="shared" si="6"/>
        <v>2.1106673080545328E-6</v>
      </c>
      <c r="O69" s="93">
        <f t="shared" si="6"/>
        <v>2.0207172478893786E-6</v>
      </c>
      <c r="P69" s="93">
        <f t="shared" si="6"/>
        <v>1.9783187685689915E-6</v>
      </c>
      <c r="Q69" s="93">
        <f t="shared" si="6"/>
        <v>1.8878353765036771E-6</v>
      </c>
      <c r="R69" s="93">
        <f t="shared" si="6"/>
        <v>1.8016397615443675E-6</v>
      </c>
      <c r="S69" s="93">
        <f t="shared" si="6"/>
        <v>1.7488479188840712E-6</v>
      </c>
      <c r="T69" s="93">
        <f t="shared" si="6"/>
        <v>1.6978857356690947E-6</v>
      </c>
      <c r="U69" s="93">
        <f t="shared" si="6"/>
        <v>1.6480346263978602E-6</v>
      </c>
      <c r="V69" s="93">
        <f t="shared" si="6"/>
        <v>1.5928110132845428E-6</v>
      </c>
      <c r="W69" s="93">
        <f t="shared" si="6"/>
        <v>1.5390347177395075E-6</v>
      </c>
      <c r="X69" s="93">
        <f t="shared" si="6"/>
        <v>1.4838702241969541E-6</v>
      </c>
      <c r="Y69" s="93">
        <f t="shared" si="6"/>
        <v>1.4685907980858168E-6</v>
      </c>
      <c r="Z69" s="93">
        <f t="shared" si="6"/>
        <v>1.4253220666595659E-6</v>
      </c>
      <c r="AA69" s="93">
        <f t="shared" si="6"/>
        <v>1.3896278956138491E-6</v>
      </c>
      <c r="AB69" s="93">
        <f t="shared" si="6"/>
        <v>1.3483908766838512E-6</v>
      </c>
      <c r="AC69" s="93">
        <f t="shared" si="6"/>
        <v>1.3067391596744824E-6</v>
      </c>
      <c r="AD69" s="93">
        <f t="shared" si="6"/>
        <v>1.2768330534263311E-6</v>
      </c>
      <c r="AE69" s="93">
        <f t="shared" si="6"/>
        <v>1.2620534804555805E-6</v>
      </c>
      <c r="AF69" s="93">
        <f t="shared" si="6"/>
        <v>1.2463006924541539E-6</v>
      </c>
      <c r="AG69" s="78"/>
      <c r="AH69" s="78"/>
      <c r="AI69" s="78"/>
      <c r="AJ69" s="78"/>
    </row>
    <row r="70" spans="1:36" s="68" customFormat="1" ht="15" hidden="1" x14ac:dyDescent="0.25">
      <c r="A70" s="78" t="s">
        <v>407</v>
      </c>
      <c r="B70" s="93">
        <f t="shared" ref="B70:AF70" si="7">B9/B$59</f>
        <v>1.1509134949168639E-3</v>
      </c>
      <c r="C70" s="93">
        <f t="shared" si="7"/>
        <v>1.1583593978671443E-3</v>
      </c>
      <c r="D70" s="93">
        <f t="shared" si="7"/>
        <v>1.1623875338507405E-3</v>
      </c>
      <c r="E70" s="93">
        <f t="shared" si="7"/>
        <v>1.1640719314842376E-3</v>
      </c>
      <c r="F70" s="93">
        <f t="shared" si="7"/>
        <v>1.1655334545828775E-3</v>
      </c>
      <c r="G70" s="93">
        <f t="shared" si="7"/>
        <v>1.1682113328155114E-3</v>
      </c>
      <c r="H70" s="93">
        <f t="shared" si="7"/>
        <v>1.1699929254491332E-3</v>
      </c>
      <c r="I70" s="93">
        <f t="shared" si="7"/>
        <v>1.1723771046817982E-3</v>
      </c>
      <c r="J70" s="93">
        <f t="shared" si="7"/>
        <v>1.1735908930767965E-3</v>
      </c>
      <c r="K70" s="93">
        <f t="shared" si="7"/>
        <v>1.1749651348601428E-3</v>
      </c>
      <c r="L70" s="93">
        <f t="shared" si="7"/>
        <v>1.1755491119122613E-3</v>
      </c>
      <c r="M70" s="93">
        <f t="shared" si="7"/>
        <v>1.1767087686451257E-3</v>
      </c>
      <c r="N70" s="93">
        <f t="shared" si="7"/>
        <v>1.1769047876203959E-3</v>
      </c>
      <c r="O70" s="93">
        <f t="shared" si="7"/>
        <v>1.1780359192163756E-3</v>
      </c>
      <c r="P70" s="93">
        <f t="shared" si="7"/>
        <v>1.1784582424725428E-3</v>
      </c>
      <c r="Q70" s="93">
        <f t="shared" si="7"/>
        <v>1.1796089914132286E-3</v>
      </c>
      <c r="R70" s="93">
        <f t="shared" si="7"/>
        <v>1.1807426556215937E-3</v>
      </c>
      <c r="S70" s="93">
        <f t="shared" si="7"/>
        <v>1.1813653739712847E-3</v>
      </c>
      <c r="T70" s="93">
        <f t="shared" si="7"/>
        <v>1.1819874950847512E-3</v>
      </c>
      <c r="U70" s="93">
        <f t="shared" si="7"/>
        <v>1.1825892053355857E-3</v>
      </c>
      <c r="V70" s="93">
        <f t="shared" si="7"/>
        <v>1.1832788543995785E-3</v>
      </c>
      <c r="W70" s="93">
        <f t="shared" si="7"/>
        <v>1.1839485270310364E-3</v>
      </c>
      <c r="X70" s="93">
        <f t="shared" si="7"/>
        <v>1.1846807314141396E-3</v>
      </c>
      <c r="Y70" s="93">
        <f t="shared" si="7"/>
        <v>1.1847510519086928E-3</v>
      </c>
      <c r="Z70" s="93">
        <f t="shared" si="7"/>
        <v>1.1852821549942581E-3</v>
      </c>
      <c r="AA70" s="93">
        <f t="shared" si="7"/>
        <v>1.185702973641866E-3</v>
      </c>
      <c r="AB70" s="93">
        <f t="shared" si="7"/>
        <v>1.1862286114421904E-3</v>
      </c>
      <c r="AC70" s="93">
        <f t="shared" si="7"/>
        <v>1.1867490068691938E-3</v>
      </c>
      <c r="AD70" s="93">
        <f t="shared" si="7"/>
        <v>1.1870960203025857E-3</v>
      </c>
      <c r="AE70" s="93">
        <f t="shared" si="7"/>
        <v>1.1871838020969089E-3</v>
      </c>
      <c r="AF70" s="93">
        <f t="shared" si="7"/>
        <v>1.187292211297257E-3</v>
      </c>
      <c r="AG70" s="78"/>
      <c r="AH70" s="78"/>
      <c r="AI70" s="78"/>
      <c r="AJ70" s="78"/>
    </row>
    <row r="71" spans="1:36" s="68" customFormat="1" ht="15" hidden="1" x14ac:dyDescent="0.25">
      <c r="A71" s="78" t="s">
        <v>408</v>
      </c>
      <c r="B71" s="93">
        <f t="shared" ref="B71:AF71" si="8">B10/B$59</f>
        <v>0</v>
      </c>
      <c r="C71" s="93">
        <f t="shared" si="8"/>
        <v>0</v>
      </c>
      <c r="D71" s="93">
        <f t="shared" si="8"/>
        <v>0</v>
      </c>
      <c r="E71" s="93">
        <f t="shared" si="8"/>
        <v>0</v>
      </c>
      <c r="F71" s="93">
        <f t="shared" si="8"/>
        <v>0</v>
      </c>
      <c r="G71" s="93">
        <f t="shared" si="8"/>
        <v>0</v>
      </c>
      <c r="H71" s="93">
        <f t="shared" si="8"/>
        <v>0</v>
      </c>
      <c r="I71" s="93">
        <f t="shared" si="8"/>
        <v>0</v>
      </c>
      <c r="J71" s="93">
        <f t="shared" si="8"/>
        <v>0</v>
      </c>
      <c r="K71" s="93">
        <f t="shared" si="8"/>
        <v>0</v>
      </c>
      <c r="L71" s="93">
        <f t="shared" si="8"/>
        <v>0</v>
      </c>
      <c r="M71" s="93">
        <f t="shared" si="8"/>
        <v>0</v>
      </c>
      <c r="N71" s="93">
        <f t="shared" si="8"/>
        <v>0</v>
      </c>
      <c r="O71" s="93">
        <f t="shared" si="8"/>
        <v>0</v>
      </c>
      <c r="P71" s="93">
        <f t="shared" si="8"/>
        <v>0</v>
      </c>
      <c r="Q71" s="93">
        <f t="shared" si="8"/>
        <v>0</v>
      </c>
      <c r="R71" s="93">
        <f t="shared" si="8"/>
        <v>0</v>
      </c>
      <c r="S71" s="93">
        <f t="shared" si="8"/>
        <v>0</v>
      </c>
      <c r="T71" s="93">
        <f t="shared" si="8"/>
        <v>0</v>
      </c>
      <c r="U71" s="93">
        <f t="shared" si="8"/>
        <v>0</v>
      </c>
      <c r="V71" s="93">
        <f t="shared" si="8"/>
        <v>0</v>
      </c>
      <c r="W71" s="93">
        <f t="shared" si="8"/>
        <v>0</v>
      </c>
      <c r="X71" s="93">
        <f t="shared" si="8"/>
        <v>0</v>
      </c>
      <c r="Y71" s="93">
        <f t="shared" si="8"/>
        <v>0</v>
      </c>
      <c r="Z71" s="93">
        <f t="shared" si="8"/>
        <v>0</v>
      </c>
      <c r="AA71" s="93">
        <f t="shared" si="8"/>
        <v>0</v>
      </c>
      <c r="AB71" s="93">
        <f t="shared" si="8"/>
        <v>0</v>
      </c>
      <c r="AC71" s="93">
        <f t="shared" si="8"/>
        <v>0</v>
      </c>
      <c r="AD71" s="93">
        <f t="shared" si="8"/>
        <v>0</v>
      </c>
      <c r="AE71" s="93">
        <f t="shared" si="8"/>
        <v>0</v>
      </c>
      <c r="AF71" s="93">
        <f t="shared" si="8"/>
        <v>0</v>
      </c>
      <c r="AG71" s="78"/>
      <c r="AH71" s="78"/>
      <c r="AI71" s="78"/>
      <c r="AJ71" s="78"/>
    </row>
    <row r="72" spans="1:36" s="68" customFormat="1" ht="15" hidden="1" x14ac:dyDescent="0.25">
      <c r="A72" s="78" t="s">
        <v>409</v>
      </c>
      <c r="B72" s="93">
        <f t="shared" ref="B72:AF72" si="9">B11/B$59</f>
        <v>0</v>
      </c>
      <c r="C72" s="93">
        <f t="shared" si="9"/>
        <v>0</v>
      </c>
      <c r="D72" s="93">
        <f t="shared" si="9"/>
        <v>0</v>
      </c>
      <c r="E72" s="93">
        <f t="shared" si="9"/>
        <v>0</v>
      </c>
      <c r="F72" s="93">
        <f t="shared" si="9"/>
        <v>0</v>
      </c>
      <c r="G72" s="93">
        <f t="shared" si="9"/>
        <v>0</v>
      </c>
      <c r="H72" s="93">
        <f t="shared" si="9"/>
        <v>0</v>
      </c>
      <c r="I72" s="93">
        <f t="shared" si="9"/>
        <v>0</v>
      </c>
      <c r="J72" s="93">
        <f t="shared" si="9"/>
        <v>0</v>
      </c>
      <c r="K72" s="93">
        <f t="shared" si="9"/>
        <v>0</v>
      </c>
      <c r="L72" s="93">
        <f t="shared" si="9"/>
        <v>0</v>
      </c>
      <c r="M72" s="93">
        <f t="shared" si="9"/>
        <v>0</v>
      </c>
      <c r="N72" s="93">
        <f t="shared" si="9"/>
        <v>0</v>
      </c>
      <c r="O72" s="93">
        <f t="shared" si="9"/>
        <v>0</v>
      </c>
      <c r="P72" s="93">
        <f t="shared" si="9"/>
        <v>0</v>
      </c>
      <c r="Q72" s="93">
        <f t="shared" si="9"/>
        <v>0</v>
      </c>
      <c r="R72" s="93">
        <f t="shared" si="9"/>
        <v>0</v>
      </c>
      <c r="S72" s="93">
        <f t="shared" si="9"/>
        <v>0</v>
      </c>
      <c r="T72" s="93">
        <f t="shared" si="9"/>
        <v>0</v>
      </c>
      <c r="U72" s="93">
        <f t="shared" si="9"/>
        <v>0</v>
      </c>
      <c r="V72" s="93">
        <f t="shared" si="9"/>
        <v>0</v>
      </c>
      <c r="W72" s="93">
        <f t="shared" si="9"/>
        <v>0</v>
      </c>
      <c r="X72" s="93">
        <f t="shared" si="9"/>
        <v>0</v>
      </c>
      <c r="Y72" s="93">
        <f t="shared" si="9"/>
        <v>0</v>
      </c>
      <c r="Z72" s="93">
        <f t="shared" si="9"/>
        <v>0</v>
      </c>
      <c r="AA72" s="93">
        <f t="shared" si="9"/>
        <v>0</v>
      </c>
      <c r="AB72" s="93">
        <f t="shared" si="9"/>
        <v>0</v>
      </c>
      <c r="AC72" s="93">
        <f t="shared" si="9"/>
        <v>0</v>
      </c>
      <c r="AD72" s="93">
        <f t="shared" si="9"/>
        <v>0</v>
      </c>
      <c r="AE72" s="93">
        <f t="shared" si="9"/>
        <v>0</v>
      </c>
      <c r="AF72" s="93">
        <f t="shared" si="9"/>
        <v>0</v>
      </c>
      <c r="AG72" s="78"/>
      <c r="AH72" s="78"/>
      <c r="AI72" s="78"/>
      <c r="AJ72" s="78"/>
    </row>
    <row r="73" spans="1:36" s="68" customFormat="1" ht="15" hidden="1" x14ac:dyDescent="0.25">
      <c r="A73" s="78" t="s">
        <v>410</v>
      </c>
      <c r="B73" s="93">
        <f t="shared" ref="B73:AF73" si="10">B12/B$59</f>
        <v>0</v>
      </c>
      <c r="C73" s="93">
        <f t="shared" si="10"/>
        <v>0</v>
      </c>
      <c r="D73" s="93">
        <f t="shared" si="10"/>
        <v>0</v>
      </c>
      <c r="E73" s="93">
        <f t="shared" si="10"/>
        <v>0</v>
      </c>
      <c r="F73" s="93">
        <f t="shared" si="10"/>
        <v>0</v>
      </c>
      <c r="G73" s="93">
        <f t="shared" si="10"/>
        <v>0</v>
      </c>
      <c r="H73" s="93">
        <f t="shared" si="10"/>
        <v>0</v>
      </c>
      <c r="I73" s="93">
        <f t="shared" si="10"/>
        <v>0</v>
      </c>
      <c r="J73" s="93">
        <f t="shared" si="10"/>
        <v>0</v>
      </c>
      <c r="K73" s="93">
        <f t="shared" si="10"/>
        <v>0</v>
      </c>
      <c r="L73" s="93">
        <f t="shared" si="10"/>
        <v>0</v>
      </c>
      <c r="M73" s="93">
        <f t="shared" si="10"/>
        <v>0</v>
      </c>
      <c r="N73" s="93">
        <f t="shared" si="10"/>
        <v>0</v>
      </c>
      <c r="O73" s="93">
        <f t="shared" si="10"/>
        <v>0</v>
      </c>
      <c r="P73" s="93">
        <f t="shared" si="10"/>
        <v>0</v>
      </c>
      <c r="Q73" s="93">
        <f t="shared" si="10"/>
        <v>0</v>
      </c>
      <c r="R73" s="93">
        <f t="shared" si="10"/>
        <v>0</v>
      </c>
      <c r="S73" s="93">
        <f t="shared" si="10"/>
        <v>0</v>
      </c>
      <c r="T73" s="93">
        <f t="shared" si="10"/>
        <v>0</v>
      </c>
      <c r="U73" s="93">
        <f t="shared" si="10"/>
        <v>0</v>
      </c>
      <c r="V73" s="93">
        <f t="shared" si="10"/>
        <v>0</v>
      </c>
      <c r="W73" s="93">
        <f t="shared" si="10"/>
        <v>0</v>
      </c>
      <c r="X73" s="93">
        <f t="shared" si="10"/>
        <v>0</v>
      </c>
      <c r="Y73" s="93">
        <f t="shared" si="10"/>
        <v>0</v>
      </c>
      <c r="Z73" s="93">
        <f t="shared" si="10"/>
        <v>0</v>
      </c>
      <c r="AA73" s="93">
        <f t="shared" si="10"/>
        <v>0</v>
      </c>
      <c r="AB73" s="93">
        <f t="shared" si="10"/>
        <v>0</v>
      </c>
      <c r="AC73" s="93">
        <f t="shared" si="10"/>
        <v>0</v>
      </c>
      <c r="AD73" s="93">
        <f t="shared" si="10"/>
        <v>0</v>
      </c>
      <c r="AE73" s="93">
        <f t="shared" si="10"/>
        <v>0</v>
      </c>
      <c r="AF73" s="93">
        <f t="shared" si="10"/>
        <v>0</v>
      </c>
      <c r="AG73" s="78"/>
      <c r="AH73" s="78"/>
      <c r="AI73" s="78"/>
      <c r="AJ73" s="78"/>
    </row>
    <row r="74" spans="1:36" s="68" customFormat="1" ht="15" hidden="1" x14ac:dyDescent="0.25">
      <c r="A74" s="78" t="s">
        <v>411</v>
      </c>
      <c r="B74" s="93">
        <f t="shared" ref="B74:AF74" si="11">B13/B$59</f>
        <v>0</v>
      </c>
      <c r="C74" s="93">
        <f t="shared" si="11"/>
        <v>0</v>
      </c>
      <c r="D74" s="93">
        <f t="shared" si="11"/>
        <v>0</v>
      </c>
      <c r="E74" s="93">
        <f t="shared" si="11"/>
        <v>0</v>
      </c>
      <c r="F74" s="93">
        <f t="shared" si="11"/>
        <v>0</v>
      </c>
      <c r="G74" s="93">
        <f t="shared" si="11"/>
        <v>0</v>
      </c>
      <c r="H74" s="93">
        <f t="shared" si="11"/>
        <v>0</v>
      </c>
      <c r="I74" s="93">
        <f t="shared" si="11"/>
        <v>0</v>
      </c>
      <c r="J74" s="93">
        <f t="shared" si="11"/>
        <v>0</v>
      </c>
      <c r="K74" s="93">
        <f t="shared" si="11"/>
        <v>0</v>
      </c>
      <c r="L74" s="93">
        <f t="shared" si="11"/>
        <v>0</v>
      </c>
      <c r="M74" s="93">
        <f t="shared" si="11"/>
        <v>0</v>
      </c>
      <c r="N74" s="93">
        <f t="shared" si="11"/>
        <v>0</v>
      </c>
      <c r="O74" s="93">
        <f t="shared" si="11"/>
        <v>0</v>
      </c>
      <c r="P74" s="93">
        <f t="shared" si="11"/>
        <v>0</v>
      </c>
      <c r="Q74" s="93">
        <f t="shared" si="11"/>
        <v>0</v>
      </c>
      <c r="R74" s="93">
        <f t="shared" si="11"/>
        <v>0</v>
      </c>
      <c r="S74" s="93">
        <f t="shared" si="11"/>
        <v>0</v>
      </c>
      <c r="T74" s="93">
        <f t="shared" si="11"/>
        <v>0</v>
      </c>
      <c r="U74" s="93">
        <f t="shared" si="11"/>
        <v>0</v>
      </c>
      <c r="V74" s="93">
        <f t="shared" si="11"/>
        <v>0</v>
      </c>
      <c r="W74" s="93">
        <f t="shared" si="11"/>
        <v>0</v>
      </c>
      <c r="X74" s="93">
        <f t="shared" si="11"/>
        <v>0</v>
      </c>
      <c r="Y74" s="93">
        <f t="shared" si="11"/>
        <v>0</v>
      </c>
      <c r="Z74" s="93">
        <f t="shared" si="11"/>
        <v>0</v>
      </c>
      <c r="AA74" s="93">
        <f t="shared" si="11"/>
        <v>0</v>
      </c>
      <c r="AB74" s="93">
        <f t="shared" si="11"/>
        <v>0</v>
      </c>
      <c r="AC74" s="93">
        <f t="shared" si="11"/>
        <v>0</v>
      </c>
      <c r="AD74" s="93">
        <f t="shared" si="11"/>
        <v>0</v>
      </c>
      <c r="AE74" s="93">
        <f t="shared" si="11"/>
        <v>0</v>
      </c>
      <c r="AF74" s="93">
        <f t="shared" si="11"/>
        <v>0</v>
      </c>
      <c r="AG74" s="78"/>
      <c r="AH74" s="78"/>
      <c r="AI74" s="78"/>
      <c r="AJ74" s="78"/>
    </row>
    <row r="75" spans="1:36" s="68" customFormat="1" ht="15" hidden="1" x14ac:dyDescent="0.25">
      <c r="A75" s="78" t="s">
        <v>412</v>
      </c>
      <c r="B75" s="93">
        <f t="shared" ref="B75:AF75" si="12">B14/B$59</f>
        <v>0</v>
      </c>
      <c r="C75" s="93">
        <f t="shared" si="12"/>
        <v>0</v>
      </c>
      <c r="D75" s="93">
        <f t="shared" si="12"/>
        <v>0</v>
      </c>
      <c r="E75" s="93">
        <f t="shared" si="12"/>
        <v>0</v>
      </c>
      <c r="F75" s="93">
        <f t="shared" si="12"/>
        <v>0</v>
      </c>
      <c r="G75" s="93">
        <f t="shared" si="12"/>
        <v>0</v>
      </c>
      <c r="H75" s="93">
        <f t="shared" si="12"/>
        <v>0</v>
      </c>
      <c r="I75" s="93">
        <f t="shared" si="12"/>
        <v>0</v>
      </c>
      <c r="J75" s="93">
        <f t="shared" si="12"/>
        <v>0</v>
      </c>
      <c r="K75" s="93">
        <f t="shared" si="12"/>
        <v>0</v>
      </c>
      <c r="L75" s="93">
        <f t="shared" si="12"/>
        <v>0</v>
      </c>
      <c r="M75" s="93">
        <f t="shared" si="12"/>
        <v>0</v>
      </c>
      <c r="N75" s="93">
        <f t="shared" si="12"/>
        <v>0</v>
      </c>
      <c r="O75" s="93">
        <f t="shared" si="12"/>
        <v>0</v>
      </c>
      <c r="P75" s="93">
        <f t="shared" si="12"/>
        <v>0</v>
      </c>
      <c r="Q75" s="93">
        <f t="shared" si="12"/>
        <v>0</v>
      </c>
      <c r="R75" s="93">
        <f t="shared" si="12"/>
        <v>0</v>
      </c>
      <c r="S75" s="93">
        <f t="shared" si="12"/>
        <v>0</v>
      </c>
      <c r="T75" s="93">
        <f t="shared" si="12"/>
        <v>0</v>
      </c>
      <c r="U75" s="93">
        <f t="shared" si="12"/>
        <v>0</v>
      </c>
      <c r="V75" s="93">
        <f t="shared" si="12"/>
        <v>0</v>
      </c>
      <c r="W75" s="93">
        <f t="shared" si="12"/>
        <v>0</v>
      </c>
      <c r="X75" s="93">
        <f t="shared" si="12"/>
        <v>0</v>
      </c>
      <c r="Y75" s="93">
        <f t="shared" si="12"/>
        <v>0</v>
      </c>
      <c r="Z75" s="93">
        <f t="shared" si="12"/>
        <v>0</v>
      </c>
      <c r="AA75" s="93">
        <f t="shared" si="12"/>
        <v>0</v>
      </c>
      <c r="AB75" s="93">
        <f t="shared" si="12"/>
        <v>0</v>
      </c>
      <c r="AC75" s="93">
        <f t="shared" si="12"/>
        <v>0</v>
      </c>
      <c r="AD75" s="93">
        <f t="shared" si="12"/>
        <v>0</v>
      </c>
      <c r="AE75" s="93">
        <f t="shared" si="12"/>
        <v>0</v>
      </c>
      <c r="AF75" s="93">
        <f t="shared" si="12"/>
        <v>0</v>
      </c>
      <c r="AG75" s="78"/>
      <c r="AH75" s="78"/>
      <c r="AI75" s="78"/>
      <c r="AJ75" s="78"/>
    </row>
    <row r="76" spans="1:36" s="68" customFormat="1" ht="15" hidden="1" x14ac:dyDescent="0.25">
      <c r="A76" s="78" t="s">
        <v>413</v>
      </c>
      <c r="B76" s="93">
        <f t="shared" ref="B76:AF76" si="13">B15/B$59</f>
        <v>0</v>
      </c>
      <c r="C76" s="93">
        <f t="shared" si="13"/>
        <v>0</v>
      </c>
      <c r="D76" s="93">
        <f t="shared" si="13"/>
        <v>0</v>
      </c>
      <c r="E76" s="93">
        <f t="shared" si="13"/>
        <v>0</v>
      </c>
      <c r="F76" s="93">
        <f t="shared" si="13"/>
        <v>0</v>
      </c>
      <c r="G76" s="93">
        <f t="shared" si="13"/>
        <v>0</v>
      </c>
      <c r="H76" s="93">
        <f t="shared" si="13"/>
        <v>0</v>
      </c>
      <c r="I76" s="93">
        <f t="shared" si="13"/>
        <v>0</v>
      </c>
      <c r="J76" s="93">
        <f t="shared" si="13"/>
        <v>0</v>
      </c>
      <c r="K76" s="93">
        <f t="shared" si="13"/>
        <v>0</v>
      </c>
      <c r="L76" s="93">
        <f t="shared" si="13"/>
        <v>0</v>
      </c>
      <c r="M76" s="93">
        <f t="shared" si="13"/>
        <v>0</v>
      </c>
      <c r="N76" s="93">
        <f t="shared" si="13"/>
        <v>0</v>
      </c>
      <c r="O76" s="93">
        <f t="shared" si="13"/>
        <v>0</v>
      </c>
      <c r="P76" s="93">
        <f t="shared" si="13"/>
        <v>0</v>
      </c>
      <c r="Q76" s="93">
        <f t="shared" si="13"/>
        <v>0</v>
      </c>
      <c r="R76" s="93">
        <f t="shared" si="13"/>
        <v>0</v>
      </c>
      <c r="S76" s="93">
        <f t="shared" si="13"/>
        <v>0</v>
      </c>
      <c r="T76" s="93">
        <f t="shared" si="13"/>
        <v>0</v>
      </c>
      <c r="U76" s="93">
        <f t="shared" si="13"/>
        <v>0</v>
      </c>
      <c r="V76" s="93">
        <f t="shared" si="13"/>
        <v>0</v>
      </c>
      <c r="W76" s="93">
        <f t="shared" si="13"/>
        <v>0</v>
      </c>
      <c r="X76" s="93">
        <f t="shared" si="13"/>
        <v>0</v>
      </c>
      <c r="Y76" s="93">
        <f t="shared" si="13"/>
        <v>0</v>
      </c>
      <c r="Z76" s="93">
        <f t="shared" si="13"/>
        <v>0</v>
      </c>
      <c r="AA76" s="93">
        <f t="shared" si="13"/>
        <v>0</v>
      </c>
      <c r="AB76" s="93">
        <f t="shared" si="13"/>
        <v>0</v>
      </c>
      <c r="AC76" s="93">
        <f t="shared" si="13"/>
        <v>0</v>
      </c>
      <c r="AD76" s="93">
        <f t="shared" si="13"/>
        <v>0</v>
      </c>
      <c r="AE76" s="93">
        <f t="shared" si="13"/>
        <v>0</v>
      </c>
      <c r="AF76" s="93">
        <f t="shared" si="13"/>
        <v>0</v>
      </c>
      <c r="AG76" s="78"/>
      <c r="AH76" s="78"/>
      <c r="AI76" s="78"/>
      <c r="AJ76" s="78"/>
    </row>
    <row r="77" spans="1:36" s="68" customFormat="1" ht="15" hidden="1" x14ac:dyDescent="0.25">
      <c r="A77" s="78" t="s">
        <v>414</v>
      </c>
      <c r="B77" s="93">
        <f t="shared" ref="B77:AF77" si="14">B16/B$59</f>
        <v>0</v>
      </c>
      <c r="C77" s="93">
        <f t="shared" si="14"/>
        <v>0</v>
      </c>
      <c r="D77" s="93">
        <f t="shared" si="14"/>
        <v>0</v>
      </c>
      <c r="E77" s="93">
        <f t="shared" si="14"/>
        <v>0</v>
      </c>
      <c r="F77" s="93">
        <f t="shared" si="14"/>
        <v>0</v>
      </c>
      <c r="G77" s="93">
        <f t="shared" si="14"/>
        <v>0</v>
      </c>
      <c r="H77" s="93">
        <f t="shared" si="14"/>
        <v>0</v>
      </c>
      <c r="I77" s="93">
        <f t="shared" si="14"/>
        <v>0</v>
      </c>
      <c r="J77" s="93">
        <f t="shared" si="14"/>
        <v>0</v>
      </c>
      <c r="K77" s="93">
        <f t="shared" si="14"/>
        <v>0</v>
      </c>
      <c r="L77" s="93">
        <f t="shared" si="14"/>
        <v>0</v>
      </c>
      <c r="M77" s="93">
        <f t="shared" si="14"/>
        <v>0</v>
      </c>
      <c r="N77" s="93">
        <f t="shared" si="14"/>
        <v>0</v>
      </c>
      <c r="O77" s="93">
        <f t="shared" si="14"/>
        <v>0</v>
      </c>
      <c r="P77" s="93">
        <f t="shared" si="14"/>
        <v>0</v>
      </c>
      <c r="Q77" s="93">
        <f t="shared" si="14"/>
        <v>0</v>
      </c>
      <c r="R77" s="93">
        <f t="shared" si="14"/>
        <v>0</v>
      </c>
      <c r="S77" s="93">
        <f t="shared" si="14"/>
        <v>0</v>
      </c>
      <c r="T77" s="93">
        <f t="shared" si="14"/>
        <v>0</v>
      </c>
      <c r="U77" s="93">
        <f t="shared" si="14"/>
        <v>0</v>
      </c>
      <c r="V77" s="93">
        <f t="shared" si="14"/>
        <v>0</v>
      </c>
      <c r="W77" s="93">
        <f t="shared" si="14"/>
        <v>0</v>
      </c>
      <c r="X77" s="93">
        <f t="shared" si="14"/>
        <v>0</v>
      </c>
      <c r="Y77" s="93">
        <f t="shared" si="14"/>
        <v>0</v>
      </c>
      <c r="Z77" s="93">
        <f t="shared" si="14"/>
        <v>0</v>
      </c>
      <c r="AA77" s="93">
        <f t="shared" si="14"/>
        <v>0</v>
      </c>
      <c r="AB77" s="93">
        <f t="shared" si="14"/>
        <v>0</v>
      </c>
      <c r="AC77" s="93">
        <f t="shared" si="14"/>
        <v>0</v>
      </c>
      <c r="AD77" s="93">
        <f t="shared" si="14"/>
        <v>0</v>
      </c>
      <c r="AE77" s="93">
        <f t="shared" si="14"/>
        <v>0</v>
      </c>
      <c r="AF77" s="93">
        <f t="shared" si="14"/>
        <v>0</v>
      </c>
      <c r="AG77" s="78"/>
      <c r="AH77" s="78"/>
      <c r="AI77" s="78"/>
      <c r="AJ77" s="78"/>
    </row>
    <row r="78" spans="1:36" s="68" customFormat="1" ht="15" hidden="1" x14ac:dyDescent="0.25">
      <c r="A78" s="78" t="s">
        <v>415</v>
      </c>
      <c r="B78" s="93">
        <f t="shared" ref="B78:AF78" si="15">B17/B$59</f>
        <v>0</v>
      </c>
      <c r="C78" s="93">
        <f t="shared" si="15"/>
        <v>0</v>
      </c>
      <c r="D78" s="93">
        <f t="shared" si="15"/>
        <v>0</v>
      </c>
      <c r="E78" s="93">
        <f t="shared" si="15"/>
        <v>0</v>
      </c>
      <c r="F78" s="93">
        <f t="shared" si="15"/>
        <v>0</v>
      </c>
      <c r="G78" s="93">
        <f t="shared" si="15"/>
        <v>0</v>
      </c>
      <c r="H78" s="93">
        <f t="shared" si="15"/>
        <v>0</v>
      </c>
      <c r="I78" s="93">
        <f t="shared" si="15"/>
        <v>0</v>
      </c>
      <c r="J78" s="93">
        <f t="shared" si="15"/>
        <v>0</v>
      </c>
      <c r="K78" s="93">
        <f t="shared" si="15"/>
        <v>0</v>
      </c>
      <c r="L78" s="93">
        <f t="shared" si="15"/>
        <v>0</v>
      </c>
      <c r="M78" s="93">
        <f t="shared" si="15"/>
        <v>0</v>
      </c>
      <c r="N78" s="93">
        <f t="shared" si="15"/>
        <v>0</v>
      </c>
      <c r="O78" s="93">
        <f t="shared" si="15"/>
        <v>0</v>
      </c>
      <c r="P78" s="93">
        <f t="shared" si="15"/>
        <v>0</v>
      </c>
      <c r="Q78" s="93">
        <f t="shared" si="15"/>
        <v>0</v>
      </c>
      <c r="R78" s="93">
        <f t="shared" si="15"/>
        <v>0</v>
      </c>
      <c r="S78" s="93">
        <f t="shared" si="15"/>
        <v>0</v>
      </c>
      <c r="T78" s="93">
        <f t="shared" si="15"/>
        <v>0</v>
      </c>
      <c r="U78" s="93">
        <f t="shared" si="15"/>
        <v>0</v>
      </c>
      <c r="V78" s="93">
        <f t="shared" si="15"/>
        <v>0</v>
      </c>
      <c r="W78" s="93">
        <f t="shared" si="15"/>
        <v>0</v>
      </c>
      <c r="X78" s="93">
        <f t="shared" si="15"/>
        <v>0</v>
      </c>
      <c r="Y78" s="93">
        <f t="shared" si="15"/>
        <v>0</v>
      </c>
      <c r="Z78" s="93">
        <f t="shared" si="15"/>
        <v>0</v>
      </c>
      <c r="AA78" s="93">
        <f t="shared" si="15"/>
        <v>0</v>
      </c>
      <c r="AB78" s="93">
        <f t="shared" si="15"/>
        <v>0</v>
      </c>
      <c r="AC78" s="93">
        <f t="shared" si="15"/>
        <v>0</v>
      </c>
      <c r="AD78" s="93">
        <f t="shared" si="15"/>
        <v>0</v>
      </c>
      <c r="AE78" s="93">
        <f t="shared" si="15"/>
        <v>0</v>
      </c>
      <c r="AF78" s="93">
        <f t="shared" si="15"/>
        <v>0</v>
      </c>
      <c r="AG78" s="78"/>
      <c r="AH78" s="78"/>
      <c r="AI78" s="78"/>
      <c r="AJ78" s="78"/>
    </row>
    <row r="79" spans="1:36" s="68" customFormat="1" ht="15" hidden="1" x14ac:dyDescent="0.25">
      <c r="A79" s="78" t="s">
        <v>416</v>
      </c>
      <c r="B79" s="93">
        <f t="shared" ref="B79:AF79" si="16">B18/B$59</f>
        <v>0</v>
      </c>
      <c r="C79" s="93">
        <f t="shared" si="16"/>
        <v>0</v>
      </c>
      <c r="D79" s="93">
        <f t="shared" si="16"/>
        <v>0</v>
      </c>
      <c r="E79" s="93">
        <f t="shared" si="16"/>
        <v>0</v>
      </c>
      <c r="F79" s="93">
        <f t="shared" si="16"/>
        <v>0</v>
      </c>
      <c r="G79" s="93">
        <f t="shared" si="16"/>
        <v>0</v>
      </c>
      <c r="H79" s="93">
        <f t="shared" si="16"/>
        <v>0</v>
      </c>
      <c r="I79" s="93">
        <f t="shared" si="16"/>
        <v>0</v>
      </c>
      <c r="J79" s="93">
        <f t="shared" si="16"/>
        <v>0</v>
      </c>
      <c r="K79" s="93">
        <f t="shared" si="16"/>
        <v>0</v>
      </c>
      <c r="L79" s="93">
        <f t="shared" si="16"/>
        <v>0</v>
      </c>
      <c r="M79" s="93">
        <f t="shared" si="16"/>
        <v>0</v>
      </c>
      <c r="N79" s="93">
        <f t="shared" si="16"/>
        <v>0</v>
      </c>
      <c r="O79" s="93">
        <f t="shared" si="16"/>
        <v>0</v>
      </c>
      <c r="P79" s="93">
        <f t="shared" si="16"/>
        <v>0</v>
      </c>
      <c r="Q79" s="93">
        <f t="shared" si="16"/>
        <v>0</v>
      </c>
      <c r="R79" s="93">
        <f t="shared" si="16"/>
        <v>0</v>
      </c>
      <c r="S79" s="93">
        <f t="shared" si="16"/>
        <v>0</v>
      </c>
      <c r="T79" s="93">
        <f t="shared" si="16"/>
        <v>0</v>
      </c>
      <c r="U79" s="93">
        <f t="shared" si="16"/>
        <v>0</v>
      </c>
      <c r="V79" s="93">
        <f t="shared" si="16"/>
        <v>0</v>
      </c>
      <c r="W79" s="93">
        <f t="shared" si="16"/>
        <v>0</v>
      </c>
      <c r="X79" s="93">
        <f t="shared" si="16"/>
        <v>0</v>
      </c>
      <c r="Y79" s="93">
        <f t="shared" si="16"/>
        <v>0</v>
      </c>
      <c r="Z79" s="93">
        <f t="shared" si="16"/>
        <v>0</v>
      </c>
      <c r="AA79" s="93">
        <f t="shared" si="16"/>
        <v>0</v>
      </c>
      <c r="AB79" s="93">
        <f t="shared" si="16"/>
        <v>0</v>
      </c>
      <c r="AC79" s="93">
        <f t="shared" si="16"/>
        <v>0</v>
      </c>
      <c r="AD79" s="93">
        <f t="shared" si="16"/>
        <v>0</v>
      </c>
      <c r="AE79" s="93">
        <f t="shared" si="16"/>
        <v>0</v>
      </c>
      <c r="AF79" s="93">
        <f t="shared" si="16"/>
        <v>0</v>
      </c>
      <c r="AG79" s="78"/>
      <c r="AH79" s="78"/>
      <c r="AI79" s="78"/>
      <c r="AJ79" s="78"/>
    </row>
    <row r="80" spans="1:36" s="68" customFormat="1" ht="15" hidden="1" x14ac:dyDescent="0.25">
      <c r="A80" s="78" t="s">
        <v>417</v>
      </c>
      <c r="B80" s="93">
        <f t="shared" ref="B80:AF80" si="17">B19/B$59</f>
        <v>0</v>
      </c>
      <c r="C80" s="93">
        <f t="shared" si="17"/>
        <v>0</v>
      </c>
      <c r="D80" s="93">
        <f t="shared" si="17"/>
        <v>0</v>
      </c>
      <c r="E80" s="93">
        <f t="shared" si="17"/>
        <v>0</v>
      </c>
      <c r="F80" s="93">
        <f t="shared" si="17"/>
        <v>0</v>
      </c>
      <c r="G80" s="93">
        <f t="shared" si="17"/>
        <v>0</v>
      </c>
      <c r="H80" s="93">
        <f t="shared" si="17"/>
        <v>0</v>
      </c>
      <c r="I80" s="93">
        <f t="shared" si="17"/>
        <v>0</v>
      </c>
      <c r="J80" s="93">
        <f t="shared" si="17"/>
        <v>0</v>
      </c>
      <c r="K80" s="93">
        <f t="shared" si="17"/>
        <v>0</v>
      </c>
      <c r="L80" s="93">
        <f t="shared" si="17"/>
        <v>0</v>
      </c>
      <c r="M80" s="93">
        <f t="shared" si="17"/>
        <v>0</v>
      </c>
      <c r="N80" s="93">
        <f t="shared" si="17"/>
        <v>0</v>
      </c>
      <c r="O80" s="93">
        <f t="shared" si="17"/>
        <v>0</v>
      </c>
      <c r="P80" s="93">
        <f t="shared" si="17"/>
        <v>0</v>
      </c>
      <c r="Q80" s="93">
        <f t="shared" si="17"/>
        <v>0</v>
      </c>
      <c r="R80" s="93">
        <f t="shared" si="17"/>
        <v>0</v>
      </c>
      <c r="S80" s="93">
        <f t="shared" si="17"/>
        <v>0</v>
      </c>
      <c r="T80" s="93">
        <f t="shared" si="17"/>
        <v>0</v>
      </c>
      <c r="U80" s="93">
        <f t="shared" si="17"/>
        <v>0</v>
      </c>
      <c r="V80" s="93">
        <f t="shared" si="17"/>
        <v>0</v>
      </c>
      <c r="W80" s="93">
        <f t="shared" si="17"/>
        <v>0</v>
      </c>
      <c r="X80" s="93">
        <f t="shared" si="17"/>
        <v>0</v>
      </c>
      <c r="Y80" s="93">
        <f t="shared" si="17"/>
        <v>0</v>
      </c>
      <c r="Z80" s="93">
        <f t="shared" si="17"/>
        <v>0</v>
      </c>
      <c r="AA80" s="93">
        <f t="shared" si="17"/>
        <v>0</v>
      </c>
      <c r="AB80" s="93">
        <f t="shared" si="17"/>
        <v>0</v>
      </c>
      <c r="AC80" s="93">
        <f t="shared" si="17"/>
        <v>0</v>
      </c>
      <c r="AD80" s="93">
        <f t="shared" si="17"/>
        <v>0</v>
      </c>
      <c r="AE80" s="93">
        <f t="shared" si="17"/>
        <v>0</v>
      </c>
      <c r="AF80" s="93">
        <f t="shared" si="17"/>
        <v>0</v>
      </c>
      <c r="AG80" s="78"/>
      <c r="AH80" s="78"/>
      <c r="AI80" s="78"/>
      <c r="AJ80" s="78"/>
    </row>
    <row r="81" spans="1:36" s="68" customFormat="1" ht="15" hidden="1" x14ac:dyDescent="0.25">
      <c r="A81" s="78"/>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row>
    <row r="82" spans="1:36" s="68" customFormat="1" ht="15" hidden="1" x14ac:dyDescent="0.25">
      <c r="A82" s="78" t="s">
        <v>421</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row>
    <row r="83" spans="1:36" s="68" customFormat="1" ht="15" hidden="1" x14ac:dyDescent="0.25">
      <c r="A83" s="78" t="s">
        <v>420</v>
      </c>
      <c r="B83" s="76">
        <v>2020</v>
      </c>
      <c r="C83" s="76">
        <v>2021</v>
      </c>
      <c r="D83" s="76">
        <v>2022</v>
      </c>
      <c r="E83" s="76">
        <v>2023</v>
      </c>
      <c r="F83" s="76">
        <v>2024</v>
      </c>
      <c r="G83" s="76">
        <v>2025</v>
      </c>
      <c r="H83" s="76">
        <v>2026</v>
      </c>
      <c r="I83" s="76">
        <v>2027</v>
      </c>
      <c r="J83" s="76">
        <v>2028</v>
      </c>
      <c r="K83" s="76">
        <v>2029</v>
      </c>
      <c r="L83" s="76">
        <v>2030</v>
      </c>
      <c r="M83" s="76">
        <v>2031</v>
      </c>
      <c r="N83" s="76">
        <v>2032</v>
      </c>
      <c r="O83" s="76">
        <v>2033</v>
      </c>
      <c r="P83" s="76">
        <v>2034</v>
      </c>
      <c r="Q83" s="76">
        <v>2035</v>
      </c>
      <c r="R83" s="76">
        <v>2036</v>
      </c>
      <c r="S83" s="76">
        <v>2037</v>
      </c>
      <c r="T83" s="76">
        <v>2038</v>
      </c>
      <c r="U83" s="76">
        <v>2039</v>
      </c>
      <c r="V83" s="76">
        <v>2040</v>
      </c>
      <c r="W83" s="76">
        <v>2041</v>
      </c>
      <c r="X83" s="76">
        <v>2042</v>
      </c>
      <c r="Y83" s="76">
        <v>2043</v>
      </c>
      <c r="Z83" s="76">
        <v>2044</v>
      </c>
      <c r="AA83" s="76">
        <v>2045</v>
      </c>
      <c r="AB83" s="76">
        <v>2046</v>
      </c>
      <c r="AC83" s="76">
        <v>2047</v>
      </c>
      <c r="AD83" s="76">
        <v>2048</v>
      </c>
      <c r="AE83" s="76">
        <v>2049</v>
      </c>
      <c r="AF83" s="76">
        <v>2050</v>
      </c>
      <c r="AG83" s="78"/>
      <c r="AH83" s="78"/>
      <c r="AI83" s="78"/>
      <c r="AJ83" s="78"/>
    </row>
    <row r="84" spans="1:36" s="68" customFormat="1" ht="15" hidden="1" x14ac:dyDescent="0.25">
      <c r="A84" s="78" t="s">
        <v>402</v>
      </c>
      <c r="B84" s="93">
        <f t="shared" ref="B84:AF84" si="18">B23/B$59</f>
        <v>0</v>
      </c>
      <c r="C84" s="93">
        <f t="shared" si="18"/>
        <v>0</v>
      </c>
      <c r="D84" s="93">
        <f t="shared" si="18"/>
        <v>0</v>
      </c>
      <c r="E84" s="93">
        <f t="shared" si="18"/>
        <v>0</v>
      </c>
      <c r="F84" s="93">
        <f t="shared" si="18"/>
        <v>0</v>
      </c>
      <c r="G84" s="93">
        <f t="shared" si="18"/>
        <v>0</v>
      </c>
      <c r="H84" s="93">
        <f t="shared" si="18"/>
        <v>0</v>
      </c>
      <c r="I84" s="93">
        <f t="shared" si="18"/>
        <v>0</v>
      </c>
      <c r="J84" s="93">
        <f t="shared" si="18"/>
        <v>0</v>
      </c>
      <c r="K84" s="93">
        <f t="shared" si="18"/>
        <v>0</v>
      </c>
      <c r="L84" s="93">
        <f t="shared" si="18"/>
        <v>0</v>
      </c>
      <c r="M84" s="93">
        <f t="shared" si="18"/>
        <v>0</v>
      </c>
      <c r="N84" s="93">
        <f t="shared" si="18"/>
        <v>0</v>
      </c>
      <c r="O84" s="93">
        <f t="shared" si="18"/>
        <v>0</v>
      </c>
      <c r="P84" s="93">
        <f t="shared" si="18"/>
        <v>0</v>
      </c>
      <c r="Q84" s="93">
        <f t="shared" si="18"/>
        <v>0</v>
      </c>
      <c r="R84" s="93">
        <f t="shared" si="18"/>
        <v>0</v>
      </c>
      <c r="S84" s="93">
        <f t="shared" si="18"/>
        <v>0</v>
      </c>
      <c r="T84" s="93">
        <f t="shared" si="18"/>
        <v>0</v>
      </c>
      <c r="U84" s="93">
        <f t="shared" si="18"/>
        <v>0</v>
      </c>
      <c r="V84" s="93">
        <f t="shared" si="18"/>
        <v>0</v>
      </c>
      <c r="W84" s="93">
        <f t="shared" si="18"/>
        <v>0</v>
      </c>
      <c r="X84" s="93">
        <f t="shared" si="18"/>
        <v>0</v>
      </c>
      <c r="Y84" s="93">
        <f t="shared" si="18"/>
        <v>0</v>
      </c>
      <c r="Z84" s="93">
        <f t="shared" si="18"/>
        <v>0</v>
      </c>
      <c r="AA84" s="93">
        <f t="shared" si="18"/>
        <v>0</v>
      </c>
      <c r="AB84" s="93">
        <f t="shared" si="18"/>
        <v>0</v>
      </c>
      <c r="AC84" s="93">
        <f t="shared" si="18"/>
        <v>0</v>
      </c>
      <c r="AD84" s="93">
        <f t="shared" si="18"/>
        <v>0</v>
      </c>
      <c r="AE84" s="93">
        <f t="shared" si="18"/>
        <v>0</v>
      </c>
      <c r="AF84" s="93">
        <f t="shared" si="18"/>
        <v>0</v>
      </c>
      <c r="AG84" s="78"/>
      <c r="AH84" s="78"/>
      <c r="AI84" s="78"/>
      <c r="AJ84" s="78"/>
    </row>
    <row r="85" spans="1:36" s="68" customFormat="1" ht="15" hidden="1" x14ac:dyDescent="0.25">
      <c r="A85" s="78" t="s">
        <v>403</v>
      </c>
      <c r="B85" s="93">
        <f t="shared" ref="B85:AF85" si="19">B24/B$59</f>
        <v>0</v>
      </c>
      <c r="C85" s="93">
        <f t="shared" si="19"/>
        <v>0</v>
      </c>
      <c r="D85" s="93">
        <f t="shared" si="19"/>
        <v>0</v>
      </c>
      <c r="E85" s="93">
        <f t="shared" si="19"/>
        <v>0</v>
      </c>
      <c r="F85" s="93">
        <f t="shared" si="19"/>
        <v>0</v>
      </c>
      <c r="G85" s="93">
        <f t="shared" si="19"/>
        <v>0</v>
      </c>
      <c r="H85" s="93">
        <f t="shared" si="19"/>
        <v>0</v>
      </c>
      <c r="I85" s="93">
        <f t="shared" si="19"/>
        <v>0</v>
      </c>
      <c r="J85" s="93">
        <f t="shared" si="19"/>
        <v>0</v>
      </c>
      <c r="K85" s="93">
        <f t="shared" si="19"/>
        <v>0</v>
      </c>
      <c r="L85" s="93">
        <f t="shared" si="19"/>
        <v>0</v>
      </c>
      <c r="M85" s="93">
        <f t="shared" si="19"/>
        <v>0</v>
      </c>
      <c r="N85" s="93">
        <f t="shared" si="19"/>
        <v>0</v>
      </c>
      <c r="O85" s="93">
        <f t="shared" si="19"/>
        <v>0</v>
      </c>
      <c r="P85" s="93">
        <f t="shared" si="19"/>
        <v>8.1012234585134803E-10</v>
      </c>
      <c r="Q85" s="93">
        <f t="shared" si="19"/>
        <v>1.5448734668606196E-9</v>
      </c>
      <c r="R85" s="93">
        <f t="shared" si="19"/>
        <v>2.9486739141479015E-9</v>
      </c>
      <c r="S85" s="93">
        <f t="shared" si="19"/>
        <v>5.0089752177530677E-9</v>
      </c>
      <c r="T85" s="93">
        <f t="shared" si="19"/>
        <v>1.0416476905945366E-8</v>
      </c>
      <c r="U85" s="93">
        <f t="shared" si="19"/>
        <v>1.8873198175517416E-8</v>
      </c>
      <c r="V85" s="93">
        <f t="shared" si="19"/>
        <v>3.4513075921537515E-8</v>
      </c>
      <c r="W85" s="93">
        <f t="shared" si="19"/>
        <v>6.1636862418664378E-8</v>
      </c>
      <c r="X85" s="93">
        <f t="shared" si="19"/>
        <v>8.5898724759872607E-8</v>
      </c>
      <c r="Y85" s="93">
        <f t="shared" si="19"/>
        <v>1.1255404404408217E-7</v>
      </c>
      <c r="Z85" s="93">
        <f t="shared" si="19"/>
        <v>1.3527496600068385E-7</v>
      </c>
      <c r="AA85" s="93">
        <f t="shared" si="19"/>
        <v>1.5792512540784682E-7</v>
      </c>
      <c r="AB85" s="93">
        <f t="shared" si="19"/>
        <v>1.7850388387871756E-7</v>
      </c>
      <c r="AC85" s="93">
        <f t="shared" si="19"/>
        <v>1.973942297391014E-7</v>
      </c>
      <c r="AD85" s="93">
        <f t="shared" si="19"/>
        <v>2.1731116300171272E-7</v>
      </c>
      <c r="AE85" s="93">
        <f t="shared" si="19"/>
        <v>2.3894742199179355E-7</v>
      </c>
      <c r="AF85" s="93">
        <f t="shared" si="19"/>
        <v>2.5930767664660939E-7</v>
      </c>
      <c r="AG85" s="78"/>
      <c r="AH85" s="78"/>
      <c r="AI85" s="78"/>
      <c r="AJ85" s="78"/>
    </row>
    <row r="86" spans="1:36" s="68" customFormat="1" ht="15" hidden="1" x14ac:dyDescent="0.25">
      <c r="A86" s="78" t="s">
        <v>404</v>
      </c>
      <c r="B86" s="93">
        <f t="shared" ref="B86:AF86" si="20">B25/B$59</f>
        <v>0</v>
      </c>
      <c r="C86" s="93">
        <f t="shared" si="20"/>
        <v>0</v>
      </c>
      <c r="D86" s="93">
        <f t="shared" si="20"/>
        <v>0</v>
      </c>
      <c r="E86" s="93">
        <f t="shared" si="20"/>
        <v>0</v>
      </c>
      <c r="F86" s="93">
        <f t="shared" si="20"/>
        <v>0</v>
      </c>
      <c r="G86" s="93">
        <f t="shared" si="20"/>
        <v>0</v>
      </c>
      <c r="H86" s="93">
        <f t="shared" si="20"/>
        <v>0</v>
      </c>
      <c r="I86" s="93">
        <f t="shared" si="20"/>
        <v>0</v>
      </c>
      <c r="J86" s="93">
        <f t="shared" si="20"/>
        <v>0</v>
      </c>
      <c r="K86" s="93">
        <f t="shared" si="20"/>
        <v>0</v>
      </c>
      <c r="L86" s="93">
        <f t="shared" si="20"/>
        <v>0</v>
      </c>
      <c r="M86" s="93">
        <f t="shared" si="20"/>
        <v>0</v>
      </c>
      <c r="N86" s="93">
        <f t="shared" si="20"/>
        <v>0</v>
      </c>
      <c r="O86" s="93">
        <f t="shared" si="20"/>
        <v>0</v>
      </c>
      <c r="P86" s="93">
        <f t="shared" si="20"/>
        <v>0</v>
      </c>
      <c r="Q86" s="93">
        <f t="shared" si="20"/>
        <v>0</v>
      </c>
      <c r="R86" s="93">
        <f t="shared" si="20"/>
        <v>0</v>
      </c>
      <c r="S86" s="93">
        <f t="shared" si="20"/>
        <v>0</v>
      </c>
      <c r="T86" s="93">
        <f t="shared" si="20"/>
        <v>0</v>
      </c>
      <c r="U86" s="93">
        <f t="shared" si="20"/>
        <v>0</v>
      </c>
      <c r="V86" s="93">
        <f t="shared" si="20"/>
        <v>0</v>
      </c>
      <c r="W86" s="93">
        <f t="shared" si="20"/>
        <v>0</v>
      </c>
      <c r="X86" s="93">
        <f t="shared" si="20"/>
        <v>0</v>
      </c>
      <c r="Y86" s="93">
        <f t="shared" si="20"/>
        <v>0</v>
      </c>
      <c r="Z86" s="93">
        <f t="shared" si="20"/>
        <v>0</v>
      </c>
      <c r="AA86" s="93">
        <f t="shared" si="20"/>
        <v>0</v>
      </c>
      <c r="AB86" s="93">
        <f t="shared" si="20"/>
        <v>0</v>
      </c>
      <c r="AC86" s="93">
        <f t="shared" si="20"/>
        <v>0</v>
      </c>
      <c r="AD86" s="93">
        <f t="shared" si="20"/>
        <v>0</v>
      </c>
      <c r="AE86" s="93">
        <f t="shared" si="20"/>
        <v>0</v>
      </c>
      <c r="AF86" s="93">
        <f t="shared" si="20"/>
        <v>0</v>
      </c>
      <c r="AG86" s="78"/>
      <c r="AH86" s="78"/>
      <c r="AI86" s="78"/>
      <c r="AJ86" s="78"/>
    </row>
    <row r="87" spans="1:36" s="68" customFormat="1" ht="15" hidden="1" x14ac:dyDescent="0.25">
      <c r="A87" s="78" t="s">
        <v>405</v>
      </c>
      <c r="B87" s="93">
        <f t="shared" ref="B87:AF87" si="21">B26/B$59</f>
        <v>0</v>
      </c>
      <c r="C87" s="93">
        <f t="shared" si="21"/>
        <v>0</v>
      </c>
      <c r="D87" s="93">
        <f t="shared" si="21"/>
        <v>0</v>
      </c>
      <c r="E87" s="93">
        <f t="shared" si="21"/>
        <v>0</v>
      </c>
      <c r="F87" s="93">
        <f t="shared" si="21"/>
        <v>0</v>
      </c>
      <c r="G87" s="93">
        <f t="shared" si="21"/>
        <v>0</v>
      </c>
      <c r="H87" s="93">
        <f t="shared" si="21"/>
        <v>0</v>
      </c>
      <c r="I87" s="93">
        <f t="shared" si="21"/>
        <v>0</v>
      </c>
      <c r="J87" s="93">
        <f t="shared" si="21"/>
        <v>0</v>
      </c>
      <c r="K87" s="93">
        <f t="shared" si="21"/>
        <v>0</v>
      </c>
      <c r="L87" s="93">
        <f t="shared" si="21"/>
        <v>0</v>
      </c>
      <c r="M87" s="93">
        <f t="shared" si="21"/>
        <v>0</v>
      </c>
      <c r="N87" s="93">
        <f t="shared" si="21"/>
        <v>0</v>
      </c>
      <c r="O87" s="93">
        <f t="shared" si="21"/>
        <v>0</v>
      </c>
      <c r="P87" s="93">
        <f t="shared" si="21"/>
        <v>0</v>
      </c>
      <c r="Q87" s="93">
        <f t="shared" si="21"/>
        <v>0</v>
      </c>
      <c r="R87" s="93">
        <f t="shared" si="21"/>
        <v>0</v>
      </c>
      <c r="S87" s="93">
        <f t="shared" si="21"/>
        <v>0</v>
      </c>
      <c r="T87" s="93">
        <f t="shared" si="21"/>
        <v>0</v>
      </c>
      <c r="U87" s="93">
        <f t="shared" si="21"/>
        <v>0</v>
      </c>
      <c r="V87" s="93">
        <f t="shared" si="21"/>
        <v>0</v>
      </c>
      <c r="W87" s="93">
        <f t="shared" si="21"/>
        <v>0</v>
      </c>
      <c r="X87" s="93">
        <f t="shared" si="21"/>
        <v>0</v>
      </c>
      <c r="Y87" s="93">
        <f t="shared" si="21"/>
        <v>0</v>
      </c>
      <c r="Z87" s="93">
        <f t="shared" si="21"/>
        <v>0</v>
      </c>
      <c r="AA87" s="93">
        <f t="shared" si="21"/>
        <v>0</v>
      </c>
      <c r="AB87" s="93">
        <f t="shared" si="21"/>
        <v>0</v>
      </c>
      <c r="AC87" s="93">
        <f t="shared" si="21"/>
        <v>0</v>
      </c>
      <c r="AD87" s="93">
        <f t="shared" si="21"/>
        <v>0</v>
      </c>
      <c r="AE87" s="93">
        <f t="shared" si="21"/>
        <v>0</v>
      </c>
      <c r="AF87" s="93">
        <f t="shared" si="21"/>
        <v>0</v>
      </c>
      <c r="AG87" s="78"/>
      <c r="AH87" s="78"/>
      <c r="AI87" s="78"/>
      <c r="AJ87" s="78"/>
    </row>
    <row r="88" spans="1:36" s="68" customFormat="1" ht="15" hidden="1" x14ac:dyDescent="0.25">
      <c r="A88" s="78" t="s">
        <v>406</v>
      </c>
      <c r="B88" s="93">
        <f t="shared" ref="B88:AF88" si="22">B27/B$59</f>
        <v>2.2329119937565702E-4</v>
      </c>
      <c r="C88" s="93">
        <f t="shared" si="22"/>
        <v>1.9279736727559181E-4</v>
      </c>
      <c r="D88" s="93">
        <f t="shared" si="22"/>
        <v>1.7593047303380709E-4</v>
      </c>
      <c r="E88" s="93">
        <f t="shared" si="22"/>
        <v>1.678000093175642E-4</v>
      </c>
      <c r="F88" s="93">
        <f t="shared" si="22"/>
        <v>1.6046872845126229E-4</v>
      </c>
      <c r="G88" s="93">
        <f t="shared" si="22"/>
        <v>1.4946958295281609E-4</v>
      </c>
      <c r="H88" s="93">
        <f t="shared" si="22"/>
        <v>1.4167946239278627E-4</v>
      </c>
      <c r="I88" s="93">
        <f t="shared" si="22"/>
        <v>1.3197648202075234E-4</v>
      </c>
      <c r="J88" s="93">
        <f t="shared" si="22"/>
        <v>1.2651351350463958E-4</v>
      </c>
      <c r="K88" s="93">
        <f t="shared" si="22"/>
        <v>1.2069433450798385E-4</v>
      </c>
      <c r="L88" s="93">
        <f t="shared" si="22"/>
        <v>1.1771464807617075E-4</v>
      </c>
      <c r="M88" s="93">
        <f t="shared" si="22"/>
        <v>1.1269074904033805E-4</v>
      </c>
      <c r="N88" s="93">
        <f t="shared" si="22"/>
        <v>1.1107430173779239E-4</v>
      </c>
      <c r="O88" s="93">
        <f t="shared" si="22"/>
        <v>1.0637254351963252E-4</v>
      </c>
      <c r="P88" s="93">
        <f t="shared" si="22"/>
        <v>1.0410639229831916E-4</v>
      </c>
      <c r="Q88" s="93">
        <f t="shared" si="22"/>
        <v>9.9356992147673902E-5</v>
      </c>
      <c r="R88" s="93">
        <f t="shared" si="22"/>
        <v>9.4820507057254057E-5</v>
      </c>
      <c r="S88" s="93">
        <f t="shared" si="22"/>
        <v>9.2042066329877393E-5</v>
      </c>
      <c r="T88" s="93">
        <f t="shared" si="22"/>
        <v>8.9361566512517846E-5</v>
      </c>
      <c r="U88" s="93">
        <f t="shared" si="22"/>
        <v>8.6737848600718131E-5</v>
      </c>
      <c r="V88" s="93">
        <f t="shared" si="22"/>
        <v>8.3815981660621453E-5</v>
      </c>
      <c r="W88" s="93">
        <f t="shared" si="22"/>
        <v>8.0995868798730609E-5</v>
      </c>
      <c r="X88" s="93">
        <f t="shared" si="22"/>
        <v>7.8086175250902505E-5</v>
      </c>
      <c r="Y88" s="93">
        <f t="shared" si="22"/>
        <v>7.7282121145906101E-5</v>
      </c>
      <c r="Z88" s="93">
        <f t="shared" si="22"/>
        <v>7.5013742412525128E-5</v>
      </c>
      <c r="AA88" s="93">
        <f t="shared" si="22"/>
        <v>7.3135182180361465E-5</v>
      </c>
      <c r="AB88" s="93">
        <f t="shared" si="22"/>
        <v>7.0969299531140726E-5</v>
      </c>
      <c r="AC88" s="93">
        <f t="shared" si="22"/>
        <v>6.8789494794443883E-5</v>
      </c>
      <c r="AD88" s="93">
        <f t="shared" si="22"/>
        <v>6.721517452949387E-5</v>
      </c>
      <c r="AE88" s="93">
        <f t="shared" si="22"/>
        <v>6.6437146756767736E-5</v>
      </c>
      <c r="AF88" s="93">
        <f t="shared" si="22"/>
        <v>6.5607886900124235E-5</v>
      </c>
      <c r="AG88" s="78"/>
      <c r="AH88" s="78"/>
      <c r="AI88" s="78"/>
      <c r="AJ88" s="78"/>
    </row>
    <row r="89" spans="1:36" s="68" customFormat="1" ht="15" hidden="1" x14ac:dyDescent="0.25">
      <c r="A89" s="78" t="s">
        <v>407</v>
      </c>
      <c r="B89" s="93">
        <f t="shared" ref="B89:AF89" si="23">B28/B$59</f>
        <v>6.0574431234301084E-2</v>
      </c>
      <c r="C89" s="93">
        <f t="shared" si="23"/>
        <v>6.096629701956633E-2</v>
      </c>
      <c r="D89" s="93">
        <f t="shared" si="23"/>
        <v>6.1178278589110499E-2</v>
      </c>
      <c r="E89" s="93">
        <f t="shared" si="23"/>
        <v>6.1266973021692456E-2</v>
      </c>
      <c r="F89" s="93">
        <f t="shared" si="23"/>
        <v>6.1343843488476317E-2</v>
      </c>
      <c r="G89" s="93">
        <f t="shared" si="23"/>
        <v>6.1484819999237349E-2</v>
      </c>
      <c r="H89" s="93">
        <f t="shared" si="23"/>
        <v>6.1578558649869886E-2</v>
      </c>
      <c r="I89" s="93">
        <f t="shared" si="23"/>
        <v>6.1704083752517777E-2</v>
      </c>
      <c r="J89" s="93">
        <f t="shared" si="23"/>
        <v>6.1767928584472664E-2</v>
      </c>
      <c r="K89" s="93">
        <f t="shared" si="23"/>
        <v>6.1840294299564058E-2</v>
      </c>
      <c r="L89" s="93">
        <f t="shared" si="23"/>
        <v>6.1871015840909524E-2</v>
      </c>
      <c r="M89" s="93">
        <f t="shared" si="23"/>
        <v>6.1932060693522556E-2</v>
      </c>
      <c r="N89" s="93">
        <f t="shared" si="23"/>
        <v>6.1942372433102133E-2</v>
      </c>
      <c r="O89" s="93">
        <f t="shared" si="23"/>
        <v>6.2001908312366495E-2</v>
      </c>
      <c r="P89" s="93">
        <f t="shared" si="23"/>
        <v>6.2024111501253892E-2</v>
      </c>
      <c r="Q89" s="93">
        <f t="shared" si="23"/>
        <v>6.2084668106583495E-2</v>
      </c>
      <c r="R89" s="93">
        <f t="shared" si="23"/>
        <v>6.2144333302200004E-2</v>
      </c>
      <c r="S89" s="93">
        <f t="shared" si="23"/>
        <v>6.2177132101535977E-2</v>
      </c>
      <c r="T89" s="93">
        <f t="shared" si="23"/>
        <v>6.2209858367212136E-2</v>
      </c>
      <c r="U89" s="93">
        <f t="shared" si="23"/>
        <v>6.2241542799075379E-2</v>
      </c>
      <c r="V89" s="93">
        <f t="shared" si="23"/>
        <v>6.2277827039079713E-2</v>
      </c>
      <c r="W89" s="93">
        <f t="shared" si="23"/>
        <v>6.231308232310228E-2</v>
      </c>
      <c r="X89" s="93">
        <f t="shared" si="23"/>
        <v>6.2351609196826578E-2</v>
      </c>
      <c r="Y89" s="93">
        <f t="shared" si="23"/>
        <v>6.2355303806297765E-2</v>
      </c>
      <c r="Z89" s="93">
        <f t="shared" si="23"/>
        <v>6.2383265723592353E-2</v>
      </c>
      <c r="AA89" s="93">
        <f t="shared" si="23"/>
        <v>6.240542764950277E-2</v>
      </c>
      <c r="AB89" s="93">
        <f t="shared" si="23"/>
        <v>6.2433098803982463E-2</v>
      </c>
      <c r="AC89" s="93">
        <f t="shared" si="23"/>
        <v>6.24604643566559E-2</v>
      </c>
      <c r="AD89" s="93">
        <f t="shared" si="23"/>
        <v>6.2478725925987334E-2</v>
      </c>
      <c r="AE89" s="93">
        <f t="shared" si="23"/>
        <v>6.248336958059527E-2</v>
      </c>
      <c r="AF89" s="93">
        <f t="shared" si="23"/>
        <v>6.2489060520822891E-2</v>
      </c>
      <c r="AG89" s="78"/>
      <c r="AH89" s="78"/>
      <c r="AI89" s="78"/>
      <c r="AJ89" s="78"/>
    </row>
    <row r="90" spans="1:36" s="68" customFormat="1" ht="15" hidden="1" x14ac:dyDescent="0.25">
      <c r="A90" s="78" t="s">
        <v>408</v>
      </c>
      <c r="B90" s="93">
        <f t="shared" ref="B90:AF90" si="24">B29/B$59</f>
        <v>0</v>
      </c>
      <c r="C90" s="93">
        <f t="shared" si="24"/>
        <v>0</v>
      </c>
      <c r="D90" s="93">
        <f t="shared" si="24"/>
        <v>0</v>
      </c>
      <c r="E90" s="93">
        <f t="shared" si="24"/>
        <v>0</v>
      </c>
      <c r="F90" s="93">
        <f t="shared" si="24"/>
        <v>0</v>
      </c>
      <c r="G90" s="93">
        <f t="shared" si="24"/>
        <v>0</v>
      </c>
      <c r="H90" s="93">
        <f t="shared" si="24"/>
        <v>0</v>
      </c>
      <c r="I90" s="93">
        <f t="shared" si="24"/>
        <v>0</v>
      </c>
      <c r="J90" s="93">
        <f t="shared" si="24"/>
        <v>0</v>
      </c>
      <c r="K90" s="93">
        <f t="shared" si="24"/>
        <v>0</v>
      </c>
      <c r="L90" s="93">
        <f t="shared" si="24"/>
        <v>0</v>
      </c>
      <c r="M90" s="93">
        <f t="shared" si="24"/>
        <v>0</v>
      </c>
      <c r="N90" s="93">
        <f t="shared" si="24"/>
        <v>0</v>
      </c>
      <c r="O90" s="93">
        <f t="shared" si="24"/>
        <v>0</v>
      </c>
      <c r="P90" s="93">
        <f t="shared" si="24"/>
        <v>0</v>
      </c>
      <c r="Q90" s="93">
        <f t="shared" si="24"/>
        <v>0</v>
      </c>
      <c r="R90" s="93">
        <f t="shared" si="24"/>
        <v>0</v>
      </c>
      <c r="S90" s="93">
        <f t="shared" si="24"/>
        <v>0</v>
      </c>
      <c r="T90" s="93">
        <f t="shared" si="24"/>
        <v>0</v>
      </c>
      <c r="U90" s="93">
        <f t="shared" si="24"/>
        <v>0</v>
      </c>
      <c r="V90" s="93">
        <f t="shared" si="24"/>
        <v>0</v>
      </c>
      <c r="W90" s="93">
        <f t="shared" si="24"/>
        <v>0</v>
      </c>
      <c r="X90" s="93">
        <f t="shared" si="24"/>
        <v>0</v>
      </c>
      <c r="Y90" s="93">
        <f t="shared" si="24"/>
        <v>0</v>
      </c>
      <c r="Z90" s="93">
        <f t="shared" si="24"/>
        <v>0</v>
      </c>
      <c r="AA90" s="93">
        <f t="shared" si="24"/>
        <v>0</v>
      </c>
      <c r="AB90" s="93">
        <f t="shared" si="24"/>
        <v>0</v>
      </c>
      <c r="AC90" s="93">
        <f t="shared" si="24"/>
        <v>0</v>
      </c>
      <c r="AD90" s="93">
        <f t="shared" si="24"/>
        <v>0</v>
      </c>
      <c r="AE90" s="93">
        <f t="shared" si="24"/>
        <v>0</v>
      </c>
      <c r="AF90" s="93">
        <f t="shared" si="24"/>
        <v>0</v>
      </c>
      <c r="AG90" s="78"/>
      <c r="AH90" s="78"/>
      <c r="AI90" s="78"/>
      <c r="AJ90" s="78"/>
    </row>
    <row r="91" spans="1:36" s="68" customFormat="1" ht="15" hidden="1" x14ac:dyDescent="0.25">
      <c r="A91" s="78" t="s">
        <v>409</v>
      </c>
      <c r="B91" s="93">
        <f t="shared" ref="B91:AF91" si="25">B30/B$59</f>
        <v>0</v>
      </c>
      <c r="C91" s="93">
        <f t="shared" si="25"/>
        <v>0</v>
      </c>
      <c r="D91" s="93">
        <f t="shared" si="25"/>
        <v>0</v>
      </c>
      <c r="E91" s="93">
        <f t="shared" si="25"/>
        <v>0</v>
      </c>
      <c r="F91" s="93">
        <f t="shared" si="25"/>
        <v>0</v>
      </c>
      <c r="G91" s="93">
        <f t="shared" si="25"/>
        <v>0</v>
      </c>
      <c r="H91" s="93">
        <f t="shared" si="25"/>
        <v>0</v>
      </c>
      <c r="I91" s="93">
        <f t="shared" si="25"/>
        <v>0</v>
      </c>
      <c r="J91" s="93">
        <f t="shared" si="25"/>
        <v>0</v>
      </c>
      <c r="K91" s="93">
        <f t="shared" si="25"/>
        <v>0</v>
      </c>
      <c r="L91" s="93">
        <f t="shared" si="25"/>
        <v>0</v>
      </c>
      <c r="M91" s="93">
        <f t="shared" si="25"/>
        <v>0</v>
      </c>
      <c r="N91" s="93">
        <f t="shared" si="25"/>
        <v>0</v>
      </c>
      <c r="O91" s="93">
        <f t="shared" si="25"/>
        <v>0</v>
      </c>
      <c r="P91" s="93">
        <f t="shared" si="25"/>
        <v>0</v>
      </c>
      <c r="Q91" s="93">
        <f t="shared" si="25"/>
        <v>0</v>
      </c>
      <c r="R91" s="93">
        <f t="shared" si="25"/>
        <v>0</v>
      </c>
      <c r="S91" s="93">
        <f t="shared" si="25"/>
        <v>0</v>
      </c>
      <c r="T91" s="93">
        <f t="shared" si="25"/>
        <v>0</v>
      </c>
      <c r="U91" s="93">
        <f t="shared" si="25"/>
        <v>0</v>
      </c>
      <c r="V91" s="93">
        <f t="shared" si="25"/>
        <v>0</v>
      </c>
      <c r="W91" s="93">
        <f t="shared" si="25"/>
        <v>0</v>
      </c>
      <c r="X91" s="93">
        <f t="shared" si="25"/>
        <v>0</v>
      </c>
      <c r="Y91" s="93">
        <f t="shared" si="25"/>
        <v>0</v>
      </c>
      <c r="Z91" s="93">
        <f t="shared" si="25"/>
        <v>0</v>
      </c>
      <c r="AA91" s="93">
        <f t="shared" si="25"/>
        <v>0</v>
      </c>
      <c r="AB91" s="93">
        <f t="shared" si="25"/>
        <v>0</v>
      </c>
      <c r="AC91" s="93">
        <f t="shared" si="25"/>
        <v>0</v>
      </c>
      <c r="AD91" s="93">
        <f t="shared" si="25"/>
        <v>0</v>
      </c>
      <c r="AE91" s="93">
        <f t="shared" si="25"/>
        <v>0</v>
      </c>
      <c r="AF91" s="93">
        <f t="shared" si="25"/>
        <v>0</v>
      </c>
      <c r="AG91" s="78"/>
      <c r="AH91" s="78"/>
      <c r="AI91" s="78"/>
      <c r="AJ91" s="78"/>
    </row>
    <row r="92" spans="1:36" s="68" customFormat="1" ht="15" hidden="1" x14ac:dyDescent="0.25">
      <c r="A92" s="78" t="s">
        <v>410</v>
      </c>
      <c r="B92" s="93">
        <f t="shared" ref="B92:AF92" si="26">B31/B$59</f>
        <v>0</v>
      </c>
      <c r="C92" s="93">
        <f t="shared" si="26"/>
        <v>0</v>
      </c>
      <c r="D92" s="93">
        <f t="shared" si="26"/>
        <v>0</v>
      </c>
      <c r="E92" s="93">
        <f t="shared" si="26"/>
        <v>0</v>
      </c>
      <c r="F92" s="93">
        <f t="shared" si="26"/>
        <v>0</v>
      </c>
      <c r="G92" s="93">
        <f t="shared" si="26"/>
        <v>0</v>
      </c>
      <c r="H92" s="93">
        <f t="shared" si="26"/>
        <v>0</v>
      </c>
      <c r="I92" s="93">
        <f t="shared" si="26"/>
        <v>0</v>
      </c>
      <c r="J92" s="93">
        <f t="shared" si="26"/>
        <v>0</v>
      </c>
      <c r="K92" s="93">
        <f t="shared" si="26"/>
        <v>0</v>
      </c>
      <c r="L92" s="93">
        <f t="shared" si="26"/>
        <v>0</v>
      </c>
      <c r="M92" s="93">
        <f t="shared" si="26"/>
        <v>0</v>
      </c>
      <c r="N92" s="93">
        <f t="shared" si="26"/>
        <v>0</v>
      </c>
      <c r="O92" s="93">
        <f t="shared" si="26"/>
        <v>0</v>
      </c>
      <c r="P92" s="93">
        <f t="shared" si="26"/>
        <v>0</v>
      </c>
      <c r="Q92" s="93">
        <f t="shared" si="26"/>
        <v>0</v>
      </c>
      <c r="R92" s="93">
        <f t="shared" si="26"/>
        <v>0</v>
      </c>
      <c r="S92" s="93">
        <f t="shared" si="26"/>
        <v>0</v>
      </c>
      <c r="T92" s="93">
        <f t="shared" si="26"/>
        <v>0</v>
      </c>
      <c r="U92" s="93">
        <f t="shared" si="26"/>
        <v>0</v>
      </c>
      <c r="V92" s="93">
        <f t="shared" si="26"/>
        <v>0</v>
      </c>
      <c r="W92" s="93">
        <f t="shared" si="26"/>
        <v>0</v>
      </c>
      <c r="X92" s="93">
        <f t="shared" si="26"/>
        <v>0</v>
      </c>
      <c r="Y92" s="93">
        <f t="shared" si="26"/>
        <v>0</v>
      </c>
      <c r="Z92" s="93">
        <f t="shared" si="26"/>
        <v>0</v>
      </c>
      <c r="AA92" s="93">
        <f t="shared" si="26"/>
        <v>0</v>
      </c>
      <c r="AB92" s="93">
        <f t="shared" si="26"/>
        <v>0</v>
      </c>
      <c r="AC92" s="93">
        <f t="shared" si="26"/>
        <v>0</v>
      </c>
      <c r="AD92" s="93">
        <f t="shared" si="26"/>
        <v>0</v>
      </c>
      <c r="AE92" s="93">
        <f t="shared" si="26"/>
        <v>0</v>
      </c>
      <c r="AF92" s="93">
        <f t="shared" si="26"/>
        <v>0</v>
      </c>
      <c r="AG92" s="78"/>
      <c r="AH92" s="78"/>
      <c r="AI92" s="78"/>
      <c r="AJ92" s="78"/>
    </row>
    <row r="93" spans="1:36" s="68" customFormat="1" ht="15" hidden="1" x14ac:dyDescent="0.25">
      <c r="A93" s="78" t="s">
        <v>411</v>
      </c>
      <c r="B93" s="93">
        <f t="shared" ref="B93:AF93" si="27">B32/B$59</f>
        <v>0</v>
      </c>
      <c r="C93" s="93">
        <f t="shared" si="27"/>
        <v>0</v>
      </c>
      <c r="D93" s="93">
        <f t="shared" si="27"/>
        <v>0</v>
      </c>
      <c r="E93" s="93">
        <f t="shared" si="27"/>
        <v>0</v>
      </c>
      <c r="F93" s="93">
        <f t="shared" si="27"/>
        <v>0</v>
      </c>
      <c r="G93" s="93">
        <f t="shared" si="27"/>
        <v>0</v>
      </c>
      <c r="H93" s="93">
        <f t="shared" si="27"/>
        <v>0</v>
      </c>
      <c r="I93" s="93">
        <f t="shared" si="27"/>
        <v>0</v>
      </c>
      <c r="J93" s="93">
        <f t="shared" si="27"/>
        <v>0</v>
      </c>
      <c r="K93" s="93">
        <f t="shared" si="27"/>
        <v>0</v>
      </c>
      <c r="L93" s="93">
        <f t="shared" si="27"/>
        <v>0</v>
      </c>
      <c r="M93" s="93">
        <f t="shared" si="27"/>
        <v>0</v>
      </c>
      <c r="N93" s="93">
        <f t="shared" si="27"/>
        <v>0</v>
      </c>
      <c r="O93" s="93">
        <f t="shared" si="27"/>
        <v>0</v>
      </c>
      <c r="P93" s="93">
        <f t="shared" si="27"/>
        <v>0</v>
      </c>
      <c r="Q93" s="93">
        <f t="shared" si="27"/>
        <v>0</v>
      </c>
      <c r="R93" s="93">
        <f t="shared" si="27"/>
        <v>0</v>
      </c>
      <c r="S93" s="93">
        <f t="shared" si="27"/>
        <v>0</v>
      </c>
      <c r="T93" s="93">
        <f t="shared" si="27"/>
        <v>0</v>
      </c>
      <c r="U93" s="93">
        <f t="shared" si="27"/>
        <v>0</v>
      </c>
      <c r="V93" s="93">
        <f t="shared" si="27"/>
        <v>0</v>
      </c>
      <c r="W93" s="93">
        <f t="shared" si="27"/>
        <v>0</v>
      </c>
      <c r="X93" s="93">
        <f t="shared" si="27"/>
        <v>0</v>
      </c>
      <c r="Y93" s="93">
        <f t="shared" si="27"/>
        <v>0</v>
      </c>
      <c r="Z93" s="93">
        <f t="shared" si="27"/>
        <v>0</v>
      </c>
      <c r="AA93" s="93">
        <f t="shared" si="27"/>
        <v>0</v>
      </c>
      <c r="AB93" s="93">
        <f t="shared" si="27"/>
        <v>0</v>
      </c>
      <c r="AC93" s="93">
        <f t="shared" si="27"/>
        <v>0</v>
      </c>
      <c r="AD93" s="93">
        <f t="shared" si="27"/>
        <v>0</v>
      </c>
      <c r="AE93" s="93">
        <f t="shared" si="27"/>
        <v>0</v>
      </c>
      <c r="AF93" s="93">
        <f t="shared" si="27"/>
        <v>0</v>
      </c>
      <c r="AG93" s="78"/>
      <c r="AH93" s="78"/>
      <c r="AI93" s="78"/>
      <c r="AJ93" s="78"/>
    </row>
    <row r="94" spans="1:36" s="68" customFormat="1" ht="15" hidden="1" x14ac:dyDescent="0.25">
      <c r="A94" s="78" t="s">
        <v>412</v>
      </c>
      <c r="B94" s="93">
        <f t="shared" ref="B94:AF94" si="28">B33/B$59</f>
        <v>0</v>
      </c>
      <c r="C94" s="93">
        <f t="shared" si="28"/>
        <v>0</v>
      </c>
      <c r="D94" s="93">
        <f t="shared" si="28"/>
        <v>0</v>
      </c>
      <c r="E94" s="93">
        <f t="shared" si="28"/>
        <v>0</v>
      </c>
      <c r="F94" s="93">
        <f t="shared" si="28"/>
        <v>0</v>
      </c>
      <c r="G94" s="93">
        <f t="shared" si="28"/>
        <v>0</v>
      </c>
      <c r="H94" s="93">
        <f t="shared" si="28"/>
        <v>0</v>
      </c>
      <c r="I94" s="93">
        <f t="shared" si="28"/>
        <v>0</v>
      </c>
      <c r="J94" s="93">
        <f t="shared" si="28"/>
        <v>0</v>
      </c>
      <c r="K94" s="93">
        <f t="shared" si="28"/>
        <v>0</v>
      </c>
      <c r="L94" s="93">
        <f t="shared" si="28"/>
        <v>0</v>
      </c>
      <c r="M94" s="93">
        <f t="shared" si="28"/>
        <v>0</v>
      </c>
      <c r="N94" s="93">
        <f t="shared" si="28"/>
        <v>0</v>
      </c>
      <c r="O94" s="93">
        <f t="shared" si="28"/>
        <v>0</v>
      </c>
      <c r="P94" s="93">
        <f t="shared" si="28"/>
        <v>0</v>
      </c>
      <c r="Q94" s="93">
        <f t="shared" si="28"/>
        <v>0</v>
      </c>
      <c r="R94" s="93">
        <f t="shared" si="28"/>
        <v>0</v>
      </c>
      <c r="S94" s="93">
        <f t="shared" si="28"/>
        <v>0</v>
      </c>
      <c r="T94" s="93">
        <f t="shared" si="28"/>
        <v>0</v>
      </c>
      <c r="U94" s="93">
        <f t="shared" si="28"/>
        <v>0</v>
      </c>
      <c r="V94" s="93">
        <f t="shared" si="28"/>
        <v>0</v>
      </c>
      <c r="W94" s="93">
        <f t="shared" si="28"/>
        <v>0</v>
      </c>
      <c r="X94" s="93">
        <f t="shared" si="28"/>
        <v>0</v>
      </c>
      <c r="Y94" s="93">
        <f t="shared" si="28"/>
        <v>0</v>
      </c>
      <c r="Z94" s="93">
        <f t="shared" si="28"/>
        <v>0</v>
      </c>
      <c r="AA94" s="93">
        <f t="shared" si="28"/>
        <v>0</v>
      </c>
      <c r="AB94" s="93">
        <f t="shared" si="28"/>
        <v>0</v>
      </c>
      <c r="AC94" s="93">
        <f t="shared" si="28"/>
        <v>0</v>
      </c>
      <c r="AD94" s="93">
        <f t="shared" si="28"/>
        <v>0</v>
      </c>
      <c r="AE94" s="93">
        <f t="shared" si="28"/>
        <v>0</v>
      </c>
      <c r="AF94" s="93">
        <f t="shared" si="28"/>
        <v>0</v>
      </c>
      <c r="AG94" s="78"/>
      <c r="AH94" s="78"/>
      <c r="AI94" s="78"/>
      <c r="AJ94" s="78"/>
    </row>
    <row r="95" spans="1:36" s="68" customFormat="1" ht="15" hidden="1" x14ac:dyDescent="0.25">
      <c r="A95" s="78" t="s">
        <v>413</v>
      </c>
      <c r="B95" s="93">
        <f t="shared" ref="B95:AF95" si="29">B34/B$59</f>
        <v>0</v>
      </c>
      <c r="C95" s="93">
        <f t="shared" si="29"/>
        <v>0</v>
      </c>
      <c r="D95" s="93">
        <f t="shared" si="29"/>
        <v>0</v>
      </c>
      <c r="E95" s="93">
        <f t="shared" si="29"/>
        <v>0</v>
      </c>
      <c r="F95" s="93">
        <f t="shared" si="29"/>
        <v>0</v>
      </c>
      <c r="G95" s="93">
        <f t="shared" si="29"/>
        <v>0</v>
      </c>
      <c r="H95" s="93">
        <f t="shared" si="29"/>
        <v>0</v>
      </c>
      <c r="I95" s="93">
        <f t="shared" si="29"/>
        <v>0</v>
      </c>
      <c r="J95" s="93">
        <f t="shared" si="29"/>
        <v>0</v>
      </c>
      <c r="K95" s="93">
        <f t="shared" si="29"/>
        <v>0</v>
      </c>
      <c r="L95" s="93">
        <f t="shared" si="29"/>
        <v>0</v>
      </c>
      <c r="M95" s="93">
        <f t="shared" si="29"/>
        <v>0</v>
      </c>
      <c r="N95" s="93">
        <f t="shared" si="29"/>
        <v>0</v>
      </c>
      <c r="O95" s="93">
        <f t="shared" si="29"/>
        <v>0</v>
      </c>
      <c r="P95" s="93">
        <f t="shared" si="29"/>
        <v>0</v>
      </c>
      <c r="Q95" s="93">
        <f t="shared" si="29"/>
        <v>0</v>
      </c>
      <c r="R95" s="93">
        <f t="shared" si="29"/>
        <v>0</v>
      </c>
      <c r="S95" s="93">
        <f t="shared" si="29"/>
        <v>0</v>
      </c>
      <c r="T95" s="93">
        <f t="shared" si="29"/>
        <v>0</v>
      </c>
      <c r="U95" s="93">
        <f t="shared" si="29"/>
        <v>0</v>
      </c>
      <c r="V95" s="93">
        <f t="shared" si="29"/>
        <v>0</v>
      </c>
      <c r="W95" s="93">
        <f t="shared" si="29"/>
        <v>0</v>
      </c>
      <c r="X95" s="93">
        <f t="shared" si="29"/>
        <v>0</v>
      </c>
      <c r="Y95" s="93">
        <f t="shared" si="29"/>
        <v>0</v>
      </c>
      <c r="Z95" s="93">
        <f t="shared" si="29"/>
        <v>0</v>
      </c>
      <c r="AA95" s="93">
        <f t="shared" si="29"/>
        <v>0</v>
      </c>
      <c r="AB95" s="93">
        <f t="shared" si="29"/>
        <v>0</v>
      </c>
      <c r="AC95" s="93">
        <f t="shared" si="29"/>
        <v>0</v>
      </c>
      <c r="AD95" s="93">
        <f t="shared" si="29"/>
        <v>0</v>
      </c>
      <c r="AE95" s="93">
        <f t="shared" si="29"/>
        <v>0</v>
      </c>
      <c r="AF95" s="93">
        <f t="shared" si="29"/>
        <v>0</v>
      </c>
      <c r="AG95" s="78"/>
      <c r="AH95" s="78"/>
      <c r="AI95" s="78"/>
      <c r="AJ95" s="78"/>
    </row>
    <row r="96" spans="1:36" s="68" customFormat="1" ht="15" hidden="1" x14ac:dyDescent="0.25">
      <c r="A96" s="78" t="s">
        <v>414</v>
      </c>
      <c r="B96" s="93">
        <f t="shared" ref="B96:AF96" si="30">B35/B$59</f>
        <v>0</v>
      </c>
      <c r="C96" s="93">
        <f t="shared" si="30"/>
        <v>0</v>
      </c>
      <c r="D96" s="93">
        <f t="shared" si="30"/>
        <v>0</v>
      </c>
      <c r="E96" s="93">
        <f t="shared" si="30"/>
        <v>0</v>
      </c>
      <c r="F96" s="93">
        <f t="shared" si="30"/>
        <v>0</v>
      </c>
      <c r="G96" s="93">
        <f t="shared" si="30"/>
        <v>0</v>
      </c>
      <c r="H96" s="93">
        <f t="shared" si="30"/>
        <v>0</v>
      </c>
      <c r="I96" s="93">
        <f t="shared" si="30"/>
        <v>0</v>
      </c>
      <c r="J96" s="93">
        <f t="shared" si="30"/>
        <v>0</v>
      </c>
      <c r="K96" s="93">
        <f t="shared" si="30"/>
        <v>0</v>
      </c>
      <c r="L96" s="93">
        <f t="shared" si="30"/>
        <v>0</v>
      </c>
      <c r="M96" s="93">
        <f t="shared" si="30"/>
        <v>0</v>
      </c>
      <c r="N96" s="93">
        <f t="shared" si="30"/>
        <v>0</v>
      </c>
      <c r="O96" s="93">
        <f t="shared" si="30"/>
        <v>0</v>
      </c>
      <c r="P96" s="93">
        <f t="shared" si="30"/>
        <v>0</v>
      </c>
      <c r="Q96" s="93">
        <f t="shared" si="30"/>
        <v>0</v>
      </c>
      <c r="R96" s="93">
        <f t="shared" si="30"/>
        <v>0</v>
      </c>
      <c r="S96" s="93">
        <f t="shared" si="30"/>
        <v>0</v>
      </c>
      <c r="T96" s="93">
        <f t="shared" si="30"/>
        <v>0</v>
      </c>
      <c r="U96" s="93">
        <f t="shared" si="30"/>
        <v>0</v>
      </c>
      <c r="V96" s="93">
        <f t="shared" si="30"/>
        <v>0</v>
      </c>
      <c r="W96" s="93">
        <f t="shared" si="30"/>
        <v>0</v>
      </c>
      <c r="X96" s="93">
        <f t="shared" si="30"/>
        <v>0</v>
      </c>
      <c r="Y96" s="93">
        <f t="shared" si="30"/>
        <v>0</v>
      </c>
      <c r="Z96" s="93">
        <f t="shared" si="30"/>
        <v>0</v>
      </c>
      <c r="AA96" s="93">
        <f t="shared" si="30"/>
        <v>0</v>
      </c>
      <c r="AB96" s="93">
        <f t="shared" si="30"/>
        <v>0</v>
      </c>
      <c r="AC96" s="93">
        <f t="shared" si="30"/>
        <v>0</v>
      </c>
      <c r="AD96" s="93">
        <f t="shared" si="30"/>
        <v>0</v>
      </c>
      <c r="AE96" s="93">
        <f t="shared" si="30"/>
        <v>0</v>
      </c>
      <c r="AF96" s="93">
        <f t="shared" si="30"/>
        <v>0</v>
      </c>
      <c r="AG96" s="78"/>
      <c r="AH96" s="78"/>
      <c r="AI96" s="78"/>
      <c r="AJ96" s="78"/>
    </row>
    <row r="97" spans="1:36" s="68" customFormat="1" ht="15" hidden="1" x14ac:dyDescent="0.25">
      <c r="A97" s="78" t="s">
        <v>415</v>
      </c>
      <c r="B97" s="93">
        <f t="shared" ref="B97:AF97" si="31">B36/B$59</f>
        <v>0</v>
      </c>
      <c r="C97" s="93">
        <f t="shared" si="31"/>
        <v>0</v>
      </c>
      <c r="D97" s="93">
        <f t="shared" si="31"/>
        <v>0</v>
      </c>
      <c r="E97" s="93">
        <f t="shared" si="31"/>
        <v>0</v>
      </c>
      <c r="F97" s="93">
        <f t="shared" si="31"/>
        <v>0</v>
      </c>
      <c r="G97" s="93">
        <f t="shared" si="31"/>
        <v>0</v>
      </c>
      <c r="H97" s="93">
        <f t="shared" si="31"/>
        <v>0</v>
      </c>
      <c r="I97" s="93">
        <f t="shared" si="31"/>
        <v>0</v>
      </c>
      <c r="J97" s="93">
        <f t="shared" si="31"/>
        <v>0</v>
      </c>
      <c r="K97" s="93">
        <f t="shared" si="31"/>
        <v>0</v>
      </c>
      <c r="L97" s="93">
        <f t="shared" si="31"/>
        <v>0</v>
      </c>
      <c r="M97" s="93">
        <f t="shared" si="31"/>
        <v>0</v>
      </c>
      <c r="N97" s="93">
        <f t="shared" si="31"/>
        <v>0</v>
      </c>
      <c r="O97" s="93">
        <f t="shared" si="31"/>
        <v>0</v>
      </c>
      <c r="P97" s="93">
        <f t="shared" si="31"/>
        <v>0</v>
      </c>
      <c r="Q97" s="93">
        <f t="shared" si="31"/>
        <v>0</v>
      </c>
      <c r="R97" s="93">
        <f t="shared" si="31"/>
        <v>0</v>
      </c>
      <c r="S97" s="93">
        <f t="shared" si="31"/>
        <v>0</v>
      </c>
      <c r="T97" s="93">
        <f t="shared" si="31"/>
        <v>0</v>
      </c>
      <c r="U97" s="93">
        <f t="shared" si="31"/>
        <v>0</v>
      </c>
      <c r="V97" s="93">
        <f t="shared" si="31"/>
        <v>0</v>
      </c>
      <c r="W97" s="93">
        <f t="shared" si="31"/>
        <v>0</v>
      </c>
      <c r="X97" s="93">
        <f t="shared" si="31"/>
        <v>0</v>
      </c>
      <c r="Y97" s="93">
        <f t="shared" si="31"/>
        <v>0</v>
      </c>
      <c r="Z97" s="93">
        <f t="shared" si="31"/>
        <v>0</v>
      </c>
      <c r="AA97" s="93">
        <f t="shared" si="31"/>
        <v>0</v>
      </c>
      <c r="AB97" s="93">
        <f t="shared" si="31"/>
        <v>0</v>
      </c>
      <c r="AC97" s="93">
        <f t="shared" si="31"/>
        <v>0</v>
      </c>
      <c r="AD97" s="93">
        <f t="shared" si="31"/>
        <v>0</v>
      </c>
      <c r="AE97" s="93">
        <f t="shared" si="31"/>
        <v>0</v>
      </c>
      <c r="AF97" s="93">
        <f t="shared" si="31"/>
        <v>0</v>
      </c>
      <c r="AG97" s="78"/>
      <c r="AH97" s="78"/>
      <c r="AI97" s="78"/>
      <c r="AJ97" s="78"/>
    </row>
    <row r="98" spans="1:36" s="68" customFormat="1" ht="15" hidden="1" x14ac:dyDescent="0.25">
      <c r="A98" s="78" t="s">
        <v>416</v>
      </c>
      <c r="B98" s="93">
        <f t="shared" ref="B98:AF98" si="32">B37/B$59</f>
        <v>0</v>
      </c>
      <c r="C98" s="93">
        <f t="shared" si="32"/>
        <v>0</v>
      </c>
      <c r="D98" s="93">
        <f t="shared" si="32"/>
        <v>0</v>
      </c>
      <c r="E98" s="93">
        <f t="shared" si="32"/>
        <v>0</v>
      </c>
      <c r="F98" s="93">
        <f t="shared" si="32"/>
        <v>0</v>
      </c>
      <c r="G98" s="93">
        <f t="shared" si="32"/>
        <v>0</v>
      </c>
      <c r="H98" s="93">
        <f t="shared" si="32"/>
        <v>0</v>
      </c>
      <c r="I98" s="93">
        <f t="shared" si="32"/>
        <v>0</v>
      </c>
      <c r="J98" s="93">
        <f t="shared" si="32"/>
        <v>0</v>
      </c>
      <c r="K98" s="93">
        <f t="shared" si="32"/>
        <v>0</v>
      </c>
      <c r="L98" s="93">
        <f t="shared" si="32"/>
        <v>0</v>
      </c>
      <c r="M98" s="93">
        <f t="shared" si="32"/>
        <v>0</v>
      </c>
      <c r="N98" s="93">
        <f t="shared" si="32"/>
        <v>0</v>
      </c>
      <c r="O98" s="93">
        <f t="shared" si="32"/>
        <v>0</v>
      </c>
      <c r="P98" s="93">
        <f t="shared" si="32"/>
        <v>0</v>
      </c>
      <c r="Q98" s="93">
        <f t="shared" si="32"/>
        <v>0</v>
      </c>
      <c r="R98" s="93">
        <f t="shared" si="32"/>
        <v>0</v>
      </c>
      <c r="S98" s="93">
        <f t="shared" si="32"/>
        <v>0</v>
      </c>
      <c r="T98" s="93">
        <f t="shared" si="32"/>
        <v>0</v>
      </c>
      <c r="U98" s="93">
        <f t="shared" si="32"/>
        <v>0</v>
      </c>
      <c r="V98" s="93">
        <f t="shared" si="32"/>
        <v>0</v>
      </c>
      <c r="W98" s="93">
        <f t="shared" si="32"/>
        <v>0</v>
      </c>
      <c r="X98" s="93">
        <f t="shared" si="32"/>
        <v>0</v>
      </c>
      <c r="Y98" s="93">
        <f t="shared" si="32"/>
        <v>0</v>
      </c>
      <c r="Z98" s="93">
        <f t="shared" si="32"/>
        <v>0</v>
      </c>
      <c r="AA98" s="93">
        <f t="shared" si="32"/>
        <v>0</v>
      </c>
      <c r="AB98" s="93">
        <f t="shared" si="32"/>
        <v>0</v>
      </c>
      <c r="AC98" s="93">
        <f t="shared" si="32"/>
        <v>0</v>
      </c>
      <c r="AD98" s="93">
        <f t="shared" si="32"/>
        <v>0</v>
      </c>
      <c r="AE98" s="93">
        <f t="shared" si="32"/>
        <v>0</v>
      </c>
      <c r="AF98" s="93">
        <f t="shared" si="32"/>
        <v>0</v>
      </c>
      <c r="AG98" s="78"/>
      <c r="AH98" s="78"/>
      <c r="AI98" s="78"/>
      <c r="AJ98" s="78"/>
    </row>
    <row r="99" spans="1:36" s="68" customFormat="1" ht="15" hidden="1" x14ac:dyDescent="0.25">
      <c r="A99" s="78" t="s">
        <v>417</v>
      </c>
      <c r="B99" s="93">
        <f t="shared" ref="B99:AF99" si="33">B38/B$59</f>
        <v>0</v>
      </c>
      <c r="C99" s="93">
        <f t="shared" si="33"/>
        <v>0</v>
      </c>
      <c r="D99" s="93">
        <f t="shared" si="33"/>
        <v>0</v>
      </c>
      <c r="E99" s="93">
        <f t="shared" si="33"/>
        <v>0</v>
      </c>
      <c r="F99" s="93">
        <f t="shared" si="33"/>
        <v>0</v>
      </c>
      <c r="G99" s="93">
        <f t="shared" si="33"/>
        <v>0</v>
      </c>
      <c r="H99" s="93">
        <f t="shared" si="33"/>
        <v>0</v>
      </c>
      <c r="I99" s="93">
        <f t="shared" si="33"/>
        <v>0</v>
      </c>
      <c r="J99" s="93">
        <f t="shared" si="33"/>
        <v>0</v>
      </c>
      <c r="K99" s="93">
        <f t="shared" si="33"/>
        <v>0</v>
      </c>
      <c r="L99" s="93">
        <f t="shared" si="33"/>
        <v>0</v>
      </c>
      <c r="M99" s="93">
        <f t="shared" si="33"/>
        <v>0</v>
      </c>
      <c r="N99" s="93">
        <f t="shared" si="33"/>
        <v>0</v>
      </c>
      <c r="O99" s="93">
        <f t="shared" si="33"/>
        <v>0</v>
      </c>
      <c r="P99" s="93">
        <f t="shared" si="33"/>
        <v>0</v>
      </c>
      <c r="Q99" s="93">
        <f t="shared" si="33"/>
        <v>0</v>
      </c>
      <c r="R99" s="93">
        <f t="shared" si="33"/>
        <v>0</v>
      </c>
      <c r="S99" s="93">
        <f t="shared" si="33"/>
        <v>0</v>
      </c>
      <c r="T99" s="93">
        <f t="shared" si="33"/>
        <v>0</v>
      </c>
      <c r="U99" s="93">
        <f t="shared" si="33"/>
        <v>0</v>
      </c>
      <c r="V99" s="93">
        <f t="shared" si="33"/>
        <v>0</v>
      </c>
      <c r="W99" s="93">
        <f t="shared" si="33"/>
        <v>0</v>
      </c>
      <c r="X99" s="93">
        <f t="shared" si="33"/>
        <v>0</v>
      </c>
      <c r="Y99" s="93">
        <f t="shared" si="33"/>
        <v>0</v>
      </c>
      <c r="Z99" s="93">
        <f t="shared" si="33"/>
        <v>0</v>
      </c>
      <c r="AA99" s="93">
        <f t="shared" si="33"/>
        <v>0</v>
      </c>
      <c r="AB99" s="93">
        <f t="shared" si="33"/>
        <v>0</v>
      </c>
      <c r="AC99" s="93">
        <f t="shared" si="33"/>
        <v>0</v>
      </c>
      <c r="AD99" s="93">
        <f t="shared" si="33"/>
        <v>0</v>
      </c>
      <c r="AE99" s="93">
        <f t="shared" si="33"/>
        <v>0</v>
      </c>
      <c r="AF99" s="93">
        <f t="shared" si="33"/>
        <v>0</v>
      </c>
      <c r="AG99" s="78"/>
      <c r="AH99" s="78"/>
      <c r="AI99" s="78"/>
      <c r="AJ99" s="78"/>
    </row>
    <row r="100" spans="1:36" s="68" customFormat="1" ht="15" hidden="1" x14ac:dyDescent="0.25">
      <c r="A100" s="78"/>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c r="AA100" s="78"/>
      <c r="AB100" s="78"/>
      <c r="AC100" s="78"/>
      <c r="AD100" s="78"/>
      <c r="AE100" s="78"/>
      <c r="AF100" s="78"/>
      <c r="AG100" s="78"/>
      <c r="AH100" s="78"/>
      <c r="AI100" s="78"/>
      <c r="AJ100" s="78"/>
    </row>
    <row r="101" spans="1:36" s="68" customFormat="1" ht="15" hidden="1" x14ac:dyDescent="0.25">
      <c r="A101" s="78" t="s">
        <v>423</v>
      </c>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c r="AA101" s="78"/>
      <c r="AB101" s="78"/>
      <c r="AC101" s="78"/>
      <c r="AD101" s="78"/>
      <c r="AE101" s="78"/>
      <c r="AF101" s="78"/>
      <c r="AG101" s="78"/>
      <c r="AH101" s="78"/>
      <c r="AI101" s="78"/>
      <c r="AJ101" s="78"/>
    </row>
    <row r="102" spans="1:36" s="68" customFormat="1" ht="15" hidden="1" x14ac:dyDescent="0.25">
      <c r="A102" s="78" t="s">
        <v>420</v>
      </c>
      <c r="B102" s="76">
        <v>2020</v>
      </c>
      <c r="C102" s="76">
        <v>2021</v>
      </c>
      <c r="D102" s="76">
        <v>2022</v>
      </c>
      <c r="E102" s="76">
        <v>2023</v>
      </c>
      <c r="F102" s="76">
        <v>2024</v>
      </c>
      <c r="G102" s="76">
        <v>2025</v>
      </c>
      <c r="H102" s="76">
        <v>2026</v>
      </c>
      <c r="I102" s="76">
        <v>2027</v>
      </c>
      <c r="J102" s="76">
        <v>2028</v>
      </c>
      <c r="K102" s="76">
        <v>2029</v>
      </c>
      <c r="L102" s="76">
        <v>2030</v>
      </c>
      <c r="M102" s="76">
        <v>2031</v>
      </c>
      <c r="N102" s="76">
        <v>2032</v>
      </c>
      <c r="O102" s="76">
        <v>2033</v>
      </c>
      <c r="P102" s="76">
        <v>2034</v>
      </c>
      <c r="Q102" s="76">
        <v>2035</v>
      </c>
      <c r="R102" s="76">
        <v>2036</v>
      </c>
      <c r="S102" s="76">
        <v>2037</v>
      </c>
      <c r="T102" s="76">
        <v>2038</v>
      </c>
      <c r="U102" s="76">
        <v>2039</v>
      </c>
      <c r="V102" s="76">
        <v>2040</v>
      </c>
      <c r="W102" s="76">
        <v>2041</v>
      </c>
      <c r="X102" s="76">
        <v>2042</v>
      </c>
      <c r="Y102" s="76">
        <v>2043</v>
      </c>
      <c r="Z102" s="76">
        <v>2044</v>
      </c>
      <c r="AA102" s="76">
        <v>2045</v>
      </c>
      <c r="AB102" s="76">
        <v>2046</v>
      </c>
      <c r="AC102" s="76">
        <v>2047</v>
      </c>
      <c r="AD102" s="76">
        <v>2048</v>
      </c>
      <c r="AE102" s="76">
        <v>2049</v>
      </c>
      <c r="AF102" s="76">
        <v>2050</v>
      </c>
      <c r="AG102" s="78"/>
      <c r="AH102" s="78"/>
      <c r="AI102" s="78"/>
      <c r="AJ102" s="78"/>
    </row>
    <row r="103" spans="1:36" s="68" customFormat="1" ht="15" hidden="1" x14ac:dyDescent="0.25">
      <c r="A103" s="78" t="s">
        <v>402</v>
      </c>
      <c r="B103" s="93">
        <f t="shared" ref="B103:AF103" si="34">B42/B$59</f>
        <v>0</v>
      </c>
      <c r="C103" s="93">
        <f t="shared" si="34"/>
        <v>0</v>
      </c>
      <c r="D103" s="93">
        <f t="shared" si="34"/>
        <v>0</v>
      </c>
      <c r="E103" s="93">
        <f t="shared" si="34"/>
        <v>0</v>
      </c>
      <c r="F103" s="93">
        <f t="shared" si="34"/>
        <v>0</v>
      </c>
      <c r="G103" s="93">
        <f t="shared" si="34"/>
        <v>0</v>
      </c>
      <c r="H103" s="93">
        <f t="shared" si="34"/>
        <v>0</v>
      </c>
      <c r="I103" s="93">
        <f t="shared" si="34"/>
        <v>0</v>
      </c>
      <c r="J103" s="93">
        <f t="shared" si="34"/>
        <v>0</v>
      </c>
      <c r="K103" s="93">
        <f t="shared" si="34"/>
        <v>0</v>
      </c>
      <c r="L103" s="93">
        <f t="shared" si="34"/>
        <v>0</v>
      </c>
      <c r="M103" s="93">
        <f t="shared" si="34"/>
        <v>0</v>
      </c>
      <c r="N103" s="93">
        <f t="shared" si="34"/>
        <v>0</v>
      </c>
      <c r="O103" s="93">
        <f t="shared" si="34"/>
        <v>0</v>
      </c>
      <c r="P103" s="93">
        <f t="shared" si="34"/>
        <v>0</v>
      </c>
      <c r="Q103" s="93">
        <f t="shared" si="34"/>
        <v>0</v>
      </c>
      <c r="R103" s="93">
        <f t="shared" si="34"/>
        <v>0</v>
      </c>
      <c r="S103" s="93">
        <f t="shared" si="34"/>
        <v>0</v>
      </c>
      <c r="T103" s="93">
        <f t="shared" si="34"/>
        <v>0</v>
      </c>
      <c r="U103" s="93">
        <f t="shared" si="34"/>
        <v>0</v>
      </c>
      <c r="V103" s="93">
        <f t="shared" si="34"/>
        <v>0</v>
      </c>
      <c r="W103" s="93">
        <f t="shared" si="34"/>
        <v>0</v>
      </c>
      <c r="X103" s="93">
        <f t="shared" si="34"/>
        <v>0</v>
      </c>
      <c r="Y103" s="93">
        <f t="shared" si="34"/>
        <v>0</v>
      </c>
      <c r="Z103" s="93">
        <f t="shared" si="34"/>
        <v>0</v>
      </c>
      <c r="AA103" s="93">
        <f t="shared" si="34"/>
        <v>0</v>
      </c>
      <c r="AB103" s="93">
        <f t="shared" si="34"/>
        <v>0</v>
      </c>
      <c r="AC103" s="93">
        <f t="shared" si="34"/>
        <v>0</v>
      </c>
      <c r="AD103" s="93">
        <f t="shared" si="34"/>
        <v>0</v>
      </c>
      <c r="AE103" s="93">
        <f t="shared" si="34"/>
        <v>0</v>
      </c>
      <c r="AF103" s="93">
        <f t="shared" si="34"/>
        <v>0</v>
      </c>
      <c r="AG103" s="78"/>
      <c r="AH103" s="78"/>
      <c r="AI103" s="78"/>
      <c r="AJ103" s="78"/>
    </row>
    <row r="104" spans="1:36" s="68" customFormat="1" ht="15" hidden="1" x14ac:dyDescent="0.25">
      <c r="A104" s="78" t="s">
        <v>403</v>
      </c>
      <c r="B104" s="93">
        <f t="shared" ref="B104:AF104" si="35">B43/B$59</f>
        <v>4.5007852127230866E-2</v>
      </c>
      <c r="C104" s="93">
        <f t="shared" si="35"/>
        <v>3.9306958767347244E-2</v>
      </c>
      <c r="D104" s="93">
        <f t="shared" si="35"/>
        <v>3.6228551170404702E-2</v>
      </c>
      <c r="E104" s="93">
        <f t="shared" si="35"/>
        <v>3.4956544540885821E-2</v>
      </c>
      <c r="F104" s="93">
        <f t="shared" si="35"/>
        <v>3.3858359356523642E-2</v>
      </c>
      <c r="G104" s="93">
        <f t="shared" si="35"/>
        <v>3.1807852755154187E-2</v>
      </c>
      <c r="H104" s="93">
        <f t="shared" si="35"/>
        <v>3.0451506053187014E-2</v>
      </c>
      <c r="I104" s="93">
        <f t="shared" si="35"/>
        <v>2.8624398546587229E-2</v>
      </c>
      <c r="J104" s="93">
        <f t="shared" si="35"/>
        <v>2.7702947948673298E-2</v>
      </c>
      <c r="K104" s="93">
        <f t="shared" si="35"/>
        <v>2.665295009213603E-2</v>
      </c>
      <c r="L104" s="93">
        <f t="shared" si="35"/>
        <v>2.6214797396034235E-2</v>
      </c>
      <c r="M104" s="93">
        <f t="shared" si="35"/>
        <v>2.5330793505479041E-2</v>
      </c>
      <c r="N104" s="93">
        <f t="shared" si="35"/>
        <v>2.519293107405882E-2</v>
      </c>
      <c r="O104" s="93">
        <f t="shared" si="35"/>
        <v>2.4327843935674002E-2</v>
      </c>
      <c r="P104" s="93">
        <f t="shared" si="35"/>
        <v>2.4012868048151292E-2</v>
      </c>
      <c r="Q104" s="93">
        <f t="shared" si="35"/>
        <v>2.3132417760159518E-2</v>
      </c>
      <c r="R104" s="93">
        <f t="shared" si="35"/>
        <v>2.2262788816555894E-2</v>
      </c>
      <c r="S104" s="93">
        <f t="shared" si="35"/>
        <v>2.1788997832016772E-2</v>
      </c>
      <c r="T104" s="93">
        <f t="shared" si="35"/>
        <v>2.1314881837989408E-2</v>
      </c>
      <c r="U104" s="93">
        <f t="shared" si="35"/>
        <v>2.0856277230397773E-2</v>
      </c>
      <c r="V104" s="93">
        <f t="shared" si="35"/>
        <v>2.0329846624007823E-2</v>
      </c>
      <c r="W104" s="93">
        <f t="shared" si="35"/>
        <v>1.981805949188074E-2</v>
      </c>
      <c r="X104" s="93">
        <f t="shared" si="35"/>
        <v>1.9256231083210434E-2</v>
      </c>
      <c r="Y104" s="93">
        <f t="shared" si="35"/>
        <v>1.921015907245683E-2</v>
      </c>
      <c r="Z104" s="93">
        <f t="shared" si="35"/>
        <v>1.8804719910306127E-2</v>
      </c>
      <c r="AA104" s="93">
        <f t="shared" si="35"/>
        <v>1.8484573285351712E-2</v>
      </c>
      <c r="AB104" s="93">
        <f t="shared" si="35"/>
        <v>1.8082167167826117E-2</v>
      </c>
      <c r="AC104" s="93">
        <f t="shared" si="35"/>
        <v>1.7684781552510447E-2</v>
      </c>
      <c r="AD104" s="93">
        <f t="shared" si="35"/>
        <v>1.7421368042998743E-2</v>
      </c>
      <c r="AE104" s="93">
        <f t="shared" si="35"/>
        <v>1.7360012727336598E-2</v>
      </c>
      <c r="AF104" s="93">
        <f t="shared" si="35"/>
        <v>1.7282967780357934E-2</v>
      </c>
      <c r="AG104" s="78"/>
      <c r="AH104" s="78"/>
      <c r="AI104" s="78"/>
      <c r="AJ104" s="78"/>
    </row>
    <row r="105" spans="1:36" s="68" customFormat="1" ht="15" hidden="1" x14ac:dyDescent="0.25">
      <c r="A105" s="78" t="s">
        <v>404</v>
      </c>
      <c r="B105" s="93">
        <f t="shared" ref="B105:AF105" si="36">B44/B$59</f>
        <v>0</v>
      </c>
      <c r="C105" s="93">
        <f t="shared" si="36"/>
        <v>0</v>
      </c>
      <c r="D105" s="93">
        <f t="shared" si="36"/>
        <v>0</v>
      </c>
      <c r="E105" s="93">
        <f t="shared" si="36"/>
        <v>0</v>
      </c>
      <c r="F105" s="93">
        <f t="shared" si="36"/>
        <v>0</v>
      </c>
      <c r="G105" s="93">
        <f t="shared" si="36"/>
        <v>0</v>
      </c>
      <c r="H105" s="93">
        <f t="shared" si="36"/>
        <v>0</v>
      </c>
      <c r="I105" s="93">
        <f t="shared" si="36"/>
        <v>0</v>
      </c>
      <c r="J105" s="93">
        <f t="shared" si="36"/>
        <v>0</v>
      </c>
      <c r="K105" s="93">
        <f t="shared" si="36"/>
        <v>0</v>
      </c>
      <c r="L105" s="93">
        <f t="shared" si="36"/>
        <v>0</v>
      </c>
      <c r="M105" s="93">
        <f t="shared" si="36"/>
        <v>0</v>
      </c>
      <c r="N105" s="93">
        <f t="shared" si="36"/>
        <v>0</v>
      </c>
      <c r="O105" s="93">
        <f t="shared" si="36"/>
        <v>0</v>
      </c>
      <c r="P105" s="93">
        <f t="shared" si="36"/>
        <v>0</v>
      </c>
      <c r="Q105" s="93">
        <f t="shared" si="36"/>
        <v>0</v>
      </c>
      <c r="R105" s="93">
        <f t="shared" si="36"/>
        <v>0</v>
      </c>
      <c r="S105" s="93">
        <f t="shared" si="36"/>
        <v>0</v>
      </c>
      <c r="T105" s="93">
        <f t="shared" si="36"/>
        <v>0</v>
      </c>
      <c r="U105" s="93">
        <f t="shared" si="36"/>
        <v>0</v>
      </c>
      <c r="V105" s="93">
        <f t="shared" si="36"/>
        <v>0</v>
      </c>
      <c r="W105" s="93">
        <f t="shared" si="36"/>
        <v>0</v>
      </c>
      <c r="X105" s="93">
        <f t="shared" si="36"/>
        <v>0</v>
      </c>
      <c r="Y105" s="93">
        <f t="shared" si="36"/>
        <v>0</v>
      </c>
      <c r="Z105" s="93">
        <f t="shared" si="36"/>
        <v>0</v>
      </c>
      <c r="AA105" s="93">
        <f t="shared" si="36"/>
        <v>0</v>
      </c>
      <c r="AB105" s="93">
        <f t="shared" si="36"/>
        <v>0</v>
      </c>
      <c r="AC105" s="93">
        <f t="shared" si="36"/>
        <v>0</v>
      </c>
      <c r="AD105" s="93">
        <f t="shared" si="36"/>
        <v>0</v>
      </c>
      <c r="AE105" s="93">
        <f t="shared" si="36"/>
        <v>0</v>
      </c>
      <c r="AF105" s="93">
        <f t="shared" si="36"/>
        <v>0</v>
      </c>
      <c r="AG105" s="78"/>
      <c r="AH105" s="78"/>
      <c r="AI105" s="78"/>
      <c r="AJ105" s="78"/>
    </row>
    <row r="106" spans="1:36" s="68" customFormat="1" ht="15" hidden="1" x14ac:dyDescent="0.25">
      <c r="A106" s="78" t="s">
        <v>405</v>
      </c>
      <c r="B106" s="93">
        <f t="shared" ref="B106:AF106" si="37">B45/B$59</f>
        <v>0</v>
      </c>
      <c r="C106" s="93">
        <f t="shared" si="37"/>
        <v>0</v>
      </c>
      <c r="D106" s="93">
        <f t="shared" si="37"/>
        <v>0</v>
      </c>
      <c r="E106" s="93">
        <f t="shared" si="37"/>
        <v>0</v>
      </c>
      <c r="F106" s="93">
        <f t="shared" si="37"/>
        <v>0</v>
      </c>
      <c r="G106" s="93">
        <f t="shared" si="37"/>
        <v>0</v>
      </c>
      <c r="H106" s="93">
        <f t="shared" si="37"/>
        <v>0</v>
      </c>
      <c r="I106" s="93">
        <f t="shared" si="37"/>
        <v>0</v>
      </c>
      <c r="J106" s="93">
        <f t="shared" si="37"/>
        <v>0</v>
      </c>
      <c r="K106" s="93">
        <f t="shared" si="37"/>
        <v>0</v>
      </c>
      <c r="L106" s="93">
        <f t="shared" si="37"/>
        <v>0</v>
      </c>
      <c r="M106" s="93">
        <f t="shared" si="37"/>
        <v>0</v>
      </c>
      <c r="N106" s="93">
        <f t="shared" si="37"/>
        <v>0</v>
      </c>
      <c r="O106" s="93">
        <f t="shared" si="37"/>
        <v>0</v>
      </c>
      <c r="P106" s="93">
        <f t="shared" si="37"/>
        <v>0</v>
      </c>
      <c r="Q106" s="93">
        <f t="shared" si="37"/>
        <v>0</v>
      </c>
      <c r="R106" s="93">
        <f t="shared" si="37"/>
        <v>0</v>
      </c>
      <c r="S106" s="93">
        <f t="shared" si="37"/>
        <v>0</v>
      </c>
      <c r="T106" s="93">
        <f t="shared" si="37"/>
        <v>0</v>
      </c>
      <c r="U106" s="93">
        <f t="shared" si="37"/>
        <v>0</v>
      </c>
      <c r="V106" s="93">
        <f t="shared" si="37"/>
        <v>0</v>
      </c>
      <c r="W106" s="93">
        <f t="shared" si="37"/>
        <v>0</v>
      </c>
      <c r="X106" s="93">
        <f t="shared" si="37"/>
        <v>0</v>
      </c>
      <c r="Y106" s="93">
        <f t="shared" si="37"/>
        <v>0</v>
      </c>
      <c r="Z106" s="93">
        <f t="shared" si="37"/>
        <v>0</v>
      </c>
      <c r="AA106" s="93">
        <f t="shared" si="37"/>
        <v>0</v>
      </c>
      <c r="AB106" s="93">
        <f t="shared" si="37"/>
        <v>0</v>
      </c>
      <c r="AC106" s="93">
        <f t="shared" si="37"/>
        <v>0</v>
      </c>
      <c r="AD106" s="93">
        <f t="shared" si="37"/>
        <v>0</v>
      </c>
      <c r="AE106" s="93">
        <f t="shared" si="37"/>
        <v>0</v>
      </c>
      <c r="AF106" s="93">
        <f t="shared" si="37"/>
        <v>0</v>
      </c>
      <c r="AG106" s="78"/>
      <c r="AH106" s="78"/>
      <c r="AI106" s="78"/>
      <c r="AJ106" s="78"/>
    </row>
    <row r="107" spans="1:36" s="68" customFormat="1" ht="15" hidden="1" x14ac:dyDescent="0.25">
      <c r="A107" s="78" t="s">
        <v>406</v>
      </c>
      <c r="B107" s="93">
        <f t="shared" ref="B107:AF107" si="38">B46/B$59</f>
        <v>3.0919534523886402E-3</v>
      </c>
      <c r="C107" s="93">
        <f t="shared" si="38"/>
        <v>2.6697010630578606E-3</v>
      </c>
      <c r="D107" s="93">
        <f t="shared" si="38"/>
        <v>2.4361355655094616E-3</v>
      </c>
      <c r="E107" s="93">
        <f t="shared" si="38"/>
        <v>2.3235518187504941E-3</v>
      </c>
      <c r="F107" s="93">
        <f t="shared" si="38"/>
        <v>2.2220450866110878E-3</v>
      </c>
      <c r="G107" s="93">
        <f t="shared" si="38"/>
        <v>2.0697285914994812E-3</v>
      </c>
      <c r="H107" s="93">
        <f t="shared" si="38"/>
        <v>1.961866938130137E-3</v>
      </c>
      <c r="I107" s="93">
        <f t="shared" si="38"/>
        <v>1.8274979250717965E-3</v>
      </c>
      <c r="J107" s="93">
        <f t="shared" si="38"/>
        <v>1.7518540674934277E-3</v>
      </c>
      <c r="K107" s="93">
        <f t="shared" si="38"/>
        <v>1.6712800098005224E-3</v>
      </c>
      <c r="L107" s="93">
        <f t="shared" si="38"/>
        <v>1.6300171504107319E-3</v>
      </c>
      <c r="M107" s="93">
        <f t="shared" si="38"/>
        <v>1.5604459312658627E-3</v>
      </c>
      <c r="N107" s="93">
        <f t="shared" si="38"/>
        <v>1.5380627397630696E-3</v>
      </c>
      <c r="O107" s="93">
        <f t="shared" si="38"/>
        <v>1.4729587733830238E-3</v>
      </c>
      <c r="P107" s="93">
        <f t="shared" si="38"/>
        <v>1.4415754488145646E-3</v>
      </c>
      <c r="Q107" s="93">
        <f t="shared" si="38"/>
        <v>1.3758187358187952E-3</v>
      </c>
      <c r="R107" s="93">
        <f t="shared" si="38"/>
        <v>1.3130010010298267E-3</v>
      </c>
      <c r="S107" s="93">
        <f t="shared" si="38"/>
        <v>1.274527304046274E-3</v>
      </c>
      <c r="T107" s="93">
        <f t="shared" si="38"/>
        <v>1.2374031522243807E-3</v>
      </c>
      <c r="U107" s="93">
        <f t="shared" si="38"/>
        <v>1.201072132734545E-3</v>
      </c>
      <c r="V107" s="93">
        <f t="shared" si="38"/>
        <v>1.160616787321363E-3</v>
      </c>
      <c r="W107" s="93">
        <f t="shared" si="38"/>
        <v>1.1215613301545611E-3</v>
      </c>
      <c r="X107" s="93">
        <f t="shared" si="38"/>
        <v>1.0812701602945943E-3</v>
      </c>
      <c r="Y107" s="93">
        <f t="shared" si="38"/>
        <v>1.070136310951846E-3</v>
      </c>
      <c r="Z107" s="93">
        <f t="shared" si="38"/>
        <v>1.0387311787375E-3</v>
      </c>
      <c r="AA107" s="93">
        <f t="shared" si="38"/>
        <v>1.0127183573326725E-3</v>
      </c>
      <c r="AB107" s="93">
        <f t="shared" si="38"/>
        <v>9.8272814215053655E-4</v>
      </c>
      <c r="AC107" s="93">
        <f t="shared" si="38"/>
        <v>9.5253942313395384E-4</v>
      </c>
      <c r="AD107" s="93">
        <f t="shared" si="38"/>
        <v>9.3073955207101508E-4</v>
      </c>
      <c r="AE107" s="93">
        <f t="shared" si="38"/>
        <v>9.199660738236561E-4</v>
      </c>
      <c r="AF107" s="93">
        <f t="shared" si="38"/>
        <v>9.0848317650284107E-4</v>
      </c>
      <c r="AG107" s="78"/>
      <c r="AH107" s="78"/>
      <c r="AI107" s="78"/>
      <c r="AJ107" s="78"/>
    </row>
    <row r="108" spans="1:36" s="68" customFormat="1" ht="15" hidden="1" x14ac:dyDescent="0.25">
      <c r="A108" s="78" t="s">
        <v>407</v>
      </c>
      <c r="B108" s="93">
        <f t="shared" ref="B108:AF108" si="39">B47/B$59</f>
        <v>0.88993179866481409</v>
      </c>
      <c r="C108" s="93">
        <f t="shared" si="39"/>
        <v>0.89568891149428975</v>
      </c>
      <c r="D108" s="93">
        <f t="shared" si="39"/>
        <v>0.89880322972291582</v>
      </c>
      <c r="E108" s="93">
        <f t="shared" si="39"/>
        <v>0.90010628744750854</v>
      </c>
      <c r="F108" s="93">
        <f t="shared" si="39"/>
        <v>0.90123563873402313</v>
      </c>
      <c r="G108" s="93">
        <f t="shared" si="39"/>
        <v>0.90330680242743255</v>
      </c>
      <c r="H108" s="93">
        <f t="shared" si="39"/>
        <v>0.90468396974769938</v>
      </c>
      <c r="I108" s="93">
        <f t="shared" si="39"/>
        <v>0.90652811992939297</v>
      </c>
      <c r="J108" s="93">
        <f t="shared" si="39"/>
        <v>0.90746610175602116</v>
      </c>
      <c r="K108" s="93">
        <f t="shared" si="39"/>
        <v>0.90852926549514734</v>
      </c>
      <c r="L108" s="93">
        <f t="shared" si="39"/>
        <v>0.90898061794877982</v>
      </c>
      <c r="M108" s="93">
        <f t="shared" si="39"/>
        <v>0.90987745951292653</v>
      </c>
      <c r="N108" s="93">
        <f t="shared" si="39"/>
        <v>0.91002895498257153</v>
      </c>
      <c r="O108" s="93">
        <f t="shared" si="39"/>
        <v>0.9109036299372919</v>
      </c>
      <c r="P108" s="93">
        <f t="shared" si="39"/>
        <v>0.91122982887003923</v>
      </c>
      <c r="Q108" s="93">
        <f t="shared" si="39"/>
        <v>0.9121194966609445</v>
      </c>
      <c r="R108" s="93">
        <f t="shared" si="39"/>
        <v>0.91299607364828239</v>
      </c>
      <c r="S108" s="93">
        <f t="shared" si="39"/>
        <v>0.91347793455754123</v>
      </c>
      <c r="T108" s="93">
        <f t="shared" si="39"/>
        <v>0.91395873688920504</v>
      </c>
      <c r="U108" s="93">
        <f t="shared" si="39"/>
        <v>0.91442422880841467</v>
      </c>
      <c r="V108" s="93">
        <f t="shared" si="39"/>
        <v>0.91495730184857627</v>
      </c>
      <c r="W108" s="93">
        <f t="shared" si="39"/>
        <v>0.91547525981722155</v>
      </c>
      <c r="X108" s="93">
        <f t="shared" si="39"/>
        <v>0.91604127011248171</v>
      </c>
      <c r="Y108" s="93">
        <f t="shared" si="39"/>
        <v>0.91609555751888272</v>
      </c>
      <c r="Z108" s="93">
        <f t="shared" si="39"/>
        <v>0.91650635591372698</v>
      </c>
      <c r="AA108" s="93">
        <f t="shared" si="39"/>
        <v>0.9168319506406527</v>
      </c>
      <c r="AB108" s="93">
        <f t="shared" si="39"/>
        <v>0.91723848289590848</v>
      </c>
      <c r="AC108" s="93">
        <f t="shared" si="39"/>
        <v>0.91764052342513935</v>
      </c>
      <c r="AD108" s="93">
        <f t="shared" si="39"/>
        <v>0.91790881840079808</v>
      </c>
      <c r="AE108" s="93">
        <f t="shared" si="39"/>
        <v>0.91797703899855132</v>
      </c>
      <c r="AF108" s="93">
        <f t="shared" si="39"/>
        <v>0.91806064769032147</v>
      </c>
      <c r="AG108" s="78"/>
      <c r="AH108" s="78"/>
      <c r="AI108" s="78"/>
      <c r="AJ108" s="78"/>
    </row>
    <row r="109" spans="1:36" s="68" customFormat="1" ht="15" hidden="1" x14ac:dyDescent="0.25">
      <c r="A109" s="78" t="s">
        <v>408</v>
      </c>
      <c r="B109" s="93">
        <f t="shared" ref="B109:AF109" si="40">B48/B$59</f>
        <v>0</v>
      </c>
      <c r="C109" s="93">
        <f t="shared" si="40"/>
        <v>0</v>
      </c>
      <c r="D109" s="93">
        <f t="shared" si="40"/>
        <v>0</v>
      </c>
      <c r="E109" s="93">
        <f t="shared" si="40"/>
        <v>0</v>
      </c>
      <c r="F109" s="93">
        <f t="shared" si="40"/>
        <v>0</v>
      </c>
      <c r="G109" s="93">
        <f t="shared" si="40"/>
        <v>0</v>
      </c>
      <c r="H109" s="93">
        <f t="shared" si="40"/>
        <v>0</v>
      </c>
      <c r="I109" s="93">
        <f t="shared" si="40"/>
        <v>0</v>
      </c>
      <c r="J109" s="93">
        <f t="shared" si="40"/>
        <v>0</v>
      </c>
      <c r="K109" s="93">
        <f t="shared" si="40"/>
        <v>0</v>
      </c>
      <c r="L109" s="93">
        <f t="shared" si="40"/>
        <v>0</v>
      </c>
      <c r="M109" s="93">
        <f t="shared" si="40"/>
        <v>0</v>
      </c>
      <c r="N109" s="93">
        <f t="shared" si="40"/>
        <v>0</v>
      </c>
      <c r="O109" s="93">
        <f t="shared" si="40"/>
        <v>0</v>
      </c>
      <c r="P109" s="93">
        <f t="shared" si="40"/>
        <v>0</v>
      </c>
      <c r="Q109" s="93">
        <f t="shared" si="40"/>
        <v>0</v>
      </c>
      <c r="R109" s="93">
        <f t="shared" si="40"/>
        <v>0</v>
      </c>
      <c r="S109" s="93">
        <f t="shared" si="40"/>
        <v>0</v>
      </c>
      <c r="T109" s="93">
        <f t="shared" si="40"/>
        <v>0</v>
      </c>
      <c r="U109" s="93">
        <f t="shared" si="40"/>
        <v>0</v>
      </c>
      <c r="V109" s="93">
        <f t="shared" si="40"/>
        <v>0</v>
      </c>
      <c r="W109" s="93">
        <f t="shared" si="40"/>
        <v>0</v>
      </c>
      <c r="X109" s="93">
        <f t="shared" si="40"/>
        <v>0</v>
      </c>
      <c r="Y109" s="93">
        <f t="shared" si="40"/>
        <v>0</v>
      </c>
      <c r="Z109" s="93">
        <f t="shared" si="40"/>
        <v>0</v>
      </c>
      <c r="AA109" s="93">
        <f t="shared" si="40"/>
        <v>0</v>
      </c>
      <c r="AB109" s="93">
        <f t="shared" si="40"/>
        <v>0</v>
      </c>
      <c r="AC109" s="93">
        <f t="shared" si="40"/>
        <v>0</v>
      </c>
      <c r="AD109" s="93">
        <f t="shared" si="40"/>
        <v>0</v>
      </c>
      <c r="AE109" s="93">
        <f t="shared" si="40"/>
        <v>0</v>
      </c>
      <c r="AF109" s="93">
        <f t="shared" si="40"/>
        <v>0</v>
      </c>
      <c r="AG109" s="78"/>
      <c r="AH109" s="78"/>
      <c r="AI109" s="78"/>
      <c r="AJ109" s="78"/>
    </row>
    <row r="110" spans="1:36" s="68" customFormat="1" ht="15" hidden="1" x14ac:dyDescent="0.25">
      <c r="A110" s="78" t="s">
        <v>409</v>
      </c>
      <c r="B110" s="93">
        <f t="shared" ref="B110:AF110" si="41">B49/B$59</f>
        <v>0</v>
      </c>
      <c r="C110" s="93">
        <f t="shared" si="41"/>
        <v>0</v>
      </c>
      <c r="D110" s="93">
        <f t="shared" si="41"/>
        <v>0</v>
      </c>
      <c r="E110" s="93">
        <f t="shared" si="41"/>
        <v>0</v>
      </c>
      <c r="F110" s="93">
        <f t="shared" si="41"/>
        <v>0</v>
      </c>
      <c r="G110" s="93">
        <f t="shared" si="41"/>
        <v>0</v>
      </c>
      <c r="H110" s="93">
        <f t="shared" si="41"/>
        <v>0</v>
      </c>
      <c r="I110" s="93">
        <f t="shared" si="41"/>
        <v>0</v>
      </c>
      <c r="J110" s="93">
        <f t="shared" si="41"/>
        <v>0</v>
      </c>
      <c r="K110" s="93">
        <f t="shared" si="41"/>
        <v>0</v>
      </c>
      <c r="L110" s="93">
        <f t="shared" si="41"/>
        <v>0</v>
      </c>
      <c r="M110" s="93">
        <f t="shared" si="41"/>
        <v>0</v>
      </c>
      <c r="N110" s="93">
        <f t="shared" si="41"/>
        <v>0</v>
      </c>
      <c r="O110" s="93">
        <f t="shared" si="41"/>
        <v>0</v>
      </c>
      <c r="P110" s="93">
        <f t="shared" si="41"/>
        <v>0</v>
      </c>
      <c r="Q110" s="93">
        <f t="shared" si="41"/>
        <v>0</v>
      </c>
      <c r="R110" s="93">
        <f t="shared" si="41"/>
        <v>0</v>
      </c>
      <c r="S110" s="93">
        <f t="shared" si="41"/>
        <v>0</v>
      </c>
      <c r="T110" s="93">
        <f t="shared" si="41"/>
        <v>0</v>
      </c>
      <c r="U110" s="93">
        <f t="shared" si="41"/>
        <v>0</v>
      </c>
      <c r="V110" s="93">
        <f t="shared" si="41"/>
        <v>0</v>
      </c>
      <c r="W110" s="93">
        <f t="shared" si="41"/>
        <v>0</v>
      </c>
      <c r="X110" s="93">
        <f t="shared" si="41"/>
        <v>0</v>
      </c>
      <c r="Y110" s="93">
        <f t="shared" si="41"/>
        <v>0</v>
      </c>
      <c r="Z110" s="93">
        <f t="shared" si="41"/>
        <v>0</v>
      </c>
      <c r="AA110" s="93">
        <f t="shared" si="41"/>
        <v>0</v>
      </c>
      <c r="AB110" s="93">
        <f t="shared" si="41"/>
        <v>0</v>
      </c>
      <c r="AC110" s="93">
        <f t="shared" si="41"/>
        <v>0</v>
      </c>
      <c r="AD110" s="93">
        <f t="shared" si="41"/>
        <v>0</v>
      </c>
      <c r="AE110" s="93">
        <f t="shared" si="41"/>
        <v>0</v>
      </c>
      <c r="AF110" s="93">
        <f t="shared" si="41"/>
        <v>0</v>
      </c>
      <c r="AG110" s="78"/>
      <c r="AH110" s="78"/>
      <c r="AI110" s="78"/>
      <c r="AJ110" s="78"/>
    </row>
    <row r="111" spans="1:36" s="68" customFormat="1" ht="15" hidden="1" x14ac:dyDescent="0.25">
      <c r="A111" s="78" t="s">
        <v>410</v>
      </c>
      <c r="B111" s="93">
        <f t="shared" ref="B111:AF111" si="42">B50/B$59</f>
        <v>0</v>
      </c>
      <c r="C111" s="93">
        <f t="shared" si="42"/>
        <v>0</v>
      </c>
      <c r="D111" s="93">
        <f t="shared" si="42"/>
        <v>0</v>
      </c>
      <c r="E111" s="93">
        <f t="shared" si="42"/>
        <v>0</v>
      </c>
      <c r="F111" s="93">
        <f t="shared" si="42"/>
        <v>0</v>
      </c>
      <c r="G111" s="93">
        <f t="shared" si="42"/>
        <v>0</v>
      </c>
      <c r="H111" s="93">
        <f t="shared" si="42"/>
        <v>0</v>
      </c>
      <c r="I111" s="93">
        <f t="shared" si="42"/>
        <v>0</v>
      </c>
      <c r="J111" s="93">
        <f t="shared" si="42"/>
        <v>0</v>
      </c>
      <c r="K111" s="93">
        <f t="shared" si="42"/>
        <v>0</v>
      </c>
      <c r="L111" s="93">
        <f t="shared" si="42"/>
        <v>0</v>
      </c>
      <c r="M111" s="93">
        <f t="shared" si="42"/>
        <v>0</v>
      </c>
      <c r="N111" s="93">
        <f t="shared" si="42"/>
        <v>0</v>
      </c>
      <c r="O111" s="93">
        <f t="shared" si="42"/>
        <v>0</v>
      </c>
      <c r="P111" s="93">
        <f t="shared" si="42"/>
        <v>0</v>
      </c>
      <c r="Q111" s="93">
        <f t="shared" si="42"/>
        <v>0</v>
      </c>
      <c r="R111" s="93">
        <f t="shared" si="42"/>
        <v>0</v>
      </c>
      <c r="S111" s="93">
        <f t="shared" si="42"/>
        <v>0</v>
      </c>
      <c r="T111" s="93">
        <f t="shared" si="42"/>
        <v>0</v>
      </c>
      <c r="U111" s="93">
        <f t="shared" si="42"/>
        <v>0</v>
      </c>
      <c r="V111" s="93">
        <f t="shared" si="42"/>
        <v>0</v>
      </c>
      <c r="W111" s="93">
        <f t="shared" si="42"/>
        <v>0</v>
      </c>
      <c r="X111" s="93">
        <f t="shared" si="42"/>
        <v>0</v>
      </c>
      <c r="Y111" s="93">
        <f t="shared" si="42"/>
        <v>0</v>
      </c>
      <c r="Z111" s="93">
        <f t="shared" si="42"/>
        <v>0</v>
      </c>
      <c r="AA111" s="93">
        <f t="shared" si="42"/>
        <v>0</v>
      </c>
      <c r="AB111" s="93">
        <f t="shared" si="42"/>
        <v>0</v>
      </c>
      <c r="AC111" s="93">
        <f t="shared" si="42"/>
        <v>0</v>
      </c>
      <c r="AD111" s="93">
        <f t="shared" si="42"/>
        <v>0</v>
      </c>
      <c r="AE111" s="93">
        <f t="shared" si="42"/>
        <v>0</v>
      </c>
      <c r="AF111" s="93">
        <f t="shared" si="42"/>
        <v>0</v>
      </c>
      <c r="AG111" s="78"/>
      <c r="AH111" s="78"/>
      <c r="AI111" s="78"/>
      <c r="AJ111" s="78"/>
    </row>
    <row r="112" spans="1:36" s="68" customFormat="1" ht="15" hidden="1" x14ac:dyDescent="0.25">
      <c r="A112" s="78" t="s">
        <v>411</v>
      </c>
      <c r="B112" s="93">
        <f t="shared" ref="B112:AF112" si="43">B51/B$59</f>
        <v>1.5517072004374015E-5</v>
      </c>
      <c r="C112" s="93">
        <f t="shared" si="43"/>
        <v>1.3312144709264971E-5</v>
      </c>
      <c r="D112" s="93">
        <f t="shared" si="43"/>
        <v>1.2144168811458338E-5</v>
      </c>
      <c r="E112" s="93">
        <f t="shared" si="43"/>
        <v>1.1582937307996643E-5</v>
      </c>
      <c r="F112" s="93">
        <f t="shared" si="43"/>
        <v>1.1062351932937869E-5</v>
      </c>
      <c r="G112" s="93">
        <f t="shared" si="43"/>
        <v>1.027520992801188E-5</v>
      </c>
      <c r="H112" s="93">
        <f t="shared" si="43"/>
        <v>9.7344695945932968E-6</v>
      </c>
      <c r="I112" s="93">
        <f t="shared" si="43"/>
        <v>9.03863409461966E-6</v>
      </c>
      <c r="J112" s="93">
        <f t="shared" si="43"/>
        <v>8.6597379088560718E-6</v>
      </c>
      <c r="K112" s="93">
        <f t="shared" si="43"/>
        <v>8.2570179005603022E-6</v>
      </c>
      <c r="L112" s="93">
        <f t="shared" si="43"/>
        <v>8.0514030344492979E-6</v>
      </c>
      <c r="M112" s="93">
        <f t="shared" si="43"/>
        <v>7.699455594425713E-6</v>
      </c>
      <c r="N112" s="93">
        <f t="shared" si="43"/>
        <v>7.5890138382685638E-6</v>
      </c>
      <c r="O112" s="93">
        <f t="shared" si="43"/>
        <v>7.2298613008501126E-6</v>
      </c>
      <c r="P112" s="93">
        <f t="shared" si="43"/>
        <v>7.072368079282268E-6</v>
      </c>
      <c r="Q112" s="93">
        <f t="shared" si="43"/>
        <v>6.7433726828466047E-6</v>
      </c>
      <c r="R112" s="93">
        <f t="shared" si="43"/>
        <v>6.4354808176277944E-6</v>
      </c>
      <c r="S112" s="93">
        <f t="shared" si="43"/>
        <v>6.2469076644263271E-6</v>
      </c>
      <c r="T112" s="93">
        <f t="shared" si="43"/>
        <v>6.062389559260204E-6</v>
      </c>
      <c r="U112" s="93">
        <f t="shared" si="43"/>
        <v>5.8843935740095381E-6</v>
      </c>
      <c r="V112" s="93">
        <f t="shared" si="43"/>
        <v>5.6848896753777838E-6</v>
      </c>
      <c r="W112" s="93">
        <f t="shared" si="43"/>
        <v>5.490712335866736E-6</v>
      </c>
      <c r="X112" s="93">
        <f t="shared" si="43"/>
        <v>5.2809568109414633E-6</v>
      </c>
      <c r="Y112" s="93">
        <f t="shared" si="43"/>
        <v>5.2265787473661564E-6</v>
      </c>
      <c r="Z112" s="93">
        <f t="shared" si="43"/>
        <v>5.0684568806264809E-6</v>
      </c>
      <c r="AA112" s="93">
        <f t="shared" si="43"/>
        <v>4.9415281176003679E-6</v>
      </c>
      <c r="AB112" s="93">
        <f t="shared" si="43"/>
        <v>4.7948889423421678E-6</v>
      </c>
      <c r="AC112" s="93">
        <f t="shared" si="43"/>
        <v>4.6448830879308769E-6</v>
      </c>
      <c r="AD112" s="93">
        <f t="shared" si="43"/>
        <v>4.538580031112326E-6</v>
      </c>
      <c r="AE112" s="93">
        <f t="shared" si="43"/>
        <v>4.4860451483620598E-6</v>
      </c>
      <c r="AF112" s="93">
        <f t="shared" si="43"/>
        <v>4.430050914138748E-6</v>
      </c>
      <c r="AG112" s="78"/>
      <c r="AH112" s="78"/>
      <c r="AI112" s="78"/>
      <c r="AJ112" s="78"/>
    </row>
    <row r="113" spans="1:36" s="68" customFormat="1" ht="15" hidden="1" x14ac:dyDescent="0.25">
      <c r="A113" s="78" t="s">
        <v>412</v>
      </c>
      <c r="B113" s="93">
        <f t="shared" ref="B113:AF113" si="44">B52/B$59</f>
        <v>0</v>
      </c>
      <c r="C113" s="93">
        <f t="shared" si="44"/>
        <v>0</v>
      </c>
      <c r="D113" s="93">
        <f t="shared" si="44"/>
        <v>0</v>
      </c>
      <c r="E113" s="93">
        <f t="shared" si="44"/>
        <v>0</v>
      </c>
      <c r="F113" s="93">
        <f t="shared" si="44"/>
        <v>0</v>
      </c>
      <c r="G113" s="93">
        <f t="shared" si="44"/>
        <v>0</v>
      </c>
      <c r="H113" s="93">
        <f t="shared" si="44"/>
        <v>0</v>
      </c>
      <c r="I113" s="93">
        <f t="shared" si="44"/>
        <v>0</v>
      </c>
      <c r="J113" s="93">
        <f t="shared" si="44"/>
        <v>0</v>
      </c>
      <c r="K113" s="93">
        <f t="shared" si="44"/>
        <v>0</v>
      </c>
      <c r="L113" s="93">
        <f t="shared" si="44"/>
        <v>0</v>
      </c>
      <c r="M113" s="93">
        <f t="shared" si="44"/>
        <v>0</v>
      </c>
      <c r="N113" s="93">
        <f t="shared" si="44"/>
        <v>0</v>
      </c>
      <c r="O113" s="93">
        <f t="shared" si="44"/>
        <v>0</v>
      </c>
      <c r="P113" s="93">
        <f t="shared" si="44"/>
        <v>0</v>
      </c>
      <c r="Q113" s="93">
        <f t="shared" si="44"/>
        <v>0</v>
      </c>
      <c r="R113" s="93">
        <f t="shared" si="44"/>
        <v>0</v>
      </c>
      <c r="S113" s="93">
        <f t="shared" si="44"/>
        <v>0</v>
      </c>
      <c r="T113" s="93">
        <f t="shared" si="44"/>
        <v>0</v>
      </c>
      <c r="U113" s="93">
        <f t="shared" si="44"/>
        <v>0</v>
      </c>
      <c r="V113" s="93">
        <f t="shared" si="44"/>
        <v>0</v>
      </c>
      <c r="W113" s="93">
        <f t="shared" si="44"/>
        <v>0</v>
      </c>
      <c r="X113" s="93">
        <f t="shared" si="44"/>
        <v>0</v>
      </c>
      <c r="Y113" s="93">
        <f t="shared" si="44"/>
        <v>0</v>
      </c>
      <c r="Z113" s="93">
        <f t="shared" si="44"/>
        <v>0</v>
      </c>
      <c r="AA113" s="93">
        <f t="shared" si="44"/>
        <v>0</v>
      </c>
      <c r="AB113" s="93">
        <f t="shared" si="44"/>
        <v>0</v>
      </c>
      <c r="AC113" s="93">
        <f t="shared" si="44"/>
        <v>0</v>
      </c>
      <c r="AD113" s="93">
        <f t="shared" si="44"/>
        <v>0</v>
      </c>
      <c r="AE113" s="93">
        <f t="shared" si="44"/>
        <v>0</v>
      </c>
      <c r="AF113" s="93">
        <f t="shared" si="44"/>
        <v>0</v>
      </c>
      <c r="AG113" s="78"/>
      <c r="AH113" s="78"/>
      <c r="AI113" s="78"/>
      <c r="AJ113" s="78"/>
    </row>
    <row r="114" spans="1:36" s="68" customFormat="1" ht="15" hidden="1" x14ac:dyDescent="0.25">
      <c r="A114" s="78" t="s">
        <v>413</v>
      </c>
      <c r="B114" s="93">
        <f t="shared" ref="B114:AF114" si="45">B53/B$59</f>
        <v>0</v>
      </c>
      <c r="C114" s="93">
        <f t="shared" si="45"/>
        <v>0</v>
      </c>
      <c r="D114" s="93">
        <f t="shared" si="45"/>
        <v>0</v>
      </c>
      <c r="E114" s="93">
        <f t="shared" si="45"/>
        <v>0</v>
      </c>
      <c r="F114" s="93">
        <f t="shared" si="45"/>
        <v>0</v>
      </c>
      <c r="G114" s="93">
        <f t="shared" si="45"/>
        <v>0</v>
      </c>
      <c r="H114" s="93">
        <f t="shared" si="45"/>
        <v>0</v>
      </c>
      <c r="I114" s="93">
        <f t="shared" si="45"/>
        <v>0</v>
      </c>
      <c r="J114" s="93">
        <f t="shared" si="45"/>
        <v>0</v>
      </c>
      <c r="K114" s="93">
        <f t="shared" si="45"/>
        <v>0</v>
      </c>
      <c r="L114" s="93">
        <f t="shared" si="45"/>
        <v>0</v>
      </c>
      <c r="M114" s="93">
        <f t="shared" si="45"/>
        <v>0</v>
      </c>
      <c r="N114" s="93">
        <f t="shared" si="45"/>
        <v>0</v>
      </c>
      <c r="O114" s="93">
        <f t="shared" si="45"/>
        <v>0</v>
      </c>
      <c r="P114" s="93">
        <f t="shared" si="45"/>
        <v>0</v>
      </c>
      <c r="Q114" s="93">
        <f t="shared" si="45"/>
        <v>0</v>
      </c>
      <c r="R114" s="93">
        <f t="shared" si="45"/>
        <v>0</v>
      </c>
      <c r="S114" s="93">
        <f t="shared" si="45"/>
        <v>0</v>
      </c>
      <c r="T114" s="93">
        <f t="shared" si="45"/>
        <v>0</v>
      </c>
      <c r="U114" s="93">
        <f t="shared" si="45"/>
        <v>0</v>
      </c>
      <c r="V114" s="93">
        <f t="shared" si="45"/>
        <v>0</v>
      </c>
      <c r="W114" s="93">
        <f t="shared" si="45"/>
        <v>0</v>
      </c>
      <c r="X114" s="93">
        <f t="shared" si="45"/>
        <v>0</v>
      </c>
      <c r="Y114" s="93">
        <f t="shared" si="45"/>
        <v>0</v>
      </c>
      <c r="Z114" s="93">
        <f t="shared" si="45"/>
        <v>0</v>
      </c>
      <c r="AA114" s="93">
        <f t="shared" si="45"/>
        <v>0</v>
      </c>
      <c r="AB114" s="93">
        <f t="shared" si="45"/>
        <v>0</v>
      </c>
      <c r="AC114" s="93">
        <f t="shared" si="45"/>
        <v>0</v>
      </c>
      <c r="AD114" s="93">
        <f t="shared" si="45"/>
        <v>0</v>
      </c>
      <c r="AE114" s="93">
        <f t="shared" si="45"/>
        <v>0</v>
      </c>
      <c r="AF114" s="93">
        <f t="shared" si="45"/>
        <v>0</v>
      </c>
      <c r="AG114" s="78"/>
      <c r="AH114" s="78"/>
      <c r="AI114" s="78"/>
      <c r="AJ114" s="78"/>
    </row>
    <row r="115" spans="1:36" s="68" customFormat="1" ht="15" hidden="1" x14ac:dyDescent="0.25">
      <c r="A115" s="78" t="s">
        <v>414</v>
      </c>
      <c r="B115" s="93">
        <f t="shared" ref="B115:AF115" si="46">B54/B$59</f>
        <v>0</v>
      </c>
      <c r="C115" s="93">
        <f t="shared" si="46"/>
        <v>0</v>
      </c>
      <c r="D115" s="93">
        <f t="shared" si="46"/>
        <v>0</v>
      </c>
      <c r="E115" s="93">
        <f t="shared" si="46"/>
        <v>0</v>
      </c>
      <c r="F115" s="93">
        <f t="shared" si="46"/>
        <v>0</v>
      </c>
      <c r="G115" s="93">
        <f t="shared" si="46"/>
        <v>0</v>
      </c>
      <c r="H115" s="93">
        <f t="shared" si="46"/>
        <v>0</v>
      </c>
      <c r="I115" s="93">
        <f t="shared" si="46"/>
        <v>0</v>
      </c>
      <c r="J115" s="93">
        <f t="shared" si="46"/>
        <v>0</v>
      </c>
      <c r="K115" s="93">
        <f t="shared" si="46"/>
        <v>0</v>
      </c>
      <c r="L115" s="93">
        <f t="shared" si="46"/>
        <v>0</v>
      </c>
      <c r="M115" s="93">
        <f t="shared" si="46"/>
        <v>0</v>
      </c>
      <c r="N115" s="93">
        <f t="shared" si="46"/>
        <v>0</v>
      </c>
      <c r="O115" s="93">
        <f t="shared" si="46"/>
        <v>0</v>
      </c>
      <c r="P115" s="93">
        <f t="shared" si="46"/>
        <v>0</v>
      </c>
      <c r="Q115" s="93">
        <f t="shared" si="46"/>
        <v>0</v>
      </c>
      <c r="R115" s="93">
        <f t="shared" si="46"/>
        <v>0</v>
      </c>
      <c r="S115" s="93">
        <f t="shared" si="46"/>
        <v>0</v>
      </c>
      <c r="T115" s="93">
        <f t="shared" si="46"/>
        <v>0</v>
      </c>
      <c r="U115" s="93">
        <f t="shared" si="46"/>
        <v>0</v>
      </c>
      <c r="V115" s="93">
        <f t="shared" si="46"/>
        <v>0</v>
      </c>
      <c r="W115" s="93">
        <f t="shared" si="46"/>
        <v>0</v>
      </c>
      <c r="X115" s="93">
        <f t="shared" si="46"/>
        <v>0</v>
      </c>
      <c r="Y115" s="93">
        <f t="shared" si="46"/>
        <v>0</v>
      </c>
      <c r="Z115" s="93">
        <f t="shared" si="46"/>
        <v>0</v>
      </c>
      <c r="AA115" s="93">
        <f t="shared" si="46"/>
        <v>0</v>
      </c>
      <c r="AB115" s="93">
        <f t="shared" si="46"/>
        <v>0</v>
      </c>
      <c r="AC115" s="93">
        <f t="shared" si="46"/>
        <v>0</v>
      </c>
      <c r="AD115" s="93">
        <f t="shared" si="46"/>
        <v>0</v>
      </c>
      <c r="AE115" s="93">
        <f t="shared" si="46"/>
        <v>0</v>
      </c>
      <c r="AF115" s="93">
        <f t="shared" si="46"/>
        <v>0</v>
      </c>
      <c r="AG115" s="78"/>
      <c r="AH115" s="78"/>
      <c r="AI115" s="78"/>
      <c r="AJ115" s="78"/>
    </row>
    <row r="116" spans="1:36" s="68" customFormat="1" ht="15" hidden="1" x14ac:dyDescent="0.25">
      <c r="A116" s="78" t="s">
        <v>415</v>
      </c>
      <c r="B116" s="93">
        <f t="shared" ref="B116:AF116" si="47">B55/B$59</f>
        <v>0</v>
      </c>
      <c r="C116" s="93">
        <f t="shared" si="47"/>
        <v>0</v>
      </c>
      <c r="D116" s="93">
        <f t="shared" si="47"/>
        <v>0</v>
      </c>
      <c r="E116" s="93">
        <f t="shared" si="47"/>
        <v>0</v>
      </c>
      <c r="F116" s="93">
        <f t="shared" si="47"/>
        <v>0</v>
      </c>
      <c r="G116" s="93">
        <f t="shared" si="47"/>
        <v>0</v>
      </c>
      <c r="H116" s="93">
        <f t="shared" si="47"/>
        <v>0</v>
      </c>
      <c r="I116" s="93">
        <f t="shared" si="47"/>
        <v>0</v>
      </c>
      <c r="J116" s="93">
        <f t="shared" si="47"/>
        <v>0</v>
      </c>
      <c r="K116" s="93">
        <f t="shared" si="47"/>
        <v>0</v>
      </c>
      <c r="L116" s="93">
        <f t="shared" si="47"/>
        <v>0</v>
      </c>
      <c r="M116" s="93">
        <f t="shared" si="47"/>
        <v>0</v>
      </c>
      <c r="N116" s="93">
        <f t="shared" si="47"/>
        <v>0</v>
      </c>
      <c r="O116" s="93">
        <f t="shared" si="47"/>
        <v>0</v>
      </c>
      <c r="P116" s="93">
        <f t="shared" si="47"/>
        <v>0</v>
      </c>
      <c r="Q116" s="93">
        <f t="shared" si="47"/>
        <v>0</v>
      </c>
      <c r="R116" s="93">
        <f t="shared" si="47"/>
        <v>0</v>
      </c>
      <c r="S116" s="93">
        <f t="shared" si="47"/>
        <v>0</v>
      </c>
      <c r="T116" s="93">
        <f t="shared" si="47"/>
        <v>0</v>
      </c>
      <c r="U116" s="93">
        <f t="shared" si="47"/>
        <v>0</v>
      </c>
      <c r="V116" s="93">
        <f t="shared" si="47"/>
        <v>0</v>
      </c>
      <c r="W116" s="93">
        <f t="shared" si="47"/>
        <v>0</v>
      </c>
      <c r="X116" s="93">
        <f t="shared" si="47"/>
        <v>0</v>
      </c>
      <c r="Y116" s="93">
        <f t="shared" si="47"/>
        <v>0</v>
      </c>
      <c r="Z116" s="93">
        <f t="shared" si="47"/>
        <v>0</v>
      </c>
      <c r="AA116" s="93">
        <f t="shared" si="47"/>
        <v>0</v>
      </c>
      <c r="AB116" s="93">
        <f t="shared" si="47"/>
        <v>0</v>
      </c>
      <c r="AC116" s="93">
        <f t="shared" si="47"/>
        <v>0</v>
      </c>
      <c r="AD116" s="93">
        <f t="shared" si="47"/>
        <v>0</v>
      </c>
      <c r="AE116" s="93">
        <f t="shared" si="47"/>
        <v>0</v>
      </c>
      <c r="AF116" s="93">
        <f t="shared" si="47"/>
        <v>0</v>
      </c>
      <c r="AG116" s="78"/>
      <c r="AH116" s="78"/>
      <c r="AI116" s="78"/>
      <c r="AJ116" s="78"/>
    </row>
    <row r="117" spans="1:36" s="68" customFormat="1" ht="15" hidden="1" x14ac:dyDescent="0.25">
      <c r="A117" s="78" t="s">
        <v>416</v>
      </c>
      <c r="B117" s="93">
        <f t="shared" ref="B117:AF117" si="48">B56/B$59</f>
        <v>0</v>
      </c>
      <c r="C117" s="93">
        <f t="shared" si="48"/>
        <v>0</v>
      </c>
      <c r="D117" s="93">
        <f t="shared" si="48"/>
        <v>0</v>
      </c>
      <c r="E117" s="93">
        <f t="shared" si="48"/>
        <v>0</v>
      </c>
      <c r="F117" s="93">
        <f t="shared" si="48"/>
        <v>0</v>
      </c>
      <c r="G117" s="93">
        <f t="shared" si="48"/>
        <v>0</v>
      </c>
      <c r="H117" s="93">
        <f t="shared" si="48"/>
        <v>0</v>
      </c>
      <c r="I117" s="93">
        <f t="shared" si="48"/>
        <v>0</v>
      </c>
      <c r="J117" s="93">
        <f t="shared" si="48"/>
        <v>0</v>
      </c>
      <c r="K117" s="93">
        <f t="shared" si="48"/>
        <v>0</v>
      </c>
      <c r="L117" s="93">
        <f t="shared" si="48"/>
        <v>0</v>
      </c>
      <c r="M117" s="93">
        <f t="shared" si="48"/>
        <v>0</v>
      </c>
      <c r="N117" s="93">
        <f t="shared" si="48"/>
        <v>0</v>
      </c>
      <c r="O117" s="93">
        <f t="shared" si="48"/>
        <v>0</v>
      </c>
      <c r="P117" s="93">
        <f t="shared" si="48"/>
        <v>0</v>
      </c>
      <c r="Q117" s="93">
        <f t="shared" si="48"/>
        <v>0</v>
      </c>
      <c r="R117" s="93">
        <f t="shared" si="48"/>
        <v>0</v>
      </c>
      <c r="S117" s="93">
        <f t="shared" si="48"/>
        <v>0</v>
      </c>
      <c r="T117" s="93">
        <f t="shared" si="48"/>
        <v>0</v>
      </c>
      <c r="U117" s="93">
        <f t="shared" si="48"/>
        <v>0</v>
      </c>
      <c r="V117" s="93">
        <f t="shared" si="48"/>
        <v>0</v>
      </c>
      <c r="W117" s="93">
        <f t="shared" si="48"/>
        <v>0</v>
      </c>
      <c r="X117" s="93">
        <f t="shared" si="48"/>
        <v>0</v>
      </c>
      <c r="Y117" s="93">
        <f t="shared" si="48"/>
        <v>0</v>
      </c>
      <c r="Z117" s="93">
        <f t="shared" si="48"/>
        <v>0</v>
      </c>
      <c r="AA117" s="93">
        <f t="shared" si="48"/>
        <v>0</v>
      </c>
      <c r="AB117" s="93">
        <f t="shared" si="48"/>
        <v>0</v>
      </c>
      <c r="AC117" s="93">
        <f t="shared" si="48"/>
        <v>0</v>
      </c>
      <c r="AD117" s="93">
        <f t="shared" si="48"/>
        <v>0</v>
      </c>
      <c r="AE117" s="93">
        <f t="shared" si="48"/>
        <v>0</v>
      </c>
      <c r="AF117" s="93">
        <f t="shared" si="48"/>
        <v>0</v>
      </c>
      <c r="AG117" s="78"/>
      <c r="AH117" s="78"/>
      <c r="AI117" s="78"/>
      <c r="AJ117" s="78"/>
    </row>
    <row r="118" spans="1:36" s="68" customFormat="1" ht="15" hidden="1" x14ac:dyDescent="0.25">
      <c r="A118" s="78" t="s">
        <v>417</v>
      </c>
      <c r="B118" s="93">
        <f t="shared" ref="B118:AF118" si="49">B57/B$59</f>
        <v>0</v>
      </c>
      <c r="C118" s="93">
        <f t="shared" si="49"/>
        <v>0</v>
      </c>
      <c r="D118" s="93">
        <f t="shared" si="49"/>
        <v>0</v>
      </c>
      <c r="E118" s="93">
        <f t="shared" si="49"/>
        <v>0</v>
      </c>
      <c r="F118" s="93">
        <f t="shared" si="49"/>
        <v>0</v>
      </c>
      <c r="G118" s="93">
        <f t="shared" si="49"/>
        <v>0</v>
      </c>
      <c r="H118" s="93">
        <f t="shared" si="49"/>
        <v>0</v>
      </c>
      <c r="I118" s="93">
        <f t="shared" si="49"/>
        <v>0</v>
      </c>
      <c r="J118" s="93">
        <f t="shared" si="49"/>
        <v>0</v>
      </c>
      <c r="K118" s="93">
        <f t="shared" si="49"/>
        <v>0</v>
      </c>
      <c r="L118" s="93">
        <f t="shared" si="49"/>
        <v>0</v>
      </c>
      <c r="M118" s="93">
        <f t="shared" si="49"/>
        <v>0</v>
      </c>
      <c r="N118" s="93">
        <f t="shared" si="49"/>
        <v>0</v>
      </c>
      <c r="O118" s="93">
        <f t="shared" si="49"/>
        <v>0</v>
      </c>
      <c r="P118" s="93">
        <f t="shared" si="49"/>
        <v>0</v>
      </c>
      <c r="Q118" s="93">
        <f t="shared" si="49"/>
        <v>0</v>
      </c>
      <c r="R118" s="93">
        <f t="shared" si="49"/>
        <v>0</v>
      </c>
      <c r="S118" s="93">
        <f t="shared" si="49"/>
        <v>0</v>
      </c>
      <c r="T118" s="93">
        <f t="shared" si="49"/>
        <v>0</v>
      </c>
      <c r="U118" s="93">
        <f t="shared" si="49"/>
        <v>0</v>
      </c>
      <c r="V118" s="93">
        <f t="shared" si="49"/>
        <v>0</v>
      </c>
      <c r="W118" s="93">
        <f t="shared" si="49"/>
        <v>0</v>
      </c>
      <c r="X118" s="93">
        <f t="shared" si="49"/>
        <v>0</v>
      </c>
      <c r="Y118" s="93">
        <f t="shared" si="49"/>
        <v>0</v>
      </c>
      <c r="Z118" s="93">
        <f t="shared" si="49"/>
        <v>0</v>
      </c>
      <c r="AA118" s="93">
        <f t="shared" si="49"/>
        <v>0</v>
      </c>
      <c r="AB118" s="93">
        <f t="shared" si="49"/>
        <v>0</v>
      </c>
      <c r="AC118" s="93">
        <f t="shared" si="49"/>
        <v>0</v>
      </c>
      <c r="AD118" s="93">
        <f t="shared" si="49"/>
        <v>0</v>
      </c>
      <c r="AE118" s="93">
        <f t="shared" si="49"/>
        <v>0</v>
      </c>
      <c r="AF118" s="93">
        <f t="shared" si="49"/>
        <v>0</v>
      </c>
      <c r="AG118" s="78"/>
      <c r="AH118" s="78"/>
      <c r="AI118" s="78"/>
      <c r="AJ118" s="78"/>
    </row>
    <row r="119" spans="1:36" s="68" customFormat="1" ht="15" hidden="1" x14ac:dyDescent="0.25">
      <c r="A119" s="78"/>
      <c r="B119" s="78"/>
      <c r="C119" s="78"/>
      <c r="D119" s="78"/>
      <c r="E119" s="78"/>
      <c r="F119" s="78"/>
      <c r="G119" s="78"/>
      <c r="H119" s="78"/>
      <c r="I119" s="78"/>
      <c r="J119" s="78"/>
      <c r="K119" s="78"/>
      <c r="L119" s="78"/>
      <c r="M119" s="78"/>
      <c r="N119" s="78"/>
      <c r="O119" s="78"/>
      <c r="P119" s="78"/>
      <c r="Q119" s="78"/>
      <c r="R119" s="78"/>
      <c r="S119" s="78"/>
      <c r="T119" s="78"/>
      <c r="U119" s="78"/>
      <c r="V119" s="78"/>
      <c r="W119" s="78"/>
      <c r="X119" s="78"/>
      <c r="Y119" s="78"/>
      <c r="Z119" s="78"/>
      <c r="AA119" s="78"/>
      <c r="AB119" s="78"/>
      <c r="AC119" s="78"/>
      <c r="AD119" s="78"/>
      <c r="AE119" s="78"/>
      <c r="AF119" s="78"/>
      <c r="AG119" s="78"/>
      <c r="AH119" s="78"/>
      <c r="AI119" s="78"/>
      <c r="AJ119" s="78"/>
    </row>
    <row r="120" spans="1:36" s="68" customFormat="1" ht="15" hidden="1" x14ac:dyDescent="0.25">
      <c r="A120" s="78"/>
      <c r="B120" s="78"/>
      <c r="C120" s="78"/>
      <c r="D120" s="78"/>
      <c r="E120" s="78"/>
      <c r="F120" s="78"/>
      <c r="G120" s="78"/>
      <c r="H120" s="78"/>
      <c r="I120" s="78"/>
      <c r="J120" s="78"/>
      <c r="K120" s="78"/>
      <c r="L120" s="78"/>
      <c r="M120" s="78"/>
      <c r="N120" s="78"/>
      <c r="O120" s="78"/>
      <c r="P120" s="78"/>
      <c r="Q120" s="78"/>
      <c r="R120" s="78"/>
      <c r="S120" s="78"/>
      <c r="T120" s="78"/>
      <c r="U120" s="78"/>
      <c r="V120" s="78"/>
      <c r="W120" s="78"/>
      <c r="X120" s="78"/>
      <c r="Y120" s="78"/>
      <c r="Z120" s="78"/>
      <c r="AA120" s="78"/>
      <c r="AB120" s="78"/>
      <c r="AC120" s="78"/>
      <c r="AD120" s="78"/>
      <c r="AE120" s="78"/>
      <c r="AF120" s="78"/>
      <c r="AG120" s="78"/>
      <c r="AH120" s="78"/>
      <c r="AI120" s="78"/>
      <c r="AJ120" s="78"/>
    </row>
    <row r="121" spans="1:36" s="68" customFormat="1" ht="15" x14ac:dyDescent="0.25">
      <c r="C121" s="78"/>
      <c r="D121" s="98" t="s">
        <v>536</v>
      </c>
      <c r="E121" s="78" t="s">
        <v>528</v>
      </c>
      <c r="F121" s="78"/>
      <c r="G121" s="78"/>
      <c r="H121" s="78"/>
      <c r="I121" s="78"/>
      <c r="J121" s="78"/>
      <c r="K121" s="78"/>
      <c r="L121" s="78"/>
      <c r="M121" s="78"/>
      <c r="N121" s="78"/>
      <c r="O121" s="78"/>
      <c r="P121" s="78"/>
      <c r="Q121" s="78"/>
      <c r="R121" s="78"/>
      <c r="S121" s="78"/>
      <c r="T121" s="78"/>
      <c r="U121" s="78"/>
      <c r="V121" s="78"/>
      <c r="W121" s="78"/>
      <c r="X121" s="78"/>
      <c r="Y121" s="78"/>
      <c r="Z121" s="78"/>
      <c r="AA121" s="78"/>
      <c r="AB121" s="78"/>
      <c r="AC121" s="78"/>
      <c r="AD121" s="78"/>
      <c r="AE121" s="78"/>
      <c r="AF121" s="78"/>
      <c r="AG121" s="78"/>
      <c r="AH121" s="78"/>
      <c r="AI121" s="78"/>
      <c r="AJ121" s="78"/>
    </row>
    <row r="122" spans="1:36" s="68" customFormat="1" ht="15" x14ac:dyDescent="0.25">
      <c r="C122" s="78"/>
      <c r="D122" s="78" t="s">
        <v>538</v>
      </c>
      <c r="E122" s="78"/>
      <c r="F122" s="78"/>
      <c r="G122" s="76">
        <f>5633</f>
        <v>5633</v>
      </c>
      <c r="H122" s="78"/>
      <c r="I122" s="78"/>
      <c r="J122" s="78"/>
      <c r="K122" s="78"/>
      <c r="L122" s="78"/>
      <c r="M122" s="78"/>
      <c r="N122" s="78"/>
      <c r="O122" s="78"/>
      <c r="P122" s="78"/>
      <c r="Q122" s="78"/>
      <c r="R122" s="78"/>
      <c r="S122" s="78"/>
      <c r="T122" s="78"/>
      <c r="U122" s="78"/>
      <c r="V122" s="78"/>
      <c r="W122" s="78"/>
      <c r="X122" s="78"/>
      <c r="Y122" s="78"/>
      <c r="Z122" s="78"/>
      <c r="AA122" s="78"/>
      <c r="AB122" s="78"/>
      <c r="AC122" s="78"/>
      <c r="AD122" s="78"/>
      <c r="AE122" s="78"/>
      <c r="AF122" s="78"/>
      <c r="AG122" s="78"/>
      <c r="AH122" s="78"/>
      <c r="AI122" s="78"/>
      <c r="AJ122" s="78"/>
    </row>
    <row r="123" spans="1:36" ht="15" x14ac:dyDescent="0.25">
      <c r="D123" s="78" t="s">
        <v>539</v>
      </c>
      <c r="G123" s="76">
        <f>6781</f>
        <v>6781</v>
      </c>
    </row>
    <row r="124" spans="1:36" s="68" customFormat="1" ht="15" x14ac:dyDescent="0.25">
      <c r="D124" s="78" t="s">
        <v>529</v>
      </c>
      <c r="G124" s="76">
        <f>7942</f>
        <v>7942</v>
      </c>
    </row>
    <row r="125" spans="1:36" ht="15" x14ac:dyDescent="0.25">
      <c r="D125" s="78" t="s">
        <v>530</v>
      </c>
      <c r="G125" s="76">
        <f>9169</f>
        <v>9169</v>
      </c>
    </row>
    <row r="126" spans="1:36" s="68" customFormat="1" ht="15" x14ac:dyDescent="0.25">
      <c r="D126" s="78" t="s">
        <v>531</v>
      </c>
      <c r="G126" s="76">
        <f>10707</f>
        <v>10707</v>
      </c>
    </row>
    <row r="127" spans="1:36" s="68" customFormat="1" x14ac:dyDescent="0.2">
      <c r="G127" s="97" t="s">
        <v>537</v>
      </c>
    </row>
    <row r="128" spans="1:36" s="68" customFormat="1" ht="15" x14ac:dyDescent="0.25">
      <c r="B128" s="99">
        <v>2017</v>
      </c>
      <c r="C128" s="99">
        <v>2018</v>
      </c>
      <c r="D128" s="99">
        <v>2019</v>
      </c>
      <c r="E128" s="99">
        <v>2020</v>
      </c>
      <c r="F128" s="99">
        <v>2021</v>
      </c>
      <c r="G128" s="96">
        <v>2022</v>
      </c>
      <c r="H128" s="96">
        <v>2023</v>
      </c>
      <c r="I128" s="96">
        <v>2024</v>
      </c>
      <c r="J128" s="96">
        <v>2025</v>
      </c>
      <c r="K128" s="96">
        <v>2026</v>
      </c>
      <c r="L128" s="96">
        <v>2027</v>
      </c>
      <c r="M128" s="96">
        <v>2028</v>
      </c>
      <c r="N128" s="96">
        <v>2029</v>
      </c>
      <c r="O128" s="96">
        <v>2030</v>
      </c>
      <c r="P128" s="96">
        <v>2031</v>
      </c>
      <c r="Q128" s="96">
        <v>2032</v>
      </c>
      <c r="R128" s="96">
        <v>2033</v>
      </c>
      <c r="S128" s="96">
        <v>2034</v>
      </c>
      <c r="T128" s="96">
        <v>2035</v>
      </c>
      <c r="U128" s="96">
        <v>2036</v>
      </c>
      <c r="V128" s="96">
        <v>2037</v>
      </c>
      <c r="W128" s="96">
        <v>2038</v>
      </c>
      <c r="X128" s="96">
        <v>2039</v>
      </c>
      <c r="Y128" s="96">
        <v>2040</v>
      </c>
      <c r="Z128" s="96">
        <v>2041</v>
      </c>
      <c r="AA128" s="96">
        <v>2042</v>
      </c>
      <c r="AB128" s="96">
        <v>2043</v>
      </c>
      <c r="AC128" s="96">
        <v>2044</v>
      </c>
      <c r="AD128" s="96">
        <v>2045</v>
      </c>
      <c r="AE128" s="96">
        <v>2046</v>
      </c>
      <c r="AF128" s="96">
        <v>2047</v>
      </c>
      <c r="AG128" s="96">
        <v>2048</v>
      </c>
      <c r="AH128" s="96">
        <v>2049</v>
      </c>
      <c r="AI128" s="96">
        <v>2050</v>
      </c>
    </row>
    <row r="129" spans="1:35" s="68" customFormat="1" ht="15" x14ac:dyDescent="0.25">
      <c r="A129" s="78" t="s">
        <v>532</v>
      </c>
      <c r="B129" s="76">
        <f>G122</f>
        <v>5633</v>
      </c>
      <c r="C129" s="76">
        <f>G123</f>
        <v>6781</v>
      </c>
      <c r="D129" s="76">
        <f>G124</f>
        <v>7942</v>
      </c>
      <c r="E129" s="76">
        <f>G125</f>
        <v>9169</v>
      </c>
      <c r="F129" s="76">
        <f>G126</f>
        <v>10707</v>
      </c>
      <c r="G129" s="76" cm="1">
        <f t="array" ref="G129">TREND(B129:F129,B128:F128,G128,TRUE)</f>
        <v>11807.199999999721</v>
      </c>
      <c r="H129" s="76" cm="1">
        <f t="array" ref="H129">TREND(C129:G129,C128:G128,H128,TRUE)</f>
        <v>13126.459999999497</v>
      </c>
      <c r="I129" s="76" cm="1">
        <f t="array" ref="I129">TREND(D129:H129,D128:H128,I128,TRUE)</f>
        <v>14452.467999999877</v>
      </c>
      <c r="J129" s="76" cm="1">
        <f t="array" ref="J129">TREND(E129:I129,E128:I128,J128,TRUE)</f>
        <v>15748.344399999827</v>
      </c>
      <c r="K129" s="76" cm="1">
        <f t="array" ref="K129">TREND(F129:J129,F128:J128,K128,TRUE)</f>
        <v>16986.681519999634</v>
      </c>
      <c r="L129" s="76" cm="1">
        <f t="array" ref="L129">TREND(G129:K129,G128:K128,L128,TRUE)</f>
        <v>18318.485015999991</v>
      </c>
      <c r="M129" s="76" cm="1">
        <f t="array" ref="M129">TREND(H129:L129,H128:L128,M128,TRUE)</f>
        <v>19601.966852799989</v>
      </c>
      <c r="N129" s="76" cm="1">
        <f t="array" ref="N129">TREND(I129:M129,I128:M128,N128,TRUE)</f>
        <v>20882.330654239748</v>
      </c>
      <c r="O129" s="76" cm="1">
        <f t="array" ref="O129">TREND(J129:N129,J128:N128,O128,TRUE)</f>
        <v>22172.539040992036</v>
      </c>
      <c r="P129" s="76" cm="1">
        <f t="array" ref="P129">TREND(K129:O129,K128:O128,P128,TRUE)</f>
        <v>23473.068820873741</v>
      </c>
      <c r="Q129" s="76" cm="1">
        <f t="array" ref="Q129">TREND(L129:P129,L128:P128,Q128,TRUE)</f>
        <v>24753.600016362965</v>
      </c>
      <c r="R129" s="76" cm="1">
        <f t="array" ref="R129">TREND(M129:Q129,M128:Q128,R128,TRUE)</f>
        <v>26044.902425181586</v>
      </c>
      <c r="S129" s="76" cm="1">
        <f t="array" ref="S129">TREND(N129:R129,N128:R128,S128,TRUE)</f>
        <v>27337.149546706583</v>
      </c>
      <c r="T129" s="76" cm="1">
        <f t="array" ref="T129">TREND(O129:S129,O128:S128,T128,TRUE)</f>
        <v>28626.568354744464</v>
      </c>
      <c r="U129" s="76" cm="1">
        <f t="array" ref="U129">TREND(P129:T129,P128:T128,U128,TRUE)</f>
        <v>29914.222412199713</v>
      </c>
      <c r="V129" s="76" cm="1">
        <f t="array" ref="V129">TREND(Q129:U129,Q128:U128,V128,TRUE)</f>
        <v>31206.161767410114</v>
      </c>
      <c r="W129" s="76" cm="1">
        <f t="array" ref="W129">TREND(R129:V129,R128:V128,W128,TRUE)</f>
        <v>32495.678366233595</v>
      </c>
      <c r="X129" s="76" cm="1">
        <f t="array" ref="X129">TREND(S129:W129,S128:W128,X128,TRUE)</f>
        <v>33784.951404974796</v>
      </c>
      <c r="Y129" s="76" cm="1">
        <f t="array" ref="Y129">TREND(T129:X129,T128:X128,Y128,TRUE)</f>
        <v>35074.9830774609</v>
      </c>
      <c r="Z129" s="76" cm="1">
        <f t="array" ref="Z129">TREND(U129:Y129,U128:Y128,Z128,TRUE)</f>
        <v>36365.292696082033</v>
      </c>
      <c r="AA129" s="76" cm="1">
        <f t="array" ref="AA129">TREND(V129:Z129,V128:Z128,AA128,TRUE)</f>
        <v>37654.683433003258</v>
      </c>
      <c r="AB129" s="76" cm="1">
        <f t="array" ref="AB129">TREND(W129:AA129,W128:AA128,AB128,TRUE)</f>
        <v>38944.623222944792</v>
      </c>
      <c r="AC129" s="76" cm="1">
        <f t="array" ref="AC129">TREND(X129:AB129,X128:AB128,AC128,TRUE)</f>
        <v>40234.619964338373</v>
      </c>
      <c r="AD129" s="76" cm="1">
        <f t="array" ref="AD129">TREND(Y129:AC129,Y128:AC128,AD128,TRUE)</f>
        <v>41524.421768950764</v>
      </c>
      <c r="AE129" s="76" cm="1">
        <f t="array" ref="AE129">TREND(Z129:AD129,Z128:AD128,AE128,TRUE)</f>
        <v>42814.186620185617</v>
      </c>
      <c r="AF129" s="76" cm="1">
        <f t="array" ref="AF129">TREND(AA129:AE129,AA128:AE128,AF128,TRUE)</f>
        <v>44104.148477995768</v>
      </c>
      <c r="AG129" s="76" cm="1">
        <f t="array" ref="AG129">TREND(AB129:AF129,AB128:AF128,AG128,TRUE)</f>
        <v>45393.985160667449</v>
      </c>
      <c r="AH129" s="76" cm="1">
        <f t="array" ref="AH129">TREND(AC129:AG129,AC128:AG128,AH128,TRUE)</f>
        <v>46683.809528938495</v>
      </c>
      <c r="AI129" s="76" cm="1">
        <f t="array" ref="AI129">TREND(AD129:AH129,AD128:AH128,AI128,TRUE)</f>
        <v>47973.682529484853</v>
      </c>
    </row>
    <row r="130" spans="1:35" s="68" customFormat="1" ht="15" x14ac:dyDescent="0.25">
      <c r="A130" s="78"/>
      <c r="B130" s="76"/>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76"/>
      <c r="AA130" s="76"/>
      <c r="AB130" s="76"/>
      <c r="AC130" s="76"/>
      <c r="AD130" s="76"/>
      <c r="AE130" s="76"/>
      <c r="AF130" s="76"/>
      <c r="AG130" s="76"/>
      <c r="AH130" s="76"/>
      <c r="AI130" s="76"/>
    </row>
    <row r="131" spans="1:35" s="68" customFormat="1" ht="15" x14ac:dyDescent="0.25">
      <c r="A131" s="78" t="s">
        <v>540</v>
      </c>
      <c r="B131" s="76"/>
      <c r="C131" s="76"/>
      <c r="D131" s="76"/>
      <c r="E131" s="76">
        <f>SUM(B135:B150,B154:B169,B173:B188)</f>
        <v>9169</v>
      </c>
      <c r="F131" s="76">
        <f t="shared" ref="F131:AI131" si="50">SUM(C135:C150,C154:C169,C173:C188)</f>
        <v>10707</v>
      </c>
      <c r="G131" s="76">
        <f t="shared" si="50"/>
        <v>11807.199999999721</v>
      </c>
      <c r="H131" s="76">
        <f t="shared" si="50"/>
        <v>13126.459999999497</v>
      </c>
      <c r="I131" s="76">
        <f t="shared" si="50"/>
        <v>14452.467999999877</v>
      </c>
      <c r="J131" s="76">
        <f t="shared" si="50"/>
        <v>15748.344399999827</v>
      </c>
      <c r="K131" s="76">
        <f t="shared" si="50"/>
        <v>16986.681519999634</v>
      </c>
      <c r="L131" s="76">
        <f t="shared" si="50"/>
        <v>18318.485015999995</v>
      </c>
      <c r="M131" s="76">
        <f t="shared" si="50"/>
        <v>19601.966852799989</v>
      </c>
      <c r="N131" s="76">
        <f t="shared" si="50"/>
        <v>20882.330654239751</v>
      </c>
      <c r="O131" s="76">
        <f t="shared" si="50"/>
        <v>22172.53904099204</v>
      </c>
      <c r="P131" s="76">
        <f t="shared" si="50"/>
        <v>23473.068820873741</v>
      </c>
      <c r="Q131" s="76">
        <f t="shared" si="50"/>
        <v>24753.600016362965</v>
      </c>
      <c r="R131" s="76">
        <f t="shared" si="50"/>
        <v>26044.902425181594</v>
      </c>
      <c r="S131" s="76">
        <f t="shared" si="50"/>
        <v>27337.149546706587</v>
      </c>
      <c r="T131" s="76">
        <f t="shared" si="50"/>
        <v>28626.568354744464</v>
      </c>
      <c r="U131" s="76">
        <f t="shared" si="50"/>
        <v>29914.222412199717</v>
      </c>
      <c r="V131" s="76">
        <f t="shared" si="50"/>
        <v>31206.161767410114</v>
      </c>
      <c r="W131" s="76">
        <f t="shared" si="50"/>
        <v>32495.678366233595</v>
      </c>
      <c r="X131" s="76">
        <f t="shared" si="50"/>
        <v>33784.951404974796</v>
      </c>
      <c r="Y131" s="76">
        <f t="shared" si="50"/>
        <v>35074.9830774609</v>
      </c>
      <c r="Z131" s="76">
        <f t="shared" si="50"/>
        <v>36365.292696082033</v>
      </c>
      <c r="AA131" s="76">
        <f t="shared" si="50"/>
        <v>37654.683433003258</v>
      </c>
      <c r="AB131" s="76">
        <f t="shared" si="50"/>
        <v>38944.623222944792</v>
      </c>
      <c r="AC131" s="76">
        <f t="shared" si="50"/>
        <v>40234.619964338381</v>
      </c>
      <c r="AD131" s="76">
        <f t="shared" si="50"/>
        <v>41524.421768950771</v>
      </c>
      <c r="AE131" s="76">
        <f t="shared" si="50"/>
        <v>42814.186620185625</v>
      </c>
      <c r="AF131" s="76">
        <f t="shared" si="50"/>
        <v>44104.148477995775</v>
      </c>
      <c r="AG131" s="76">
        <f t="shared" si="50"/>
        <v>45393.985160667457</v>
      </c>
      <c r="AH131" s="76">
        <f t="shared" si="50"/>
        <v>46683.809528938502</v>
      </c>
      <c r="AI131" s="76">
        <f t="shared" si="50"/>
        <v>47973.682529484846</v>
      </c>
    </row>
    <row r="132" spans="1:35" s="68" customFormat="1" ht="15" x14ac:dyDescent="0.25">
      <c r="A132" s="78"/>
      <c r="B132" s="76"/>
      <c r="C132" s="76"/>
      <c r="D132" s="76"/>
      <c r="E132" s="76"/>
      <c r="F132" s="76"/>
      <c r="G132" s="76"/>
      <c r="H132" s="76"/>
      <c r="I132" s="76"/>
      <c r="J132" s="76"/>
      <c r="K132" s="76"/>
      <c r="L132" s="76"/>
      <c r="M132" s="76"/>
      <c r="N132" s="76"/>
      <c r="O132" s="76"/>
      <c r="P132" s="76"/>
      <c r="Q132" s="76"/>
      <c r="R132" s="76"/>
      <c r="S132" s="76"/>
      <c r="T132" s="76"/>
      <c r="U132" s="76"/>
      <c r="V132" s="76"/>
      <c r="W132" s="76"/>
      <c r="X132" s="76"/>
      <c r="Y132" s="76"/>
      <c r="Z132" s="76"/>
      <c r="AA132" s="76"/>
      <c r="AB132" s="76"/>
      <c r="AC132" s="76"/>
      <c r="AD132" s="76"/>
      <c r="AE132" s="76"/>
      <c r="AF132" s="76"/>
      <c r="AG132" s="76"/>
      <c r="AH132" s="76"/>
      <c r="AI132" s="76"/>
    </row>
    <row r="133" spans="1:35" s="68" customFormat="1" ht="15" x14ac:dyDescent="0.25">
      <c r="A133" s="78" t="s">
        <v>419</v>
      </c>
      <c r="B133" s="76"/>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100"/>
    </row>
    <row r="134" spans="1:35" s="68" customFormat="1" ht="15" x14ac:dyDescent="0.25">
      <c r="A134" s="78" t="s">
        <v>420</v>
      </c>
      <c r="B134" s="76">
        <v>2020</v>
      </c>
      <c r="C134" s="76">
        <v>2021</v>
      </c>
      <c r="D134" s="76">
        <v>2022</v>
      </c>
      <c r="E134" s="76">
        <v>2023</v>
      </c>
      <c r="F134" s="76">
        <v>2024</v>
      </c>
      <c r="G134" s="76">
        <v>2025</v>
      </c>
      <c r="H134" s="76">
        <v>2026</v>
      </c>
      <c r="I134" s="76">
        <v>2027</v>
      </c>
      <c r="J134" s="76">
        <v>2028</v>
      </c>
      <c r="K134" s="76">
        <v>2029</v>
      </c>
      <c r="L134" s="76">
        <v>2030</v>
      </c>
      <c r="M134" s="76">
        <v>2031</v>
      </c>
      <c r="N134" s="76">
        <v>2032</v>
      </c>
      <c r="O134" s="76">
        <v>2033</v>
      </c>
      <c r="P134" s="76">
        <v>2034</v>
      </c>
      <c r="Q134" s="76">
        <v>2035</v>
      </c>
      <c r="R134" s="76">
        <v>2036</v>
      </c>
      <c r="S134" s="76">
        <v>2037</v>
      </c>
      <c r="T134" s="76">
        <v>2038</v>
      </c>
      <c r="U134" s="76">
        <v>2039</v>
      </c>
      <c r="V134" s="76">
        <v>2040</v>
      </c>
      <c r="W134" s="76">
        <v>2041</v>
      </c>
      <c r="X134" s="76">
        <v>2042</v>
      </c>
      <c r="Y134" s="76">
        <v>2043</v>
      </c>
      <c r="Z134" s="76">
        <v>2044</v>
      </c>
      <c r="AA134" s="76">
        <v>2045</v>
      </c>
      <c r="AB134" s="76">
        <v>2046</v>
      </c>
      <c r="AC134" s="76">
        <v>2047</v>
      </c>
      <c r="AD134" s="76">
        <v>2048</v>
      </c>
      <c r="AE134" s="76">
        <v>2049</v>
      </c>
      <c r="AF134" s="76">
        <v>2050</v>
      </c>
      <c r="AG134" s="76"/>
      <c r="AH134" s="76"/>
      <c r="AI134" s="76"/>
    </row>
    <row r="135" spans="1:35" s="68" customFormat="1" ht="15" x14ac:dyDescent="0.25">
      <c r="A135" s="78" t="s">
        <v>402</v>
      </c>
      <c r="B135" s="76">
        <f>B65*E$129</f>
        <v>0</v>
      </c>
      <c r="C135" s="76">
        <f t="shared" ref="C135:H150" si="51">C65*F$129</f>
        <v>0</v>
      </c>
      <c r="D135" s="76">
        <f t="shared" si="51"/>
        <v>0</v>
      </c>
      <c r="E135" s="76">
        <f t="shared" si="51"/>
        <v>0</v>
      </c>
      <c r="F135" s="76">
        <f t="shared" si="51"/>
        <v>0</v>
      </c>
      <c r="G135" s="76">
        <f t="shared" si="51"/>
        <v>0</v>
      </c>
      <c r="H135" s="76">
        <f t="shared" si="51"/>
        <v>0</v>
      </c>
      <c r="I135" s="76">
        <f t="shared" ref="I135:I150" si="52">I65*L$129</f>
        <v>0</v>
      </c>
      <c r="J135" s="76">
        <f t="shared" ref="J135:J150" si="53">J65*M$129</f>
        <v>0</v>
      </c>
      <c r="K135" s="76">
        <f t="shared" ref="K135:K150" si="54">K65*N$129</f>
        <v>0</v>
      </c>
      <c r="L135" s="76">
        <f t="shared" ref="L135:L150" si="55">L65*O$129</f>
        <v>0</v>
      </c>
      <c r="M135" s="76">
        <f t="shared" ref="M135:M150" si="56">M65*P$129</f>
        <v>0</v>
      </c>
      <c r="N135" s="76">
        <f t="shared" ref="N135:N150" si="57">N65*Q$129</f>
        <v>0</v>
      </c>
      <c r="O135" s="76">
        <f t="shared" ref="O135:O150" si="58">O65*R$129</f>
        <v>0</v>
      </c>
      <c r="P135" s="76">
        <f t="shared" ref="P135:P150" si="59">P65*S$129</f>
        <v>0</v>
      </c>
      <c r="Q135" s="76">
        <f t="shared" ref="Q135:Q150" si="60">Q65*T$129</f>
        <v>0</v>
      </c>
      <c r="R135" s="76">
        <f t="shared" ref="R135:R150" si="61">R65*U$129</f>
        <v>0</v>
      </c>
      <c r="S135" s="76">
        <f t="shared" ref="S135:S150" si="62">S65*V$129</f>
        <v>0</v>
      </c>
      <c r="T135" s="76">
        <f t="shared" ref="T135:T150" si="63">T65*W$129</f>
        <v>0</v>
      </c>
      <c r="U135" s="76">
        <f t="shared" ref="U135:U150" si="64">U65*X$129</f>
        <v>0</v>
      </c>
      <c r="V135" s="76">
        <f t="shared" ref="V135:V150" si="65">V65*Y$129</f>
        <v>0</v>
      </c>
      <c r="W135" s="76">
        <f t="shared" ref="W135:W150" si="66">W65*Z$129</f>
        <v>0</v>
      </c>
      <c r="X135" s="76">
        <f t="shared" ref="X135:X150" si="67">X65*AA$129</f>
        <v>0</v>
      </c>
      <c r="Y135" s="76">
        <f t="shared" ref="Y135:Y150" si="68">Y65*AB$129</f>
        <v>0</v>
      </c>
      <c r="Z135" s="76">
        <f t="shared" ref="Z135:Z150" si="69">Z65*AC$129</f>
        <v>0</v>
      </c>
      <c r="AA135" s="76">
        <f t="shared" ref="AA135:AA150" si="70">AA65*AD$129</f>
        <v>0</v>
      </c>
      <c r="AB135" s="76">
        <f t="shared" ref="AB135:AB150" si="71">AB65*AE$129</f>
        <v>0</v>
      </c>
      <c r="AC135" s="76">
        <f t="shared" ref="AC135:AC150" si="72">AC65*AF$129</f>
        <v>0</v>
      </c>
      <c r="AD135" s="76">
        <f t="shared" ref="AD135:AD150" si="73">AD65*AG$129</f>
        <v>0</v>
      </c>
      <c r="AE135" s="76">
        <f t="shared" ref="AE135:AE150" si="74">AE65*AH$129</f>
        <v>0</v>
      </c>
      <c r="AF135" s="76">
        <f t="shared" ref="AF135:AF150" si="75">AF65*AI$129</f>
        <v>0</v>
      </c>
      <c r="AG135" s="76"/>
      <c r="AH135" s="76"/>
      <c r="AI135" s="76"/>
    </row>
    <row r="136" spans="1:35" s="68" customFormat="1" ht="15" x14ac:dyDescent="0.25">
      <c r="A136" s="78" t="s">
        <v>403</v>
      </c>
      <c r="B136" s="76">
        <f t="shared" ref="B136:B150" si="76">B66*E$129</f>
        <v>0</v>
      </c>
      <c r="C136" s="76">
        <f t="shared" si="51"/>
        <v>0</v>
      </c>
      <c r="D136" s="76">
        <f t="shared" si="51"/>
        <v>0</v>
      </c>
      <c r="E136" s="76">
        <f t="shared" si="51"/>
        <v>0</v>
      </c>
      <c r="F136" s="76">
        <f t="shared" si="51"/>
        <v>0</v>
      </c>
      <c r="G136" s="76">
        <f t="shared" si="51"/>
        <v>0</v>
      </c>
      <c r="H136" s="76">
        <f t="shared" si="51"/>
        <v>0</v>
      </c>
      <c r="I136" s="76">
        <f t="shared" si="52"/>
        <v>0</v>
      </c>
      <c r="J136" s="76">
        <f t="shared" si="53"/>
        <v>0</v>
      </c>
      <c r="K136" s="76">
        <f t="shared" si="54"/>
        <v>0</v>
      </c>
      <c r="L136" s="76">
        <f t="shared" si="55"/>
        <v>0</v>
      </c>
      <c r="M136" s="76">
        <f t="shared" si="56"/>
        <v>0</v>
      </c>
      <c r="N136" s="76">
        <f t="shared" si="57"/>
        <v>0</v>
      </c>
      <c r="O136" s="76">
        <f t="shared" si="58"/>
        <v>0</v>
      </c>
      <c r="P136" s="76">
        <f t="shared" si="59"/>
        <v>0</v>
      </c>
      <c r="Q136" s="76">
        <f t="shared" si="60"/>
        <v>0</v>
      </c>
      <c r="R136" s="76">
        <f t="shared" si="61"/>
        <v>0</v>
      </c>
      <c r="S136" s="76">
        <f t="shared" si="62"/>
        <v>0</v>
      </c>
      <c r="T136" s="76">
        <f t="shared" si="63"/>
        <v>0</v>
      </c>
      <c r="U136" s="76">
        <f t="shared" si="64"/>
        <v>2.2772502972011251E-5</v>
      </c>
      <c r="V136" s="76">
        <f t="shared" si="65"/>
        <v>2.2840482149038713E-5</v>
      </c>
      <c r="W136" s="76">
        <f t="shared" si="66"/>
        <v>4.5743725361691209E-5</v>
      </c>
      <c r="X136" s="76">
        <f t="shared" si="67"/>
        <v>6.8334280735176371E-5</v>
      </c>
      <c r="Y136" s="76">
        <f t="shared" si="68"/>
        <v>9.3263294415223691E-5</v>
      </c>
      <c r="Z136" s="76">
        <f t="shared" si="69"/>
        <v>9.3437542450237066E-5</v>
      </c>
      <c r="AA136" s="76">
        <f t="shared" si="70"/>
        <v>1.1752239274820563E-4</v>
      </c>
      <c r="AB136" s="76">
        <f t="shared" si="71"/>
        <v>1.4109228178728659E-4</v>
      </c>
      <c r="AC136" s="76">
        <f t="shared" si="72"/>
        <v>1.642623474926969E-4</v>
      </c>
      <c r="AD136" s="76">
        <f t="shared" si="73"/>
        <v>1.8879654944587817E-4</v>
      </c>
      <c r="AE136" s="76">
        <f t="shared" si="74"/>
        <v>2.1590276004572476E-4</v>
      </c>
      <c r="AF136" s="76">
        <f t="shared" si="75"/>
        <v>2.4344313418596386E-4</v>
      </c>
      <c r="AG136" s="76"/>
      <c r="AH136" s="76"/>
      <c r="AI136" s="76"/>
    </row>
    <row r="137" spans="1:35" s="68" customFormat="1" ht="15" x14ac:dyDescent="0.25">
      <c r="A137" s="78" t="s">
        <v>404</v>
      </c>
      <c r="B137" s="76">
        <f t="shared" si="76"/>
        <v>0</v>
      </c>
      <c r="C137" s="76">
        <f t="shared" si="51"/>
        <v>0</v>
      </c>
      <c r="D137" s="76">
        <f t="shared" si="51"/>
        <v>0</v>
      </c>
      <c r="E137" s="76">
        <f t="shared" si="51"/>
        <v>0</v>
      </c>
      <c r="F137" s="76">
        <f t="shared" si="51"/>
        <v>0</v>
      </c>
      <c r="G137" s="76">
        <f t="shared" si="51"/>
        <v>0</v>
      </c>
      <c r="H137" s="76">
        <f t="shared" si="51"/>
        <v>0</v>
      </c>
      <c r="I137" s="76">
        <f t="shared" si="52"/>
        <v>0</v>
      </c>
      <c r="J137" s="76">
        <f t="shared" si="53"/>
        <v>0</v>
      </c>
      <c r="K137" s="76">
        <f t="shared" si="54"/>
        <v>0</v>
      </c>
      <c r="L137" s="76">
        <f t="shared" si="55"/>
        <v>0</v>
      </c>
      <c r="M137" s="76">
        <f t="shared" si="56"/>
        <v>0</v>
      </c>
      <c r="N137" s="76">
        <f t="shared" si="57"/>
        <v>0</v>
      </c>
      <c r="O137" s="76">
        <f t="shared" si="58"/>
        <v>0</v>
      </c>
      <c r="P137" s="76">
        <f t="shared" si="59"/>
        <v>0</v>
      </c>
      <c r="Q137" s="76">
        <f t="shared" si="60"/>
        <v>0</v>
      </c>
      <c r="R137" s="76">
        <f t="shared" si="61"/>
        <v>0</v>
      </c>
      <c r="S137" s="76">
        <f t="shared" si="62"/>
        <v>0</v>
      </c>
      <c r="T137" s="76">
        <f t="shared" si="63"/>
        <v>0</v>
      </c>
      <c r="U137" s="76">
        <f t="shared" si="64"/>
        <v>0</v>
      </c>
      <c r="V137" s="76">
        <f t="shared" si="65"/>
        <v>0</v>
      </c>
      <c r="W137" s="76">
        <f t="shared" si="66"/>
        <v>0</v>
      </c>
      <c r="X137" s="76">
        <f t="shared" si="67"/>
        <v>0</v>
      </c>
      <c r="Y137" s="76">
        <f t="shared" si="68"/>
        <v>0</v>
      </c>
      <c r="Z137" s="76">
        <f t="shared" si="69"/>
        <v>0</v>
      </c>
      <c r="AA137" s="76">
        <f t="shared" si="70"/>
        <v>0</v>
      </c>
      <c r="AB137" s="76">
        <f t="shared" si="71"/>
        <v>0</v>
      </c>
      <c r="AC137" s="76">
        <f t="shared" si="72"/>
        <v>0</v>
      </c>
      <c r="AD137" s="76">
        <f t="shared" si="73"/>
        <v>0</v>
      </c>
      <c r="AE137" s="76">
        <f t="shared" si="74"/>
        <v>0</v>
      </c>
      <c r="AF137" s="76">
        <f t="shared" si="75"/>
        <v>0</v>
      </c>
      <c r="AG137" s="76"/>
      <c r="AH137" s="76"/>
      <c r="AI137" s="76"/>
    </row>
    <row r="138" spans="1:35" s="68" customFormat="1" ht="15" x14ac:dyDescent="0.25">
      <c r="A138" s="78" t="s">
        <v>405</v>
      </c>
      <c r="B138" s="76">
        <f t="shared" si="76"/>
        <v>0</v>
      </c>
      <c r="C138" s="76">
        <f t="shared" si="51"/>
        <v>0</v>
      </c>
      <c r="D138" s="76">
        <f t="shared" si="51"/>
        <v>0</v>
      </c>
      <c r="E138" s="76">
        <f t="shared" si="51"/>
        <v>0</v>
      </c>
      <c r="F138" s="76">
        <f t="shared" si="51"/>
        <v>0</v>
      </c>
      <c r="G138" s="76">
        <f t="shared" si="51"/>
        <v>0</v>
      </c>
      <c r="H138" s="76">
        <f t="shared" si="51"/>
        <v>0</v>
      </c>
      <c r="I138" s="76">
        <f t="shared" si="52"/>
        <v>0</v>
      </c>
      <c r="J138" s="76">
        <f t="shared" si="53"/>
        <v>0</v>
      </c>
      <c r="K138" s="76">
        <f t="shared" si="54"/>
        <v>0</v>
      </c>
      <c r="L138" s="76">
        <f t="shared" si="55"/>
        <v>0</v>
      </c>
      <c r="M138" s="76">
        <f t="shared" si="56"/>
        <v>0</v>
      </c>
      <c r="N138" s="76">
        <f t="shared" si="57"/>
        <v>0</v>
      </c>
      <c r="O138" s="76">
        <f t="shared" si="58"/>
        <v>0</v>
      </c>
      <c r="P138" s="76">
        <f t="shared" si="59"/>
        <v>0</v>
      </c>
      <c r="Q138" s="76">
        <f t="shared" si="60"/>
        <v>0</v>
      </c>
      <c r="R138" s="76">
        <f t="shared" si="61"/>
        <v>0</v>
      </c>
      <c r="S138" s="76">
        <f t="shared" si="62"/>
        <v>0</v>
      </c>
      <c r="T138" s="76">
        <f t="shared" si="63"/>
        <v>0</v>
      </c>
      <c r="U138" s="76">
        <f t="shared" si="64"/>
        <v>0</v>
      </c>
      <c r="V138" s="76">
        <f t="shared" si="65"/>
        <v>0</v>
      </c>
      <c r="W138" s="76">
        <f t="shared" si="66"/>
        <v>0</v>
      </c>
      <c r="X138" s="76">
        <f t="shared" si="67"/>
        <v>0</v>
      </c>
      <c r="Y138" s="76">
        <f t="shared" si="68"/>
        <v>0</v>
      </c>
      <c r="Z138" s="76">
        <f t="shared" si="69"/>
        <v>0</v>
      </c>
      <c r="AA138" s="76">
        <f t="shared" si="70"/>
        <v>0</v>
      </c>
      <c r="AB138" s="76">
        <f t="shared" si="71"/>
        <v>0</v>
      </c>
      <c r="AC138" s="76">
        <f t="shared" si="72"/>
        <v>0</v>
      </c>
      <c r="AD138" s="76">
        <f t="shared" si="73"/>
        <v>0</v>
      </c>
      <c r="AE138" s="76">
        <f t="shared" si="74"/>
        <v>0</v>
      </c>
      <c r="AF138" s="76">
        <f t="shared" si="75"/>
        <v>0</v>
      </c>
      <c r="AG138" s="76"/>
      <c r="AH138" s="76"/>
      <c r="AI138" s="76"/>
    </row>
    <row r="139" spans="1:35" s="68" customFormat="1" ht="15" x14ac:dyDescent="0.25">
      <c r="A139" s="78" t="s">
        <v>406</v>
      </c>
      <c r="B139" s="76">
        <f t="shared" si="76"/>
        <v>3.8901820305583902E-2</v>
      </c>
      <c r="C139" s="76">
        <f t="shared" si="51"/>
        <v>3.9217020209833253E-2</v>
      </c>
      <c r="D139" s="76">
        <f t="shared" si="51"/>
        <v>3.9468829079899875E-2</v>
      </c>
      <c r="E139" s="76">
        <f t="shared" si="51"/>
        <v>4.1851001226114001E-2</v>
      </c>
      <c r="F139" s="76">
        <f t="shared" si="51"/>
        <v>4.4062675748126494E-2</v>
      </c>
      <c r="G139" s="76">
        <f t="shared" si="51"/>
        <v>4.4726888365427327E-2</v>
      </c>
      <c r="H139" s="76">
        <f t="shared" si="51"/>
        <v>4.5723962443701693E-2</v>
      </c>
      <c r="I139" s="76">
        <f t="shared" si="52"/>
        <v>4.5935902586111708E-2</v>
      </c>
      <c r="J139" s="76">
        <f t="shared" si="53"/>
        <v>4.7113304771958076E-2</v>
      </c>
      <c r="K139" s="76">
        <f t="shared" si="54"/>
        <v>4.7896049449299087E-2</v>
      </c>
      <c r="L139" s="76">
        <f t="shared" si="55"/>
        <v>4.9588902254469117E-2</v>
      </c>
      <c r="M139" s="76">
        <f t="shared" si="56"/>
        <v>5.0264842881140061E-2</v>
      </c>
      <c r="N139" s="76">
        <f t="shared" si="57"/>
        <v>5.2246614311195455E-2</v>
      </c>
      <c r="O139" s="76">
        <f t="shared" si="58"/>
        <v>5.2629383550160336E-2</v>
      </c>
      <c r="P139" s="76">
        <f t="shared" si="59"/>
        <v>5.4081596027426931E-2</v>
      </c>
      <c r="Q139" s="76">
        <f t="shared" si="60"/>
        <v>5.4042248447987266E-2</v>
      </c>
      <c r="R139" s="76">
        <f t="shared" si="61"/>
        <v>5.3894652533500668E-2</v>
      </c>
      <c r="S139" s="76">
        <f t="shared" si="62"/>
        <v>5.4574831063294846E-2</v>
      </c>
      <c r="T139" s="76">
        <f t="shared" si="63"/>
        <v>5.5173948768918811E-2</v>
      </c>
      <c r="U139" s="76">
        <f t="shared" si="64"/>
        <v>5.56787697665675E-2</v>
      </c>
      <c r="V139" s="76">
        <f t="shared" si="65"/>
        <v>5.5867819336548684E-2</v>
      </c>
      <c r="W139" s="76">
        <f t="shared" si="66"/>
        <v>5.5967447980029186E-2</v>
      </c>
      <c r="X139" s="76">
        <f t="shared" si="67"/>
        <v>5.5874663547795876E-2</v>
      </c>
      <c r="Y139" s="76">
        <f t="shared" si="68"/>
        <v>5.7193715300135929E-2</v>
      </c>
      <c r="Z139" s="76">
        <f t="shared" si="69"/>
        <v>5.7347291678832998E-2</v>
      </c>
      <c r="AA139" s="76">
        <f t="shared" si="70"/>
        <v>5.7703494839368957E-2</v>
      </c>
      <c r="AB139" s="76">
        <f t="shared" si="71"/>
        <v>5.7730258631298097E-2</v>
      </c>
      <c r="AC139" s="76">
        <f t="shared" si="72"/>
        <v>5.7632617920294789E-2</v>
      </c>
      <c r="AD139" s="76">
        <f t="shared" si="73"/>
        <v>5.7960540679884584E-2</v>
      </c>
      <c r="AE139" s="76">
        <f t="shared" si="74"/>
        <v>5.8917464296922219E-2</v>
      </c>
      <c r="AF139" s="76">
        <f t="shared" si="75"/>
        <v>5.9789633756072713E-2</v>
      </c>
      <c r="AG139" s="76"/>
      <c r="AH139" s="76"/>
      <c r="AI139" s="76"/>
    </row>
    <row r="140" spans="1:35" s="68" customFormat="1" ht="15" x14ac:dyDescent="0.25">
      <c r="A140" s="78" t="s">
        <v>407</v>
      </c>
      <c r="B140" s="76">
        <f t="shared" si="76"/>
        <v>10.552725834892726</v>
      </c>
      <c r="C140" s="76">
        <f t="shared" si="51"/>
        <v>12.402554072963513</v>
      </c>
      <c r="D140" s="76">
        <f t="shared" si="51"/>
        <v>13.724542089682139</v>
      </c>
      <c r="E140" s="76">
        <f t="shared" si="51"/>
        <v>15.28014364575</v>
      </c>
      <c r="F140" s="76">
        <f t="shared" si="51"/>
        <v>16.844834955288349</v>
      </c>
      <c r="G140" s="76">
        <f t="shared" si="51"/>
        <v>18.397394401161495</v>
      </c>
      <c r="H140" s="76">
        <f t="shared" si="51"/>
        <v>19.874297205257101</v>
      </c>
      <c r="I140" s="76">
        <f t="shared" si="52"/>
        <v>21.476172425214973</v>
      </c>
      <c r="J140" s="76">
        <f t="shared" si="53"/>
        <v>23.0046897848393</v>
      </c>
      <c r="K140" s="76">
        <f t="shared" si="54"/>
        <v>24.536010453352901</v>
      </c>
      <c r="L140" s="76">
        <f t="shared" si="55"/>
        <v>26.064908578478128</v>
      </c>
      <c r="M140" s="76">
        <f t="shared" si="56"/>
        <v>27.620965908532632</v>
      </c>
      <c r="N140" s="76">
        <f t="shared" si="57"/>
        <v>29.132630370097882</v>
      </c>
      <c r="O140" s="76">
        <f t="shared" si="58"/>
        <v>30.6818305693496</v>
      </c>
      <c r="P140" s="76">
        <f t="shared" si="59"/>
        <v>32.215689209020908</v>
      </c>
      <c r="Q140" s="76">
        <f t="shared" si="60"/>
        <v>33.768157424561963</v>
      </c>
      <c r="R140" s="76">
        <f t="shared" si="61"/>
        <v>35.320998411835689</v>
      </c>
      <c r="S140" s="76">
        <f t="shared" si="62"/>
        <v>36.865878966564857</v>
      </c>
      <c r="T140" s="76">
        <f t="shared" si="63"/>
        <v>38.409485473184183</v>
      </c>
      <c r="U140" s="76">
        <f t="shared" si="64"/>
        <v>39.953718834310521</v>
      </c>
      <c r="V140" s="76">
        <f t="shared" si="65"/>
        <v>41.503485793982534</v>
      </c>
      <c r="W140" s="76">
        <f t="shared" si="66"/>
        <v>43.054634722578832</v>
      </c>
      <c r="X140" s="76">
        <f t="shared" si="67"/>
        <v>44.608777910578183</v>
      </c>
      <c r="Y140" s="76">
        <f t="shared" si="68"/>
        <v>46.139683329571547</v>
      </c>
      <c r="Z140" s="76">
        <f t="shared" si="69"/>
        <v>47.689377056705986</v>
      </c>
      <c r="AA140" s="76">
        <f t="shared" si="70"/>
        <v>49.235630370203957</v>
      </c>
      <c r="AB140" s="76">
        <f t="shared" si="71"/>
        <v>50.787413144489591</v>
      </c>
      <c r="AC140" s="76">
        <f t="shared" si="72"/>
        <v>52.340554405072943</v>
      </c>
      <c r="AD140" s="76">
        <f t="shared" si="73"/>
        <v>53.88701912990296</v>
      </c>
      <c r="AE140" s="76">
        <f t="shared" si="74"/>
        <v>55.422262492933108</v>
      </c>
      <c r="AF140" s="76">
        <f t="shared" si="75"/>
        <v>56.958779614504657</v>
      </c>
      <c r="AG140" s="76"/>
      <c r="AH140" s="76"/>
      <c r="AI140" s="76"/>
    </row>
    <row r="141" spans="1:35" s="68" customFormat="1" ht="15" x14ac:dyDescent="0.25">
      <c r="A141" s="78" t="s">
        <v>408</v>
      </c>
      <c r="B141" s="76">
        <f t="shared" si="76"/>
        <v>0</v>
      </c>
      <c r="C141" s="76">
        <f t="shared" si="51"/>
        <v>0</v>
      </c>
      <c r="D141" s="76">
        <f t="shared" si="51"/>
        <v>0</v>
      </c>
      <c r="E141" s="76">
        <f t="shared" si="51"/>
        <v>0</v>
      </c>
      <c r="F141" s="76">
        <f t="shared" si="51"/>
        <v>0</v>
      </c>
      <c r="G141" s="76">
        <f t="shared" si="51"/>
        <v>0</v>
      </c>
      <c r="H141" s="76">
        <f t="shared" si="51"/>
        <v>0</v>
      </c>
      <c r="I141" s="76">
        <f t="shared" si="52"/>
        <v>0</v>
      </c>
      <c r="J141" s="76">
        <f t="shared" si="53"/>
        <v>0</v>
      </c>
      <c r="K141" s="76">
        <f t="shared" si="54"/>
        <v>0</v>
      </c>
      <c r="L141" s="76">
        <f t="shared" si="55"/>
        <v>0</v>
      </c>
      <c r="M141" s="76">
        <f t="shared" si="56"/>
        <v>0</v>
      </c>
      <c r="N141" s="76">
        <f t="shared" si="57"/>
        <v>0</v>
      </c>
      <c r="O141" s="76">
        <f t="shared" si="58"/>
        <v>0</v>
      </c>
      <c r="P141" s="76">
        <f t="shared" si="59"/>
        <v>0</v>
      </c>
      <c r="Q141" s="76">
        <f t="shared" si="60"/>
        <v>0</v>
      </c>
      <c r="R141" s="76">
        <f t="shared" si="61"/>
        <v>0</v>
      </c>
      <c r="S141" s="76">
        <f t="shared" si="62"/>
        <v>0</v>
      </c>
      <c r="T141" s="76">
        <f t="shared" si="63"/>
        <v>0</v>
      </c>
      <c r="U141" s="76">
        <f t="shared" si="64"/>
        <v>0</v>
      </c>
      <c r="V141" s="76">
        <f t="shared" si="65"/>
        <v>0</v>
      </c>
      <c r="W141" s="76">
        <f t="shared" si="66"/>
        <v>0</v>
      </c>
      <c r="X141" s="76">
        <f t="shared" si="67"/>
        <v>0</v>
      </c>
      <c r="Y141" s="76">
        <f t="shared" si="68"/>
        <v>0</v>
      </c>
      <c r="Z141" s="76">
        <f t="shared" si="69"/>
        <v>0</v>
      </c>
      <c r="AA141" s="76">
        <f t="shared" si="70"/>
        <v>0</v>
      </c>
      <c r="AB141" s="76">
        <f t="shared" si="71"/>
        <v>0</v>
      </c>
      <c r="AC141" s="76">
        <f t="shared" si="72"/>
        <v>0</v>
      </c>
      <c r="AD141" s="76">
        <f t="shared" si="73"/>
        <v>0</v>
      </c>
      <c r="AE141" s="76">
        <f t="shared" si="74"/>
        <v>0</v>
      </c>
      <c r="AF141" s="76">
        <f t="shared" si="75"/>
        <v>0</v>
      </c>
      <c r="AG141" s="76"/>
      <c r="AH141" s="76"/>
      <c r="AI141" s="76"/>
    </row>
    <row r="142" spans="1:35" s="68" customFormat="1" ht="15" x14ac:dyDescent="0.25">
      <c r="A142" s="78" t="s">
        <v>409</v>
      </c>
      <c r="B142" s="76">
        <f t="shared" si="76"/>
        <v>0</v>
      </c>
      <c r="C142" s="76">
        <f t="shared" si="51"/>
        <v>0</v>
      </c>
      <c r="D142" s="76">
        <f t="shared" si="51"/>
        <v>0</v>
      </c>
      <c r="E142" s="76">
        <f t="shared" si="51"/>
        <v>0</v>
      </c>
      <c r="F142" s="76">
        <f t="shared" si="51"/>
        <v>0</v>
      </c>
      <c r="G142" s="76">
        <f t="shared" si="51"/>
        <v>0</v>
      </c>
      <c r="H142" s="76">
        <f t="shared" si="51"/>
        <v>0</v>
      </c>
      <c r="I142" s="76">
        <f t="shared" si="52"/>
        <v>0</v>
      </c>
      <c r="J142" s="76">
        <f t="shared" si="53"/>
        <v>0</v>
      </c>
      <c r="K142" s="76">
        <f t="shared" si="54"/>
        <v>0</v>
      </c>
      <c r="L142" s="76">
        <f t="shared" si="55"/>
        <v>0</v>
      </c>
      <c r="M142" s="76">
        <f t="shared" si="56"/>
        <v>0</v>
      </c>
      <c r="N142" s="76">
        <f t="shared" si="57"/>
        <v>0</v>
      </c>
      <c r="O142" s="76">
        <f t="shared" si="58"/>
        <v>0</v>
      </c>
      <c r="P142" s="76">
        <f t="shared" si="59"/>
        <v>0</v>
      </c>
      <c r="Q142" s="76">
        <f t="shared" si="60"/>
        <v>0</v>
      </c>
      <c r="R142" s="76">
        <f t="shared" si="61"/>
        <v>0</v>
      </c>
      <c r="S142" s="76">
        <f t="shared" si="62"/>
        <v>0</v>
      </c>
      <c r="T142" s="76">
        <f t="shared" si="63"/>
        <v>0</v>
      </c>
      <c r="U142" s="76">
        <f t="shared" si="64"/>
        <v>0</v>
      </c>
      <c r="V142" s="76">
        <f t="shared" si="65"/>
        <v>0</v>
      </c>
      <c r="W142" s="76">
        <f t="shared" si="66"/>
        <v>0</v>
      </c>
      <c r="X142" s="76">
        <f t="shared" si="67"/>
        <v>0</v>
      </c>
      <c r="Y142" s="76">
        <f t="shared" si="68"/>
        <v>0</v>
      </c>
      <c r="Z142" s="76">
        <f t="shared" si="69"/>
        <v>0</v>
      </c>
      <c r="AA142" s="76">
        <f t="shared" si="70"/>
        <v>0</v>
      </c>
      <c r="AB142" s="76">
        <f t="shared" si="71"/>
        <v>0</v>
      </c>
      <c r="AC142" s="76">
        <f t="shared" si="72"/>
        <v>0</v>
      </c>
      <c r="AD142" s="76">
        <f t="shared" si="73"/>
        <v>0</v>
      </c>
      <c r="AE142" s="76">
        <f t="shared" si="74"/>
        <v>0</v>
      </c>
      <c r="AF142" s="76">
        <f t="shared" si="75"/>
        <v>0</v>
      </c>
      <c r="AG142" s="76"/>
      <c r="AH142" s="76"/>
      <c r="AI142" s="76"/>
    </row>
    <row r="143" spans="1:35" s="68" customFormat="1" ht="15" x14ac:dyDescent="0.25">
      <c r="A143" s="78" t="s">
        <v>410</v>
      </c>
      <c r="B143" s="76">
        <f t="shared" si="76"/>
        <v>0</v>
      </c>
      <c r="C143" s="76">
        <f t="shared" si="51"/>
        <v>0</v>
      </c>
      <c r="D143" s="76">
        <f t="shared" si="51"/>
        <v>0</v>
      </c>
      <c r="E143" s="76">
        <f t="shared" si="51"/>
        <v>0</v>
      </c>
      <c r="F143" s="76">
        <f t="shared" si="51"/>
        <v>0</v>
      </c>
      <c r="G143" s="76">
        <f t="shared" si="51"/>
        <v>0</v>
      </c>
      <c r="H143" s="76">
        <f t="shared" si="51"/>
        <v>0</v>
      </c>
      <c r="I143" s="76">
        <f t="shared" si="52"/>
        <v>0</v>
      </c>
      <c r="J143" s="76">
        <f t="shared" si="53"/>
        <v>0</v>
      </c>
      <c r="K143" s="76">
        <f t="shared" si="54"/>
        <v>0</v>
      </c>
      <c r="L143" s="76">
        <f t="shared" si="55"/>
        <v>0</v>
      </c>
      <c r="M143" s="76">
        <f t="shared" si="56"/>
        <v>0</v>
      </c>
      <c r="N143" s="76">
        <f t="shared" si="57"/>
        <v>0</v>
      </c>
      <c r="O143" s="76">
        <f t="shared" si="58"/>
        <v>0</v>
      </c>
      <c r="P143" s="76">
        <f t="shared" si="59"/>
        <v>0</v>
      </c>
      <c r="Q143" s="76">
        <f t="shared" si="60"/>
        <v>0</v>
      </c>
      <c r="R143" s="76">
        <f t="shared" si="61"/>
        <v>0</v>
      </c>
      <c r="S143" s="76">
        <f t="shared" si="62"/>
        <v>0</v>
      </c>
      <c r="T143" s="76">
        <f t="shared" si="63"/>
        <v>0</v>
      </c>
      <c r="U143" s="76">
        <f t="shared" si="64"/>
        <v>0</v>
      </c>
      <c r="V143" s="76">
        <f t="shared" si="65"/>
        <v>0</v>
      </c>
      <c r="W143" s="76">
        <f t="shared" si="66"/>
        <v>0</v>
      </c>
      <c r="X143" s="76">
        <f t="shared" si="67"/>
        <v>0</v>
      </c>
      <c r="Y143" s="76">
        <f t="shared" si="68"/>
        <v>0</v>
      </c>
      <c r="Z143" s="76">
        <f t="shared" si="69"/>
        <v>0</v>
      </c>
      <c r="AA143" s="76">
        <f t="shared" si="70"/>
        <v>0</v>
      </c>
      <c r="AB143" s="76">
        <f t="shared" si="71"/>
        <v>0</v>
      </c>
      <c r="AC143" s="76">
        <f t="shared" si="72"/>
        <v>0</v>
      </c>
      <c r="AD143" s="76">
        <f t="shared" si="73"/>
        <v>0</v>
      </c>
      <c r="AE143" s="76">
        <f t="shared" si="74"/>
        <v>0</v>
      </c>
      <c r="AF143" s="76">
        <f t="shared" si="75"/>
        <v>0</v>
      </c>
      <c r="AG143" s="76"/>
      <c r="AH143" s="76"/>
      <c r="AI143" s="76"/>
    </row>
    <row r="144" spans="1:35" s="68" customFormat="1" ht="15" x14ac:dyDescent="0.25">
      <c r="A144" s="78" t="s">
        <v>411</v>
      </c>
      <c r="B144" s="76">
        <f t="shared" si="76"/>
        <v>0</v>
      </c>
      <c r="C144" s="76">
        <f t="shared" si="51"/>
        <v>0</v>
      </c>
      <c r="D144" s="76">
        <f t="shared" si="51"/>
        <v>0</v>
      </c>
      <c r="E144" s="76">
        <f t="shared" si="51"/>
        <v>0</v>
      </c>
      <c r="F144" s="76">
        <f t="shared" si="51"/>
        <v>0</v>
      </c>
      <c r="G144" s="76">
        <f t="shared" si="51"/>
        <v>0</v>
      </c>
      <c r="H144" s="76">
        <f t="shared" si="51"/>
        <v>0</v>
      </c>
      <c r="I144" s="76">
        <f t="shared" si="52"/>
        <v>0</v>
      </c>
      <c r="J144" s="76">
        <f t="shared" si="53"/>
        <v>0</v>
      </c>
      <c r="K144" s="76">
        <f t="shared" si="54"/>
        <v>0</v>
      </c>
      <c r="L144" s="76">
        <f t="shared" si="55"/>
        <v>0</v>
      </c>
      <c r="M144" s="76">
        <f t="shared" si="56"/>
        <v>0</v>
      </c>
      <c r="N144" s="76">
        <f t="shared" si="57"/>
        <v>0</v>
      </c>
      <c r="O144" s="76">
        <f t="shared" si="58"/>
        <v>0</v>
      </c>
      <c r="P144" s="76">
        <f t="shared" si="59"/>
        <v>0</v>
      </c>
      <c r="Q144" s="76">
        <f t="shared" si="60"/>
        <v>0</v>
      </c>
      <c r="R144" s="76">
        <f t="shared" si="61"/>
        <v>0</v>
      </c>
      <c r="S144" s="76">
        <f t="shared" si="62"/>
        <v>0</v>
      </c>
      <c r="T144" s="76">
        <f t="shared" si="63"/>
        <v>0</v>
      </c>
      <c r="U144" s="76">
        <f t="shared" si="64"/>
        <v>0</v>
      </c>
      <c r="V144" s="76">
        <f t="shared" si="65"/>
        <v>0</v>
      </c>
      <c r="W144" s="76">
        <f t="shared" si="66"/>
        <v>0</v>
      </c>
      <c r="X144" s="76">
        <f t="shared" si="67"/>
        <v>0</v>
      </c>
      <c r="Y144" s="76">
        <f t="shared" si="68"/>
        <v>0</v>
      </c>
      <c r="Z144" s="76">
        <f t="shared" si="69"/>
        <v>0</v>
      </c>
      <c r="AA144" s="76">
        <f t="shared" si="70"/>
        <v>0</v>
      </c>
      <c r="AB144" s="76">
        <f t="shared" si="71"/>
        <v>0</v>
      </c>
      <c r="AC144" s="76">
        <f t="shared" si="72"/>
        <v>0</v>
      </c>
      <c r="AD144" s="76">
        <f t="shared" si="73"/>
        <v>0</v>
      </c>
      <c r="AE144" s="76">
        <f t="shared" si="74"/>
        <v>0</v>
      </c>
      <c r="AF144" s="76">
        <f t="shared" si="75"/>
        <v>0</v>
      </c>
      <c r="AG144" s="76"/>
      <c r="AH144" s="76"/>
      <c r="AI144" s="76"/>
    </row>
    <row r="145" spans="1:35" s="68" customFormat="1" ht="15" x14ac:dyDescent="0.25">
      <c r="A145" s="78" t="s">
        <v>412</v>
      </c>
      <c r="B145" s="76">
        <f t="shared" si="76"/>
        <v>0</v>
      </c>
      <c r="C145" s="76">
        <f t="shared" si="51"/>
        <v>0</v>
      </c>
      <c r="D145" s="76">
        <f t="shared" si="51"/>
        <v>0</v>
      </c>
      <c r="E145" s="76">
        <f t="shared" si="51"/>
        <v>0</v>
      </c>
      <c r="F145" s="76">
        <f t="shared" si="51"/>
        <v>0</v>
      </c>
      <c r="G145" s="76">
        <f t="shared" si="51"/>
        <v>0</v>
      </c>
      <c r="H145" s="76">
        <f t="shared" si="51"/>
        <v>0</v>
      </c>
      <c r="I145" s="76">
        <f t="shared" si="52"/>
        <v>0</v>
      </c>
      <c r="J145" s="76">
        <f t="shared" si="53"/>
        <v>0</v>
      </c>
      <c r="K145" s="76">
        <f t="shared" si="54"/>
        <v>0</v>
      </c>
      <c r="L145" s="76">
        <f t="shared" si="55"/>
        <v>0</v>
      </c>
      <c r="M145" s="76">
        <f t="shared" si="56"/>
        <v>0</v>
      </c>
      <c r="N145" s="76">
        <f t="shared" si="57"/>
        <v>0</v>
      </c>
      <c r="O145" s="76">
        <f t="shared" si="58"/>
        <v>0</v>
      </c>
      <c r="P145" s="76">
        <f t="shared" si="59"/>
        <v>0</v>
      </c>
      <c r="Q145" s="76">
        <f t="shared" si="60"/>
        <v>0</v>
      </c>
      <c r="R145" s="76">
        <f t="shared" si="61"/>
        <v>0</v>
      </c>
      <c r="S145" s="76">
        <f t="shared" si="62"/>
        <v>0</v>
      </c>
      <c r="T145" s="76">
        <f t="shared" si="63"/>
        <v>0</v>
      </c>
      <c r="U145" s="76">
        <f t="shared" si="64"/>
        <v>0</v>
      </c>
      <c r="V145" s="76">
        <f t="shared" si="65"/>
        <v>0</v>
      </c>
      <c r="W145" s="76">
        <f t="shared" si="66"/>
        <v>0</v>
      </c>
      <c r="X145" s="76">
        <f t="shared" si="67"/>
        <v>0</v>
      </c>
      <c r="Y145" s="76">
        <f t="shared" si="68"/>
        <v>0</v>
      </c>
      <c r="Z145" s="76">
        <f t="shared" si="69"/>
        <v>0</v>
      </c>
      <c r="AA145" s="76">
        <f t="shared" si="70"/>
        <v>0</v>
      </c>
      <c r="AB145" s="76">
        <f t="shared" si="71"/>
        <v>0</v>
      </c>
      <c r="AC145" s="76">
        <f t="shared" si="72"/>
        <v>0</v>
      </c>
      <c r="AD145" s="76">
        <f t="shared" si="73"/>
        <v>0</v>
      </c>
      <c r="AE145" s="76">
        <f t="shared" si="74"/>
        <v>0</v>
      </c>
      <c r="AF145" s="76">
        <f t="shared" si="75"/>
        <v>0</v>
      </c>
      <c r="AG145" s="76"/>
      <c r="AH145" s="76"/>
      <c r="AI145" s="76"/>
    </row>
    <row r="146" spans="1:35" s="68" customFormat="1" ht="15" x14ac:dyDescent="0.25">
      <c r="A146" s="78" t="s">
        <v>413</v>
      </c>
      <c r="B146" s="76">
        <f t="shared" si="76"/>
        <v>0</v>
      </c>
      <c r="C146" s="76">
        <f t="shared" si="51"/>
        <v>0</v>
      </c>
      <c r="D146" s="76">
        <f t="shared" si="51"/>
        <v>0</v>
      </c>
      <c r="E146" s="76">
        <f t="shared" si="51"/>
        <v>0</v>
      </c>
      <c r="F146" s="76">
        <f t="shared" si="51"/>
        <v>0</v>
      </c>
      <c r="G146" s="76">
        <f t="shared" si="51"/>
        <v>0</v>
      </c>
      <c r="H146" s="76">
        <f t="shared" si="51"/>
        <v>0</v>
      </c>
      <c r="I146" s="76">
        <f t="shared" si="52"/>
        <v>0</v>
      </c>
      <c r="J146" s="76">
        <f t="shared" si="53"/>
        <v>0</v>
      </c>
      <c r="K146" s="76">
        <f t="shared" si="54"/>
        <v>0</v>
      </c>
      <c r="L146" s="76">
        <f t="shared" si="55"/>
        <v>0</v>
      </c>
      <c r="M146" s="76">
        <f t="shared" si="56"/>
        <v>0</v>
      </c>
      <c r="N146" s="76">
        <f t="shared" si="57"/>
        <v>0</v>
      </c>
      <c r="O146" s="76">
        <f t="shared" si="58"/>
        <v>0</v>
      </c>
      <c r="P146" s="76">
        <f t="shared" si="59"/>
        <v>0</v>
      </c>
      <c r="Q146" s="76">
        <f t="shared" si="60"/>
        <v>0</v>
      </c>
      <c r="R146" s="76">
        <f t="shared" si="61"/>
        <v>0</v>
      </c>
      <c r="S146" s="76">
        <f t="shared" si="62"/>
        <v>0</v>
      </c>
      <c r="T146" s="76">
        <f t="shared" si="63"/>
        <v>0</v>
      </c>
      <c r="U146" s="76">
        <f t="shared" si="64"/>
        <v>0</v>
      </c>
      <c r="V146" s="76">
        <f t="shared" si="65"/>
        <v>0</v>
      </c>
      <c r="W146" s="76">
        <f t="shared" si="66"/>
        <v>0</v>
      </c>
      <c r="X146" s="76">
        <f t="shared" si="67"/>
        <v>0</v>
      </c>
      <c r="Y146" s="76">
        <f t="shared" si="68"/>
        <v>0</v>
      </c>
      <c r="Z146" s="76">
        <f t="shared" si="69"/>
        <v>0</v>
      </c>
      <c r="AA146" s="76">
        <f t="shared" si="70"/>
        <v>0</v>
      </c>
      <c r="AB146" s="76">
        <f t="shared" si="71"/>
        <v>0</v>
      </c>
      <c r="AC146" s="76">
        <f t="shared" si="72"/>
        <v>0</v>
      </c>
      <c r="AD146" s="76">
        <f t="shared" si="73"/>
        <v>0</v>
      </c>
      <c r="AE146" s="76">
        <f t="shared" si="74"/>
        <v>0</v>
      </c>
      <c r="AF146" s="76">
        <f t="shared" si="75"/>
        <v>0</v>
      </c>
      <c r="AG146" s="76"/>
      <c r="AH146" s="76"/>
      <c r="AI146" s="76"/>
    </row>
    <row r="147" spans="1:35" s="68" customFormat="1" ht="15" x14ac:dyDescent="0.25">
      <c r="A147" s="78" t="s">
        <v>414</v>
      </c>
      <c r="B147" s="76">
        <f t="shared" si="76"/>
        <v>0</v>
      </c>
      <c r="C147" s="76">
        <f t="shared" si="51"/>
        <v>0</v>
      </c>
      <c r="D147" s="76">
        <f t="shared" si="51"/>
        <v>0</v>
      </c>
      <c r="E147" s="76">
        <f t="shared" si="51"/>
        <v>0</v>
      </c>
      <c r="F147" s="76">
        <f t="shared" si="51"/>
        <v>0</v>
      </c>
      <c r="G147" s="76">
        <f t="shared" si="51"/>
        <v>0</v>
      </c>
      <c r="H147" s="76">
        <f t="shared" si="51"/>
        <v>0</v>
      </c>
      <c r="I147" s="76">
        <f t="shared" si="52"/>
        <v>0</v>
      </c>
      <c r="J147" s="76">
        <f t="shared" si="53"/>
        <v>0</v>
      </c>
      <c r="K147" s="76">
        <f t="shared" si="54"/>
        <v>0</v>
      </c>
      <c r="L147" s="76">
        <f t="shared" si="55"/>
        <v>0</v>
      </c>
      <c r="M147" s="76">
        <f t="shared" si="56"/>
        <v>0</v>
      </c>
      <c r="N147" s="76">
        <f t="shared" si="57"/>
        <v>0</v>
      </c>
      <c r="O147" s="76">
        <f t="shared" si="58"/>
        <v>0</v>
      </c>
      <c r="P147" s="76">
        <f t="shared" si="59"/>
        <v>0</v>
      </c>
      <c r="Q147" s="76">
        <f t="shared" si="60"/>
        <v>0</v>
      </c>
      <c r="R147" s="76">
        <f t="shared" si="61"/>
        <v>0</v>
      </c>
      <c r="S147" s="76">
        <f t="shared" si="62"/>
        <v>0</v>
      </c>
      <c r="T147" s="76">
        <f t="shared" si="63"/>
        <v>0</v>
      </c>
      <c r="U147" s="76">
        <f t="shared" si="64"/>
        <v>0</v>
      </c>
      <c r="V147" s="76">
        <f t="shared" si="65"/>
        <v>0</v>
      </c>
      <c r="W147" s="76">
        <f t="shared" si="66"/>
        <v>0</v>
      </c>
      <c r="X147" s="76">
        <f t="shared" si="67"/>
        <v>0</v>
      </c>
      <c r="Y147" s="76">
        <f t="shared" si="68"/>
        <v>0</v>
      </c>
      <c r="Z147" s="76">
        <f t="shared" si="69"/>
        <v>0</v>
      </c>
      <c r="AA147" s="76">
        <f t="shared" si="70"/>
        <v>0</v>
      </c>
      <c r="AB147" s="76">
        <f t="shared" si="71"/>
        <v>0</v>
      </c>
      <c r="AC147" s="76">
        <f t="shared" si="72"/>
        <v>0</v>
      </c>
      <c r="AD147" s="76">
        <f t="shared" si="73"/>
        <v>0</v>
      </c>
      <c r="AE147" s="76">
        <f t="shared" si="74"/>
        <v>0</v>
      </c>
      <c r="AF147" s="76">
        <f t="shared" si="75"/>
        <v>0</v>
      </c>
      <c r="AG147" s="76"/>
      <c r="AH147" s="76"/>
      <c r="AI147" s="76"/>
    </row>
    <row r="148" spans="1:35" s="68" customFormat="1" ht="15" x14ac:dyDescent="0.25">
      <c r="A148" s="78" t="s">
        <v>415</v>
      </c>
      <c r="B148" s="76">
        <f t="shared" si="76"/>
        <v>0</v>
      </c>
      <c r="C148" s="76">
        <f t="shared" si="51"/>
        <v>0</v>
      </c>
      <c r="D148" s="76">
        <f t="shared" si="51"/>
        <v>0</v>
      </c>
      <c r="E148" s="76">
        <f t="shared" si="51"/>
        <v>0</v>
      </c>
      <c r="F148" s="76">
        <f t="shared" si="51"/>
        <v>0</v>
      </c>
      <c r="G148" s="76">
        <f t="shared" si="51"/>
        <v>0</v>
      </c>
      <c r="H148" s="76">
        <f t="shared" si="51"/>
        <v>0</v>
      </c>
      <c r="I148" s="76">
        <f t="shared" si="52"/>
        <v>0</v>
      </c>
      <c r="J148" s="76">
        <f t="shared" si="53"/>
        <v>0</v>
      </c>
      <c r="K148" s="76">
        <f t="shared" si="54"/>
        <v>0</v>
      </c>
      <c r="L148" s="76">
        <f t="shared" si="55"/>
        <v>0</v>
      </c>
      <c r="M148" s="76">
        <f t="shared" si="56"/>
        <v>0</v>
      </c>
      <c r="N148" s="76">
        <f t="shared" si="57"/>
        <v>0</v>
      </c>
      <c r="O148" s="76">
        <f t="shared" si="58"/>
        <v>0</v>
      </c>
      <c r="P148" s="76">
        <f t="shared" si="59"/>
        <v>0</v>
      </c>
      <c r="Q148" s="76">
        <f t="shared" si="60"/>
        <v>0</v>
      </c>
      <c r="R148" s="76">
        <f t="shared" si="61"/>
        <v>0</v>
      </c>
      <c r="S148" s="76">
        <f t="shared" si="62"/>
        <v>0</v>
      </c>
      <c r="T148" s="76">
        <f t="shared" si="63"/>
        <v>0</v>
      </c>
      <c r="U148" s="76">
        <f t="shared" si="64"/>
        <v>0</v>
      </c>
      <c r="V148" s="76">
        <f t="shared" si="65"/>
        <v>0</v>
      </c>
      <c r="W148" s="76">
        <f t="shared" si="66"/>
        <v>0</v>
      </c>
      <c r="X148" s="76">
        <f t="shared" si="67"/>
        <v>0</v>
      </c>
      <c r="Y148" s="76">
        <f t="shared" si="68"/>
        <v>0</v>
      </c>
      <c r="Z148" s="76">
        <f t="shared" si="69"/>
        <v>0</v>
      </c>
      <c r="AA148" s="76">
        <f t="shared" si="70"/>
        <v>0</v>
      </c>
      <c r="AB148" s="76">
        <f t="shared" si="71"/>
        <v>0</v>
      </c>
      <c r="AC148" s="76">
        <f t="shared" si="72"/>
        <v>0</v>
      </c>
      <c r="AD148" s="76">
        <f t="shared" si="73"/>
        <v>0</v>
      </c>
      <c r="AE148" s="76">
        <f t="shared" si="74"/>
        <v>0</v>
      </c>
      <c r="AF148" s="76">
        <f t="shared" si="75"/>
        <v>0</v>
      </c>
      <c r="AG148" s="76"/>
      <c r="AH148" s="76"/>
      <c r="AI148" s="76"/>
    </row>
    <row r="149" spans="1:35" s="68" customFormat="1" ht="15" x14ac:dyDescent="0.25">
      <c r="A149" s="78" t="s">
        <v>416</v>
      </c>
      <c r="B149" s="76">
        <f t="shared" si="76"/>
        <v>0</v>
      </c>
      <c r="C149" s="76">
        <f t="shared" si="51"/>
        <v>0</v>
      </c>
      <c r="D149" s="76">
        <f t="shared" si="51"/>
        <v>0</v>
      </c>
      <c r="E149" s="76">
        <f t="shared" si="51"/>
        <v>0</v>
      </c>
      <c r="F149" s="76">
        <f t="shared" si="51"/>
        <v>0</v>
      </c>
      <c r="G149" s="76">
        <f t="shared" si="51"/>
        <v>0</v>
      </c>
      <c r="H149" s="76">
        <f t="shared" si="51"/>
        <v>0</v>
      </c>
      <c r="I149" s="76">
        <f t="shared" si="52"/>
        <v>0</v>
      </c>
      <c r="J149" s="76">
        <f t="shared" si="53"/>
        <v>0</v>
      </c>
      <c r="K149" s="76">
        <f t="shared" si="54"/>
        <v>0</v>
      </c>
      <c r="L149" s="76">
        <f t="shared" si="55"/>
        <v>0</v>
      </c>
      <c r="M149" s="76">
        <f t="shared" si="56"/>
        <v>0</v>
      </c>
      <c r="N149" s="76">
        <f t="shared" si="57"/>
        <v>0</v>
      </c>
      <c r="O149" s="76">
        <f t="shared" si="58"/>
        <v>0</v>
      </c>
      <c r="P149" s="76">
        <f t="shared" si="59"/>
        <v>0</v>
      </c>
      <c r="Q149" s="76">
        <f t="shared" si="60"/>
        <v>0</v>
      </c>
      <c r="R149" s="76">
        <f t="shared" si="61"/>
        <v>0</v>
      </c>
      <c r="S149" s="76">
        <f t="shared" si="62"/>
        <v>0</v>
      </c>
      <c r="T149" s="76">
        <f t="shared" si="63"/>
        <v>0</v>
      </c>
      <c r="U149" s="76">
        <f t="shared" si="64"/>
        <v>0</v>
      </c>
      <c r="V149" s="76">
        <f t="shared" si="65"/>
        <v>0</v>
      </c>
      <c r="W149" s="76">
        <f t="shared" si="66"/>
        <v>0</v>
      </c>
      <c r="X149" s="76">
        <f t="shared" si="67"/>
        <v>0</v>
      </c>
      <c r="Y149" s="76">
        <f t="shared" si="68"/>
        <v>0</v>
      </c>
      <c r="Z149" s="76">
        <f t="shared" si="69"/>
        <v>0</v>
      </c>
      <c r="AA149" s="76">
        <f t="shared" si="70"/>
        <v>0</v>
      </c>
      <c r="AB149" s="76">
        <f t="shared" si="71"/>
        <v>0</v>
      </c>
      <c r="AC149" s="76">
        <f t="shared" si="72"/>
        <v>0</v>
      </c>
      <c r="AD149" s="76">
        <f t="shared" si="73"/>
        <v>0</v>
      </c>
      <c r="AE149" s="76">
        <f t="shared" si="74"/>
        <v>0</v>
      </c>
      <c r="AF149" s="76">
        <f t="shared" si="75"/>
        <v>0</v>
      </c>
      <c r="AG149" s="76"/>
      <c r="AH149" s="76"/>
      <c r="AI149" s="76"/>
    </row>
    <row r="150" spans="1:35" s="68" customFormat="1" ht="15" x14ac:dyDescent="0.25">
      <c r="A150" s="78" t="s">
        <v>417</v>
      </c>
      <c r="B150" s="76">
        <f t="shared" si="76"/>
        <v>0</v>
      </c>
      <c r="C150" s="76">
        <f t="shared" si="51"/>
        <v>0</v>
      </c>
      <c r="D150" s="76">
        <f t="shared" si="51"/>
        <v>0</v>
      </c>
      <c r="E150" s="76">
        <f t="shared" si="51"/>
        <v>0</v>
      </c>
      <c r="F150" s="76">
        <f t="shared" si="51"/>
        <v>0</v>
      </c>
      <c r="G150" s="76">
        <f t="shared" si="51"/>
        <v>0</v>
      </c>
      <c r="H150" s="76">
        <f t="shared" si="51"/>
        <v>0</v>
      </c>
      <c r="I150" s="76">
        <f t="shared" si="52"/>
        <v>0</v>
      </c>
      <c r="J150" s="76">
        <f t="shared" si="53"/>
        <v>0</v>
      </c>
      <c r="K150" s="76">
        <f t="shared" si="54"/>
        <v>0</v>
      </c>
      <c r="L150" s="76">
        <f t="shared" si="55"/>
        <v>0</v>
      </c>
      <c r="M150" s="76">
        <f t="shared" si="56"/>
        <v>0</v>
      </c>
      <c r="N150" s="76">
        <f t="shared" si="57"/>
        <v>0</v>
      </c>
      <c r="O150" s="76">
        <f t="shared" si="58"/>
        <v>0</v>
      </c>
      <c r="P150" s="76">
        <f t="shared" si="59"/>
        <v>0</v>
      </c>
      <c r="Q150" s="76">
        <f t="shared" si="60"/>
        <v>0</v>
      </c>
      <c r="R150" s="76">
        <f t="shared" si="61"/>
        <v>0</v>
      </c>
      <c r="S150" s="76">
        <f t="shared" si="62"/>
        <v>0</v>
      </c>
      <c r="T150" s="76">
        <f t="shared" si="63"/>
        <v>0</v>
      </c>
      <c r="U150" s="76">
        <f t="shared" si="64"/>
        <v>0</v>
      </c>
      <c r="V150" s="76">
        <f t="shared" si="65"/>
        <v>0</v>
      </c>
      <c r="W150" s="76">
        <f t="shared" si="66"/>
        <v>0</v>
      </c>
      <c r="X150" s="76">
        <f t="shared" si="67"/>
        <v>0</v>
      </c>
      <c r="Y150" s="76">
        <f t="shared" si="68"/>
        <v>0</v>
      </c>
      <c r="Z150" s="76">
        <f t="shared" si="69"/>
        <v>0</v>
      </c>
      <c r="AA150" s="76">
        <f t="shared" si="70"/>
        <v>0</v>
      </c>
      <c r="AB150" s="76">
        <f t="shared" si="71"/>
        <v>0</v>
      </c>
      <c r="AC150" s="76">
        <f t="shared" si="72"/>
        <v>0</v>
      </c>
      <c r="AD150" s="76">
        <f t="shared" si="73"/>
        <v>0</v>
      </c>
      <c r="AE150" s="76">
        <f t="shared" si="74"/>
        <v>0</v>
      </c>
      <c r="AF150" s="76">
        <f t="shared" si="75"/>
        <v>0</v>
      </c>
      <c r="AG150" s="76"/>
      <c r="AH150" s="76"/>
      <c r="AI150" s="76"/>
    </row>
    <row r="151" spans="1:35" s="68" customFormat="1" ht="15" x14ac:dyDescent="0.25">
      <c r="A151" s="78"/>
      <c r="B151" s="76"/>
      <c r="C151" s="76"/>
      <c r="D151" s="76"/>
      <c r="E151" s="76"/>
      <c r="F151" s="76"/>
      <c r="G151" s="76"/>
      <c r="H151" s="76"/>
      <c r="I151" s="76"/>
      <c r="J151" s="76"/>
      <c r="K151" s="76"/>
      <c r="L151" s="76"/>
      <c r="M151" s="76"/>
      <c r="N151" s="76"/>
      <c r="O151" s="76"/>
      <c r="P151" s="76"/>
      <c r="Q151" s="76"/>
      <c r="R151" s="76"/>
      <c r="S151" s="76"/>
      <c r="T151" s="76"/>
      <c r="U151" s="76"/>
      <c r="V151" s="76"/>
      <c r="W151" s="76"/>
      <c r="X151" s="76"/>
      <c r="Y151" s="76"/>
      <c r="Z151" s="76"/>
      <c r="AA151" s="76"/>
      <c r="AB151" s="76"/>
      <c r="AC151" s="76"/>
      <c r="AD151" s="76"/>
      <c r="AE151" s="76"/>
      <c r="AF151" s="76"/>
      <c r="AG151" s="76"/>
      <c r="AH151" s="76"/>
      <c r="AI151" s="76"/>
    </row>
    <row r="152" spans="1:35" s="68" customFormat="1" ht="15" x14ac:dyDescent="0.25">
      <c r="A152" s="78" t="s">
        <v>421</v>
      </c>
      <c r="B152" s="76"/>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c r="AA152" s="76"/>
      <c r="AB152" s="76"/>
      <c r="AC152" s="76"/>
      <c r="AD152" s="76"/>
      <c r="AE152" s="76"/>
      <c r="AF152" s="76"/>
      <c r="AG152" s="76"/>
      <c r="AH152" s="76"/>
      <c r="AI152" s="76"/>
    </row>
    <row r="153" spans="1:35" s="68" customFormat="1" ht="15" x14ac:dyDescent="0.25">
      <c r="A153" s="78" t="s">
        <v>420</v>
      </c>
      <c r="B153" s="76">
        <v>2020</v>
      </c>
      <c r="C153" s="76">
        <v>2021</v>
      </c>
      <c r="D153" s="76">
        <v>2022</v>
      </c>
      <c r="E153" s="76">
        <v>2023</v>
      </c>
      <c r="F153" s="76">
        <v>2024</v>
      </c>
      <c r="G153" s="76">
        <v>2025</v>
      </c>
      <c r="H153" s="76">
        <v>2026</v>
      </c>
      <c r="I153" s="76">
        <v>2027</v>
      </c>
      <c r="J153" s="76">
        <v>2028</v>
      </c>
      <c r="K153" s="76">
        <v>2029</v>
      </c>
      <c r="L153" s="76">
        <v>2030</v>
      </c>
      <c r="M153" s="76">
        <v>2031</v>
      </c>
      <c r="N153" s="76">
        <v>2032</v>
      </c>
      <c r="O153" s="76">
        <v>2033</v>
      </c>
      <c r="P153" s="76">
        <v>2034</v>
      </c>
      <c r="Q153" s="76">
        <v>2035</v>
      </c>
      <c r="R153" s="76">
        <v>2036</v>
      </c>
      <c r="S153" s="76">
        <v>2037</v>
      </c>
      <c r="T153" s="76">
        <v>2038</v>
      </c>
      <c r="U153" s="76">
        <v>2039</v>
      </c>
      <c r="V153" s="76">
        <v>2040</v>
      </c>
      <c r="W153" s="76">
        <v>2041</v>
      </c>
      <c r="X153" s="76">
        <v>2042</v>
      </c>
      <c r="Y153" s="76">
        <v>2043</v>
      </c>
      <c r="Z153" s="76">
        <v>2044</v>
      </c>
      <c r="AA153" s="76">
        <v>2045</v>
      </c>
      <c r="AB153" s="76">
        <v>2046</v>
      </c>
      <c r="AC153" s="76">
        <v>2047</v>
      </c>
      <c r="AD153" s="76">
        <v>2048</v>
      </c>
      <c r="AE153" s="76">
        <v>2049</v>
      </c>
      <c r="AF153" s="76">
        <v>2050</v>
      </c>
      <c r="AG153" s="76"/>
      <c r="AH153" s="76"/>
      <c r="AI153" s="76"/>
    </row>
    <row r="154" spans="1:35" s="68" customFormat="1" ht="15" x14ac:dyDescent="0.25">
      <c r="A154" s="78" t="s">
        <v>402</v>
      </c>
      <c r="B154" s="76">
        <f>B84*E$129</f>
        <v>0</v>
      </c>
      <c r="C154" s="76">
        <f t="shared" ref="C154:AF162" si="77">C84*F$129</f>
        <v>0</v>
      </c>
      <c r="D154" s="76">
        <f t="shared" si="77"/>
        <v>0</v>
      </c>
      <c r="E154" s="76">
        <f t="shared" si="77"/>
        <v>0</v>
      </c>
      <c r="F154" s="76">
        <f t="shared" si="77"/>
        <v>0</v>
      </c>
      <c r="G154" s="76">
        <f t="shared" si="77"/>
        <v>0</v>
      </c>
      <c r="H154" s="76">
        <f t="shared" si="77"/>
        <v>0</v>
      </c>
      <c r="I154" s="76">
        <f t="shared" si="77"/>
        <v>0</v>
      </c>
      <c r="J154" s="76">
        <f t="shared" si="77"/>
        <v>0</v>
      </c>
      <c r="K154" s="76">
        <f t="shared" si="77"/>
        <v>0</v>
      </c>
      <c r="L154" s="76">
        <f t="shared" si="77"/>
        <v>0</v>
      </c>
      <c r="M154" s="76">
        <f t="shared" si="77"/>
        <v>0</v>
      </c>
      <c r="N154" s="76">
        <f t="shared" si="77"/>
        <v>0</v>
      </c>
      <c r="O154" s="76">
        <f t="shared" si="77"/>
        <v>0</v>
      </c>
      <c r="P154" s="76">
        <f t="shared" si="77"/>
        <v>0</v>
      </c>
      <c r="Q154" s="76">
        <f t="shared" si="77"/>
        <v>0</v>
      </c>
      <c r="R154" s="76">
        <f t="shared" si="77"/>
        <v>0</v>
      </c>
      <c r="S154" s="76">
        <f t="shared" si="77"/>
        <v>0</v>
      </c>
      <c r="T154" s="76">
        <f t="shared" si="77"/>
        <v>0</v>
      </c>
      <c r="U154" s="76">
        <f t="shared" si="77"/>
        <v>0</v>
      </c>
      <c r="V154" s="76">
        <f t="shared" si="77"/>
        <v>0</v>
      </c>
      <c r="W154" s="76">
        <f t="shared" si="77"/>
        <v>0</v>
      </c>
      <c r="X154" s="76">
        <f t="shared" si="77"/>
        <v>0</v>
      </c>
      <c r="Y154" s="76">
        <f t="shared" si="77"/>
        <v>0</v>
      </c>
      <c r="Z154" s="76">
        <f t="shared" si="77"/>
        <v>0</v>
      </c>
      <c r="AA154" s="76">
        <f t="shared" si="77"/>
        <v>0</v>
      </c>
      <c r="AB154" s="76">
        <f t="shared" si="77"/>
        <v>0</v>
      </c>
      <c r="AC154" s="76">
        <f t="shared" si="77"/>
        <v>0</v>
      </c>
      <c r="AD154" s="76">
        <f t="shared" si="77"/>
        <v>0</v>
      </c>
      <c r="AE154" s="76">
        <f t="shared" si="77"/>
        <v>0</v>
      </c>
      <c r="AF154" s="76">
        <f t="shared" si="77"/>
        <v>0</v>
      </c>
      <c r="AG154" s="76"/>
      <c r="AH154" s="76"/>
      <c r="AI154" s="76"/>
    </row>
    <row r="155" spans="1:35" s="68" customFormat="1" ht="15" x14ac:dyDescent="0.25">
      <c r="A155" s="78" t="s">
        <v>403</v>
      </c>
      <c r="B155" s="76">
        <f t="shared" ref="B155:B169" si="78">B85*E$129</f>
        <v>0</v>
      </c>
      <c r="C155" s="76">
        <f t="shared" si="77"/>
        <v>0</v>
      </c>
      <c r="D155" s="76">
        <f t="shared" si="77"/>
        <v>0</v>
      </c>
      <c r="E155" s="76">
        <f t="shared" si="77"/>
        <v>0</v>
      </c>
      <c r="F155" s="76">
        <f t="shared" si="77"/>
        <v>0</v>
      </c>
      <c r="G155" s="76">
        <f t="shared" si="77"/>
        <v>0</v>
      </c>
      <c r="H155" s="76">
        <f t="shared" si="77"/>
        <v>0</v>
      </c>
      <c r="I155" s="76">
        <f t="shared" si="77"/>
        <v>0</v>
      </c>
      <c r="J155" s="76">
        <f t="shared" si="77"/>
        <v>0</v>
      </c>
      <c r="K155" s="76">
        <f t="shared" si="77"/>
        <v>0</v>
      </c>
      <c r="L155" s="76">
        <f t="shared" si="77"/>
        <v>0</v>
      </c>
      <c r="M155" s="76">
        <f t="shared" si="77"/>
        <v>0</v>
      </c>
      <c r="N155" s="76">
        <f t="shared" si="77"/>
        <v>0</v>
      </c>
      <c r="O155" s="76">
        <f t="shared" si="77"/>
        <v>0</v>
      </c>
      <c r="P155" s="76">
        <f t="shared" si="77"/>
        <v>2.2146435719667054E-5</v>
      </c>
      <c r="Q155" s="76">
        <f t="shared" si="77"/>
        <v>4.4224425898516584E-5</v>
      </c>
      <c r="R155" s="76">
        <f t="shared" si="77"/>
        <v>8.8207287288871814E-5</v>
      </c>
      <c r="S155" s="76">
        <f t="shared" si="77"/>
        <v>1.5631089093415054E-4</v>
      </c>
      <c r="T155" s="76">
        <f t="shared" si="77"/>
        <v>3.3849048324490069E-4</v>
      </c>
      <c r="U155" s="76">
        <f t="shared" si="77"/>
        <v>6.3763008321631484E-4</v>
      </c>
      <c r="V155" s="76">
        <f t="shared" si="77"/>
        <v>1.2105455538990516E-3</v>
      </c>
      <c r="W155" s="76">
        <f t="shared" si="77"/>
        <v>2.241442542722869E-3</v>
      </c>
      <c r="X155" s="76">
        <f t="shared" si="77"/>
        <v>3.2344892881316818E-3</v>
      </c>
      <c r="Y155" s="76">
        <f t="shared" si="77"/>
        <v>4.3833748375155133E-3</v>
      </c>
      <c r="Z155" s="76">
        <f t="shared" si="77"/>
        <v>5.4427368477263094E-3</v>
      </c>
      <c r="AA155" s="76">
        <f t="shared" si="77"/>
        <v>6.5577495153498738E-3</v>
      </c>
      <c r="AB155" s="76">
        <f t="shared" si="77"/>
        <v>7.6424985968113566E-3</v>
      </c>
      <c r="AC155" s="76">
        <f t="shared" si="77"/>
        <v>8.7059044171129366E-3</v>
      </c>
      <c r="AD155" s="76">
        <f t="shared" si="77"/>
        <v>9.8646197085471322E-3</v>
      </c>
      <c r="AE155" s="76">
        <f t="shared" si="77"/>
        <v>1.1154975935695779E-2</v>
      </c>
      <c r="AF155" s="76">
        <f t="shared" si="77"/>
        <v>1.2439944156902753E-2</v>
      </c>
      <c r="AG155" s="76"/>
      <c r="AH155" s="76"/>
      <c r="AI155" s="76"/>
    </row>
    <row r="156" spans="1:35" s="68" customFormat="1" ht="15" x14ac:dyDescent="0.25">
      <c r="A156" s="78" t="s">
        <v>404</v>
      </c>
      <c r="B156" s="76">
        <f t="shared" si="78"/>
        <v>0</v>
      </c>
      <c r="C156" s="76">
        <f t="shared" si="77"/>
        <v>0</v>
      </c>
      <c r="D156" s="76">
        <f t="shared" si="77"/>
        <v>0</v>
      </c>
      <c r="E156" s="76">
        <f t="shared" si="77"/>
        <v>0</v>
      </c>
      <c r="F156" s="76">
        <f t="shared" si="77"/>
        <v>0</v>
      </c>
      <c r="G156" s="76">
        <f t="shared" si="77"/>
        <v>0</v>
      </c>
      <c r="H156" s="76">
        <f t="shared" si="77"/>
        <v>0</v>
      </c>
      <c r="I156" s="76">
        <f t="shared" si="77"/>
        <v>0</v>
      </c>
      <c r="J156" s="76">
        <f t="shared" si="77"/>
        <v>0</v>
      </c>
      <c r="K156" s="76">
        <f t="shared" si="77"/>
        <v>0</v>
      </c>
      <c r="L156" s="76">
        <f t="shared" si="77"/>
        <v>0</v>
      </c>
      <c r="M156" s="76">
        <f t="shared" si="77"/>
        <v>0</v>
      </c>
      <c r="N156" s="76">
        <f t="shared" si="77"/>
        <v>0</v>
      </c>
      <c r="O156" s="76">
        <f t="shared" si="77"/>
        <v>0</v>
      </c>
      <c r="P156" s="76">
        <f t="shared" si="77"/>
        <v>0</v>
      </c>
      <c r="Q156" s="76">
        <f t="shared" si="77"/>
        <v>0</v>
      </c>
      <c r="R156" s="76">
        <f t="shared" si="77"/>
        <v>0</v>
      </c>
      <c r="S156" s="76">
        <f t="shared" si="77"/>
        <v>0</v>
      </c>
      <c r="T156" s="76">
        <f t="shared" si="77"/>
        <v>0</v>
      </c>
      <c r="U156" s="76">
        <f t="shared" si="77"/>
        <v>0</v>
      </c>
      <c r="V156" s="76">
        <f t="shared" si="77"/>
        <v>0</v>
      </c>
      <c r="W156" s="76">
        <f t="shared" si="77"/>
        <v>0</v>
      </c>
      <c r="X156" s="76">
        <f t="shared" si="77"/>
        <v>0</v>
      </c>
      <c r="Y156" s="76">
        <f t="shared" si="77"/>
        <v>0</v>
      </c>
      <c r="Z156" s="76">
        <f t="shared" si="77"/>
        <v>0</v>
      </c>
      <c r="AA156" s="76">
        <f t="shared" si="77"/>
        <v>0</v>
      </c>
      <c r="AB156" s="76">
        <f t="shared" si="77"/>
        <v>0</v>
      </c>
      <c r="AC156" s="76">
        <f t="shared" si="77"/>
        <v>0</v>
      </c>
      <c r="AD156" s="76">
        <f t="shared" si="77"/>
        <v>0</v>
      </c>
      <c r="AE156" s="76">
        <f t="shared" si="77"/>
        <v>0</v>
      </c>
      <c r="AF156" s="76">
        <f t="shared" si="77"/>
        <v>0</v>
      </c>
      <c r="AG156" s="76"/>
      <c r="AH156" s="76"/>
      <c r="AI156" s="76"/>
    </row>
    <row r="157" spans="1:35" s="68" customFormat="1" ht="15" x14ac:dyDescent="0.25">
      <c r="A157" s="78" t="s">
        <v>405</v>
      </c>
      <c r="B157" s="76">
        <f t="shared" si="78"/>
        <v>0</v>
      </c>
      <c r="C157" s="76">
        <f t="shared" si="77"/>
        <v>0</v>
      </c>
      <c r="D157" s="76">
        <f t="shared" si="77"/>
        <v>0</v>
      </c>
      <c r="E157" s="76">
        <f t="shared" si="77"/>
        <v>0</v>
      </c>
      <c r="F157" s="76">
        <f t="shared" si="77"/>
        <v>0</v>
      </c>
      <c r="G157" s="76">
        <f t="shared" si="77"/>
        <v>0</v>
      </c>
      <c r="H157" s="76">
        <f t="shared" si="77"/>
        <v>0</v>
      </c>
      <c r="I157" s="76">
        <f t="shared" si="77"/>
        <v>0</v>
      </c>
      <c r="J157" s="76">
        <f t="shared" si="77"/>
        <v>0</v>
      </c>
      <c r="K157" s="76">
        <f t="shared" si="77"/>
        <v>0</v>
      </c>
      <c r="L157" s="76">
        <f t="shared" si="77"/>
        <v>0</v>
      </c>
      <c r="M157" s="76">
        <f t="shared" si="77"/>
        <v>0</v>
      </c>
      <c r="N157" s="76">
        <f t="shared" si="77"/>
        <v>0</v>
      </c>
      <c r="O157" s="76">
        <f t="shared" si="77"/>
        <v>0</v>
      </c>
      <c r="P157" s="76">
        <f t="shared" si="77"/>
        <v>0</v>
      </c>
      <c r="Q157" s="76">
        <f t="shared" si="77"/>
        <v>0</v>
      </c>
      <c r="R157" s="76">
        <f t="shared" si="77"/>
        <v>0</v>
      </c>
      <c r="S157" s="76">
        <f t="shared" si="77"/>
        <v>0</v>
      </c>
      <c r="T157" s="76">
        <f t="shared" si="77"/>
        <v>0</v>
      </c>
      <c r="U157" s="76">
        <f t="shared" si="77"/>
        <v>0</v>
      </c>
      <c r="V157" s="76">
        <f t="shared" si="77"/>
        <v>0</v>
      </c>
      <c r="W157" s="76">
        <f t="shared" si="77"/>
        <v>0</v>
      </c>
      <c r="X157" s="76">
        <f t="shared" si="77"/>
        <v>0</v>
      </c>
      <c r="Y157" s="76">
        <f t="shared" si="77"/>
        <v>0</v>
      </c>
      <c r="Z157" s="76">
        <f t="shared" si="77"/>
        <v>0</v>
      </c>
      <c r="AA157" s="76">
        <f t="shared" si="77"/>
        <v>0</v>
      </c>
      <c r="AB157" s="76">
        <f t="shared" si="77"/>
        <v>0</v>
      </c>
      <c r="AC157" s="76">
        <f t="shared" si="77"/>
        <v>0</v>
      </c>
      <c r="AD157" s="76">
        <f t="shared" si="77"/>
        <v>0</v>
      </c>
      <c r="AE157" s="76">
        <f t="shared" si="77"/>
        <v>0</v>
      </c>
      <c r="AF157" s="76">
        <f t="shared" si="77"/>
        <v>0</v>
      </c>
      <c r="AG157" s="76"/>
      <c r="AH157" s="76"/>
      <c r="AI157" s="76"/>
    </row>
    <row r="158" spans="1:35" s="68" customFormat="1" ht="15" x14ac:dyDescent="0.25">
      <c r="A158" s="78" t="s">
        <v>406</v>
      </c>
      <c r="B158" s="76">
        <f t="shared" si="78"/>
        <v>2.0473570070753992</v>
      </c>
      <c r="C158" s="76">
        <f t="shared" si="77"/>
        <v>2.0642814114197616</v>
      </c>
      <c r="D158" s="76">
        <f t="shared" si="77"/>
        <v>2.0772462812047179</v>
      </c>
      <c r="E158" s="76">
        <f t="shared" si="77"/>
        <v>2.2026201103065493</v>
      </c>
      <c r="F158" s="76">
        <f t="shared" si="77"/>
        <v>2.3191691629425382</v>
      </c>
      <c r="G158" s="76">
        <f t="shared" si="77"/>
        <v>2.3538984696652911</v>
      </c>
      <c r="H158" s="76">
        <f t="shared" si="77"/>
        <v>2.4066639055910257</v>
      </c>
      <c r="I158" s="76">
        <f t="shared" si="77"/>
        <v>2.4176092083615441</v>
      </c>
      <c r="J158" s="76">
        <f t="shared" si="77"/>
        <v>2.4799136981492089</v>
      </c>
      <c r="K158" s="76">
        <f t="shared" si="77"/>
        <v>2.5203790012891374</v>
      </c>
      <c r="L158" s="76">
        <f t="shared" si="77"/>
        <v>2.6100326301655339</v>
      </c>
      <c r="M158" s="76">
        <f t="shared" si="77"/>
        <v>2.6451977076996664</v>
      </c>
      <c r="N158" s="76">
        <f t="shared" si="77"/>
        <v>2.7494888373141224</v>
      </c>
      <c r="O158" s="76">
        <f t="shared" si="77"/>
        <v>2.7704625166872106</v>
      </c>
      <c r="P158" s="76">
        <f t="shared" si="77"/>
        <v>2.8459720150272534</v>
      </c>
      <c r="Q158" s="76">
        <f t="shared" si="77"/>
        <v>2.8442497272371958</v>
      </c>
      <c r="R158" s="76">
        <f t="shared" si="77"/>
        <v>2.8364817373482505</v>
      </c>
      <c r="S158" s="76">
        <f t="shared" si="77"/>
        <v>2.8722796112968458</v>
      </c>
      <c r="T158" s="76">
        <f t="shared" si="77"/>
        <v>2.9038647236935704</v>
      </c>
      <c r="U158" s="76">
        <f t="shared" si="77"/>
        <v>2.930433999947323</v>
      </c>
      <c r="V158" s="76">
        <f t="shared" si="77"/>
        <v>2.9398441383670706</v>
      </c>
      <c r="W158" s="76">
        <f t="shared" si="77"/>
        <v>2.9454384760392971</v>
      </c>
      <c r="X158" s="76">
        <f t="shared" si="77"/>
        <v>2.9403102095667477</v>
      </c>
      <c r="Y158" s="76">
        <f t="shared" si="77"/>
        <v>3.0097230898972875</v>
      </c>
      <c r="Z158" s="76">
        <f t="shared" si="77"/>
        <v>3.0181494180707196</v>
      </c>
      <c r="AA158" s="76">
        <f t="shared" si="77"/>
        <v>3.0368961510063817</v>
      </c>
      <c r="AB158" s="76">
        <f t="shared" si="77"/>
        <v>3.0384928344301105</v>
      </c>
      <c r="AC158" s="76">
        <f t="shared" si="77"/>
        <v>3.0339020921404698</v>
      </c>
      <c r="AD158" s="76">
        <f t="shared" si="77"/>
        <v>3.0511646351635173</v>
      </c>
      <c r="AE158" s="76">
        <f t="shared" si="77"/>
        <v>3.101539104839079</v>
      </c>
      <c r="AF158" s="76">
        <f t="shared" si="77"/>
        <v>3.1474519375769083</v>
      </c>
      <c r="AG158" s="76"/>
      <c r="AH158" s="76"/>
      <c r="AI158" s="76"/>
    </row>
    <row r="159" spans="1:35" s="68" customFormat="1" ht="15" x14ac:dyDescent="0.25">
      <c r="A159" s="78" t="s">
        <v>407</v>
      </c>
      <c r="B159" s="76">
        <f t="shared" si="78"/>
        <v>555.40695998730666</v>
      </c>
      <c r="C159" s="76">
        <f t="shared" si="77"/>
        <v>652.7661421884967</v>
      </c>
      <c r="D159" s="76">
        <f t="shared" si="77"/>
        <v>722.3441709573284</v>
      </c>
      <c r="E159" s="76">
        <f t="shared" si="77"/>
        <v>804.21847069029434</v>
      </c>
      <c r="F159" s="76">
        <f t="shared" si="77"/>
        <v>886.56993501420482</v>
      </c>
      <c r="G159" s="76">
        <f t="shared" si="77"/>
        <v>968.28412071998684</v>
      </c>
      <c r="H159" s="76">
        <f t="shared" si="77"/>
        <v>1046.0153642459584</v>
      </c>
      <c r="I159" s="76">
        <f t="shared" si="77"/>
        <v>1130.3253336465054</v>
      </c>
      <c r="J159" s="76">
        <f t="shared" si="77"/>
        <v>1210.77288867895</v>
      </c>
      <c r="K159" s="76">
        <f t="shared" si="77"/>
        <v>1291.3694733189941</v>
      </c>
      <c r="L159" s="76">
        <f t="shared" si="77"/>
        <v>1371.8375142384032</v>
      </c>
      <c r="M159" s="76">
        <f t="shared" si="77"/>
        <v>1453.7355228775846</v>
      </c>
      <c r="N159" s="76">
        <f t="shared" si="77"/>
        <v>1533.2967112735978</v>
      </c>
      <c r="O159" s="76">
        <f t="shared" si="77"/>
        <v>1614.8336521706406</v>
      </c>
      <c r="P159" s="76">
        <f t="shared" si="77"/>
        <v>1695.5624116113813</v>
      </c>
      <c r="Q159" s="76">
        <f t="shared" si="77"/>
        <v>1777.270995334736</v>
      </c>
      <c r="R159" s="76">
        <f t="shared" si="77"/>
        <v>1858.9994080598804</v>
      </c>
      <c r="S159" s="76">
        <f t="shared" si="77"/>
        <v>1940.3096425941601</v>
      </c>
      <c r="T159" s="76">
        <f t="shared" si="77"/>
        <v>2021.5515487098714</v>
      </c>
      <c r="U159" s="76">
        <f t="shared" si="77"/>
        <v>2102.8274988374205</v>
      </c>
      <c r="V159" s="76">
        <f t="shared" si="77"/>
        <v>2184.3937294967577</v>
      </c>
      <c r="W159" s="76">
        <f t="shared" si="77"/>
        <v>2266.0334774746698</v>
      </c>
      <c r="X159" s="76">
        <f t="shared" si="77"/>
        <v>2347.8301058448392</v>
      </c>
      <c r="Y159" s="76">
        <f t="shared" si="77"/>
        <v>2428.4038126885216</v>
      </c>
      <c r="Z159" s="76">
        <f t="shared" si="77"/>
        <v>2509.9669885230746</v>
      </c>
      <c r="AA159" s="76">
        <f t="shared" si="77"/>
        <v>2591.3492983896949</v>
      </c>
      <c r="AB159" s="76">
        <f t="shared" si="77"/>
        <v>2673.0223434701925</v>
      </c>
      <c r="AC159" s="76">
        <f t="shared" si="77"/>
        <v>2754.7655939905144</v>
      </c>
      <c r="AD159" s="76">
        <f t="shared" si="77"/>
        <v>2836.1583575416776</v>
      </c>
      <c r="AE159" s="76">
        <f t="shared" si="77"/>
        <v>2916.9617242267791</v>
      </c>
      <c r="AF159" s="76">
        <f t="shared" si="77"/>
        <v>2997.8303509917228</v>
      </c>
      <c r="AG159" s="76"/>
      <c r="AH159" s="76"/>
      <c r="AI159" s="76"/>
    </row>
    <row r="160" spans="1:35" s="68" customFormat="1" ht="15" x14ac:dyDescent="0.25">
      <c r="A160" s="78" t="s">
        <v>408</v>
      </c>
      <c r="B160" s="76">
        <f t="shared" si="78"/>
        <v>0</v>
      </c>
      <c r="C160" s="76">
        <f t="shared" si="77"/>
        <v>0</v>
      </c>
      <c r="D160" s="76">
        <f t="shared" si="77"/>
        <v>0</v>
      </c>
      <c r="E160" s="76">
        <f t="shared" si="77"/>
        <v>0</v>
      </c>
      <c r="F160" s="76">
        <f t="shared" si="77"/>
        <v>0</v>
      </c>
      <c r="G160" s="76">
        <f t="shared" si="77"/>
        <v>0</v>
      </c>
      <c r="H160" s="76">
        <f t="shared" si="77"/>
        <v>0</v>
      </c>
      <c r="I160" s="76">
        <f t="shared" si="77"/>
        <v>0</v>
      </c>
      <c r="J160" s="76">
        <f t="shared" si="77"/>
        <v>0</v>
      </c>
      <c r="K160" s="76">
        <f t="shared" si="77"/>
        <v>0</v>
      </c>
      <c r="L160" s="76">
        <f t="shared" si="77"/>
        <v>0</v>
      </c>
      <c r="M160" s="76">
        <f t="shared" si="77"/>
        <v>0</v>
      </c>
      <c r="N160" s="76">
        <f t="shared" si="77"/>
        <v>0</v>
      </c>
      <c r="O160" s="76">
        <f t="shared" si="77"/>
        <v>0</v>
      </c>
      <c r="P160" s="76">
        <f t="shared" si="77"/>
        <v>0</v>
      </c>
      <c r="Q160" s="76">
        <f t="shared" si="77"/>
        <v>0</v>
      </c>
      <c r="R160" s="76">
        <f t="shared" si="77"/>
        <v>0</v>
      </c>
      <c r="S160" s="76">
        <f t="shared" si="77"/>
        <v>0</v>
      </c>
      <c r="T160" s="76">
        <f t="shared" si="77"/>
        <v>0</v>
      </c>
      <c r="U160" s="76">
        <f t="shared" si="77"/>
        <v>0</v>
      </c>
      <c r="V160" s="76">
        <f t="shared" si="77"/>
        <v>0</v>
      </c>
      <c r="W160" s="76">
        <f t="shared" si="77"/>
        <v>0</v>
      </c>
      <c r="X160" s="76">
        <f t="shared" si="77"/>
        <v>0</v>
      </c>
      <c r="Y160" s="76">
        <f t="shared" si="77"/>
        <v>0</v>
      </c>
      <c r="Z160" s="76">
        <f t="shared" si="77"/>
        <v>0</v>
      </c>
      <c r="AA160" s="76">
        <f t="shared" si="77"/>
        <v>0</v>
      </c>
      <c r="AB160" s="76">
        <f t="shared" si="77"/>
        <v>0</v>
      </c>
      <c r="AC160" s="76">
        <f t="shared" si="77"/>
        <v>0</v>
      </c>
      <c r="AD160" s="76">
        <f t="shared" si="77"/>
        <v>0</v>
      </c>
      <c r="AE160" s="76">
        <f t="shared" si="77"/>
        <v>0</v>
      </c>
      <c r="AF160" s="76">
        <f t="shared" si="77"/>
        <v>0</v>
      </c>
      <c r="AG160" s="76"/>
      <c r="AH160" s="76"/>
      <c r="AI160" s="76"/>
    </row>
    <row r="161" spans="1:35" s="68" customFormat="1" ht="15" x14ac:dyDescent="0.25">
      <c r="A161" s="78" t="s">
        <v>409</v>
      </c>
      <c r="B161" s="76">
        <f t="shared" si="78"/>
        <v>0</v>
      </c>
      <c r="C161" s="76">
        <f t="shared" si="77"/>
        <v>0</v>
      </c>
      <c r="D161" s="76">
        <f t="shared" si="77"/>
        <v>0</v>
      </c>
      <c r="E161" s="76">
        <f t="shared" si="77"/>
        <v>0</v>
      </c>
      <c r="F161" s="76">
        <f t="shared" si="77"/>
        <v>0</v>
      </c>
      <c r="G161" s="76">
        <f t="shared" si="77"/>
        <v>0</v>
      </c>
      <c r="H161" s="76">
        <f t="shared" si="77"/>
        <v>0</v>
      </c>
      <c r="I161" s="76">
        <f t="shared" si="77"/>
        <v>0</v>
      </c>
      <c r="J161" s="76">
        <f t="shared" si="77"/>
        <v>0</v>
      </c>
      <c r="K161" s="76">
        <f t="shared" si="77"/>
        <v>0</v>
      </c>
      <c r="L161" s="76">
        <f t="shared" si="77"/>
        <v>0</v>
      </c>
      <c r="M161" s="76">
        <f t="shared" si="77"/>
        <v>0</v>
      </c>
      <c r="N161" s="76">
        <f t="shared" si="77"/>
        <v>0</v>
      </c>
      <c r="O161" s="76">
        <f t="shared" si="77"/>
        <v>0</v>
      </c>
      <c r="P161" s="76">
        <f t="shared" si="77"/>
        <v>0</v>
      </c>
      <c r="Q161" s="76">
        <f t="shared" si="77"/>
        <v>0</v>
      </c>
      <c r="R161" s="76">
        <f t="shared" si="77"/>
        <v>0</v>
      </c>
      <c r="S161" s="76">
        <f t="shared" si="77"/>
        <v>0</v>
      </c>
      <c r="T161" s="76">
        <f t="shared" si="77"/>
        <v>0</v>
      </c>
      <c r="U161" s="76">
        <f t="shared" si="77"/>
        <v>0</v>
      </c>
      <c r="V161" s="76">
        <f t="shared" si="77"/>
        <v>0</v>
      </c>
      <c r="W161" s="76">
        <f t="shared" si="77"/>
        <v>0</v>
      </c>
      <c r="X161" s="76">
        <f t="shared" si="77"/>
        <v>0</v>
      </c>
      <c r="Y161" s="76">
        <f t="shared" si="77"/>
        <v>0</v>
      </c>
      <c r="Z161" s="76">
        <f t="shared" si="77"/>
        <v>0</v>
      </c>
      <c r="AA161" s="76">
        <f t="shared" si="77"/>
        <v>0</v>
      </c>
      <c r="AB161" s="76">
        <f t="shared" si="77"/>
        <v>0</v>
      </c>
      <c r="AC161" s="76">
        <f t="shared" si="77"/>
        <v>0</v>
      </c>
      <c r="AD161" s="76">
        <f t="shared" si="77"/>
        <v>0</v>
      </c>
      <c r="AE161" s="76">
        <f t="shared" si="77"/>
        <v>0</v>
      </c>
      <c r="AF161" s="76">
        <f t="shared" si="77"/>
        <v>0</v>
      </c>
      <c r="AG161" s="76"/>
      <c r="AH161" s="76"/>
      <c r="AI161" s="76"/>
    </row>
    <row r="162" spans="1:35" s="68" customFormat="1" ht="15" x14ac:dyDescent="0.25">
      <c r="A162" s="78" t="s">
        <v>410</v>
      </c>
      <c r="B162" s="76">
        <f t="shared" si="78"/>
        <v>0</v>
      </c>
      <c r="C162" s="76">
        <f t="shared" si="77"/>
        <v>0</v>
      </c>
      <c r="D162" s="76">
        <f t="shared" si="77"/>
        <v>0</v>
      </c>
      <c r="E162" s="76">
        <f t="shared" si="77"/>
        <v>0</v>
      </c>
      <c r="F162" s="76">
        <f t="shared" si="77"/>
        <v>0</v>
      </c>
      <c r="G162" s="76">
        <f t="shared" si="77"/>
        <v>0</v>
      </c>
      <c r="H162" s="76">
        <f t="shared" si="77"/>
        <v>0</v>
      </c>
      <c r="I162" s="76">
        <f t="shared" si="77"/>
        <v>0</v>
      </c>
      <c r="J162" s="76">
        <f t="shared" si="77"/>
        <v>0</v>
      </c>
      <c r="K162" s="76">
        <f t="shared" si="77"/>
        <v>0</v>
      </c>
      <c r="L162" s="76">
        <f t="shared" si="77"/>
        <v>0</v>
      </c>
      <c r="M162" s="76">
        <f t="shared" si="77"/>
        <v>0</v>
      </c>
      <c r="N162" s="76">
        <f t="shared" si="77"/>
        <v>0</v>
      </c>
      <c r="O162" s="76">
        <f t="shared" si="77"/>
        <v>0</v>
      </c>
      <c r="P162" s="76">
        <f t="shared" si="77"/>
        <v>0</v>
      </c>
      <c r="Q162" s="76">
        <f t="shared" si="77"/>
        <v>0</v>
      </c>
      <c r="R162" s="76">
        <f t="shared" ref="R162:R169" si="79">R92*U$129</f>
        <v>0</v>
      </c>
      <c r="S162" s="76">
        <f t="shared" ref="S162:S169" si="80">S92*V$129</f>
        <v>0</v>
      </c>
      <c r="T162" s="76">
        <f t="shared" ref="T162:T169" si="81">T92*W$129</f>
        <v>0</v>
      </c>
      <c r="U162" s="76">
        <f t="shared" ref="U162:U169" si="82">U92*X$129</f>
        <v>0</v>
      </c>
      <c r="V162" s="76">
        <f t="shared" ref="V162:V169" si="83">V92*Y$129</f>
        <v>0</v>
      </c>
      <c r="W162" s="76">
        <f t="shared" ref="W162:W169" si="84">W92*Z$129</f>
        <v>0</v>
      </c>
      <c r="X162" s="76">
        <f t="shared" ref="X162:X169" si="85">X92*AA$129</f>
        <v>0</v>
      </c>
      <c r="Y162" s="76">
        <f t="shared" ref="Y162:Y169" si="86">Y92*AB$129</f>
        <v>0</v>
      </c>
      <c r="Z162" s="76">
        <f t="shared" ref="Z162:Z169" si="87">Z92*AC$129</f>
        <v>0</v>
      </c>
      <c r="AA162" s="76">
        <f t="shared" ref="AA162:AA169" si="88">AA92*AD$129</f>
        <v>0</v>
      </c>
      <c r="AB162" s="76">
        <f t="shared" ref="AB162:AB169" si="89">AB92*AE$129</f>
        <v>0</v>
      </c>
      <c r="AC162" s="76">
        <f t="shared" ref="AC162:AC169" si="90">AC92*AF$129</f>
        <v>0</v>
      </c>
      <c r="AD162" s="76">
        <f t="shared" ref="AD162:AD169" si="91">AD92*AG$129</f>
        <v>0</v>
      </c>
      <c r="AE162" s="76">
        <f t="shared" ref="AE162:AE169" si="92">AE92*AH$129</f>
        <v>0</v>
      </c>
      <c r="AF162" s="76">
        <f t="shared" ref="AF162:AF169" si="93">AF92*AI$129</f>
        <v>0</v>
      </c>
      <c r="AG162" s="76"/>
      <c r="AH162" s="76"/>
      <c r="AI162" s="76"/>
    </row>
    <row r="163" spans="1:35" s="68" customFormat="1" ht="15" x14ac:dyDescent="0.25">
      <c r="A163" s="78" t="s">
        <v>411</v>
      </c>
      <c r="B163" s="76">
        <f t="shared" si="78"/>
        <v>0</v>
      </c>
      <c r="C163" s="76">
        <f t="shared" ref="C163:C169" si="94">C93*F$129</f>
        <v>0</v>
      </c>
      <c r="D163" s="76">
        <f t="shared" ref="D163:D169" si="95">D93*G$129</f>
        <v>0</v>
      </c>
      <c r="E163" s="76">
        <f t="shared" ref="E163:E169" si="96">E93*H$129</f>
        <v>0</v>
      </c>
      <c r="F163" s="76">
        <f t="shared" ref="F163:F169" si="97">F93*I$129</f>
        <v>0</v>
      </c>
      <c r="G163" s="76">
        <f t="shared" ref="G163:G169" si="98">G93*J$129</f>
        <v>0</v>
      </c>
      <c r="H163" s="76">
        <f t="shared" ref="H163:H169" si="99">H93*K$129</f>
        <v>0</v>
      </c>
      <c r="I163" s="76">
        <f t="shared" ref="I163:I169" si="100">I93*L$129</f>
        <v>0</v>
      </c>
      <c r="J163" s="76">
        <f t="shared" ref="J163:J169" si="101">J93*M$129</f>
        <v>0</v>
      </c>
      <c r="K163" s="76">
        <f t="shared" ref="K163:K169" si="102">K93*N$129</f>
        <v>0</v>
      </c>
      <c r="L163" s="76">
        <f t="shared" ref="L163:L169" si="103">L93*O$129</f>
        <v>0</v>
      </c>
      <c r="M163" s="76">
        <f t="shared" ref="M163:M169" si="104">M93*P$129</f>
        <v>0</v>
      </c>
      <c r="N163" s="76">
        <f t="shared" ref="N163:N169" si="105">N93*Q$129</f>
        <v>0</v>
      </c>
      <c r="O163" s="76">
        <f t="shared" ref="O163:O169" si="106">O93*R$129</f>
        <v>0</v>
      </c>
      <c r="P163" s="76">
        <f t="shared" ref="P163:P169" si="107">P93*S$129</f>
        <v>0</v>
      </c>
      <c r="Q163" s="76">
        <f t="shared" ref="Q163:Q169" si="108">Q93*T$129</f>
        <v>0</v>
      </c>
      <c r="R163" s="76">
        <f t="shared" si="79"/>
        <v>0</v>
      </c>
      <c r="S163" s="76">
        <f t="shared" si="80"/>
        <v>0</v>
      </c>
      <c r="T163" s="76">
        <f t="shared" si="81"/>
        <v>0</v>
      </c>
      <c r="U163" s="76">
        <f t="shared" si="82"/>
        <v>0</v>
      </c>
      <c r="V163" s="76">
        <f t="shared" si="83"/>
        <v>0</v>
      </c>
      <c r="W163" s="76">
        <f t="shared" si="84"/>
        <v>0</v>
      </c>
      <c r="X163" s="76">
        <f t="shared" si="85"/>
        <v>0</v>
      </c>
      <c r="Y163" s="76">
        <f t="shared" si="86"/>
        <v>0</v>
      </c>
      <c r="Z163" s="76">
        <f t="shared" si="87"/>
        <v>0</v>
      </c>
      <c r="AA163" s="76">
        <f t="shared" si="88"/>
        <v>0</v>
      </c>
      <c r="AB163" s="76">
        <f t="shared" si="89"/>
        <v>0</v>
      </c>
      <c r="AC163" s="76">
        <f t="shared" si="90"/>
        <v>0</v>
      </c>
      <c r="AD163" s="76">
        <f t="shared" si="91"/>
        <v>0</v>
      </c>
      <c r="AE163" s="76">
        <f t="shared" si="92"/>
        <v>0</v>
      </c>
      <c r="AF163" s="76">
        <f t="shared" si="93"/>
        <v>0</v>
      </c>
      <c r="AG163" s="76"/>
      <c r="AH163" s="76"/>
      <c r="AI163" s="76"/>
    </row>
    <row r="164" spans="1:35" s="68" customFormat="1" ht="15" x14ac:dyDescent="0.25">
      <c r="A164" s="78" t="s">
        <v>412</v>
      </c>
      <c r="B164" s="76">
        <f t="shared" si="78"/>
        <v>0</v>
      </c>
      <c r="C164" s="76">
        <f t="shared" si="94"/>
        <v>0</v>
      </c>
      <c r="D164" s="76">
        <f t="shared" si="95"/>
        <v>0</v>
      </c>
      <c r="E164" s="76">
        <f t="shared" si="96"/>
        <v>0</v>
      </c>
      <c r="F164" s="76">
        <f t="shared" si="97"/>
        <v>0</v>
      </c>
      <c r="G164" s="76">
        <f t="shared" si="98"/>
        <v>0</v>
      </c>
      <c r="H164" s="76">
        <f t="shared" si="99"/>
        <v>0</v>
      </c>
      <c r="I164" s="76">
        <f t="shared" si="100"/>
        <v>0</v>
      </c>
      <c r="J164" s="76">
        <f t="shared" si="101"/>
        <v>0</v>
      </c>
      <c r="K164" s="76">
        <f t="shared" si="102"/>
        <v>0</v>
      </c>
      <c r="L164" s="76">
        <f t="shared" si="103"/>
        <v>0</v>
      </c>
      <c r="M164" s="76">
        <f t="shared" si="104"/>
        <v>0</v>
      </c>
      <c r="N164" s="76">
        <f t="shared" si="105"/>
        <v>0</v>
      </c>
      <c r="O164" s="76">
        <f t="shared" si="106"/>
        <v>0</v>
      </c>
      <c r="P164" s="76">
        <f t="shared" si="107"/>
        <v>0</v>
      </c>
      <c r="Q164" s="76">
        <f t="shared" si="108"/>
        <v>0</v>
      </c>
      <c r="R164" s="76">
        <f t="shared" si="79"/>
        <v>0</v>
      </c>
      <c r="S164" s="76">
        <f t="shared" si="80"/>
        <v>0</v>
      </c>
      <c r="T164" s="76">
        <f t="shared" si="81"/>
        <v>0</v>
      </c>
      <c r="U164" s="76">
        <f t="shared" si="82"/>
        <v>0</v>
      </c>
      <c r="V164" s="76">
        <f t="shared" si="83"/>
        <v>0</v>
      </c>
      <c r="W164" s="76">
        <f t="shared" si="84"/>
        <v>0</v>
      </c>
      <c r="X164" s="76">
        <f t="shared" si="85"/>
        <v>0</v>
      </c>
      <c r="Y164" s="76">
        <f t="shared" si="86"/>
        <v>0</v>
      </c>
      <c r="Z164" s="76">
        <f t="shared" si="87"/>
        <v>0</v>
      </c>
      <c r="AA164" s="76">
        <f t="shared" si="88"/>
        <v>0</v>
      </c>
      <c r="AB164" s="76">
        <f t="shared" si="89"/>
        <v>0</v>
      </c>
      <c r="AC164" s="76">
        <f t="shared" si="90"/>
        <v>0</v>
      </c>
      <c r="AD164" s="76">
        <f t="shared" si="91"/>
        <v>0</v>
      </c>
      <c r="AE164" s="76">
        <f t="shared" si="92"/>
        <v>0</v>
      </c>
      <c r="AF164" s="76">
        <f t="shared" si="93"/>
        <v>0</v>
      </c>
      <c r="AG164" s="76"/>
      <c r="AH164" s="76"/>
      <c r="AI164" s="76"/>
    </row>
    <row r="165" spans="1:35" s="68" customFormat="1" ht="15" x14ac:dyDescent="0.25">
      <c r="A165" s="78" t="s">
        <v>413</v>
      </c>
      <c r="B165" s="76">
        <f t="shared" si="78"/>
        <v>0</v>
      </c>
      <c r="C165" s="76">
        <f t="shared" si="94"/>
        <v>0</v>
      </c>
      <c r="D165" s="76">
        <f t="shared" si="95"/>
        <v>0</v>
      </c>
      <c r="E165" s="76">
        <f t="shared" si="96"/>
        <v>0</v>
      </c>
      <c r="F165" s="76">
        <f t="shared" si="97"/>
        <v>0</v>
      </c>
      <c r="G165" s="76">
        <f t="shared" si="98"/>
        <v>0</v>
      </c>
      <c r="H165" s="76">
        <f t="shared" si="99"/>
        <v>0</v>
      </c>
      <c r="I165" s="76">
        <f t="shared" si="100"/>
        <v>0</v>
      </c>
      <c r="J165" s="76">
        <f t="shared" si="101"/>
        <v>0</v>
      </c>
      <c r="K165" s="76">
        <f t="shared" si="102"/>
        <v>0</v>
      </c>
      <c r="L165" s="76">
        <f t="shared" si="103"/>
        <v>0</v>
      </c>
      <c r="M165" s="76">
        <f t="shared" si="104"/>
        <v>0</v>
      </c>
      <c r="N165" s="76">
        <f t="shared" si="105"/>
        <v>0</v>
      </c>
      <c r="O165" s="76">
        <f t="shared" si="106"/>
        <v>0</v>
      </c>
      <c r="P165" s="76">
        <f t="shared" si="107"/>
        <v>0</v>
      </c>
      <c r="Q165" s="76">
        <f t="shared" si="108"/>
        <v>0</v>
      </c>
      <c r="R165" s="76">
        <f t="shared" si="79"/>
        <v>0</v>
      </c>
      <c r="S165" s="76">
        <f t="shared" si="80"/>
        <v>0</v>
      </c>
      <c r="T165" s="76">
        <f t="shared" si="81"/>
        <v>0</v>
      </c>
      <c r="U165" s="76">
        <f t="shared" si="82"/>
        <v>0</v>
      </c>
      <c r="V165" s="76">
        <f t="shared" si="83"/>
        <v>0</v>
      </c>
      <c r="W165" s="76">
        <f t="shared" si="84"/>
        <v>0</v>
      </c>
      <c r="X165" s="76">
        <f t="shared" si="85"/>
        <v>0</v>
      </c>
      <c r="Y165" s="76">
        <f t="shared" si="86"/>
        <v>0</v>
      </c>
      <c r="Z165" s="76">
        <f t="shared" si="87"/>
        <v>0</v>
      </c>
      <c r="AA165" s="76">
        <f t="shared" si="88"/>
        <v>0</v>
      </c>
      <c r="AB165" s="76">
        <f t="shared" si="89"/>
        <v>0</v>
      </c>
      <c r="AC165" s="76">
        <f t="shared" si="90"/>
        <v>0</v>
      </c>
      <c r="AD165" s="76">
        <f t="shared" si="91"/>
        <v>0</v>
      </c>
      <c r="AE165" s="76">
        <f t="shared" si="92"/>
        <v>0</v>
      </c>
      <c r="AF165" s="76">
        <f t="shared" si="93"/>
        <v>0</v>
      </c>
      <c r="AG165" s="76"/>
      <c r="AH165" s="76"/>
      <c r="AI165" s="76"/>
    </row>
    <row r="166" spans="1:35" s="68" customFormat="1" ht="15" x14ac:dyDescent="0.25">
      <c r="A166" s="78" t="s">
        <v>414</v>
      </c>
      <c r="B166" s="76">
        <f t="shared" si="78"/>
        <v>0</v>
      </c>
      <c r="C166" s="76">
        <f t="shared" si="94"/>
        <v>0</v>
      </c>
      <c r="D166" s="76">
        <f t="shared" si="95"/>
        <v>0</v>
      </c>
      <c r="E166" s="76">
        <f t="shared" si="96"/>
        <v>0</v>
      </c>
      <c r="F166" s="76">
        <f t="shared" si="97"/>
        <v>0</v>
      </c>
      <c r="G166" s="76">
        <f t="shared" si="98"/>
        <v>0</v>
      </c>
      <c r="H166" s="76">
        <f t="shared" si="99"/>
        <v>0</v>
      </c>
      <c r="I166" s="76">
        <f t="shared" si="100"/>
        <v>0</v>
      </c>
      <c r="J166" s="76">
        <f t="shared" si="101"/>
        <v>0</v>
      </c>
      <c r="K166" s="76">
        <f t="shared" si="102"/>
        <v>0</v>
      </c>
      <c r="L166" s="76">
        <f t="shared" si="103"/>
        <v>0</v>
      </c>
      <c r="M166" s="76">
        <f t="shared" si="104"/>
        <v>0</v>
      </c>
      <c r="N166" s="76">
        <f t="shared" si="105"/>
        <v>0</v>
      </c>
      <c r="O166" s="76">
        <f t="shared" si="106"/>
        <v>0</v>
      </c>
      <c r="P166" s="76">
        <f t="shared" si="107"/>
        <v>0</v>
      </c>
      <c r="Q166" s="76">
        <f t="shared" si="108"/>
        <v>0</v>
      </c>
      <c r="R166" s="76">
        <f t="shared" si="79"/>
        <v>0</v>
      </c>
      <c r="S166" s="76">
        <f t="shared" si="80"/>
        <v>0</v>
      </c>
      <c r="T166" s="76">
        <f t="shared" si="81"/>
        <v>0</v>
      </c>
      <c r="U166" s="76">
        <f t="shared" si="82"/>
        <v>0</v>
      </c>
      <c r="V166" s="76">
        <f t="shared" si="83"/>
        <v>0</v>
      </c>
      <c r="W166" s="76">
        <f t="shared" si="84"/>
        <v>0</v>
      </c>
      <c r="X166" s="76">
        <f t="shared" si="85"/>
        <v>0</v>
      </c>
      <c r="Y166" s="76">
        <f t="shared" si="86"/>
        <v>0</v>
      </c>
      <c r="Z166" s="76">
        <f t="shared" si="87"/>
        <v>0</v>
      </c>
      <c r="AA166" s="76">
        <f t="shared" si="88"/>
        <v>0</v>
      </c>
      <c r="AB166" s="76">
        <f t="shared" si="89"/>
        <v>0</v>
      </c>
      <c r="AC166" s="76">
        <f t="shared" si="90"/>
        <v>0</v>
      </c>
      <c r="AD166" s="76">
        <f t="shared" si="91"/>
        <v>0</v>
      </c>
      <c r="AE166" s="76">
        <f t="shared" si="92"/>
        <v>0</v>
      </c>
      <c r="AF166" s="76">
        <f t="shared" si="93"/>
        <v>0</v>
      </c>
      <c r="AG166" s="76"/>
      <c r="AH166" s="76"/>
      <c r="AI166" s="76"/>
    </row>
    <row r="167" spans="1:35" s="68" customFormat="1" ht="15" x14ac:dyDescent="0.25">
      <c r="A167" s="78" t="s">
        <v>415</v>
      </c>
      <c r="B167" s="76">
        <f t="shared" si="78"/>
        <v>0</v>
      </c>
      <c r="C167" s="76">
        <f t="shared" si="94"/>
        <v>0</v>
      </c>
      <c r="D167" s="76">
        <f t="shared" si="95"/>
        <v>0</v>
      </c>
      <c r="E167" s="76">
        <f t="shared" si="96"/>
        <v>0</v>
      </c>
      <c r="F167" s="76">
        <f t="shared" si="97"/>
        <v>0</v>
      </c>
      <c r="G167" s="76">
        <f t="shared" si="98"/>
        <v>0</v>
      </c>
      <c r="H167" s="76">
        <f t="shared" si="99"/>
        <v>0</v>
      </c>
      <c r="I167" s="76">
        <f t="shared" si="100"/>
        <v>0</v>
      </c>
      <c r="J167" s="76">
        <f t="shared" si="101"/>
        <v>0</v>
      </c>
      <c r="K167" s="76">
        <f t="shared" si="102"/>
        <v>0</v>
      </c>
      <c r="L167" s="76">
        <f t="shared" si="103"/>
        <v>0</v>
      </c>
      <c r="M167" s="76">
        <f t="shared" si="104"/>
        <v>0</v>
      </c>
      <c r="N167" s="76">
        <f t="shared" si="105"/>
        <v>0</v>
      </c>
      <c r="O167" s="76">
        <f t="shared" si="106"/>
        <v>0</v>
      </c>
      <c r="P167" s="76">
        <f t="shared" si="107"/>
        <v>0</v>
      </c>
      <c r="Q167" s="76">
        <f t="shared" si="108"/>
        <v>0</v>
      </c>
      <c r="R167" s="76">
        <f t="shared" si="79"/>
        <v>0</v>
      </c>
      <c r="S167" s="76">
        <f t="shared" si="80"/>
        <v>0</v>
      </c>
      <c r="T167" s="76">
        <f t="shared" si="81"/>
        <v>0</v>
      </c>
      <c r="U167" s="76">
        <f t="shared" si="82"/>
        <v>0</v>
      </c>
      <c r="V167" s="76">
        <f t="shared" si="83"/>
        <v>0</v>
      </c>
      <c r="W167" s="76">
        <f t="shared" si="84"/>
        <v>0</v>
      </c>
      <c r="X167" s="76">
        <f t="shared" si="85"/>
        <v>0</v>
      </c>
      <c r="Y167" s="76">
        <f t="shared" si="86"/>
        <v>0</v>
      </c>
      <c r="Z167" s="76">
        <f t="shared" si="87"/>
        <v>0</v>
      </c>
      <c r="AA167" s="76">
        <f t="shared" si="88"/>
        <v>0</v>
      </c>
      <c r="AB167" s="76">
        <f t="shared" si="89"/>
        <v>0</v>
      </c>
      <c r="AC167" s="76">
        <f t="shared" si="90"/>
        <v>0</v>
      </c>
      <c r="AD167" s="76">
        <f t="shared" si="91"/>
        <v>0</v>
      </c>
      <c r="AE167" s="76">
        <f t="shared" si="92"/>
        <v>0</v>
      </c>
      <c r="AF167" s="76">
        <f t="shared" si="93"/>
        <v>0</v>
      </c>
      <c r="AG167" s="76"/>
      <c r="AH167" s="76"/>
      <c r="AI167" s="76"/>
    </row>
    <row r="168" spans="1:35" s="68" customFormat="1" ht="15" x14ac:dyDescent="0.25">
      <c r="A168" s="78" t="s">
        <v>416</v>
      </c>
      <c r="B168" s="76">
        <f t="shared" si="78"/>
        <v>0</v>
      </c>
      <c r="C168" s="76">
        <f t="shared" si="94"/>
        <v>0</v>
      </c>
      <c r="D168" s="76">
        <f t="shared" si="95"/>
        <v>0</v>
      </c>
      <c r="E168" s="76">
        <f t="shared" si="96"/>
        <v>0</v>
      </c>
      <c r="F168" s="76">
        <f t="shared" si="97"/>
        <v>0</v>
      </c>
      <c r="G168" s="76">
        <f t="shared" si="98"/>
        <v>0</v>
      </c>
      <c r="H168" s="76">
        <f t="shared" si="99"/>
        <v>0</v>
      </c>
      <c r="I168" s="76">
        <f t="shared" si="100"/>
        <v>0</v>
      </c>
      <c r="J168" s="76">
        <f t="shared" si="101"/>
        <v>0</v>
      </c>
      <c r="K168" s="76">
        <f t="shared" si="102"/>
        <v>0</v>
      </c>
      <c r="L168" s="76">
        <f t="shared" si="103"/>
        <v>0</v>
      </c>
      <c r="M168" s="76">
        <f t="shared" si="104"/>
        <v>0</v>
      </c>
      <c r="N168" s="76">
        <f t="shared" si="105"/>
        <v>0</v>
      </c>
      <c r="O168" s="76">
        <f t="shared" si="106"/>
        <v>0</v>
      </c>
      <c r="P168" s="76">
        <f t="shared" si="107"/>
        <v>0</v>
      </c>
      <c r="Q168" s="76">
        <f t="shared" si="108"/>
        <v>0</v>
      </c>
      <c r="R168" s="76">
        <f t="shared" si="79"/>
        <v>0</v>
      </c>
      <c r="S168" s="76">
        <f t="shared" si="80"/>
        <v>0</v>
      </c>
      <c r="T168" s="76">
        <f t="shared" si="81"/>
        <v>0</v>
      </c>
      <c r="U168" s="76">
        <f t="shared" si="82"/>
        <v>0</v>
      </c>
      <c r="V168" s="76">
        <f t="shared" si="83"/>
        <v>0</v>
      </c>
      <c r="W168" s="76">
        <f t="shared" si="84"/>
        <v>0</v>
      </c>
      <c r="X168" s="76">
        <f t="shared" si="85"/>
        <v>0</v>
      </c>
      <c r="Y168" s="76">
        <f t="shared" si="86"/>
        <v>0</v>
      </c>
      <c r="Z168" s="76">
        <f t="shared" si="87"/>
        <v>0</v>
      </c>
      <c r="AA168" s="76">
        <f t="shared" si="88"/>
        <v>0</v>
      </c>
      <c r="AB168" s="76">
        <f t="shared" si="89"/>
        <v>0</v>
      </c>
      <c r="AC168" s="76">
        <f t="shared" si="90"/>
        <v>0</v>
      </c>
      <c r="AD168" s="76">
        <f t="shared" si="91"/>
        <v>0</v>
      </c>
      <c r="AE168" s="76">
        <f t="shared" si="92"/>
        <v>0</v>
      </c>
      <c r="AF168" s="76">
        <f t="shared" si="93"/>
        <v>0</v>
      </c>
      <c r="AG168" s="76"/>
      <c r="AH168" s="76"/>
      <c r="AI168" s="76"/>
    </row>
    <row r="169" spans="1:35" s="68" customFormat="1" ht="15" x14ac:dyDescent="0.25">
      <c r="A169" s="78" t="s">
        <v>417</v>
      </c>
      <c r="B169" s="76">
        <f t="shared" si="78"/>
        <v>0</v>
      </c>
      <c r="C169" s="76">
        <f t="shared" si="94"/>
        <v>0</v>
      </c>
      <c r="D169" s="76">
        <f t="shared" si="95"/>
        <v>0</v>
      </c>
      <c r="E169" s="76">
        <f t="shared" si="96"/>
        <v>0</v>
      </c>
      <c r="F169" s="76">
        <f t="shared" si="97"/>
        <v>0</v>
      </c>
      <c r="G169" s="76">
        <f t="shared" si="98"/>
        <v>0</v>
      </c>
      <c r="H169" s="76">
        <f t="shared" si="99"/>
        <v>0</v>
      </c>
      <c r="I169" s="76">
        <f t="shared" si="100"/>
        <v>0</v>
      </c>
      <c r="J169" s="76">
        <f t="shared" si="101"/>
        <v>0</v>
      </c>
      <c r="K169" s="76">
        <f t="shared" si="102"/>
        <v>0</v>
      </c>
      <c r="L169" s="76">
        <f t="shared" si="103"/>
        <v>0</v>
      </c>
      <c r="M169" s="76">
        <f t="shared" si="104"/>
        <v>0</v>
      </c>
      <c r="N169" s="76">
        <f t="shared" si="105"/>
        <v>0</v>
      </c>
      <c r="O169" s="76">
        <f t="shared" si="106"/>
        <v>0</v>
      </c>
      <c r="P169" s="76">
        <f t="shared" si="107"/>
        <v>0</v>
      </c>
      <c r="Q169" s="76">
        <f t="shared" si="108"/>
        <v>0</v>
      </c>
      <c r="R169" s="76">
        <f t="shared" si="79"/>
        <v>0</v>
      </c>
      <c r="S169" s="76">
        <f t="shared" si="80"/>
        <v>0</v>
      </c>
      <c r="T169" s="76">
        <f t="shared" si="81"/>
        <v>0</v>
      </c>
      <c r="U169" s="76">
        <f t="shared" si="82"/>
        <v>0</v>
      </c>
      <c r="V169" s="76">
        <f t="shared" si="83"/>
        <v>0</v>
      </c>
      <c r="W169" s="76">
        <f t="shared" si="84"/>
        <v>0</v>
      </c>
      <c r="X169" s="76">
        <f t="shared" si="85"/>
        <v>0</v>
      </c>
      <c r="Y169" s="76">
        <f t="shared" si="86"/>
        <v>0</v>
      </c>
      <c r="Z169" s="76">
        <f t="shared" si="87"/>
        <v>0</v>
      </c>
      <c r="AA169" s="76">
        <f t="shared" si="88"/>
        <v>0</v>
      </c>
      <c r="AB169" s="76">
        <f t="shared" si="89"/>
        <v>0</v>
      </c>
      <c r="AC169" s="76">
        <f t="shared" si="90"/>
        <v>0</v>
      </c>
      <c r="AD169" s="76">
        <f t="shared" si="91"/>
        <v>0</v>
      </c>
      <c r="AE169" s="76">
        <f t="shared" si="92"/>
        <v>0</v>
      </c>
      <c r="AF169" s="76">
        <f t="shared" si="93"/>
        <v>0</v>
      </c>
      <c r="AG169" s="76"/>
      <c r="AH169" s="76"/>
      <c r="AI169" s="76"/>
    </row>
    <row r="170" spans="1:35" s="68" customFormat="1" ht="15" x14ac:dyDescent="0.25">
      <c r="A170" s="78"/>
      <c r="B170" s="76"/>
      <c r="C170" s="76"/>
      <c r="D170" s="76"/>
      <c r="E170" s="76"/>
      <c r="F170" s="76"/>
      <c r="G170" s="76"/>
      <c r="H170" s="76"/>
      <c r="I170" s="76"/>
      <c r="J170" s="76"/>
      <c r="K170" s="76"/>
      <c r="L170" s="76"/>
      <c r="M170" s="76"/>
      <c r="N170" s="76"/>
      <c r="O170" s="76"/>
      <c r="P170" s="76"/>
      <c r="Q170" s="76"/>
      <c r="R170" s="76"/>
      <c r="S170" s="76"/>
      <c r="T170" s="76"/>
      <c r="U170" s="76"/>
      <c r="V170" s="76"/>
      <c r="W170" s="76"/>
      <c r="X170" s="76"/>
      <c r="Y170" s="76"/>
      <c r="Z170" s="76"/>
      <c r="AA170" s="76"/>
      <c r="AB170" s="76"/>
      <c r="AC170" s="76"/>
      <c r="AD170" s="76"/>
      <c r="AE170" s="76"/>
      <c r="AF170" s="76"/>
      <c r="AG170" s="76"/>
      <c r="AH170" s="76"/>
      <c r="AI170" s="76"/>
    </row>
    <row r="171" spans="1:35" s="68" customFormat="1" ht="15" x14ac:dyDescent="0.25">
      <c r="A171" s="78" t="s">
        <v>423</v>
      </c>
      <c r="B171" s="76"/>
      <c r="C171" s="76"/>
      <c r="D171" s="76"/>
      <c r="E171" s="76"/>
      <c r="F171" s="76"/>
      <c r="G171" s="76"/>
      <c r="H171" s="76"/>
      <c r="I171" s="76"/>
      <c r="J171" s="76"/>
      <c r="K171" s="76"/>
      <c r="L171" s="76"/>
      <c r="M171" s="76"/>
      <c r="N171" s="76"/>
      <c r="O171" s="76"/>
      <c r="P171" s="76"/>
      <c r="Q171" s="76"/>
      <c r="R171" s="76"/>
      <c r="S171" s="76"/>
      <c r="T171" s="76"/>
      <c r="U171" s="76"/>
      <c r="V171" s="76"/>
      <c r="W171" s="76"/>
      <c r="X171" s="76"/>
      <c r="Y171" s="76"/>
      <c r="Z171" s="76"/>
      <c r="AA171" s="76"/>
      <c r="AB171" s="76"/>
      <c r="AC171" s="76"/>
      <c r="AD171" s="76"/>
      <c r="AE171" s="76"/>
      <c r="AF171" s="76"/>
      <c r="AG171" s="76"/>
      <c r="AH171" s="76"/>
      <c r="AI171" s="76"/>
    </row>
    <row r="172" spans="1:35" s="68" customFormat="1" ht="15" x14ac:dyDescent="0.25">
      <c r="A172" s="78" t="s">
        <v>420</v>
      </c>
      <c r="B172" s="76">
        <v>2020</v>
      </c>
      <c r="C172" s="76">
        <v>2021</v>
      </c>
      <c r="D172" s="76">
        <v>2022</v>
      </c>
      <c r="E172" s="76">
        <v>2023</v>
      </c>
      <c r="F172" s="76">
        <v>2024</v>
      </c>
      <c r="G172" s="76">
        <v>2025</v>
      </c>
      <c r="H172" s="76">
        <v>2026</v>
      </c>
      <c r="I172" s="76">
        <v>2027</v>
      </c>
      <c r="J172" s="76">
        <v>2028</v>
      </c>
      <c r="K172" s="76">
        <v>2029</v>
      </c>
      <c r="L172" s="76">
        <v>2030</v>
      </c>
      <c r="M172" s="76">
        <v>2031</v>
      </c>
      <c r="N172" s="76">
        <v>2032</v>
      </c>
      <c r="O172" s="76">
        <v>2033</v>
      </c>
      <c r="P172" s="76">
        <v>2034</v>
      </c>
      <c r="Q172" s="76">
        <v>2035</v>
      </c>
      <c r="R172" s="76">
        <v>2036</v>
      </c>
      <c r="S172" s="76">
        <v>2037</v>
      </c>
      <c r="T172" s="76">
        <v>2038</v>
      </c>
      <c r="U172" s="76">
        <v>2039</v>
      </c>
      <c r="V172" s="76">
        <v>2040</v>
      </c>
      <c r="W172" s="76">
        <v>2041</v>
      </c>
      <c r="X172" s="76">
        <v>2042</v>
      </c>
      <c r="Y172" s="76">
        <v>2043</v>
      </c>
      <c r="Z172" s="76">
        <v>2044</v>
      </c>
      <c r="AA172" s="76">
        <v>2045</v>
      </c>
      <c r="AB172" s="76">
        <v>2046</v>
      </c>
      <c r="AC172" s="76">
        <v>2047</v>
      </c>
      <c r="AD172" s="76">
        <v>2048</v>
      </c>
      <c r="AE172" s="76">
        <v>2049</v>
      </c>
      <c r="AF172" s="76">
        <v>2050</v>
      </c>
      <c r="AG172" s="76"/>
      <c r="AH172" s="76"/>
      <c r="AI172" s="76"/>
    </row>
    <row r="173" spans="1:35" s="68" customFormat="1" ht="15" x14ac:dyDescent="0.25">
      <c r="A173" s="78" t="s">
        <v>402</v>
      </c>
      <c r="B173" s="76">
        <f>B103*E$129</f>
        <v>0</v>
      </c>
      <c r="C173" s="76">
        <f t="shared" ref="C173:AF181" si="109">C103*F$129</f>
        <v>0</v>
      </c>
      <c r="D173" s="76">
        <f t="shared" si="109"/>
        <v>0</v>
      </c>
      <c r="E173" s="76">
        <f t="shared" si="109"/>
        <v>0</v>
      </c>
      <c r="F173" s="76">
        <f t="shared" si="109"/>
        <v>0</v>
      </c>
      <c r="G173" s="76">
        <f t="shared" si="109"/>
        <v>0</v>
      </c>
      <c r="H173" s="76">
        <f t="shared" si="109"/>
        <v>0</v>
      </c>
      <c r="I173" s="76">
        <f t="shared" si="109"/>
        <v>0</v>
      </c>
      <c r="J173" s="76">
        <f t="shared" si="109"/>
        <v>0</v>
      </c>
      <c r="K173" s="76">
        <f t="shared" si="109"/>
        <v>0</v>
      </c>
      <c r="L173" s="76">
        <f t="shared" si="109"/>
        <v>0</v>
      </c>
      <c r="M173" s="76">
        <f t="shared" si="109"/>
        <v>0</v>
      </c>
      <c r="N173" s="76">
        <f t="shared" si="109"/>
        <v>0</v>
      </c>
      <c r="O173" s="76">
        <f t="shared" si="109"/>
        <v>0</v>
      </c>
      <c r="P173" s="76">
        <f t="shared" si="109"/>
        <v>0</v>
      </c>
      <c r="Q173" s="76">
        <f t="shared" si="109"/>
        <v>0</v>
      </c>
      <c r="R173" s="76">
        <f t="shared" si="109"/>
        <v>0</v>
      </c>
      <c r="S173" s="76">
        <f t="shared" si="109"/>
        <v>0</v>
      </c>
      <c r="T173" s="76">
        <f t="shared" si="109"/>
        <v>0</v>
      </c>
      <c r="U173" s="76">
        <f t="shared" si="109"/>
        <v>0</v>
      </c>
      <c r="V173" s="76">
        <f t="shared" si="109"/>
        <v>0</v>
      </c>
      <c r="W173" s="76">
        <f t="shared" si="109"/>
        <v>0</v>
      </c>
      <c r="X173" s="76">
        <f t="shared" si="109"/>
        <v>0</v>
      </c>
      <c r="Y173" s="76">
        <f t="shared" si="109"/>
        <v>0</v>
      </c>
      <c r="Z173" s="76">
        <f t="shared" si="109"/>
        <v>0</v>
      </c>
      <c r="AA173" s="76">
        <f t="shared" si="109"/>
        <v>0</v>
      </c>
      <c r="AB173" s="76">
        <f t="shared" si="109"/>
        <v>0</v>
      </c>
      <c r="AC173" s="76">
        <f t="shared" si="109"/>
        <v>0</v>
      </c>
      <c r="AD173" s="76">
        <f t="shared" si="109"/>
        <v>0</v>
      </c>
      <c r="AE173" s="76">
        <f t="shared" si="109"/>
        <v>0</v>
      </c>
      <c r="AF173" s="76">
        <f t="shared" si="109"/>
        <v>0</v>
      </c>
      <c r="AG173" s="76"/>
      <c r="AH173" s="76"/>
      <c r="AI173" s="76"/>
    </row>
    <row r="174" spans="1:35" s="68" customFormat="1" ht="15" x14ac:dyDescent="0.25">
      <c r="A174" s="78" t="s">
        <v>403</v>
      </c>
      <c r="B174" s="76">
        <f t="shared" ref="B174:B188" si="110">B104*E$129</f>
        <v>412.6769961545798</v>
      </c>
      <c r="C174" s="76">
        <f t="shared" si="109"/>
        <v>420.85960752198696</v>
      </c>
      <c r="D174" s="76">
        <f t="shared" si="109"/>
        <v>427.75774937919226</v>
      </c>
      <c r="E174" s="76">
        <f t="shared" si="109"/>
        <v>458.85568365413855</v>
      </c>
      <c r="F174" s="76">
        <f t="shared" si="109"/>
        <v>489.33685513265436</v>
      </c>
      <c r="G174" s="76">
        <f t="shared" si="109"/>
        <v>500.92101981265154</v>
      </c>
      <c r="H174" s="76">
        <f t="shared" si="109"/>
        <v>517.2700351298289</v>
      </c>
      <c r="I174" s="76">
        <f t="shared" si="109"/>
        <v>524.35561586767005</v>
      </c>
      <c r="J174" s="76">
        <f t="shared" si="109"/>
        <v>543.03226741473748</v>
      </c>
      <c r="K174" s="76">
        <f t="shared" si="109"/>
        <v>556.5757167349343</v>
      </c>
      <c r="L174" s="76">
        <f t="shared" si="109"/>
        <v>581.24861871526548</v>
      </c>
      <c r="M174" s="76">
        <f t="shared" si="109"/>
        <v>594.59145924145116</v>
      </c>
      <c r="N174" s="76">
        <f t="shared" si="109"/>
        <v>623.61573904705347</v>
      </c>
      <c r="O174" s="76">
        <f t="shared" si="109"/>
        <v>633.61632151967501</v>
      </c>
      <c r="P174" s="76">
        <f t="shared" si="109"/>
        <v>656.44336487764406</v>
      </c>
      <c r="Q174" s="76">
        <f t="shared" si="109"/>
        <v>662.20173822171125</v>
      </c>
      <c r="R174" s="76">
        <f t="shared" si="109"/>
        <v>665.97401617428545</v>
      </c>
      <c r="S174" s="76">
        <f t="shared" si="109"/>
        <v>679.95099109566365</v>
      </c>
      <c r="T174" s="76">
        <f t="shared" si="109"/>
        <v>692.64154462157774</v>
      </c>
      <c r="U174" s="76">
        <f t="shared" si="109"/>
        <v>704.62831271767107</v>
      </c>
      <c r="V174" s="76">
        <f t="shared" si="109"/>
        <v>713.06902630445006</v>
      </c>
      <c r="W174" s="76">
        <f t="shared" si="109"/>
        <v>720.68953409060987</v>
      </c>
      <c r="X174" s="76">
        <f t="shared" si="109"/>
        <v>725.08728555104631</v>
      </c>
      <c r="Y174" s="76">
        <f t="shared" si="109"/>
        <v>748.13240712966581</v>
      </c>
      <c r="Z174" s="76">
        <f t="shared" si="109"/>
        <v>756.60075912699415</v>
      </c>
      <c r="AA174" s="76">
        <f t="shared" si="109"/>
        <v>767.56121732002441</v>
      </c>
      <c r="AB174" s="76">
        <f t="shared" si="109"/>
        <v>774.17327962070055</v>
      </c>
      <c r="AC174" s="76">
        <f t="shared" si="109"/>
        <v>779.97223139284131</v>
      </c>
      <c r="AD174" s="76">
        <f t="shared" si="109"/>
        <v>790.82532242241109</v>
      </c>
      <c r="AE174" s="76">
        <f t="shared" si="109"/>
        <v>810.43152758292979</v>
      </c>
      <c r="AF174" s="76">
        <f t="shared" si="109"/>
        <v>829.12760946220703</v>
      </c>
      <c r="AG174" s="76"/>
      <c r="AH174" s="76"/>
      <c r="AI174" s="76"/>
    </row>
    <row r="175" spans="1:35" s="68" customFormat="1" ht="15" x14ac:dyDescent="0.25">
      <c r="A175" s="78" t="s">
        <v>404</v>
      </c>
      <c r="B175" s="76">
        <f t="shared" si="110"/>
        <v>0</v>
      </c>
      <c r="C175" s="76">
        <f t="shared" si="109"/>
        <v>0</v>
      </c>
      <c r="D175" s="76">
        <f t="shared" si="109"/>
        <v>0</v>
      </c>
      <c r="E175" s="76">
        <f t="shared" si="109"/>
        <v>0</v>
      </c>
      <c r="F175" s="76">
        <f t="shared" si="109"/>
        <v>0</v>
      </c>
      <c r="G175" s="76">
        <f t="shared" si="109"/>
        <v>0</v>
      </c>
      <c r="H175" s="76">
        <f t="shared" si="109"/>
        <v>0</v>
      </c>
      <c r="I175" s="76">
        <f t="shared" si="109"/>
        <v>0</v>
      </c>
      <c r="J175" s="76">
        <f t="shared" si="109"/>
        <v>0</v>
      </c>
      <c r="K175" s="76">
        <f t="shared" si="109"/>
        <v>0</v>
      </c>
      <c r="L175" s="76">
        <f t="shared" si="109"/>
        <v>0</v>
      </c>
      <c r="M175" s="76">
        <f t="shared" si="109"/>
        <v>0</v>
      </c>
      <c r="N175" s="76">
        <f t="shared" si="109"/>
        <v>0</v>
      </c>
      <c r="O175" s="76">
        <f t="shared" si="109"/>
        <v>0</v>
      </c>
      <c r="P175" s="76">
        <f t="shared" si="109"/>
        <v>0</v>
      </c>
      <c r="Q175" s="76">
        <f t="shared" si="109"/>
        <v>0</v>
      </c>
      <c r="R175" s="76">
        <f t="shared" si="109"/>
        <v>0</v>
      </c>
      <c r="S175" s="76">
        <f t="shared" si="109"/>
        <v>0</v>
      </c>
      <c r="T175" s="76">
        <f t="shared" si="109"/>
        <v>0</v>
      </c>
      <c r="U175" s="76">
        <f t="shared" si="109"/>
        <v>0</v>
      </c>
      <c r="V175" s="76">
        <f t="shared" si="109"/>
        <v>0</v>
      </c>
      <c r="W175" s="76">
        <f t="shared" si="109"/>
        <v>0</v>
      </c>
      <c r="X175" s="76">
        <f t="shared" si="109"/>
        <v>0</v>
      </c>
      <c r="Y175" s="76">
        <f t="shared" si="109"/>
        <v>0</v>
      </c>
      <c r="Z175" s="76">
        <f t="shared" si="109"/>
        <v>0</v>
      </c>
      <c r="AA175" s="76">
        <f t="shared" si="109"/>
        <v>0</v>
      </c>
      <c r="AB175" s="76">
        <f t="shared" si="109"/>
        <v>0</v>
      </c>
      <c r="AC175" s="76">
        <f t="shared" si="109"/>
        <v>0</v>
      </c>
      <c r="AD175" s="76">
        <f t="shared" si="109"/>
        <v>0</v>
      </c>
      <c r="AE175" s="76">
        <f t="shared" si="109"/>
        <v>0</v>
      </c>
      <c r="AF175" s="76">
        <f t="shared" si="109"/>
        <v>0</v>
      </c>
      <c r="AG175" s="76"/>
      <c r="AH175" s="76"/>
      <c r="AI175" s="76"/>
    </row>
    <row r="176" spans="1:35" s="68" customFormat="1" ht="15" x14ac:dyDescent="0.25">
      <c r="A176" s="78" t="s">
        <v>405</v>
      </c>
      <c r="B176" s="76">
        <f t="shared" si="110"/>
        <v>0</v>
      </c>
      <c r="C176" s="76">
        <f t="shared" si="109"/>
        <v>0</v>
      </c>
      <c r="D176" s="76">
        <f t="shared" si="109"/>
        <v>0</v>
      </c>
      <c r="E176" s="76">
        <f t="shared" si="109"/>
        <v>0</v>
      </c>
      <c r="F176" s="76">
        <f t="shared" si="109"/>
        <v>0</v>
      </c>
      <c r="G176" s="76">
        <f t="shared" si="109"/>
        <v>0</v>
      </c>
      <c r="H176" s="76">
        <f t="shared" si="109"/>
        <v>0</v>
      </c>
      <c r="I176" s="76">
        <f t="shared" si="109"/>
        <v>0</v>
      </c>
      <c r="J176" s="76">
        <f t="shared" si="109"/>
        <v>0</v>
      </c>
      <c r="K176" s="76">
        <f t="shared" si="109"/>
        <v>0</v>
      </c>
      <c r="L176" s="76">
        <f t="shared" si="109"/>
        <v>0</v>
      </c>
      <c r="M176" s="76">
        <f t="shared" si="109"/>
        <v>0</v>
      </c>
      <c r="N176" s="76">
        <f t="shared" si="109"/>
        <v>0</v>
      </c>
      <c r="O176" s="76">
        <f t="shared" si="109"/>
        <v>0</v>
      </c>
      <c r="P176" s="76">
        <f t="shared" si="109"/>
        <v>0</v>
      </c>
      <c r="Q176" s="76">
        <f t="shared" si="109"/>
        <v>0</v>
      </c>
      <c r="R176" s="76">
        <f t="shared" si="109"/>
        <v>0</v>
      </c>
      <c r="S176" s="76">
        <f t="shared" si="109"/>
        <v>0</v>
      </c>
      <c r="T176" s="76">
        <f t="shared" si="109"/>
        <v>0</v>
      </c>
      <c r="U176" s="76">
        <f t="shared" si="109"/>
        <v>0</v>
      </c>
      <c r="V176" s="76">
        <f t="shared" si="109"/>
        <v>0</v>
      </c>
      <c r="W176" s="76">
        <f t="shared" si="109"/>
        <v>0</v>
      </c>
      <c r="X176" s="76">
        <f t="shared" si="109"/>
        <v>0</v>
      </c>
      <c r="Y176" s="76">
        <f t="shared" si="109"/>
        <v>0</v>
      </c>
      <c r="Z176" s="76">
        <f t="shared" si="109"/>
        <v>0</v>
      </c>
      <c r="AA176" s="76">
        <f t="shared" si="109"/>
        <v>0</v>
      </c>
      <c r="AB176" s="76">
        <f t="shared" si="109"/>
        <v>0</v>
      </c>
      <c r="AC176" s="76">
        <f t="shared" si="109"/>
        <v>0</v>
      </c>
      <c r="AD176" s="76">
        <f t="shared" si="109"/>
        <v>0</v>
      </c>
      <c r="AE176" s="76">
        <f t="shared" si="109"/>
        <v>0</v>
      </c>
      <c r="AF176" s="76">
        <f t="shared" si="109"/>
        <v>0</v>
      </c>
      <c r="AG176" s="76"/>
      <c r="AH176" s="76"/>
      <c r="AI176" s="76"/>
    </row>
    <row r="177" spans="1:35" s="68" customFormat="1" ht="15" x14ac:dyDescent="0.25">
      <c r="A177" s="78" t="s">
        <v>406</v>
      </c>
      <c r="B177" s="76">
        <f t="shared" si="110"/>
        <v>28.350121204951442</v>
      </c>
      <c r="C177" s="76">
        <f t="shared" si="109"/>
        <v>28.584489282160515</v>
      </c>
      <c r="D177" s="76">
        <f t="shared" si="109"/>
        <v>28.763939849082636</v>
      </c>
      <c r="E177" s="76">
        <f t="shared" si="109"/>
        <v>30.500010006754444</v>
      </c>
      <c r="F177" s="76">
        <f t="shared" si="109"/>
        <v>32.114035508803703</v>
      </c>
      <c r="G177" s="76">
        <f t="shared" si="109"/>
        <v>32.594798673460382</v>
      </c>
      <c r="H177" s="76">
        <f t="shared" si="109"/>
        <v>33.325608862633466</v>
      </c>
      <c r="I177" s="76">
        <f t="shared" si="109"/>
        <v>33.476993357198779</v>
      </c>
      <c r="J177" s="76">
        <f t="shared" si="109"/>
        <v>34.339785361949005</v>
      </c>
      <c r="K177" s="76">
        <f t="shared" si="109"/>
        <v>34.900221780475555</v>
      </c>
      <c r="L177" s="76">
        <f t="shared" si="109"/>
        <v>36.141618904968546</v>
      </c>
      <c r="M177" s="76">
        <f t="shared" si="109"/>
        <v>36.62845473585601</v>
      </c>
      <c r="N177" s="76">
        <f t="shared" si="109"/>
        <v>38.072589860166389</v>
      </c>
      <c r="O177" s="76">
        <f t="shared" si="109"/>
        <v>38.363067529076012</v>
      </c>
      <c r="P177" s="76">
        <f t="shared" si="109"/>
        <v>39.408563627104414</v>
      </c>
      <c r="Q177" s="76">
        <f t="shared" si="109"/>
        <v>39.384969084654855</v>
      </c>
      <c r="R177" s="76">
        <f t="shared" si="109"/>
        <v>39.2774039722471</v>
      </c>
      <c r="S177" s="76">
        <f t="shared" si="109"/>
        <v>39.773105227049122</v>
      </c>
      <c r="T177" s="76">
        <f t="shared" si="109"/>
        <v>40.210254844047064</v>
      </c>
      <c r="U177" s="76">
        <f t="shared" si="109"/>
        <v>40.578163638306037</v>
      </c>
      <c r="V177" s="76">
        <f t="shared" si="109"/>
        <v>40.708614174713844</v>
      </c>
      <c r="W177" s="76">
        <f t="shared" si="109"/>
        <v>40.785906047677713</v>
      </c>
      <c r="X177" s="76">
        <f t="shared" si="109"/>
        <v>40.714885591445636</v>
      </c>
      <c r="Y177" s="76">
        <f t="shared" si="109"/>
        <v>41.676055427211736</v>
      </c>
      <c r="Z177" s="76">
        <f t="shared" si="109"/>
        <v>41.792954221612554</v>
      </c>
      <c r="AA177" s="76">
        <f t="shared" si="109"/>
        <v>42.052544203040881</v>
      </c>
      <c r="AB177" s="76">
        <f t="shared" si="109"/>
        <v>42.074706074941375</v>
      </c>
      <c r="AC177" s="76">
        <f t="shared" si="109"/>
        <v>42.010940149044337</v>
      </c>
      <c r="AD177" s="76">
        <f t="shared" si="109"/>
        <v>42.249977415157929</v>
      </c>
      <c r="AE177" s="76">
        <f t="shared" si="109"/>
        <v>42.947520963468932</v>
      </c>
      <c r="AF177" s="76">
        <f t="shared" si="109"/>
        <v>43.583283492925254</v>
      </c>
      <c r="AG177" s="76"/>
      <c r="AH177" s="76"/>
      <c r="AI177" s="76"/>
    </row>
    <row r="178" spans="1:35" s="68" customFormat="1" ht="15" x14ac:dyDescent="0.25">
      <c r="A178" s="78" t="s">
        <v>407</v>
      </c>
      <c r="B178" s="76">
        <f t="shared" si="110"/>
        <v>8159.7846619576803</v>
      </c>
      <c r="C178" s="76">
        <f t="shared" si="109"/>
        <v>9590.141175369361</v>
      </c>
      <c r="D178" s="76">
        <f t="shared" si="109"/>
        <v>10612.34949398416</v>
      </c>
      <c r="E178" s="76">
        <f t="shared" si="109"/>
        <v>11815.209177927771</v>
      </c>
      <c r="F178" s="76">
        <f t="shared" si="109"/>
        <v>13025.079229262919</v>
      </c>
      <c r="G178" s="76">
        <f t="shared" si="109"/>
        <v>14225.586623489808</v>
      </c>
      <c r="H178" s="76">
        <f t="shared" si="109"/>
        <v>15367.578470353154</v>
      </c>
      <c r="I178" s="76">
        <f t="shared" si="109"/>
        <v>16606.22178150923</v>
      </c>
      <c r="J178" s="76">
        <f t="shared" si="109"/>
        <v>17788.120446661149</v>
      </c>
      <c r="K178" s="76">
        <f t="shared" si="109"/>
        <v>18972.208531123237</v>
      </c>
      <c r="L178" s="76">
        <f t="shared" si="109"/>
        <v>20154.408238974389</v>
      </c>
      <c r="M178" s="76">
        <f t="shared" si="109"/>
        <v>21357.616225708687</v>
      </c>
      <c r="N178" s="76">
        <f t="shared" si="109"/>
        <v>22526.492754947354</v>
      </c>
      <c r="O178" s="76">
        <f t="shared" si="109"/>
        <v>23724.396160460485</v>
      </c>
      <c r="P178" s="76">
        <f t="shared" si="109"/>
        <v>24910.426103240112</v>
      </c>
      <c r="Q178" s="76">
        <f t="shared" si="109"/>
        <v>26110.851118859642</v>
      </c>
      <c r="R178" s="76">
        <f t="shared" si="109"/>
        <v>27311.56760857979</v>
      </c>
      <c r="S178" s="76">
        <f t="shared" si="109"/>
        <v>28506.140196762302</v>
      </c>
      <c r="T178" s="76">
        <f t="shared" si="109"/>
        <v>29699.709153960721</v>
      </c>
      <c r="U178" s="76">
        <f t="shared" si="109"/>
        <v>30893.778133823842</v>
      </c>
      <c r="V178" s="76">
        <f t="shared" si="109"/>
        <v>32092.111878938096</v>
      </c>
      <c r="W178" s="76">
        <f t="shared" si="109"/>
        <v>33291.525779275005</v>
      </c>
      <c r="X178" s="76">
        <f t="shared" si="109"/>
        <v>34493.244037651726</v>
      </c>
      <c r="Y178" s="76">
        <f t="shared" si="109"/>
        <v>35676.996323786436</v>
      </c>
      <c r="Z178" s="76">
        <f t="shared" si="109"/>
        <v>36875.284925089451</v>
      </c>
      <c r="AA178" s="76">
        <f t="shared" si="109"/>
        <v>38070.916609652311</v>
      </c>
      <c r="AB178" s="76">
        <f t="shared" si="109"/>
        <v>39270.819581921358</v>
      </c>
      <c r="AC178" s="76">
        <f t="shared" si="109"/>
        <v>40471.753894568101</v>
      </c>
      <c r="AD178" s="76">
        <f t="shared" si="109"/>
        <v>41667.539281331621</v>
      </c>
      <c r="AE178" s="76">
        <f t="shared" si="109"/>
        <v>42854.665240547314</v>
      </c>
      <c r="AF178" s="76">
        <f t="shared" si="109"/>
        <v>44042.750055108721</v>
      </c>
      <c r="AG178" s="76"/>
      <c r="AH178" s="76"/>
      <c r="AI178" s="76"/>
    </row>
    <row r="179" spans="1:35" s="68" customFormat="1" ht="15" x14ac:dyDescent="0.25">
      <c r="A179" s="78" t="s">
        <v>408</v>
      </c>
      <c r="B179" s="76">
        <f t="shared" si="110"/>
        <v>0</v>
      </c>
      <c r="C179" s="76">
        <f t="shared" si="109"/>
        <v>0</v>
      </c>
      <c r="D179" s="76">
        <f t="shared" si="109"/>
        <v>0</v>
      </c>
      <c r="E179" s="76">
        <f t="shared" si="109"/>
        <v>0</v>
      </c>
      <c r="F179" s="76">
        <f t="shared" si="109"/>
        <v>0</v>
      </c>
      <c r="G179" s="76">
        <f t="shared" si="109"/>
        <v>0</v>
      </c>
      <c r="H179" s="76">
        <f t="shared" si="109"/>
        <v>0</v>
      </c>
      <c r="I179" s="76">
        <f t="shared" si="109"/>
        <v>0</v>
      </c>
      <c r="J179" s="76">
        <f t="shared" si="109"/>
        <v>0</v>
      </c>
      <c r="K179" s="76">
        <f t="shared" si="109"/>
        <v>0</v>
      </c>
      <c r="L179" s="76">
        <f t="shared" si="109"/>
        <v>0</v>
      </c>
      <c r="M179" s="76">
        <f t="shared" si="109"/>
        <v>0</v>
      </c>
      <c r="N179" s="76">
        <f t="shared" si="109"/>
        <v>0</v>
      </c>
      <c r="O179" s="76">
        <f t="shared" si="109"/>
        <v>0</v>
      </c>
      <c r="P179" s="76">
        <f t="shared" si="109"/>
        <v>0</v>
      </c>
      <c r="Q179" s="76">
        <f t="shared" si="109"/>
        <v>0</v>
      </c>
      <c r="R179" s="76">
        <f t="shared" si="109"/>
        <v>0</v>
      </c>
      <c r="S179" s="76">
        <f t="shared" si="109"/>
        <v>0</v>
      </c>
      <c r="T179" s="76">
        <f t="shared" si="109"/>
        <v>0</v>
      </c>
      <c r="U179" s="76">
        <f t="shared" si="109"/>
        <v>0</v>
      </c>
      <c r="V179" s="76">
        <f t="shared" si="109"/>
        <v>0</v>
      </c>
      <c r="W179" s="76">
        <f t="shared" si="109"/>
        <v>0</v>
      </c>
      <c r="X179" s="76">
        <f t="shared" si="109"/>
        <v>0</v>
      </c>
      <c r="Y179" s="76">
        <f t="shared" si="109"/>
        <v>0</v>
      </c>
      <c r="Z179" s="76">
        <f t="shared" si="109"/>
        <v>0</v>
      </c>
      <c r="AA179" s="76">
        <f t="shared" si="109"/>
        <v>0</v>
      </c>
      <c r="AB179" s="76">
        <f t="shared" si="109"/>
        <v>0</v>
      </c>
      <c r="AC179" s="76">
        <f t="shared" si="109"/>
        <v>0</v>
      </c>
      <c r="AD179" s="76">
        <f t="shared" si="109"/>
        <v>0</v>
      </c>
      <c r="AE179" s="76">
        <f t="shared" si="109"/>
        <v>0</v>
      </c>
      <c r="AF179" s="76">
        <f t="shared" si="109"/>
        <v>0</v>
      </c>
      <c r="AG179" s="76"/>
      <c r="AH179" s="76"/>
      <c r="AI179" s="76"/>
    </row>
    <row r="180" spans="1:35" s="68" customFormat="1" ht="15" x14ac:dyDescent="0.25">
      <c r="A180" s="78" t="s">
        <v>409</v>
      </c>
      <c r="B180" s="76">
        <f t="shared" si="110"/>
        <v>0</v>
      </c>
      <c r="C180" s="76">
        <f t="shared" si="109"/>
        <v>0</v>
      </c>
      <c r="D180" s="76">
        <f t="shared" si="109"/>
        <v>0</v>
      </c>
      <c r="E180" s="76">
        <f t="shared" si="109"/>
        <v>0</v>
      </c>
      <c r="F180" s="76">
        <f t="shared" si="109"/>
        <v>0</v>
      </c>
      <c r="G180" s="76">
        <f t="shared" si="109"/>
        <v>0</v>
      </c>
      <c r="H180" s="76">
        <f t="shared" si="109"/>
        <v>0</v>
      </c>
      <c r="I180" s="76">
        <f t="shared" si="109"/>
        <v>0</v>
      </c>
      <c r="J180" s="76">
        <f t="shared" si="109"/>
        <v>0</v>
      </c>
      <c r="K180" s="76">
        <f t="shared" si="109"/>
        <v>0</v>
      </c>
      <c r="L180" s="76">
        <f t="shared" si="109"/>
        <v>0</v>
      </c>
      <c r="M180" s="76">
        <f t="shared" si="109"/>
        <v>0</v>
      </c>
      <c r="N180" s="76">
        <f t="shared" si="109"/>
        <v>0</v>
      </c>
      <c r="O180" s="76">
        <f t="shared" si="109"/>
        <v>0</v>
      </c>
      <c r="P180" s="76">
        <f t="shared" si="109"/>
        <v>0</v>
      </c>
      <c r="Q180" s="76">
        <f t="shared" si="109"/>
        <v>0</v>
      </c>
      <c r="R180" s="76">
        <f t="shared" si="109"/>
        <v>0</v>
      </c>
      <c r="S180" s="76">
        <f t="shared" si="109"/>
        <v>0</v>
      </c>
      <c r="T180" s="76">
        <f t="shared" si="109"/>
        <v>0</v>
      </c>
      <c r="U180" s="76">
        <f t="shared" si="109"/>
        <v>0</v>
      </c>
      <c r="V180" s="76">
        <f t="shared" si="109"/>
        <v>0</v>
      </c>
      <c r="W180" s="76">
        <f t="shared" si="109"/>
        <v>0</v>
      </c>
      <c r="X180" s="76">
        <f t="shared" si="109"/>
        <v>0</v>
      </c>
      <c r="Y180" s="76">
        <f t="shared" si="109"/>
        <v>0</v>
      </c>
      <c r="Z180" s="76">
        <f t="shared" si="109"/>
        <v>0</v>
      </c>
      <c r="AA180" s="76">
        <f t="shared" si="109"/>
        <v>0</v>
      </c>
      <c r="AB180" s="76">
        <f t="shared" si="109"/>
        <v>0</v>
      </c>
      <c r="AC180" s="76">
        <f t="shared" si="109"/>
        <v>0</v>
      </c>
      <c r="AD180" s="76">
        <f t="shared" si="109"/>
        <v>0</v>
      </c>
      <c r="AE180" s="76">
        <f t="shared" si="109"/>
        <v>0</v>
      </c>
      <c r="AF180" s="76">
        <f t="shared" si="109"/>
        <v>0</v>
      </c>
      <c r="AG180" s="76"/>
      <c r="AH180" s="76"/>
      <c r="AI180" s="76"/>
    </row>
    <row r="181" spans="1:35" s="68" customFormat="1" ht="15" x14ac:dyDescent="0.25">
      <c r="A181" s="78" t="s">
        <v>410</v>
      </c>
      <c r="B181" s="76">
        <f t="shared" si="110"/>
        <v>0</v>
      </c>
      <c r="C181" s="76">
        <f t="shared" si="109"/>
        <v>0</v>
      </c>
      <c r="D181" s="76">
        <f t="shared" si="109"/>
        <v>0</v>
      </c>
      <c r="E181" s="76">
        <f t="shared" si="109"/>
        <v>0</v>
      </c>
      <c r="F181" s="76">
        <f t="shared" si="109"/>
        <v>0</v>
      </c>
      <c r="G181" s="76">
        <f t="shared" si="109"/>
        <v>0</v>
      </c>
      <c r="H181" s="76">
        <f t="shared" si="109"/>
        <v>0</v>
      </c>
      <c r="I181" s="76">
        <f t="shared" si="109"/>
        <v>0</v>
      </c>
      <c r="J181" s="76">
        <f t="shared" si="109"/>
        <v>0</v>
      </c>
      <c r="K181" s="76">
        <f t="shared" si="109"/>
        <v>0</v>
      </c>
      <c r="L181" s="76">
        <f t="shared" si="109"/>
        <v>0</v>
      </c>
      <c r="M181" s="76">
        <f t="shared" si="109"/>
        <v>0</v>
      </c>
      <c r="N181" s="76">
        <f t="shared" si="109"/>
        <v>0</v>
      </c>
      <c r="O181" s="76">
        <f t="shared" si="109"/>
        <v>0</v>
      </c>
      <c r="P181" s="76">
        <f t="shared" si="109"/>
        <v>0</v>
      </c>
      <c r="Q181" s="76">
        <f t="shared" si="109"/>
        <v>0</v>
      </c>
      <c r="R181" s="76">
        <f t="shared" ref="R181:R188" si="111">R111*U$129</f>
        <v>0</v>
      </c>
      <c r="S181" s="76">
        <f t="shared" ref="S181:S188" si="112">S111*V$129</f>
        <v>0</v>
      </c>
      <c r="T181" s="76">
        <f t="shared" ref="T181:T188" si="113">T111*W$129</f>
        <v>0</v>
      </c>
      <c r="U181" s="76">
        <f t="shared" ref="U181:U188" si="114">U111*X$129</f>
        <v>0</v>
      </c>
      <c r="V181" s="76">
        <f t="shared" ref="V181:V188" si="115">V111*Y$129</f>
        <v>0</v>
      </c>
      <c r="W181" s="76">
        <f t="shared" ref="W181:W188" si="116">W111*Z$129</f>
        <v>0</v>
      </c>
      <c r="X181" s="76">
        <f t="shared" ref="X181:X188" si="117">X111*AA$129</f>
        <v>0</v>
      </c>
      <c r="Y181" s="76">
        <f t="shared" ref="Y181:Y188" si="118">Y111*AB$129</f>
        <v>0</v>
      </c>
      <c r="Z181" s="76">
        <f t="shared" ref="Z181:Z188" si="119">Z111*AC$129</f>
        <v>0</v>
      </c>
      <c r="AA181" s="76">
        <f t="shared" ref="AA181:AA188" si="120">AA111*AD$129</f>
        <v>0</v>
      </c>
      <c r="AB181" s="76">
        <f t="shared" ref="AB181:AB188" si="121">AB111*AE$129</f>
        <v>0</v>
      </c>
      <c r="AC181" s="76">
        <f t="shared" ref="AC181:AC188" si="122">AC111*AF$129</f>
        <v>0</v>
      </c>
      <c r="AD181" s="76">
        <f t="shared" ref="AD181:AD188" si="123">AD111*AG$129</f>
        <v>0</v>
      </c>
      <c r="AE181" s="76">
        <f t="shared" ref="AE181:AE188" si="124">AE111*AH$129</f>
        <v>0</v>
      </c>
      <c r="AF181" s="76">
        <f t="shared" ref="AF181:AF188" si="125">AF111*AI$129</f>
        <v>0</v>
      </c>
      <c r="AG181" s="76"/>
      <c r="AH181" s="76"/>
      <c r="AI181" s="76"/>
    </row>
    <row r="182" spans="1:35" s="68" customFormat="1" ht="15" x14ac:dyDescent="0.25">
      <c r="A182" s="78" t="s">
        <v>411</v>
      </c>
      <c r="B182" s="76">
        <f t="shared" si="110"/>
        <v>0.14227603320810533</v>
      </c>
      <c r="C182" s="76">
        <f t="shared" ref="C182:C188" si="126">C112*F$129</f>
        <v>0.14253313340210005</v>
      </c>
      <c r="D182" s="76">
        <f t="shared" ref="D182:D188" si="127">D112*G$129</f>
        <v>0.1433886299906475</v>
      </c>
      <c r="E182" s="76">
        <f t="shared" ref="E182:E188" si="128">E112*H$129</f>
        <v>0.15204296325591979</v>
      </c>
      <c r="F182" s="76">
        <f t="shared" ref="F182:F188" si="129">F112*I$129</f>
        <v>0.15987828731552134</v>
      </c>
      <c r="G182" s="76">
        <f t="shared" ref="G182:G188" si="130">G112*J$129</f>
        <v>0.1618175447286285</v>
      </c>
      <c r="H182" s="76">
        <f t="shared" ref="H182:H188" si="131">H112*K$129</f>
        <v>0.16535633476947628</v>
      </c>
      <c r="I182" s="76">
        <f t="shared" ref="I182:I188" si="132">I112*L$129</f>
        <v>0.16557408322739689</v>
      </c>
      <c r="J182" s="76">
        <f t="shared" ref="J182:J188" si="133">J112*M$129</f>
        <v>0.16974789544333221</v>
      </c>
      <c r="K182" s="76">
        <f t="shared" ref="K182:K188" si="134">K112*N$129</f>
        <v>0.17242577801747672</v>
      </c>
      <c r="L182" s="76">
        <f t="shared" ref="L182:L188" si="135">L112*O$129</f>
        <v>0.17852004811608882</v>
      </c>
      <c r="M182" s="76">
        <f t="shared" ref="M182:M188" si="136">M112*P$129</f>
        <v>0.18072985105121611</v>
      </c>
      <c r="N182" s="76">
        <f t="shared" ref="N182:N188" si="137">N112*Q$129</f>
        <v>0.18785541307114348</v>
      </c>
      <c r="O182" s="76">
        <f t="shared" ref="O182:O188" si="138">O112*R$129</f>
        <v>0.18830103212823759</v>
      </c>
      <c r="P182" s="76">
        <f t="shared" ref="P182:P188" si="139">P112*S$129</f>
        <v>0.19333838383269336</v>
      </c>
      <c r="Q182" s="76">
        <f t="shared" ref="Q182:Q188" si="140">Q112*T$129</f>
        <v>0.19303961904702488</v>
      </c>
      <c r="R182" s="76">
        <f t="shared" si="111"/>
        <v>0.1925124045079627</v>
      </c>
      <c r="S182" s="76">
        <f t="shared" si="112"/>
        <v>0.19494201112216206</v>
      </c>
      <c r="T182" s="76">
        <f t="shared" si="113"/>
        <v>0.19700146124853224</v>
      </c>
      <c r="U182" s="76">
        <f t="shared" si="114"/>
        <v>0.1988039509456582</v>
      </c>
      <c r="V182" s="76">
        <f t="shared" si="115"/>
        <v>0.19939740916110796</v>
      </c>
      <c r="W182" s="76">
        <f t="shared" si="116"/>
        <v>0.19967136120378212</v>
      </c>
      <c r="X182" s="76">
        <f t="shared" si="117"/>
        <v>0.19885275693936325</v>
      </c>
      <c r="Y182" s="76">
        <f t="shared" si="118"/>
        <v>0.20354714006122571</v>
      </c>
      <c r="Z182" s="76">
        <f t="shared" si="119"/>
        <v>0.20392743639764241</v>
      </c>
      <c r="AA182" s="76">
        <f t="shared" si="120"/>
        <v>0.205194097738367</v>
      </c>
      <c r="AB182" s="76">
        <f t="shared" si="121"/>
        <v>0.20528927000050201</v>
      </c>
      <c r="AC182" s="76">
        <f t="shared" si="122"/>
        <v>0.20485861337303488</v>
      </c>
      <c r="AD182" s="76">
        <f t="shared" si="123"/>
        <v>0.20602423458281455</v>
      </c>
      <c r="AE182" s="76">
        <f t="shared" si="124"/>
        <v>0.20942567724435304</v>
      </c>
      <c r="AF182" s="76">
        <f t="shared" si="125"/>
        <v>0.21252585614434646</v>
      </c>
      <c r="AG182" s="76"/>
      <c r="AH182" s="76"/>
      <c r="AI182" s="76"/>
    </row>
    <row r="183" spans="1:35" s="68" customFormat="1" ht="15" x14ac:dyDescent="0.25">
      <c r="A183" s="78" t="s">
        <v>412</v>
      </c>
      <c r="B183" s="76">
        <f t="shared" si="110"/>
        <v>0</v>
      </c>
      <c r="C183" s="76">
        <f t="shared" si="126"/>
        <v>0</v>
      </c>
      <c r="D183" s="76">
        <f t="shared" si="127"/>
        <v>0</v>
      </c>
      <c r="E183" s="76">
        <f t="shared" si="128"/>
        <v>0</v>
      </c>
      <c r="F183" s="76">
        <f t="shared" si="129"/>
        <v>0</v>
      </c>
      <c r="G183" s="76">
        <f t="shared" si="130"/>
        <v>0</v>
      </c>
      <c r="H183" s="76">
        <f t="shared" si="131"/>
        <v>0</v>
      </c>
      <c r="I183" s="76">
        <f t="shared" si="132"/>
        <v>0</v>
      </c>
      <c r="J183" s="76">
        <f t="shared" si="133"/>
        <v>0</v>
      </c>
      <c r="K183" s="76">
        <f t="shared" si="134"/>
        <v>0</v>
      </c>
      <c r="L183" s="76">
        <f t="shared" si="135"/>
        <v>0</v>
      </c>
      <c r="M183" s="76">
        <f t="shared" si="136"/>
        <v>0</v>
      </c>
      <c r="N183" s="76">
        <f t="shared" si="137"/>
        <v>0</v>
      </c>
      <c r="O183" s="76">
        <f t="shared" si="138"/>
        <v>0</v>
      </c>
      <c r="P183" s="76">
        <f t="shared" si="139"/>
        <v>0</v>
      </c>
      <c r="Q183" s="76">
        <f t="shared" si="140"/>
        <v>0</v>
      </c>
      <c r="R183" s="76">
        <f t="shared" si="111"/>
        <v>0</v>
      </c>
      <c r="S183" s="76">
        <f t="shared" si="112"/>
        <v>0</v>
      </c>
      <c r="T183" s="76">
        <f t="shared" si="113"/>
        <v>0</v>
      </c>
      <c r="U183" s="76">
        <f t="shared" si="114"/>
        <v>0</v>
      </c>
      <c r="V183" s="76">
        <f t="shared" si="115"/>
        <v>0</v>
      </c>
      <c r="W183" s="76">
        <f t="shared" si="116"/>
        <v>0</v>
      </c>
      <c r="X183" s="76">
        <f t="shared" si="117"/>
        <v>0</v>
      </c>
      <c r="Y183" s="76">
        <f t="shared" si="118"/>
        <v>0</v>
      </c>
      <c r="Z183" s="76">
        <f t="shared" si="119"/>
        <v>0</v>
      </c>
      <c r="AA183" s="76">
        <f t="shared" si="120"/>
        <v>0</v>
      </c>
      <c r="AB183" s="76">
        <f t="shared" si="121"/>
        <v>0</v>
      </c>
      <c r="AC183" s="76">
        <f t="shared" si="122"/>
        <v>0</v>
      </c>
      <c r="AD183" s="76">
        <f t="shared" si="123"/>
        <v>0</v>
      </c>
      <c r="AE183" s="76">
        <f t="shared" si="124"/>
        <v>0</v>
      </c>
      <c r="AF183" s="76">
        <f t="shared" si="125"/>
        <v>0</v>
      </c>
      <c r="AG183" s="76"/>
      <c r="AH183" s="76"/>
      <c r="AI183" s="76"/>
    </row>
    <row r="184" spans="1:35" s="68" customFormat="1" ht="15" x14ac:dyDescent="0.25">
      <c r="A184" s="78" t="s">
        <v>413</v>
      </c>
      <c r="B184" s="76">
        <f t="shared" si="110"/>
        <v>0</v>
      </c>
      <c r="C184" s="76">
        <f t="shared" si="126"/>
        <v>0</v>
      </c>
      <c r="D184" s="76">
        <f t="shared" si="127"/>
        <v>0</v>
      </c>
      <c r="E184" s="76">
        <f t="shared" si="128"/>
        <v>0</v>
      </c>
      <c r="F184" s="76">
        <f t="shared" si="129"/>
        <v>0</v>
      </c>
      <c r="G184" s="76">
        <f t="shared" si="130"/>
        <v>0</v>
      </c>
      <c r="H184" s="76">
        <f t="shared" si="131"/>
        <v>0</v>
      </c>
      <c r="I184" s="76">
        <f t="shared" si="132"/>
        <v>0</v>
      </c>
      <c r="J184" s="76">
        <f t="shared" si="133"/>
        <v>0</v>
      </c>
      <c r="K184" s="76">
        <f t="shared" si="134"/>
        <v>0</v>
      </c>
      <c r="L184" s="76">
        <f t="shared" si="135"/>
        <v>0</v>
      </c>
      <c r="M184" s="76">
        <f t="shared" si="136"/>
        <v>0</v>
      </c>
      <c r="N184" s="76">
        <f t="shared" si="137"/>
        <v>0</v>
      </c>
      <c r="O184" s="76">
        <f t="shared" si="138"/>
        <v>0</v>
      </c>
      <c r="P184" s="76">
        <f t="shared" si="139"/>
        <v>0</v>
      </c>
      <c r="Q184" s="76">
        <f t="shared" si="140"/>
        <v>0</v>
      </c>
      <c r="R184" s="76">
        <f t="shared" si="111"/>
        <v>0</v>
      </c>
      <c r="S184" s="76">
        <f t="shared" si="112"/>
        <v>0</v>
      </c>
      <c r="T184" s="76">
        <f t="shared" si="113"/>
        <v>0</v>
      </c>
      <c r="U184" s="76">
        <f t="shared" si="114"/>
        <v>0</v>
      </c>
      <c r="V184" s="76">
        <f t="shared" si="115"/>
        <v>0</v>
      </c>
      <c r="W184" s="76">
        <f t="shared" si="116"/>
        <v>0</v>
      </c>
      <c r="X184" s="76">
        <f t="shared" si="117"/>
        <v>0</v>
      </c>
      <c r="Y184" s="76">
        <f t="shared" si="118"/>
        <v>0</v>
      </c>
      <c r="Z184" s="76">
        <f t="shared" si="119"/>
        <v>0</v>
      </c>
      <c r="AA184" s="76">
        <f t="shared" si="120"/>
        <v>0</v>
      </c>
      <c r="AB184" s="76">
        <f t="shared" si="121"/>
        <v>0</v>
      </c>
      <c r="AC184" s="76">
        <f t="shared" si="122"/>
        <v>0</v>
      </c>
      <c r="AD184" s="76">
        <f t="shared" si="123"/>
        <v>0</v>
      </c>
      <c r="AE184" s="76">
        <f t="shared" si="124"/>
        <v>0</v>
      </c>
      <c r="AF184" s="76">
        <f t="shared" si="125"/>
        <v>0</v>
      </c>
      <c r="AG184" s="76"/>
      <c r="AH184" s="76"/>
      <c r="AI184" s="76"/>
    </row>
    <row r="185" spans="1:35" s="68" customFormat="1" ht="15" x14ac:dyDescent="0.25">
      <c r="A185" s="78" t="s">
        <v>414</v>
      </c>
      <c r="B185" s="76">
        <f t="shared" si="110"/>
        <v>0</v>
      </c>
      <c r="C185" s="76">
        <f t="shared" si="126"/>
        <v>0</v>
      </c>
      <c r="D185" s="76">
        <f t="shared" si="127"/>
        <v>0</v>
      </c>
      <c r="E185" s="76">
        <f t="shared" si="128"/>
        <v>0</v>
      </c>
      <c r="F185" s="76">
        <f t="shared" si="129"/>
        <v>0</v>
      </c>
      <c r="G185" s="76">
        <f t="shared" si="130"/>
        <v>0</v>
      </c>
      <c r="H185" s="76">
        <f t="shared" si="131"/>
        <v>0</v>
      </c>
      <c r="I185" s="76">
        <f t="shared" si="132"/>
        <v>0</v>
      </c>
      <c r="J185" s="76">
        <f t="shared" si="133"/>
        <v>0</v>
      </c>
      <c r="K185" s="76">
        <f t="shared" si="134"/>
        <v>0</v>
      </c>
      <c r="L185" s="76">
        <f t="shared" si="135"/>
        <v>0</v>
      </c>
      <c r="M185" s="76">
        <f t="shared" si="136"/>
        <v>0</v>
      </c>
      <c r="N185" s="76">
        <f t="shared" si="137"/>
        <v>0</v>
      </c>
      <c r="O185" s="76">
        <f t="shared" si="138"/>
        <v>0</v>
      </c>
      <c r="P185" s="76">
        <f t="shared" si="139"/>
        <v>0</v>
      </c>
      <c r="Q185" s="76">
        <f t="shared" si="140"/>
        <v>0</v>
      </c>
      <c r="R185" s="76">
        <f t="shared" si="111"/>
        <v>0</v>
      </c>
      <c r="S185" s="76">
        <f t="shared" si="112"/>
        <v>0</v>
      </c>
      <c r="T185" s="76">
        <f t="shared" si="113"/>
        <v>0</v>
      </c>
      <c r="U185" s="76">
        <f t="shared" si="114"/>
        <v>0</v>
      </c>
      <c r="V185" s="76">
        <f t="shared" si="115"/>
        <v>0</v>
      </c>
      <c r="W185" s="76">
        <f t="shared" si="116"/>
        <v>0</v>
      </c>
      <c r="X185" s="76">
        <f t="shared" si="117"/>
        <v>0</v>
      </c>
      <c r="Y185" s="76">
        <f t="shared" si="118"/>
        <v>0</v>
      </c>
      <c r="Z185" s="76">
        <f t="shared" si="119"/>
        <v>0</v>
      </c>
      <c r="AA185" s="76">
        <f t="shared" si="120"/>
        <v>0</v>
      </c>
      <c r="AB185" s="76">
        <f t="shared" si="121"/>
        <v>0</v>
      </c>
      <c r="AC185" s="76">
        <f t="shared" si="122"/>
        <v>0</v>
      </c>
      <c r="AD185" s="76">
        <f t="shared" si="123"/>
        <v>0</v>
      </c>
      <c r="AE185" s="76">
        <f t="shared" si="124"/>
        <v>0</v>
      </c>
      <c r="AF185" s="76">
        <f t="shared" si="125"/>
        <v>0</v>
      </c>
      <c r="AG185" s="76"/>
      <c r="AH185" s="76"/>
      <c r="AI185" s="76"/>
    </row>
    <row r="186" spans="1:35" s="68" customFormat="1" ht="15" x14ac:dyDescent="0.25">
      <c r="A186" s="78" t="s">
        <v>415</v>
      </c>
      <c r="B186" s="76">
        <f t="shared" si="110"/>
        <v>0</v>
      </c>
      <c r="C186" s="76">
        <f t="shared" si="126"/>
        <v>0</v>
      </c>
      <c r="D186" s="76">
        <f t="shared" si="127"/>
        <v>0</v>
      </c>
      <c r="E186" s="76">
        <f t="shared" si="128"/>
        <v>0</v>
      </c>
      <c r="F186" s="76">
        <f t="shared" si="129"/>
        <v>0</v>
      </c>
      <c r="G186" s="76">
        <f t="shared" si="130"/>
        <v>0</v>
      </c>
      <c r="H186" s="76">
        <f t="shared" si="131"/>
        <v>0</v>
      </c>
      <c r="I186" s="76">
        <f t="shared" si="132"/>
        <v>0</v>
      </c>
      <c r="J186" s="76">
        <f t="shared" si="133"/>
        <v>0</v>
      </c>
      <c r="K186" s="76">
        <f t="shared" si="134"/>
        <v>0</v>
      </c>
      <c r="L186" s="76">
        <f t="shared" si="135"/>
        <v>0</v>
      </c>
      <c r="M186" s="76">
        <f t="shared" si="136"/>
        <v>0</v>
      </c>
      <c r="N186" s="76">
        <f t="shared" si="137"/>
        <v>0</v>
      </c>
      <c r="O186" s="76">
        <f t="shared" si="138"/>
        <v>0</v>
      </c>
      <c r="P186" s="76">
        <f t="shared" si="139"/>
        <v>0</v>
      </c>
      <c r="Q186" s="76">
        <f t="shared" si="140"/>
        <v>0</v>
      </c>
      <c r="R186" s="76">
        <f t="shared" si="111"/>
        <v>0</v>
      </c>
      <c r="S186" s="76">
        <f t="shared" si="112"/>
        <v>0</v>
      </c>
      <c r="T186" s="76">
        <f t="shared" si="113"/>
        <v>0</v>
      </c>
      <c r="U186" s="76">
        <f t="shared" si="114"/>
        <v>0</v>
      </c>
      <c r="V186" s="76">
        <f t="shared" si="115"/>
        <v>0</v>
      </c>
      <c r="W186" s="76">
        <f t="shared" si="116"/>
        <v>0</v>
      </c>
      <c r="X186" s="76">
        <f t="shared" si="117"/>
        <v>0</v>
      </c>
      <c r="Y186" s="76">
        <f t="shared" si="118"/>
        <v>0</v>
      </c>
      <c r="Z186" s="76">
        <f t="shared" si="119"/>
        <v>0</v>
      </c>
      <c r="AA186" s="76">
        <f t="shared" si="120"/>
        <v>0</v>
      </c>
      <c r="AB186" s="76">
        <f t="shared" si="121"/>
        <v>0</v>
      </c>
      <c r="AC186" s="76">
        <f t="shared" si="122"/>
        <v>0</v>
      </c>
      <c r="AD186" s="76">
        <f t="shared" si="123"/>
        <v>0</v>
      </c>
      <c r="AE186" s="76">
        <f t="shared" si="124"/>
        <v>0</v>
      </c>
      <c r="AF186" s="76">
        <f t="shared" si="125"/>
        <v>0</v>
      </c>
      <c r="AG186" s="76"/>
      <c r="AH186" s="76"/>
      <c r="AI186" s="76"/>
    </row>
    <row r="187" spans="1:35" s="68" customFormat="1" ht="15" x14ac:dyDescent="0.25">
      <c r="A187" s="78" t="s">
        <v>416</v>
      </c>
      <c r="B187" s="76">
        <f t="shared" si="110"/>
        <v>0</v>
      </c>
      <c r="C187" s="76">
        <f t="shared" si="126"/>
        <v>0</v>
      </c>
      <c r="D187" s="76">
        <f t="shared" si="127"/>
        <v>0</v>
      </c>
      <c r="E187" s="76">
        <f t="shared" si="128"/>
        <v>0</v>
      </c>
      <c r="F187" s="76">
        <f t="shared" si="129"/>
        <v>0</v>
      </c>
      <c r="G187" s="76">
        <f t="shared" si="130"/>
        <v>0</v>
      </c>
      <c r="H187" s="76">
        <f t="shared" si="131"/>
        <v>0</v>
      </c>
      <c r="I187" s="76">
        <f t="shared" si="132"/>
        <v>0</v>
      </c>
      <c r="J187" s="76">
        <f t="shared" si="133"/>
        <v>0</v>
      </c>
      <c r="K187" s="76">
        <f t="shared" si="134"/>
        <v>0</v>
      </c>
      <c r="L187" s="76">
        <f t="shared" si="135"/>
        <v>0</v>
      </c>
      <c r="M187" s="76">
        <f t="shared" si="136"/>
        <v>0</v>
      </c>
      <c r="N187" s="76">
        <f t="shared" si="137"/>
        <v>0</v>
      </c>
      <c r="O187" s="76">
        <f t="shared" si="138"/>
        <v>0</v>
      </c>
      <c r="P187" s="76">
        <f t="shared" si="139"/>
        <v>0</v>
      </c>
      <c r="Q187" s="76">
        <f t="shared" si="140"/>
        <v>0</v>
      </c>
      <c r="R187" s="76">
        <f t="shared" si="111"/>
        <v>0</v>
      </c>
      <c r="S187" s="76">
        <f t="shared" si="112"/>
        <v>0</v>
      </c>
      <c r="T187" s="76">
        <f t="shared" si="113"/>
        <v>0</v>
      </c>
      <c r="U187" s="76">
        <f t="shared" si="114"/>
        <v>0</v>
      </c>
      <c r="V187" s="76">
        <f t="shared" si="115"/>
        <v>0</v>
      </c>
      <c r="W187" s="76">
        <f t="shared" si="116"/>
        <v>0</v>
      </c>
      <c r="X187" s="76">
        <f t="shared" si="117"/>
        <v>0</v>
      </c>
      <c r="Y187" s="76">
        <f t="shared" si="118"/>
        <v>0</v>
      </c>
      <c r="Z187" s="76">
        <f t="shared" si="119"/>
        <v>0</v>
      </c>
      <c r="AA187" s="76">
        <f t="shared" si="120"/>
        <v>0</v>
      </c>
      <c r="AB187" s="76">
        <f t="shared" si="121"/>
        <v>0</v>
      </c>
      <c r="AC187" s="76">
        <f t="shared" si="122"/>
        <v>0</v>
      </c>
      <c r="AD187" s="76">
        <f t="shared" si="123"/>
        <v>0</v>
      </c>
      <c r="AE187" s="76">
        <f t="shared" si="124"/>
        <v>0</v>
      </c>
      <c r="AF187" s="76">
        <f t="shared" si="125"/>
        <v>0</v>
      </c>
      <c r="AG187" s="76"/>
      <c r="AH187" s="76"/>
      <c r="AI187" s="76"/>
    </row>
    <row r="188" spans="1:35" s="68" customFormat="1" ht="15" x14ac:dyDescent="0.25">
      <c r="A188" s="78" t="s">
        <v>417</v>
      </c>
      <c r="B188" s="76">
        <f t="shared" si="110"/>
        <v>0</v>
      </c>
      <c r="C188" s="76">
        <f t="shared" si="126"/>
        <v>0</v>
      </c>
      <c r="D188" s="76">
        <f t="shared" si="127"/>
        <v>0</v>
      </c>
      <c r="E188" s="76">
        <f t="shared" si="128"/>
        <v>0</v>
      </c>
      <c r="F188" s="76">
        <f t="shared" si="129"/>
        <v>0</v>
      </c>
      <c r="G188" s="76">
        <f t="shared" si="130"/>
        <v>0</v>
      </c>
      <c r="H188" s="76">
        <f t="shared" si="131"/>
        <v>0</v>
      </c>
      <c r="I188" s="76">
        <f t="shared" si="132"/>
        <v>0</v>
      </c>
      <c r="J188" s="76">
        <f t="shared" si="133"/>
        <v>0</v>
      </c>
      <c r="K188" s="76">
        <f t="shared" si="134"/>
        <v>0</v>
      </c>
      <c r="L188" s="76">
        <f t="shared" si="135"/>
        <v>0</v>
      </c>
      <c r="M188" s="76">
        <f t="shared" si="136"/>
        <v>0</v>
      </c>
      <c r="N188" s="76">
        <f t="shared" si="137"/>
        <v>0</v>
      </c>
      <c r="O188" s="76">
        <f t="shared" si="138"/>
        <v>0</v>
      </c>
      <c r="P188" s="76">
        <f t="shared" si="139"/>
        <v>0</v>
      </c>
      <c r="Q188" s="76">
        <f t="shared" si="140"/>
        <v>0</v>
      </c>
      <c r="R188" s="76">
        <f t="shared" si="111"/>
        <v>0</v>
      </c>
      <c r="S188" s="76">
        <f t="shared" si="112"/>
        <v>0</v>
      </c>
      <c r="T188" s="76">
        <f t="shared" si="113"/>
        <v>0</v>
      </c>
      <c r="U188" s="76">
        <f t="shared" si="114"/>
        <v>0</v>
      </c>
      <c r="V188" s="76">
        <f t="shared" si="115"/>
        <v>0</v>
      </c>
      <c r="W188" s="76">
        <f t="shared" si="116"/>
        <v>0</v>
      </c>
      <c r="X188" s="76">
        <f t="shared" si="117"/>
        <v>0</v>
      </c>
      <c r="Y188" s="76">
        <f t="shared" si="118"/>
        <v>0</v>
      </c>
      <c r="Z188" s="76">
        <f t="shared" si="119"/>
        <v>0</v>
      </c>
      <c r="AA188" s="76">
        <f t="shared" si="120"/>
        <v>0</v>
      </c>
      <c r="AB188" s="76">
        <f t="shared" si="121"/>
        <v>0</v>
      </c>
      <c r="AC188" s="76">
        <f t="shared" si="122"/>
        <v>0</v>
      </c>
      <c r="AD188" s="76">
        <f t="shared" si="123"/>
        <v>0</v>
      </c>
      <c r="AE188" s="76">
        <f t="shared" si="124"/>
        <v>0</v>
      </c>
      <c r="AF188" s="76">
        <f t="shared" si="125"/>
        <v>0</v>
      </c>
      <c r="AG188" s="76"/>
      <c r="AH188" s="76"/>
      <c r="AI188" s="76"/>
    </row>
    <row r="189" spans="1:35" s="68" customFormat="1" ht="15" x14ac:dyDescent="0.25">
      <c r="A189" s="78"/>
      <c r="B189" s="76"/>
      <c r="C189" s="76"/>
      <c r="D189" s="76"/>
      <c r="E189" s="76"/>
      <c r="F189" s="76"/>
      <c r="G189" s="76"/>
      <c r="H189" s="76"/>
      <c r="I189" s="76"/>
      <c r="J189" s="76"/>
      <c r="K189" s="76"/>
      <c r="L189" s="76"/>
      <c r="M189" s="76"/>
      <c r="N189" s="76"/>
      <c r="O189" s="76"/>
      <c r="P189" s="76"/>
      <c r="Q189" s="76"/>
      <c r="R189" s="76"/>
      <c r="S189" s="76"/>
      <c r="T189" s="76"/>
      <c r="U189" s="76"/>
      <c r="V189" s="76"/>
      <c r="W189" s="76"/>
      <c r="X189" s="76"/>
      <c r="Y189" s="76"/>
      <c r="Z189" s="76"/>
      <c r="AA189" s="76"/>
      <c r="AB189" s="76"/>
      <c r="AC189" s="76"/>
      <c r="AD189" s="76"/>
      <c r="AE189" s="76"/>
      <c r="AF189" s="76"/>
      <c r="AG189" s="76"/>
      <c r="AH189" s="76"/>
      <c r="AI189" s="76"/>
    </row>
    <row r="190" spans="1:35" s="68" customFormat="1" ht="15" x14ac:dyDescent="0.25">
      <c r="B190" s="76"/>
      <c r="C190" s="76"/>
      <c r="D190" s="76"/>
    </row>
    <row r="191" spans="1:35" s="68" customFormat="1" ht="15" x14ac:dyDescent="0.25">
      <c r="A191" s="101" t="s">
        <v>533</v>
      </c>
      <c r="B191" s="102"/>
      <c r="C191" s="76"/>
      <c r="D191" s="76"/>
    </row>
    <row r="192" spans="1:35" ht="15" x14ac:dyDescent="0.25">
      <c r="A192" s="78" t="s">
        <v>419</v>
      </c>
      <c r="B192" s="78"/>
      <c r="F192" s="78" t="s">
        <v>517</v>
      </c>
      <c r="G192" s="78">
        <f>SUM(B4:B19,B23:B38,B42:B57)</f>
        <v>5626.0614100000003</v>
      </c>
    </row>
    <row r="193" spans="1:7" ht="15" x14ac:dyDescent="0.25">
      <c r="A193" s="78" t="s">
        <v>420</v>
      </c>
      <c r="B193" s="76">
        <v>2020</v>
      </c>
      <c r="D193" s="95">
        <v>2019</v>
      </c>
      <c r="F193" s="78" t="s">
        <v>527</v>
      </c>
      <c r="G193" s="78"/>
    </row>
    <row r="194" spans="1:7" ht="15" x14ac:dyDescent="0.25">
      <c r="A194" s="78" t="s">
        <v>402</v>
      </c>
      <c r="B194" s="93">
        <f t="shared" ref="B194:B209" si="141">B4/$G$192</f>
        <v>0</v>
      </c>
      <c r="D194" s="78">
        <f t="shared" ref="D194:D209" si="142">B194*$G$124</f>
        <v>0</v>
      </c>
    </row>
    <row r="195" spans="1:7" ht="15" x14ac:dyDescent="0.25">
      <c r="A195" s="78" t="s">
        <v>403</v>
      </c>
      <c r="B195" s="93">
        <f t="shared" si="141"/>
        <v>0</v>
      </c>
      <c r="D195" s="78">
        <f t="shared" si="142"/>
        <v>0</v>
      </c>
    </row>
    <row r="196" spans="1:7" ht="15" x14ac:dyDescent="0.25">
      <c r="A196" s="78" t="s">
        <v>404</v>
      </c>
      <c r="B196" s="93">
        <f t="shared" si="141"/>
        <v>0</v>
      </c>
      <c r="D196" s="78">
        <f t="shared" si="142"/>
        <v>0</v>
      </c>
    </row>
    <row r="197" spans="1:7" ht="15" x14ac:dyDescent="0.25">
      <c r="A197" s="78" t="s">
        <v>405</v>
      </c>
      <c r="B197" s="93">
        <f t="shared" si="141"/>
        <v>0</v>
      </c>
      <c r="D197" s="78">
        <f t="shared" si="142"/>
        <v>0</v>
      </c>
    </row>
    <row r="198" spans="1:7" ht="15" x14ac:dyDescent="0.25">
      <c r="A198" s="78" t="s">
        <v>406</v>
      </c>
      <c r="B198" s="93">
        <f t="shared" si="141"/>
        <v>4.2427549684353694E-6</v>
      </c>
      <c r="D198" s="78">
        <f t="shared" si="142"/>
        <v>3.3695959959313702E-2</v>
      </c>
    </row>
    <row r="199" spans="1:7" ht="15" x14ac:dyDescent="0.25">
      <c r="A199" s="78" t="s">
        <v>407</v>
      </c>
      <c r="B199" s="93">
        <f t="shared" si="141"/>
        <v>1.1509134949168639E-3</v>
      </c>
      <c r="D199" s="78">
        <f t="shared" si="142"/>
        <v>9.1405549766297334</v>
      </c>
    </row>
    <row r="200" spans="1:7" ht="15" x14ac:dyDescent="0.25">
      <c r="A200" s="78" t="s">
        <v>408</v>
      </c>
      <c r="B200" s="93">
        <f t="shared" si="141"/>
        <v>0</v>
      </c>
      <c r="D200" s="78">
        <f t="shared" si="142"/>
        <v>0</v>
      </c>
    </row>
    <row r="201" spans="1:7" ht="15" x14ac:dyDescent="0.25">
      <c r="A201" s="78" t="s">
        <v>409</v>
      </c>
      <c r="B201" s="93">
        <f t="shared" si="141"/>
        <v>0</v>
      </c>
      <c r="D201" s="78">
        <f t="shared" si="142"/>
        <v>0</v>
      </c>
    </row>
    <row r="202" spans="1:7" ht="15" x14ac:dyDescent="0.25">
      <c r="A202" s="78" t="s">
        <v>410</v>
      </c>
      <c r="B202" s="93">
        <f t="shared" si="141"/>
        <v>0</v>
      </c>
      <c r="D202" s="78">
        <f t="shared" si="142"/>
        <v>0</v>
      </c>
    </row>
    <row r="203" spans="1:7" ht="15" x14ac:dyDescent="0.25">
      <c r="A203" s="78" t="s">
        <v>411</v>
      </c>
      <c r="B203" s="93">
        <f t="shared" si="141"/>
        <v>0</v>
      </c>
      <c r="D203" s="78">
        <f t="shared" si="142"/>
        <v>0</v>
      </c>
    </row>
    <row r="204" spans="1:7" ht="15" x14ac:dyDescent="0.25">
      <c r="A204" s="78" t="s">
        <v>412</v>
      </c>
      <c r="B204" s="93">
        <f t="shared" si="141"/>
        <v>0</v>
      </c>
      <c r="D204" s="78">
        <f t="shared" si="142"/>
        <v>0</v>
      </c>
    </row>
    <row r="205" spans="1:7" ht="15" x14ac:dyDescent="0.25">
      <c r="A205" s="78" t="s">
        <v>413</v>
      </c>
      <c r="B205" s="93">
        <f t="shared" si="141"/>
        <v>0</v>
      </c>
      <c r="D205" s="78">
        <f t="shared" si="142"/>
        <v>0</v>
      </c>
    </row>
    <row r="206" spans="1:7" ht="15" x14ac:dyDescent="0.25">
      <c r="A206" s="78" t="s">
        <v>414</v>
      </c>
      <c r="B206" s="93">
        <f t="shared" si="141"/>
        <v>0</v>
      </c>
      <c r="D206" s="78">
        <f t="shared" si="142"/>
        <v>0</v>
      </c>
    </row>
    <row r="207" spans="1:7" ht="15" x14ac:dyDescent="0.25">
      <c r="A207" s="78" t="s">
        <v>415</v>
      </c>
      <c r="B207" s="93">
        <f t="shared" si="141"/>
        <v>0</v>
      </c>
      <c r="D207" s="78">
        <f t="shared" si="142"/>
        <v>0</v>
      </c>
    </row>
    <row r="208" spans="1:7" ht="15" x14ac:dyDescent="0.25">
      <c r="A208" s="78" t="s">
        <v>416</v>
      </c>
      <c r="B208" s="93">
        <f t="shared" si="141"/>
        <v>0</v>
      </c>
      <c r="D208" s="78">
        <f t="shared" si="142"/>
        <v>0</v>
      </c>
    </row>
    <row r="209" spans="1:4" ht="15" x14ac:dyDescent="0.25">
      <c r="A209" s="78" t="s">
        <v>417</v>
      </c>
      <c r="B209" s="93">
        <f t="shared" si="141"/>
        <v>0</v>
      </c>
      <c r="D209" s="78">
        <f t="shared" si="142"/>
        <v>0</v>
      </c>
    </row>
    <row r="210" spans="1:4" ht="15" x14ac:dyDescent="0.25">
      <c r="A210" s="78"/>
      <c r="B210" s="78"/>
    </row>
    <row r="211" spans="1:4" ht="15" x14ac:dyDescent="0.25">
      <c r="A211" s="78" t="s">
        <v>421</v>
      </c>
      <c r="B211" s="78"/>
    </row>
    <row r="212" spans="1:4" ht="15" x14ac:dyDescent="0.25">
      <c r="A212" s="78" t="s">
        <v>420</v>
      </c>
      <c r="B212" s="76">
        <v>2020</v>
      </c>
      <c r="D212" s="95">
        <v>2019</v>
      </c>
    </row>
    <row r="213" spans="1:4" ht="15" x14ac:dyDescent="0.25">
      <c r="A213" s="78" t="s">
        <v>402</v>
      </c>
      <c r="B213" s="93">
        <f t="shared" ref="B213:B228" si="143">B23/$G$192</f>
        <v>0</v>
      </c>
      <c r="D213" s="78">
        <f>B213*$G$124</f>
        <v>0</v>
      </c>
    </row>
    <row r="214" spans="1:4" ht="15" x14ac:dyDescent="0.25">
      <c r="A214" s="78" t="s">
        <v>403</v>
      </c>
      <c r="B214" s="93">
        <f t="shared" si="143"/>
        <v>0</v>
      </c>
      <c r="D214" s="78">
        <f t="shared" ref="D214:D228" si="144">B214*$G$124</f>
        <v>0</v>
      </c>
    </row>
    <row r="215" spans="1:4" ht="15" x14ac:dyDescent="0.25">
      <c r="A215" s="78" t="s">
        <v>404</v>
      </c>
      <c r="B215" s="93">
        <f t="shared" si="143"/>
        <v>0</v>
      </c>
      <c r="D215" s="78">
        <f t="shared" si="144"/>
        <v>0</v>
      </c>
    </row>
    <row r="216" spans="1:4" ht="15" x14ac:dyDescent="0.25">
      <c r="A216" s="78" t="s">
        <v>405</v>
      </c>
      <c r="B216" s="93">
        <f t="shared" si="143"/>
        <v>0</v>
      </c>
      <c r="D216" s="78">
        <f t="shared" si="144"/>
        <v>0</v>
      </c>
    </row>
    <row r="217" spans="1:4" ht="15" x14ac:dyDescent="0.25">
      <c r="A217" s="78" t="s">
        <v>406</v>
      </c>
      <c r="B217" s="93">
        <f t="shared" si="143"/>
        <v>2.2329119937565702E-4</v>
      </c>
      <c r="D217" s="78">
        <f t="shared" si="144"/>
        <v>1.773378705441468</v>
      </c>
    </row>
    <row r="218" spans="1:4" ht="15" x14ac:dyDescent="0.25">
      <c r="A218" s="78" t="s">
        <v>407</v>
      </c>
      <c r="B218" s="93">
        <f t="shared" si="143"/>
        <v>6.0574431234301084E-2</v>
      </c>
      <c r="D218" s="78">
        <f t="shared" si="144"/>
        <v>481.08213286281921</v>
      </c>
    </row>
    <row r="219" spans="1:4" ht="15" x14ac:dyDescent="0.25">
      <c r="A219" s="78" t="s">
        <v>408</v>
      </c>
      <c r="B219" s="93">
        <f t="shared" si="143"/>
        <v>0</v>
      </c>
      <c r="D219" s="78">
        <f t="shared" si="144"/>
        <v>0</v>
      </c>
    </row>
    <row r="220" spans="1:4" ht="15" x14ac:dyDescent="0.25">
      <c r="A220" s="78" t="s">
        <v>409</v>
      </c>
      <c r="B220" s="93">
        <f t="shared" si="143"/>
        <v>0</v>
      </c>
      <c r="D220" s="78">
        <f t="shared" si="144"/>
        <v>0</v>
      </c>
    </row>
    <row r="221" spans="1:4" ht="15" x14ac:dyDescent="0.25">
      <c r="A221" s="78" t="s">
        <v>410</v>
      </c>
      <c r="B221" s="93">
        <f t="shared" si="143"/>
        <v>0</v>
      </c>
      <c r="D221" s="78">
        <f t="shared" si="144"/>
        <v>0</v>
      </c>
    </row>
    <row r="222" spans="1:4" ht="15" x14ac:dyDescent="0.25">
      <c r="A222" s="78" t="s">
        <v>411</v>
      </c>
      <c r="B222" s="93">
        <f t="shared" si="143"/>
        <v>0</v>
      </c>
      <c r="D222" s="78">
        <f t="shared" si="144"/>
        <v>0</v>
      </c>
    </row>
    <row r="223" spans="1:4" ht="15" x14ac:dyDescent="0.25">
      <c r="A223" s="78" t="s">
        <v>412</v>
      </c>
      <c r="B223" s="93">
        <f t="shared" si="143"/>
        <v>0</v>
      </c>
      <c r="D223" s="78">
        <f t="shared" si="144"/>
        <v>0</v>
      </c>
    </row>
    <row r="224" spans="1:4" ht="15" x14ac:dyDescent="0.25">
      <c r="A224" s="78" t="s">
        <v>413</v>
      </c>
      <c r="B224" s="93">
        <f t="shared" si="143"/>
        <v>0</v>
      </c>
      <c r="D224" s="78">
        <f t="shared" si="144"/>
        <v>0</v>
      </c>
    </row>
    <row r="225" spans="1:4" ht="15" x14ac:dyDescent="0.25">
      <c r="A225" s="78" t="s">
        <v>414</v>
      </c>
      <c r="B225" s="93">
        <f t="shared" si="143"/>
        <v>0</v>
      </c>
      <c r="D225" s="78">
        <f t="shared" si="144"/>
        <v>0</v>
      </c>
    </row>
    <row r="226" spans="1:4" ht="15" x14ac:dyDescent="0.25">
      <c r="A226" s="78" t="s">
        <v>415</v>
      </c>
      <c r="B226" s="93">
        <f t="shared" si="143"/>
        <v>0</v>
      </c>
      <c r="D226" s="78">
        <f t="shared" si="144"/>
        <v>0</v>
      </c>
    </row>
    <row r="227" spans="1:4" ht="15" x14ac:dyDescent="0.25">
      <c r="A227" s="78" t="s">
        <v>416</v>
      </c>
      <c r="B227" s="93">
        <f t="shared" si="143"/>
        <v>0</v>
      </c>
      <c r="D227" s="78">
        <f t="shared" si="144"/>
        <v>0</v>
      </c>
    </row>
    <row r="228" spans="1:4" ht="15" x14ac:dyDescent="0.25">
      <c r="A228" s="78" t="s">
        <v>417</v>
      </c>
      <c r="B228" s="93">
        <f t="shared" si="143"/>
        <v>0</v>
      </c>
      <c r="D228" s="78">
        <f t="shared" si="144"/>
        <v>0</v>
      </c>
    </row>
    <row r="229" spans="1:4" ht="15" x14ac:dyDescent="0.25">
      <c r="A229" s="78"/>
      <c r="B229" s="78"/>
    </row>
    <row r="230" spans="1:4" ht="15" x14ac:dyDescent="0.25">
      <c r="A230" s="78" t="s">
        <v>423</v>
      </c>
      <c r="B230" s="78"/>
    </row>
    <row r="231" spans="1:4" ht="15" x14ac:dyDescent="0.25">
      <c r="A231" s="78" t="s">
        <v>420</v>
      </c>
      <c r="B231" s="76">
        <v>2020</v>
      </c>
      <c r="D231" s="95">
        <v>2019</v>
      </c>
    </row>
    <row r="232" spans="1:4" ht="15" x14ac:dyDescent="0.25">
      <c r="A232" s="78" t="s">
        <v>402</v>
      </c>
      <c r="B232" s="93">
        <f t="shared" ref="B232:B247" si="145">B42/$G$192</f>
        <v>0</v>
      </c>
      <c r="D232" s="78">
        <f>B232*$G$124</f>
        <v>0</v>
      </c>
    </row>
    <row r="233" spans="1:4" ht="15" x14ac:dyDescent="0.25">
      <c r="A233" s="78" t="s">
        <v>403</v>
      </c>
      <c r="B233" s="93">
        <f t="shared" si="145"/>
        <v>4.5007852127230866E-2</v>
      </c>
      <c r="D233" s="78">
        <f t="shared" ref="D233:D247" si="146">B233*$G$124</f>
        <v>357.45236159446756</v>
      </c>
    </row>
    <row r="234" spans="1:4" ht="15" x14ac:dyDescent="0.25">
      <c r="A234" s="78" t="s">
        <v>404</v>
      </c>
      <c r="B234" s="93">
        <f t="shared" si="145"/>
        <v>0</v>
      </c>
      <c r="D234" s="78">
        <f t="shared" si="146"/>
        <v>0</v>
      </c>
    </row>
    <row r="235" spans="1:4" ht="15" x14ac:dyDescent="0.25">
      <c r="A235" s="78" t="s">
        <v>405</v>
      </c>
      <c r="B235" s="93">
        <f t="shared" si="145"/>
        <v>0</v>
      </c>
      <c r="D235" s="78">
        <f t="shared" si="146"/>
        <v>0</v>
      </c>
    </row>
    <row r="236" spans="1:4" ht="15" x14ac:dyDescent="0.25">
      <c r="A236" s="78" t="s">
        <v>406</v>
      </c>
      <c r="B236" s="93">
        <f t="shared" si="145"/>
        <v>3.0919534523886402E-3</v>
      </c>
      <c r="D236" s="78">
        <f t="shared" si="146"/>
        <v>24.556294318870581</v>
      </c>
    </row>
    <row r="237" spans="1:4" ht="15" x14ac:dyDescent="0.25">
      <c r="A237" s="78" t="s">
        <v>407</v>
      </c>
      <c r="B237" s="93">
        <f t="shared" si="145"/>
        <v>0.88993179866481409</v>
      </c>
      <c r="D237" s="78">
        <f t="shared" si="146"/>
        <v>7067.8383449959538</v>
      </c>
    </row>
    <row r="238" spans="1:4" ht="15" x14ac:dyDescent="0.25">
      <c r="A238" s="78" t="s">
        <v>408</v>
      </c>
      <c r="B238" s="93">
        <f t="shared" si="145"/>
        <v>0</v>
      </c>
      <c r="D238" s="78">
        <f t="shared" si="146"/>
        <v>0</v>
      </c>
    </row>
    <row r="239" spans="1:4" ht="15" x14ac:dyDescent="0.25">
      <c r="A239" s="78" t="s">
        <v>409</v>
      </c>
      <c r="B239" s="93">
        <f t="shared" si="145"/>
        <v>0</v>
      </c>
      <c r="D239" s="78">
        <f t="shared" si="146"/>
        <v>0</v>
      </c>
    </row>
    <row r="240" spans="1:4" ht="15" x14ac:dyDescent="0.25">
      <c r="A240" s="78" t="s">
        <v>410</v>
      </c>
      <c r="B240" s="93">
        <f t="shared" si="145"/>
        <v>0</v>
      </c>
      <c r="D240" s="78">
        <f t="shared" si="146"/>
        <v>0</v>
      </c>
    </row>
    <row r="241" spans="1:4" ht="15" x14ac:dyDescent="0.25">
      <c r="A241" s="78" t="s">
        <v>411</v>
      </c>
      <c r="B241" s="93">
        <f t="shared" si="145"/>
        <v>1.5517072004374015E-5</v>
      </c>
      <c r="D241" s="78">
        <f t="shared" si="146"/>
        <v>0.12323658585873842</v>
      </c>
    </row>
    <row r="242" spans="1:4" ht="15" x14ac:dyDescent="0.25">
      <c r="A242" s="78" t="s">
        <v>412</v>
      </c>
      <c r="B242" s="93">
        <f t="shared" si="145"/>
        <v>0</v>
      </c>
      <c r="D242" s="78">
        <f t="shared" si="146"/>
        <v>0</v>
      </c>
    </row>
    <row r="243" spans="1:4" ht="15" x14ac:dyDescent="0.25">
      <c r="A243" s="78" t="s">
        <v>413</v>
      </c>
      <c r="B243" s="93">
        <f t="shared" si="145"/>
        <v>0</v>
      </c>
      <c r="D243" s="78">
        <f t="shared" si="146"/>
        <v>0</v>
      </c>
    </row>
    <row r="244" spans="1:4" ht="15" x14ac:dyDescent="0.25">
      <c r="A244" s="78" t="s">
        <v>414</v>
      </c>
      <c r="B244" s="93">
        <f t="shared" si="145"/>
        <v>0</v>
      </c>
      <c r="D244" s="78">
        <f t="shared" si="146"/>
        <v>0</v>
      </c>
    </row>
    <row r="245" spans="1:4" ht="15" x14ac:dyDescent="0.25">
      <c r="A245" s="78" t="s">
        <v>415</v>
      </c>
      <c r="B245" s="93">
        <f t="shared" si="145"/>
        <v>0</v>
      </c>
      <c r="D245" s="78">
        <f t="shared" si="146"/>
        <v>0</v>
      </c>
    </row>
    <row r="246" spans="1:4" ht="15" x14ac:dyDescent="0.25">
      <c r="A246" s="78" t="s">
        <v>416</v>
      </c>
      <c r="B246" s="93">
        <f t="shared" si="145"/>
        <v>0</v>
      </c>
      <c r="D246" s="78">
        <f t="shared" si="146"/>
        <v>0</v>
      </c>
    </row>
    <row r="247" spans="1:4" ht="15" x14ac:dyDescent="0.25">
      <c r="A247" s="78" t="s">
        <v>417</v>
      </c>
      <c r="B247" s="93">
        <f t="shared" si="145"/>
        <v>0</v>
      </c>
      <c r="D247" s="78">
        <f t="shared" si="146"/>
        <v>0</v>
      </c>
    </row>
    <row r="249" spans="1:4" ht="15" x14ac:dyDescent="0.25">
      <c r="B249" s="93">
        <f>SUM(B194:B209,B213:B228,B232:B247)</f>
        <v>1</v>
      </c>
      <c r="D249" s="78">
        <f>SUM(D194:D209,D213:D228,D232:D247)</f>
        <v>7942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78EE6-E654-4E4F-B6BA-5708F67B8E87}">
  <sheetPr>
    <tabColor theme="8" tint="0.59999389629810485"/>
  </sheetPr>
  <dimension ref="A2:AF67"/>
  <sheetViews>
    <sheetView workbookViewId="0">
      <selection activeCell="A67" sqref="A67:XFD67"/>
    </sheetView>
  </sheetViews>
  <sheetFormatPr defaultRowHeight="14.25" x14ac:dyDescent="0.2"/>
  <cols>
    <col min="2" max="9" width="23.875" customWidth="1"/>
    <col min="10" max="32" width="9.875" customWidth="1"/>
  </cols>
  <sheetData>
    <row r="2" spans="1:8" s="68" customFormat="1" ht="15" customHeight="1" x14ac:dyDescent="0.3">
      <c r="A2" s="117" t="s">
        <v>511</v>
      </c>
      <c r="B2" s="118"/>
      <c r="C2" s="118"/>
      <c r="D2" s="118"/>
      <c r="E2" s="118"/>
      <c r="F2" s="118"/>
      <c r="G2" s="118"/>
      <c r="H2" s="118"/>
    </row>
    <row r="3" spans="1:8" s="68" customFormat="1" ht="15" customHeight="1" x14ac:dyDescent="0.25">
      <c r="A3" s="119" t="s">
        <v>503</v>
      </c>
      <c r="B3" s="118"/>
      <c r="C3" s="118"/>
      <c r="D3" s="118"/>
      <c r="E3" s="118"/>
      <c r="F3" s="118"/>
      <c r="G3" s="118"/>
      <c r="H3" s="118"/>
    </row>
    <row r="4" spans="1:8" s="68" customFormat="1" ht="15" customHeight="1" x14ac:dyDescent="0.25">
      <c r="A4" s="119" t="s">
        <v>512</v>
      </c>
      <c r="B4" s="118"/>
      <c r="C4" s="118"/>
      <c r="D4" s="118"/>
      <c r="E4" s="118"/>
      <c r="F4" s="118"/>
      <c r="G4" s="118"/>
      <c r="H4" s="118"/>
    </row>
    <row r="5" spans="1:8" s="68" customFormat="1" x14ac:dyDescent="0.2"/>
    <row r="6" spans="1:8" s="68" customFormat="1" ht="15.75" thickBot="1" x14ac:dyDescent="0.3">
      <c r="A6" s="70" t="s">
        <v>504</v>
      </c>
      <c r="B6" s="70" t="s">
        <v>505</v>
      </c>
      <c r="C6" s="70" t="s">
        <v>506</v>
      </c>
      <c r="D6" s="70" t="s">
        <v>507</v>
      </c>
      <c r="E6" s="70" t="s">
        <v>508</v>
      </c>
      <c r="F6" s="70" t="s">
        <v>509</v>
      </c>
      <c r="G6" s="70" t="s">
        <v>510</v>
      </c>
      <c r="H6" s="70" t="s">
        <v>513</v>
      </c>
    </row>
    <row r="7" spans="1:8" s="68" customFormat="1" ht="15.75" hidden="1" thickTop="1" x14ac:dyDescent="0.25">
      <c r="A7" s="71">
        <v>1990</v>
      </c>
      <c r="B7" s="72">
        <v>9.4052149999999998E-3</v>
      </c>
      <c r="C7" s="72">
        <v>759.03149066799995</v>
      </c>
      <c r="D7" s="72">
        <v>5247.2755097930003</v>
      </c>
      <c r="E7" s="72">
        <v>1178.15910525</v>
      </c>
      <c r="F7" s="72">
        <v>0</v>
      </c>
      <c r="G7" s="72">
        <v>662.76830362199996</v>
      </c>
      <c r="H7" s="73">
        <v>7847.243814548</v>
      </c>
    </row>
    <row r="8" spans="1:8" s="68" customFormat="1" ht="15" hidden="1" x14ac:dyDescent="0.25">
      <c r="A8" s="71">
        <v>1991</v>
      </c>
      <c r="B8" s="72">
        <v>9.3581889999999994E-3</v>
      </c>
      <c r="C8" s="72">
        <v>777.59236693000003</v>
      </c>
      <c r="D8" s="72">
        <v>5390.975656693</v>
      </c>
      <c r="E8" s="72">
        <v>1201.49474556</v>
      </c>
      <c r="F8" s="72">
        <v>0</v>
      </c>
      <c r="G8" s="72">
        <v>522.74980787699997</v>
      </c>
      <c r="H8" s="73">
        <v>7892.8219352490005</v>
      </c>
    </row>
    <row r="9" spans="1:8" s="68" customFormat="1" ht="15" hidden="1" x14ac:dyDescent="0.25">
      <c r="A9" s="71">
        <v>1992</v>
      </c>
      <c r="B9" s="72">
        <v>9.3113980000000002E-3</v>
      </c>
      <c r="C9" s="72">
        <v>783.49645600999997</v>
      </c>
      <c r="D9" s="72">
        <v>5329.2845745639997</v>
      </c>
      <c r="E9" s="72">
        <v>1168.3349496850001</v>
      </c>
      <c r="F9" s="72">
        <v>0</v>
      </c>
      <c r="G9" s="72">
        <v>428.64198173400001</v>
      </c>
      <c r="H9" s="73">
        <v>7709.7672733909994</v>
      </c>
    </row>
    <row r="10" spans="1:8" s="68" customFormat="1" ht="15" hidden="1" x14ac:dyDescent="0.25">
      <c r="A10" s="71">
        <v>1993</v>
      </c>
      <c r="B10" s="72">
        <v>9.2648409999999994E-3</v>
      </c>
      <c r="C10" s="72">
        <v>804.87774146000004</v>
      </c>
      <c r="D10" s="72">
        <v>6231.8991895159998</v>
      </c>
      <c r="E10" s="72">
        <v>1085.360751533</v>
      </c>
      <c r="F10" s="72">
        <v>0</v>
      </c>
      <c r="G10" s="72">
        <v>479.21500654000005</v>
      </c>
      <c r="H10" s="73">
        <v>8601.3619538900002</v>
      </c>
    </row>
    <row r="11" spans="1:8" s="68" customFormat="1" ht="15" hidden="1" x14ac:dyDescent="0.25">
      <c r="A11" s="71">
        <v>1994</v>
      </c>
      <c r="B11" s="72">
        <v>2.5412314999999998E-2</v>
      </c>
      <c r="C11" s="72">
        <v>1017.89637393</v>
      </c>
      <c r="D11" s="72">
        <v>6519.5644653170002</v>
      </c>
      <c r="E11" s="72">
        <v>946.0094930460001</v>
      </c>
      <c r="F11" s="72">
        <v>0</v>
      </c>
      <c r="G11" s="72">
        <v>508.55148465600001</v>
      </c>
      <c r="H11" s="73">
        <v>8992.0472292639988</v>
      </c>
    </row>
    <row r="12" spans="1:8" s="68" customFormat="1" ht="15" hidden="1" x14ac:dyDescent="0.25">
      <c r="A12" s="71">
        <v>1995</v>
      </c>
      <c r="B12" s="72">
        <v>3.5830466999999998E-2</v>
      </c>
      <c r="C12" s="72">
        <v>1044.651005422</v>
      </c>
      <c r="D12" s="72">
        <v>6509.7390074300001</v>
      </c>
      <c r="E12" s="72">
        <v>993.14451973400003</v>
      </c>
      <c r="F12" s="72">
        <v>0</v>
      </c>
      <c r="G12" s="72">
        <v>503.96397327599999</v>
      </c>
      <c r="H12" s="73">
        <v>9051.5343363289994</v>
      </c>
    </row>
    <row r="13" spans="1:8" s="68" customFormat="1" ht="15" hidden="1" x14ac:dyDescent="0.25">
      <c r="A13" s="71">
        <v>1996</v>
      </c>
      <c r="B13" s="72">
        <v>6.6199695000000003E-2</v>
      </c>
      <c r="C13" s="72">
        <v>977.36822544500001</v>
      </c>
      <c r="D13" s="72">
        <v>7045.257457011</v>
      </c>
      <c r="E13" s="72">
        <v>1080.21498415</v>
      </c>
      <c r="F13" s="72">
        <v>0</v>
      </c>
      <c r="G13" s="72">
        <v>508.03486250200001</v>
      </c>
      <c r="H13" s="73">
        <v>9610.9417288029999</v>
      </c>
    </row>
    <row r="14" spans="1:8" s="68" customFormat="1" ht="15" hidden="1" x14ac:dyDescent="0.25">
      <c r="A14" s="71">
        <v>1997</v>
      </c>
      <c r="B14" s="72">
        <v>0.112552771</v>
      </c>
      <c r="C14" s="72">
        <v>995.77620894699999</v>
      </c>
      <c r="D14" s="72">
        <v>7119.739363705</v>
      </c>
      <c r="E14" s="72">
        <v>1149.740179763</v>
      </c>
      <c r="F14" s="72">
        <v>0</v>
      </c>
      <c r="G14" s="72">
        <v>501.70248958299999</v>
      </c>
      <c r="H14" s="73">
        <v>9767.0707947690007</v>
      </c>
    </row>
    <row r="15" spans="1:8" s="68" customFormat="1" ht="15" hidden="1" x14ac:dyDescent="0.25">
      <c r="A15" s="71">
        <v>1998</v>
      </c>
      <c r="B15" s="72">
        <v>0.17520925900000001</v>
      </c>
      <c r="C15" s="72">
        <v>980.35968377899997</v>
      </c>
      <c r="D15" s="72">
        <v>6728.771283649</v>
      </c>
      <c r="E15" s="72">
        <v>1215.4654421140001</v>
      </c>
      <c r="F15" s="72">
        <v>0</v>
      </c>
      <c r="G15" s="72">
        <v>491.27764535699998</v>
      </c>
      <c r="H15" s="73">
        <v>9416.0492641580004</v>
      </c>
    </row>
    <row r="16" spans="1:8" s="68" customFormat="1" ht="15" hidden="1" x14ac:dyDescent="0.25">
      <c r="A16" s="71">
        <v>1999</v>
      </c>
      <c r="B16" s="72">
        <v>0.49547038599999998</v>
      </c>
      <c r="C16" s="72">
        <v>988.28794693100008</v>
      </c>
      <c r="D16" s="72">
        <v>6733.4533802259994</v>
      </c>
      <c r="E16" s="72">
        <v>1261.17305644</v>
      </c>
      <c r="F16" s="72">
        <v>0</v>
      </c>
      <c r="G16" s="72">
        <v>522.45155883999996</v>
      </c>
      <c r="H16" s="73">
        <v>9505.8614128230001</v>
      </c>
    </row>
    <row r="17" spans="1:8" s="68" customFormat="1" ht="15" hidden="1" x14ac:dyDescent="0.25">
      <c r="A17" s="71">
        <v>2000</v>
      </c>
      <c r="B17" s="72">
        <v>1.4517461740000002</v>
      </c>
      <c r="C17" s="72">
        <v>972.16933237199999</v>
      </c>
      <c r="D17" s="72">
        <v>5900.7382677339992</v>
      </c>
      <c r="E17" s="72">
        <v>1268.7836557559999</v>
      </c>
      <c r="F17" s="72">
        <v>0</v>
      </c>
      <c r="G17" s="72">
        <v>540.105554697</v>
      </c>
      <c r="H17" s="73">
        <v>8683.2485567330004</v>
      </c>
    </row>
    <row r="18" spans="1:8" s="68" customFormat="1" ht="15" hidden="1" x14ac:dyDescent="0.25">
      <c r="A18" s="71">
        <v>2001</v>
      </c>
      <c r="B18" s="72">
        <v>4.9572204050000002</v>
      </c>
      <c r="C18" s="72">
        <v>669.67272767400004</v>
      </c>
      <c r="D18" s="72">
        <v>5990.6588627359997</v>
      </c>
      <c r="E18" s="72">
        <v>2028.3810000000001</v>
      </c>
      <c r="F18" s="72">
        <v>9.04319E-4</v>
      </c>
      <c r="G18" s="72">
        <v>279.77169577400002</v>
      </c>
      <c r="H18" s="73">
        <v>8973.4424109079991</v>
      </c>
    </row>
    <row r="19" spans="1:8" s="68" customFormat="1" ht="15" hidden="1" x14ac:dyDescent="0.25">
      <c r="A19" s="71">
        <v>2002</v>
      </c>
      <c r="B19" s="72">
        <v>15.448499079999999</v>
      </c>
      <c r="C19" s="72">
        <v>1058.228006565</v>
      </c>
      <c r="D19" s="72">
        <v>6976.4194148870001</v>
      </c>
      <c r="E19" s="72">
        <v>2266.4844072000001</v>
      </c>
      <c r="F19" s="72">
        <v>3.6336860999999998E-2</v>
      </c>
      <c r="G19" s="72">
        <v>369.49201192100003</v>
      </c>
      <c r="H19" s="73">
        <v>10686.108676514001</v>
      </c>
    </row>
    <row r="20" spans="1:8" s="68" customFormat="1" ht="15" hidden="1" x14ac:dyDescent="0.25">
      <c r="A20" s="71">
        <v>2003</v>
      </c>
      <c r="B20" s="72">
        <v>32.030433717999998</v>
      </c>
      <c r="C20" s="72">
        <v>1172.360792359</v>
      </c>
      <c r="D20" s="72">
        <v>7419.295392604</v>
      </c>
      <c r="E20" s="72">
        <v>2708.246044728</v>
      </c>
      <c r="F20" s="72">
        <v>3.5901305570000002</v>
      </c>
      <c r="G20" s="72">
        <v>418.05716697399998</v>
      </c>
      <c r="H20" s="73">
        <v>11753.57996094</v>
      </c>
    </row>
    <row r="21" spans="1:8" s="68" customFormat="1" ht="15" hidden="1" x14ac:dyDescent="0.25">
      <c r="A21" s="71">
        <v>2004</v>
      </c>
      <c r="B21" s="72">
        <v>61.765041580999998</v>
      </c>
      <c r="C21" s="72">
        <v>1412.3192565559998</v>
      </c>
      <c r="D21" s="72">
        <v>7318.913385934</v>
      </c>
      <c r="E21" s="72">
        <v>2838.4867714829998</v>
      </c>
      <c r="F21" s="72">
        <v>5.2791845560000006</v>
      </c>
      <c r="G21" s="72">
        <v>466.17876186799998</v>
      </c>
      <c r="H21" s="73">
        <v>12102.942401978</v>
      </c>
    </row>
    <row r="22" spans="1:8" s="68" customFormat="1" ht="15" hidden="1" x14ac:dyDescent="0.25">
      <c r="A22" s="71">
        <v>2005</v>
      </c>
      <c r="B22" s="72">
        <v>92.469927772999995</v>
      </c>
      <c r="C22" s="72">
        <v>1405.651918028</v>
      </c>
      <c r="D22" s="72">
        <v>7229.354790190001</v>
      </c>
      <c r="E22" s="72">
        <v>2864.075339768</v>
      </c>
      <c r="F22" s="72">
        <v>11.276147642</v>
      </c>
      <c r="G22" s="72">
        <v>452.89200215200003</v>
      </c>
      <c r="H22" s="73">
        <v>12055.720125553</v>
      </c>
    </row>
    <row r="23" spans="1:8" s="68" customFormat="1" ht="15" hidden="1" x14ac:dyDescent="0.25">
      <c r="A23" s="71">
        <v>2006</v>
      </c>
      <c r="B23" s="72">
        <v>130.38169763499999</v>
      </c>
      <c r="C23" s="72">
        <v>1674.0224059340001</v>
      </c>
      <c r="D23" s="72">
        <v>7220.924552898</v>
      </c>
      <c r="E23" s="72">
        <v>2941.7438403719998</v>
      </c>
      <c r="F23" s="72">
        <v>13.39595957</v>
      </c>
      <c r="G23" s="72">
        <v>474.92422311399997</v>
      </c>
      <c r="H23" s="73">
        <v>12455.392679523</v>
      </c>
    </row>
    <row r="24" spans="1:8" s="68" customFormat="1" ht="15" hidden="1" x14ac:dyDescent="0.25">
      <c r="A24" s="71">
        <v>2007</v>
      </c>
      <c r="B24" s="72">
        <v>189.76427487199999</v>
      </c>
      <c r="C24" s="72">
        <v>1874.4822307110001</v>
      </c>
      <c r="D24" s="72">
        <v>7153.5141972669999</v>
      </c>
      <c r="E24" s="72">
        <v>2928.9995187909999</v>
      </c>
      <c r="F24" s="72">
        <v>21.353377550000001</v>
      </c>
      <c r="G24" s="72">
        <v>472.03755834000003</v>
      </c>
      <c r="H24" s="73">
        <v>12640.151157531</v>
      </c>
    </row>
    <row r="25" spans="1:8" s="68" customFormat="1" ht="15" hidden="1" x14ac:dyDescent="0.25">
      <c r="A25" s="71">
        <v>2008</v>
      </c>
      <c r="B25" s="72">
        <v>270.54065794600001</v>
      </c>
      <c r="C25" s="72">
        <v>2086.8861599490001</v>
      </c>
      <c r="D25" s="72">
        <v>7618.8998773809999</v>
      </c>
      <c r="E25" s="72">
        <v>2899.8722626849999</v>
      </c>
      <c r="F25" s="72">
        <v>21.536667541</v>
      </c>
      <c r="G25" s="72">
        <v>422.71826350099997</v>
      </c>
      <c r="H25" s="73">
        <v>13320.453889003</v>
      </c>
    </row>
    <row r="26" spans="1:8" s="68" customFormat="1" ht="15" hidden="1" x14ac:dyDescent="0.25">
      <c r="A26" s="71">
        <v>2009</v>
      </c>
      <c r="B26" s="72">
        <v>368.80191577099998</v>
      </c>
      <c r="C26" s="72">
        <v>2316.3633776040001</v>
      </c>
      <c r="D26" s="72">
        <v>7412.5787586639999</v>
      </c>
      <c r="E26" s="72">
        <v>2840.3563552070004</v>
      </c>
      <c r="F26" s="72">
        <v>33.522169726000001</v>
      </c>
      <c r="G26" s="72">
        <v>503.90809006800004</v>
      </c>
      <c r="H26" s="73">
        <v>13475.53066704</v>
      </c>
    </row>
    <row r="27" spans="1:8" s="68" customFormat="1" ht="15" hidden="1" x14ac:dyDescent="0.25">
      <c r="A27" s="71">
        <v>2010</v>
      </c>
      <c r="B27" s="72">
        <v>529.08547563299999</v>
      </c>
      <c r="C27" s="72">
        <v>2467.5952142159999</v>
      </c>
      <c r="D27" s="72">
        <v>7574.5409306600004</v>
      </c>
      <c r="E27" s="72">
        <v>2726.210747526</v>
      </c>
      <c r="F27" s="72">
        <v>45.847233950000003</v>
      </c>
      <c r="G27" s="72">
        <v>562.22697491199995</v>
      </c>
      <c r="H27" s="73">
        <v>13905.506576897002</v>
      </c>
    </row>
    <row r="28" spans="1:8" s="68" customFormat="1" ht="15" hidden="1" x14ac:dyDescent="0.25">
      <c r="A28" s="71">
        <v>2011</v>
      </c>
      <c r="B28" s="72">
        <v>739.42006128399998</v>
      </c>
      <c r="C28" s="72">
        <v>2807.296232831</v>
      </c>
      <c r="D28" s="72">
        <v>7637.2524683869997</v>
      </c>
      <c r="E28" s="72">
        <v>2783.4787576559997</v>
      </c>
      <c r="F28" s="72">
        <v>73.628259143999998</v>
      </c>
      <c r="G28" s="72">
        <v>670.115070113</v>
      </c>
      <c r="H28" s="73">
        <v>14711.190849414999</v>
      </c>
    </row>
    <row r="29" spans="1:8" s="68" customFormat="1" ht="15" hidden="1" x14ac:dyDescent="0.25">
      <c r="A29" s="71">
        <v>2012</v>
      </c>
      <c r="B29" s="72">
        <v>1034.1765358489999</v>
      </c>
      <c r="C29" s="72">
        <v>3074.6572207019999</v>
      </c>
      <c r="D29" s="72">
        <v>7542.3970282749997</v>
      </c>
      <c r="E29" s="72">
        <v>2531.5382450389998</v>
      </c>
      <c r="F29" s="72">
        <v>123.97649835799999</v>
      </c>
      <c r="G29" s="72">
        <v>793.99535879799998</v>
      </c>
      <c r="H29" s="73">
        <v>15100.740887020998</v>
      </c>
    </row>
    <row r="30" spans="1:8" s="68" customFormat="1" ht="15" hidden="1" x14ac:dyDescent="0.25">
      <c r="A30" s="71">
        <v>2013</v>
      </c>
      <c r="B30" s="72">
        <v>1506.658629028</v>
      </c>
      <c r="C30" s="72">
        <v>3443.444345117</v>
      </c>
      <c r="D30" s="72">
        <v>7659.7135911449996</v>
      </c>
      <c r="E30" s="72">
        <v>2501.1854654820004</v>
      </c>
      <c r="F30" s="72">
        <v>164.71997465600001</v>
      </c>
      <c r="G30" s="72">
        <v>939.80734844400001</v>
      </c>
      <c r="H30" s="73">
        <v>16215.529353872</v>
      </c>
    </row>
    <row r="31" spans="1:8" s="68" customFormat="1" ht="15" hidden="1" x14ac:dyDescent="0.25">
      <c r="A31" s="71">
        <v>2014</v>
      </c>
      <c r="B31" s="72">
        <v>2325.4205630030001</v>
      </c>
      <c r="C31" s="72">
        <v>3837.0670620669998</v>
      </c>
      <c r="D31" s="72">
        <v>7953.8182161640007</v>
      </c>
      <c r="E31" s="72">
        <v>3675.6457788609996</v>
      </c>
      <c r="F31" s="72">
        <v>201.766340042</v>
      </c>
      <c r="G31" s="72">
        <v>874.79484590899995</v>
      </c>
      <c r="H31" s="73">
        <v>18868.512806046001</v>
      </c>
    </row>
    <row r="32" spans="1:8" s="68" customFormat="1" ht="15" hidden="1" x14ac:dyDescent="0.25">
      <c r="A32" s="71">
        <v>2015</v>
      </c>
      <c r="B32" s="72">
        <v>3594.3397136569997</v>
      </c>
      <c r="C32" s="72">
        <v>3964.0756163249998</v>
      </c>
      <c r="D32" s="72">
        <v>8160.5813179300003</v>
      </c>
      <c r="E32" s="72">
        <v>3727.480291506</v>
      </c>
      <c r="F32" s="72">
        <v>264.46852535900001</v>
      </c>
      <c r="G32" s="72">
        <v>971.71701768699995</v>
      </c>
      <c r="H32" s="73">
        <v>20682.662482463998</v>
      </c>
    </row>
    <row r="33" spans="1:8" s="68" customFormat="1" ht="15" hidden="1" x14ac:dyDescent="0.25">
      <c r="A33" s="71">
        <v>2016</v>
      </c>
      <c r="B33" s="72">
        <v>5329.9038538479999</v>
      </c>
      <c r="C33" s="72">
        <v>4401.5561060909995</v>
      </c>
      <c r="D33" s="72">
        <v>8408.2251298259998</v>
      </c>
      <c r="E33" s="72">
        <v>3496.6323779200002</v>
      </c>
      <c r="F33" s="72">
        <v>425.55266907399999</v>
      </c>
      <c r="G33" s="72">
        <v>1022.9415884460001</v>
      </c>
      <c r="H33" s="73">
        <v>23084.811725205</v>
      </c>
    </row>
    <row r="34" spans="1:8" s="68" customFormat="1" ht="15" hidden="1" x14ac:dyDescent="0.25">
      <c r="A34" s="71">
        <v>2017</v>
      </c>
      <c r="B34" s="72">
        <v>6813.5598431970002</v>
      </c>
      <c r="C34" s="72">
        <v>4911.3599456239999</v>
      </c>
      <c r="D34" s="72">
        <v>8566.6277920390003</v>
      </c>
      <c r="E34" s="72">
        <v>3696.1726510449998</v>
      </c>
      <c r="F34" s="72">
        <v>680.33765842000003</v>
      </c>
      <c r="G34" s="72">
        <v>1046.4667474519999</v>
      </c>
      <c r="H34" s="73">
        <v>25714.524637777002</v>
      </c>
    </row>
    <row r="35" spans="1:8" s="68" customFormat="1" ht="15" hidden="1" x14ac:dyDescent="0.25">
      <c r="A35" s="71">
        <v>2018</v>
      </c>
      <c r="B35" s="72">
        <v>8236.2675516359996</v>
      </c>
      <c r="C35" s="72">
        <v>5825.988059282</v>
      </c>
      <c r="D35" s="72">
        <v>8259.745454603999</v>
      </c>
      <c r="E35" s="72">
        <v>3592.1772143389999</v>
      </c>
      <c r="F35" s="72">
        <v>876.47153688900005</v>
      </c>
      <c r="G35" s="72">
        <v>1099.8894104859999</v>
      </c>
      <c r="H35" s="73">
        <v>27890.539227236</v>
      </c>
    </row>
    <row r="36" spans="1:8" s="68" customFormat="1" ht="15" hidden="1" x14ac:dyDescent="0.25">
      <c r="A36" s="71">
        <v>2019</v>
      </c>
      <c r="B36" s="72">
        <v>9768.6909332650011</v>
      </c>
      <c r="C36" s="72">
        <v>6354.6234124170005</v>
      </c>
      <c r="D36" s="72">
        <v>8447.6673828309995</v>
      </c>
      <c r="E36" s="72">
        <v>3908.8427010769992</v>
      </c>
      <c r="F36" s="72">
        <v>1037.888328798</v>
      </c>
      <c r="G36" s="72">
        <v>1107.044360292</v>
      </c>
      <c r="H36" s="73">
        <v>30624.757118679998</v>
      </c>
    </row>
    <row r="37" spans="1:8" s="68" customFormat="1" ht="15.75" thickTop="1" x14ac:dyDescent="0.25">
      <c r="A37" s="79">
        <v>2020</v>
      </c>
      <c r="B37" s="80">
        <v>11474.340650061</v>
      </c>
      <c r="C37" s="80">
        <v>6741.0359824130001</v>
      </c>
      <c r="D37" s="80">
        <v>7239.6673063150001</v>
      </c>
      <c r="E37" s="80">
        <v>3373.1700475090001</v>
      </c>
      <c r="F37" s="80">
        <v>1148.7950966779999</v>
      </c>
      <c r="G37" s="80">
        <v>1150.3119090339999</v>
      </c>
      <c r="H37" s="81">
        <v>31127.320992009998</v>
      </c>
    </row>
    <row r="38" spans="1:8" s="68" customFormat="1" ht="15" x14ac:dyDescent="0.25">
      <c r="A38" s="71">
        <v>2021</v>
      </c>
      <c r="B38" s="72">
        <v>13378.831404510001</v>
      </c>
      <c r="C38" s="72">
        <v>7390.337756463</v>
      </c>
      <c r="D38" s="72">
        <v>8341.6510008820005</v>
      </c>
      <c r="E38" s="72">
        <v>3936.0570892930004</v>
      </c>
      <c r="F38" s="72">
        <v>1315.068056697</v>
      </c>
      <c r="G38" s="72">
        <v>1190.8888762209999</v>
      </c>
      <c r="H38" s="73">
        <v>35552.834184066</v>
      </c>
    </row>
    <row r="39" spans="1:8" s="68" customFormat="1" ht="15" x14ac:dyDescent="0.25">
      <c r="A39" s="71">
        <v>2022</v>
      </c>
      <c r="B39" s="72">
        <v>15082.826270583</v>
      </c>
      <c r="C39" s="72">
        <v>8149.8976043210005</v>
      </c>
      <c r="D39" s="72">
        <v>8314.4058773489996</v>
      </c>
      <c r="E39" s="72">
        <v>3903.3920667429993</v>
      </c>
      <c r="F39" s="72">
        <v>1456.6716860869999</v>
      </c>
      <c r="G39" s="72">
        <v>1230.512509401</v>
      </c>
      <c r="H39" s="73">
        <v>38137.706014484</v>
      </c>
    </row>
    <row r="40" spans="1:8" s="68" customFormat="1" ht="15" x14ac:dyDescent="0.25">
      <c r="A40" s="71">
        <v>2023</v>
      </c>
      <c r="B40" s="72">
        <v>16472.881171261</v>
      </c>
      <c r="C40" s="72">
        <v>9067.2248717637358</v>
      </c>
      <c r="D40" s="72">
        <v>8287.6366003670009</v>
      </c>
      <c r="E40" s="72">
        <v>3871.0800148790004</v>
      </c>
      <c r="F40" s="72">
        <v>1597.5673174139999</v>
      </c>
      <c r="G40" s="72">
        <v>1269.94121208</v>
      </c>
      <c r="H40" s="73">
        <v>40566.331187764736</v>
      </c>
    </row>
    <row r="41" spans="1:8" s="68" customFormat="1" ht="15" x14ac:dyDescent="0.25">
      <c r="A41" s="71">
        <v>2024</v>
      </c>
      <c r="B41" s="72">
        <v>17756.912342494001</v>
      </c>
      <c r="C41" s="72">
        <v>10012.232345409595</v>
      </c>
      <c r="D41" s="72">
        <v>8261.3373936450007</v>
      </c>
      <c r="E41" s="72">
        <v>3839.1172710220003</v>
      </c>
      <c r="F41" s="72">
        <v>1737.7584902450001</v>
      </c>
      <c r="G41" s="72">
        <v>1309.1759271820001</v>
      </c>
      <c r="H41" s="73">
        <v>42916.533769997593</v>
      </c>
    </row>
    <row r="42" spans="1:8" s="68" customFormat="1" ht="15" x14ac:dyDescent="0.25">
      <c r="A42" s="71">
        <v>2025</v>
      </c>
      <c r="B42" s="72">
        <v>18929.299171015999</v>
      </c>
      <c r="C42" s="72">
        <v>10922.916190963417</v>
      </c>
      <c r="D42" s="72">
        <v>8235.5025474560007</v>
      </c>
      <c r="E42" s="72">
        <v>3807.5002112379998</v>
      </c>
      <c r="F42" s="72">
        <v>1877.2487270639999</v>
      </c>
      <c r="G42" s="72">
        <v>1348.2175929940001</v>
      </c>
      <c r="H42" s="73">
        <v>45120.684440731413</v>
      </c>
    </row>
    <row r="43" spans="1:8" s="68" customFormat="1" ht="15" x14ac:dyDescent="0.25">
      <c r="A43" s="71">
        <v>2026</v>
      </c>
      <c r="B43" s="72">
        <v>20154.363688358</v>
      </c>
      <c r="C43" s="72">
        <v>11873.663800313467</v>
      </c>
      <c r="D43" s="72">
        <v>8210.1264074829996</v>
      </c>
      <c r="E43" s="72">
        <v>3776.2252487430001</v>
      </c>
      <c r="F43" s="72">
        <v>2016.041531971</v>
      </c>
      <c r="G43" s="72">
        <v>1387.0671435480001</v>
      </c>
      <c r="H43" s="73">
        <v>47417.487820416463</v>
      </c>
    </row>
    <row r="44" spans="1:8" s="68" customFormat="1" ht="15" x14ac:dyDescent="0.25">
      <c r="A44" s="71">
        <v>2027</v>
      </c>
      <c r="B44" s="72">
        <v>21416.055658213001</v>
      </c>
      <c r="C44" s="72">
        <v>12860.728534982289</v>
      </c>
      <c r="D44" s="72">
        <v>8185.2033880859999</v>
      </c>
      <c r="E44" s="72">
        <v>3745.2888328929998</v>
      </c>
      <c r="F44" s="72">
        <v>2154.140392712</v>
      </c>
      <c r="G44" s="72">
        <v>1425.72550849</v>
      </c>
      <c r="H44" s="73">
        <v>49787.142315376288</v>
      </c>
    </row>
    <row r="45" spans="1:8" s="68" customFormat="1" ht="15" x14ac:dyDescent="0.25">
      <c r="A45" s="71">
        <v>2028</v>
      </c>
      <c r="B45" s="72">
        <v>22691.026793099001</v>
      </c>
      <c r="C45" s="72">
        <v>13883.063659542966</v>
      </c>
      <c r="D45" s="72">
        <v>8160.7279598780005</v>
      </c>
      <c r="E45" s="72">
        <v>3714.6874492009997</v>
      </c>
      <c r="F45" s="72">
        <v>2291.548777387</v>
      </c>
      <c r="G45" s="72">
        <v>1464.193613139</v>
      </c>
      <c r="H45" s="73">
        <v>52205.248252246965</v>
      </c>
    </row>
    <row r="46" spans="1:8" s="68" customFormat="1" ht="15" x14ac:dyDescent="0.25">
      <c r="A46" s="71">
        <v>2029</v>
      </c>
      <c r="B46" s="72">
        <v>23962.462159147999</v>
      </c>
      <c r="C46" s="72">
        <v>14939.102072037385</v>
      </c>
      <c r="D46" s="72">
        <v>8136.694654934</v>
      </c>
      <c r="E46" s="72">
        <v>3684.4176190889998</v>
      </c>
      <c r="F46" s="72">
        <v>2428.2701390249999</v>
      </c>
      <c r="G46" s="72">
        <v>1502.4723783500001</v>
      </c>
      <c r="H46" s="73">
        <v>54653.419022583381</v>
      </c>
    </row>
    <row r="47" spans="1:8" s="68" customFormat="1" ht="15" x14ac:dyDescent="0.25">
      <c r="A47" s="71">
        <v>2030</v>
      </c>
      <c r="B47" s="72">
        <v>25229.771358066999</v>
      </c>
      <c r="C47" s="72">
        <v>16029.051434201547</v>
      </c>
      <c r="D47" s="72">
        <v>8113.0980645790005</v>
      </c>
      <c r="E47" s="72">
        <v>3654.4758987399996</v>
      </c>
      <c r="F47" s="72">
        <v>2564.307913443</v>
      </c>
      <c r="G47" s="72">
        <v>1540.56272109</v>
      </c>
      <c r="H47" s="73">
        <v>57131.267390120549</v>
      </c>
    </row>
    <row r="48" spans="1:8" s="68" customFormat="1" ht="15" x14ac:dyDescent="0.25">
      <c r="A48" s="71">
        <v>2031</v>
      </c>
      <c r="B48" s="72">
        <v>26485.289777064001</v>
      </c>
      <c r="C48" s="72">
        <v>17129.687351513814</v>
      </c>
      <c r="D48" s="72">
        <v>8079.8317961089997</v>
      </c>
      <c r="E48" s="72">
        <v>3624.8588811080003</v>
      </c>
      <c r="F48" s="72">
        <v>2698.8070369109996</v>
      </c>
      <c r="G48" s="72">
        <v>1573.338611832</v>
      </c>
      <c r="H48" s="73">
        <v>59591.813454537813</v>
      </c>
    </row>
    <row r="49" spans="1:32" s="68" customFormat="1" ht="15" x14ac:dyDescent="0.25">
      <c r="A49" s="71">
        <v>2032</v>
      </c>
      <c r="B49" s="72">
        <v>27715.066597842</v>
      </c>
      <c r="C49" s="72">
        <v>18259.872743348587</v>
      </c>
      <c r="D49" s="72">
        <v>8047.0926133490002</v>
      </c>
      <c r="E49" s="72">
        <v>3595.5631914510004</v>
      </c>
      <c r="F49" s="72">
        <v>2832.6379744370001</v>
      </c>
      <c r="G49" s="72">
        <v>1605.979169835</v>
      </c>
      <c r="H49" s="73">
        <v>62056.212290262585</v>
      </c>
    </row>
    <row r="50" spans="1:32" s="68" customFormat="1" ht="15" x14ac:dyDescent="0.25">
      <c r="A50" s="71">
        <v>2033</v>
      </c>
      <c r="B50" s="72">
        <v>28903.302925906999</v>
      </c>
      <c r="C50" s="72">
        <v>19417.577807404905</v>
      </c>
      <c r="D50" s="72">
        <v>8014.8742741030001</v>
      </c>
      <c r="E50" s="72">
        <v>3566.5854922890003</v>
      </c>
      <c r="F50" s="72">
        <v>2965.8040257140001</v>
      </c>
      <c r="G50" s="72">
        <v>1638.4847863120001</v>
      </c>
      <c r="H50" s="73">
        <v>64506.629311729906</v>
      </c>
    </row>
    <row r="51" spans="1:32" s="68" customFormat="1" ht="15" x14ac:dyDescent="0.25">
      <c r="A51" s="71">
        <v>2034</v>
      </c>
      <c r="B51" s="72">
        <v>30040.843140782999</v>
      </c>
      <c r="C51" s="72">
        <v>20600.736270627778</v>
      </c>
      <c r="D51" s="72">
        <v>7983.1706022969993</v>
      </c>
      <c r="E51" s="72">
        <v>3537.9224761559999</v>
      </c>
      <c r="F51" s="72">
        <v>3098.3084723700003</v>
      </c>
      <c r="G51" s="72">
        <v>1670.855853694</v>
      </c>
      <c r="H51" s="73">
        <v>66931.836815927774</v>
      </c>
    </row>
    <row r="52" spans="1:32" s="68" customFormat="1" ht="15" x14ac:dyDescent="0.25">
      <c r="A52" s="71">
        <v>2035</v>
      </c>
      <c r="B52" s="72">
        <v>31126.006449804001</v>
      </c>
      <c r="C52" s="72">
        <v>21806.822034704837</v>
      </c>
      <c r="D52" s="72">
        <v>7951.9754881569997</v>
      </c>
      <c r="E52" s="72">
        <v>3509.5708742000002</v>
      </c>
      <c r="F52" s="72">
        <v>3230.1545787720001</v>
      </c>
      <c r="G52" s="72">
        <v>1703.092764325</v>
      </c>
      <c r="H52" s="73">
        <v>69327.622189962829</v>
      </c>
    </row>
    <row r="53" spans="1:32" s="68" customFormat="1" ht="15" customHeight="1" x14ac:dyDescent="0.2">
      <c r="A53" s="74" t="s">
        <v>514</v>
      </c>
    </row>
    <row r="54" spans="1:32" s="68" customFormat="1" x14ac:dyDescent="0.2"/>
    <row r="55" spans="1:32" s="68" customFormat="1" x14ac:dyDescent="0.2">
      <c r="A55" s="87" t="s">
        <v>519</v>
      </c>
    </row>
    <row r="56" spans="1:32" s="68" customFormat="1" ht="15" x14ac:dyDescent="0.25">
      <c r="A56" s="87" t="s">
        <v>505</v>
      </c>
      <c r="R56" s="89" t="s">
        <v>520</v>
      </c>
      <c r="S56" s="90"/>
      <c r="T56" s="90"/>
    </row>
    <row r="57" spans="1:32" s="68" customFormat="1" ht="15" x14ac:dyDescent="0.25">
      <c r="B57" s="7">
        <v>2020</v>
      </c>
      <c r="C57" s="7">
        <v>2021</v>
      </c>
      <c r="D57" s="7">
        <v>2022</v>
      </c>
      <c r="E57" s="7">
        <v>2023</v>
      </c>
      <c r="F57" s="7">
        <v>2024</v>
      </c>
      <c r="G57" s="7">
        <v>2025</v>
      </c>
      <c r="H57" s="7">
        <v>2026</v>
      </c>
      <c r="I57" s="7">
        <v>2027</v>
      </c>
      <c r="J57" s="7">
        <v>2028</v>
      </c>
      <c r="K57" s="7">
        <v>2029</v>
      </c>
      <c r="L57" s="7">
        <v>2030</v>
      </c>
      <c r="M57" s="7">
        <v>2031</v>
      </c>
      <c r="N57" s="7">
        <v>2032</v>
      </c>
      <c r="O57" s="7">
        <v>2033</v>
      </c>
      <c r="P57" s="7">
        <v>2034</v>
      </c>
      <c r="Q57" s="7">
        <v>2035</v>
      </c>
      <c r="R57" s="7">
        <v>2036</v>
      </c>
      <c r="S57" s="7">
        <v>2037</v>
      </c>
      <c r="T57" s="7">
        <v>2038</v>
      </c>
      <c r="U57" s="7">
        <v>2039</v>
      </c>
      <c r="V57" s="7">
        <v>2040</v>
      </c>
      <c r="W57" s="7">
        <v>2041</v>
      </c>
      <c r="X57" s="7">
        <v>2042</v>
      </c>
      <c r="Y57" s="7">
        <v>2043</v>
      </c>
      <c r="Z57" s="7">
        <v>2044</v>
      </c>
      <c r="AA57" s="7">
        <v>2045</v>
      </c>
      <c r="AB57" s="7">
        <v>2046</v>
      </c>
      <c r="AC57" s="7">
        <v>2047</v>
      </c>
      <c r="AD57" s="7">
        <v>2048</v>
      </c>
      <c r="AE57" s="7">
        <v>2049</v>
      </c>
      <c r="AF57" s="7">
        <v>2050</v>
      </c>
    </row>
    <row r="58" spans="1:32" s="68" customFormat="1" x14ac:dyDescent="0.2">
      <c r="A58" s="68" t="s">
        <v>521</v>
      </c>
      <c r="B58" s="88">
        <f>B37</f>
        <v>11474.340650061</v>
      </c>
      <c r="C58" s="88">
        <f>B38</f>
        <v>13378.831404510001</v>
      </c>
      <c r="D58" s="88">
        <f>B39</f>
        <v>15082.826270583</v>
      </c>
      <c r="E58" s="88">
        <f>B40</f>
        <v>16472.881171261</v>
      </c>
      <c r="F58" s="88">
        <f>B41</f>
        <v>17756.912342494001</v>
      </c>
      <c r="G58" s="88">
        <f>B42</f>
        <v>18929.299171015999</v>
      </c>
      <c r="H58" s="88">
        <f>B43</f>
        <v>20154.363688358</v>
      </c>
      <c r="I58" s="88">
        <f>B44</f>
        <v>21416.055658213001</v>
      </c>
      <c r="J58" s="88">
        <f>B45</f>
        <v>22691.026793099001</v>
      </c>
      <c r="K58" s="88">
        <f>B46</f>
        <v>23962.462159147999</v>
      </c>
      <c r="L58" s="88">
        <f>B47</f>
        <v>25229.771358066999</v>
      </c>
      <c r="M58" s="88">
        <f>B48</f>
        <v>26485.289777064001</v>
      </c>
      <c r="N58" s="88">
        <f>B49</f>
        <v>27715.066597842</v>
      </c>
      <c r="O58" s="88">
        <f>B50</f>
        <v>28903.302925906999</v>
      </c>
      <c r="P58" s="88">
        <f>B51</f>
        <v>30040.843140782999</v>
      </c>
      <c r="Q58" s="88">
        <f>B52</f>
        <v>31126.006449804001</v>
      </c>
      <c r="R58" s="91" cm="1">
        <f t="array" ref="R58">TREND(J58:Q58,J57:Q57,R57,TRUE)</f>
        <v>32466.746187503915</v>
      </c>
      <c r="S58" s="91" cm="1">
        <f t="array" ref="S58">TREND(K58:R58,K57:R57,S57,TRUE)</f>
        <v>33644.725007178728</v>
      </c>
      <c r="T58" s="91" cm="1">
        <f t="array" ref="T58">TREND(L58:S58,L57:S57,T57,TRUE)</f>
        <v>34818.378789451439</v>
      </c>
      <c r="U58" s="91" cm="1">
        <f t="array" ref="U58">TREND(M58:T58,M57:T57,U57,TRUE)</f>
        <v>35994.084585899487</v>
      </c>
      <c r="V58" s="91" cm="1">
        <f t="array" ref="V58">TREND(N58:U58,N57:U57,V57,TRUE)</f>
        <v>37178.691919707693</v>
      </c>
      <c r="W58" s="91" cm="1">
        <f t="array" ref="W58">TREND(O58:V58,O57:V57,W57,TRUE)</f>
        <v>38376.009484036826</v>
      </c>
      <c r="X58" s="91" cm="1">
        <f t="array" ref="X58">TREND(P58:W58,P57:W57,X57,TRUE)</f>
        <v>39582.396091782954</v>
      </c>
      <c r="Y58" s="91" cm="1">
        <f t="array" ref="Y58">TREND(Q58:X58,Q57:X57,Y57,TRUE)</f>
        <v>40783.307520343456</v>
      </c>
      <c r="Z58" s="91" cm="1">
        <f t="array" ref="Z58">TREND(R58:Y58,R57:Y57,Z57,TRUE)</f>
        <v>41949.923743084073</v>
      </c>
      <c r="AA58" s="91" cm="1">
        <f t="array" ref="AA58">TREND(S58:Z58,S57:Z57,AA57,TRUE)</f>
        <v>43143.972868816461</v>
      </c>
      <c r="AB58" s="91" cm="1">
        <f t="array" ref="AB58">TREND(T58:AA58,T57:AA57,AB57,TRUE)</f>
        <v>44339.698540629353</v>
      </c>
      <c r="AC58" s="91" cm="1">
        <f t="array" ref="AC58">TREND(U58:AB58,U57:AB57,AC57,TRUE)</f>
        <v>45534.672556842212</v>
      </c>
      <c r="AD58" s="91" cm="1">
        <f t="array" ref="AD58">TREND(V58:AC58,V57:AC57,AD57,TRUE)</f>
        <v>46726.887106552254</v>
      </c>
      <c r="AE58" s="91" cm="1">
        <f t="array" ref="AE58">TREND(W58:AD58,W57:AD57,AE57,TRUE)</f>
        <v>47916.077124876902</v>
      </c>
      <c r="AF58" s="91" cm="1">
        <f t="array" ref="AF58">TREND(X58:AE58,X57:AE57,AF57,TRUE)</f>
        <v>49104.454655318987</v>
      </c>
    </row>
    <row r="59" spans="1:32" x14ac:dyDescent="0.2">
      <c r="A59" s="68" t="s">
        <v>522</v>
      </c>
      <c r="B59" s="88">
        <f>B58*1000</f>
        <v>11474340.650061</v>
      </c>
      <c r="C59" s="88">
        <f t="shared" ref="C59:AF59" si="0">C58*1000</f>
        <v>13378831.404510001</v>
      </c>
      <c r="D59" s="88">
        <f t="shared" si="0"/>
        <v>15082826.270583</v>
      </c>
      <c r="E59" s="88">
        <f t="shared" si="0"/>
        <v>16472881.171261</v>
      </c>
      <c r="F59" s="88">
        <f t="shared" si="0"/>
        <v>17756912.342494</v>
      </c>
      <c r="G59" s="88">
        <f t="shared" si="0"/>
        <v>18929299.171016</v>
      </c>
      <c r="H59" s="88">
        <f t="shared" si="0"/>
        <v>20154363.688358001</v>
      </c>
      <c r="I59" s="88">
        <f t="shared" si="0"/>
        <v>21416055.658213001</v>
      </c>
      <c r="J59" s="88">
        <f t="shared" si="0"/>
        <v>22691026.793099001</v>
      </c>
      <c r="K59" s="88">
        <f t="shared" si="0"/>
        <v>23962462.159148</v>
      </c>
      <c r="L59" s="88">
        <f t="shared" si="0"/>
        <v>25229771.358066998</v>
      </c>
      <c r="M59" s="88">
        <f t="shared" si="0"/>
        <v>26485289.777063999</v>
      </c>
      <c r="N59" s="88">
        <f t="shared" si="0"/>
        <v>27715066.597842</v>
      </c>
      <c r="O59" s="88">
        <f t="shared" si="0"/>
        <v>28903302.925906997</v>
      </c>
      <c r="P59" s="88">
        <f t="shared" si="0"/>
        <v>30040843.140783001</v>
      </c>
      <c r="Q59" s="88">
        <f t="shared" si="0"/>
        <v>31126006.449804001</v>
      </c>
      <c r="R59" s="88">
        <f t="shared" si="0"/>
        <v>32466746.187503915</v>
      </c>
      <c r="S59" s="88">
        <f t="shared" si="0"/>
        <v>33644725.007178724</v>
      </c>
      <c r="T59" s="88">
        <f t="shared" si="0"/>
        <v>34818378.789451435</v>
      </c>
      <c r="U59" s="88">
        <f t="shared" si="0"/>
        <v>35994084.585899487</v>
      </c>
      <c r="V59" s="88">
        <f t="shared" si="0"/>
        <v>37178691.919707693</v>
      </c>
      <c r="W59" s="88">
        <f t="shared" si="0"/>
        <v>38376009.484036826</v>
      </c>
      <c r="X59" s="88">
        <f t="shared" si="0"/>
        <v>39582396.091782957</v>
      </c>
      <c r="Y59" s="88">
        <f t="shared" si="0"/>
        <v>40783307.520343453</v>
      </c>
      <c r="Z59" s="88">
        <f t="shared" si="0"/>
        <v>41949923.743084073</v>
      </c>
      <c r="AA59" s="88">
        <f t="shared" si="0"/>
        <v>43143972.868816465</v>
      </c>
      <c r="AB59" s="88">
        <f t="shared" si="0"/>
        <v>44339698.540629357</v>
      </c>
      <c r="AC59" s="88">
        <f t="shared" si="0"/>
        <v>45534672.556842208</v>
      </c>
      <c r="AD59" s="88">
        <f t="shared" si="0"/>
        <v>46726887.106552258</v>
      </c>
      <c r="AE59" s="88">
        <f t="shared" si="0"/>
        <v>47916077.124876902</v>
      </c>
      <c r="AF59" s="88">
        <f t="shared" si="0"/>
        <v>49104454.65531899</v>
      </c>
    </row>
    <row r="63" spans="1:32" s="68" customFormat="1" x14ac:dyDescent="0.2">
      <c r="A63" s="87" t="s">
        <v>519</v>
      </c>
    </row>
    <row r="64" spans="1:32" s="68" customFormat="1" ht="15" x14ac:dyDescent="0.25">
      <c r="A64" s="87" t="s">
        <v>506</v>
      </c>
      <c r="R64" s="89" t="s">
        <v>520</v>
      </c>
      <c r="S64" s="90"/>
      <c r="T64" s="90"/>
    </row>
    <row r="65" spans="1:32" s="68" customFormat="1" ht="15" x14ac:dyDescent="0.25">
      <c r="B65" s="7">
        <v>2020</v>
      </c>
      <c r="C65" s="7">
        <v>2021</v>
      </c>
      <c r="D65" s="7">
        <v>2022</v>
      </c>
      <c r="E65" s="7">
        <v>2023</v>
      </c>
      <c r="F65" s="7">
        <v>2024</v>
      </c>
      <c r="G65" s="7">
        <v>2025</v>
      </c>
      <c r="H65" s="7">
        <v>2026</v>
      </c>
      <c r="I65" s="7">
        <v>2027</v>
      </c>
      <c r="J65" s="7">
        <v>2028</v>
      </c>
      <c r="K65" s="7">
        <v>2029</v>
      </c>
      <c r="L65" s="7">
        <v>2030</v>
      </c>
      <c r="M65" s="7">
        <v>2031</v>
      </c>
      <c r="N65" s="7">
        <v>2032</v>
      </c>
      <c r="O65" s="7">
        <v>2033</v>
      </c>
      <c r="P65" s="7">
        <v>2034</v>
      </c>
      <c r="Q65" s="7">
        <v>2035</v>
      </c>
      <c r="R65" s="7">
        <v>2036</v>
      </c>
      <c r="S65" s="7">
        <v>2037</v>
      </c>
      <c r="T65" s="7">
        <v>2038</v>
      </c>
      <c r="U65" s="7">
        <v>2039</v>
      </c>
      <c r="V65" s="7">
        <v>2040</v>
      </c>
      <c r="W65" s="7">
        <v>2041</v>
      </c>
      <c r="X65" s="7">
        <v>2042</v>
      </c>
      <c r="Y65" s="7">
        <v>2043</v>
      </c>
      <c r="Z65" s="7">
        <v>2044</v>
      </c>
      <c r="AA65" s="7">
        <v>2045</v>
      </c>
      <c r="AB65" s="7">
        <v>2046</v>
      </c>
      <c r="AC65" s="7">
        <v>2047</v>
      </c>
      <c r="AD65" s="7">
        <v>2048</v>
      </c>
      <c r="AE65" s="7">
        <v>2049</v>
      </c>
      <c r="AF65" s="7">
        <v>2050</v>
      </c>
    </row>
    <row r="66" spans="1:32" x14ac:dyDescent="0.2">
      <c r="A66" s="68" t="s">
        <v>521</v>
      </c>
      <c r="B66" s="69">
        <f>C37</f>
        <v>6741.0359824130001</v>
      </c>
      <c r="C66" s="69">
        <f>C38</f>
        <v>7390.337756463</v>
      </c>
      <c r="D66" s="69">
        <f>C39</f>
        <v>8149.8976043210005</v>
      </c>
      <c r="E66" s="69">
        <f>C40</f>
        <v>9067.2248717637358</v>
      </c>
      <c r="F66" s="69">
        <f>C41</f>
        <v>10012.232345409595</v>
      </c>
      <c r="G66" s="69">
        <f>C42</f>
        <v>10922.916190963417</v>
      </c>
      <c r="H66" s="69">
        <f>C43</f>
        <v>11873.663800313467</v>
      </c>
      <c r="I66" s="69">
        <f>C44</f>
        <v>12860.728534982289</v>
      </c>
      <c r="J66" s="69">
        <f>C45</f>
        <v>13883.063659542966</v>
      </c>
      <c r="K66" s="69">
        <f>C46</f>
        <v>14939.102072037385</v>
      </c>
      <c r="L66" s="69">
        <f>C47</f>
        <v>16029.051434201547</v>
      </c>
      <c r="M66" s="69">
        <f>C48</f>
        <v>17129.687351513814</v>
      </c>
      <c r="N66" s="69">
        <f>C49</f>
        <v>18259.872743348587</v>
      </c>
      <c r="O66" s="69">
        <f>C50</f>
        <v>19417.577807404905</v>
      </c>
      <c r="P66" s="69">
        <f>C51</f>
        <v>20600.736270627778</v>
      </c>
      <c r="Q66" s="69">
        <f>C52</f>
        <v>21806.822034704837</v>
      </c>
      <c r="R66" s="92" cm="1">
        <f t="array" ref="R66">TREND(J66:Q66,J65:Q65,R65,TRUE)</f>
        <v>22851.287964379415</v>
      </c>
      <c r="S66" s="92" cm="1">
        <f t="array" ref="S66">TREND(K66:R66,K65:R65,S65,TRUE)</f>
        <v>24013.821106401272</v>
      </c>
      <c r="T66" s="92" cm="1">
        <f t="array" ref="T66">TREND(L66:S66,L65:S65,T65,TRUE)</f>
        <v>25173.896219805814</v>
      </c>
      <c r="U66" s="92" cm="1">
        <f t="array" ref="U66">TREND(M66:T66,M65:T65,U65,TRUE)</f>
        <v>26330.985194147099</v>
      </c>
      <c r="V66" s="92" cm="1">
        <f t="array" ref="V66">TREND(N66:U66,N65:U65,V65,TRUE)</f>
        <v>27479.898113384377</v>
      </c>
      <c r="W66" s="92" cm="1">
        <f t="array" ref="W66">TREND(O66:V66,O65:V65,W65,TRUE)</f>
        <v>28621.051791898906</v>
      </c>
      <c r="X66" s="92" cm="1">
        <f t="array" ref="X66">TREND(P66:W66,P65:W65,X65,TRUE)</f>
        <v>29758.388542901259</v>
      </c>
      <c r="Y66" s="92" cm="1">
        <f t="array" ref="Y66">TREND(Q66:X66,Q65:X65,Y65,TRUE)</f>
        <v>30900.863765074406</v>
      </c>
      <c r="Z66" s="92" cm="1">
        <f t="array" ref="Z66">TREND(R66:Y66,R65:Y65,Z65,TRUE)</f>
        <v>32064.144484903198</v>
      </c>
      <c r="AA66" s="92" cm="1">
        <f t="array" ref="AA66">TREND(S66:Z66,S65:Z65,AA65,TRUE)</f>
        <v>33207.7274969914</v>
      </c>
      <c r="AB66" s="92" cm="1">
        <f t="array" ref="AB66">TREND(T66:AA66,T65:AA65,AB65,TRUE)</f>
        <v>34351.200652931817</v>
      </c>
      <c r="AC66" s="92" cm="1">
        <f t="array" ref="AC66">TREND(U66:AB66,U65:AB65,AC65,TRUE)</f>
        <v>35495.661528352648</v>
      </c>
      <c r="AD66" s="92" cm="1">
        <f t="array" ref="AD66">TREND(V66:AC66,V65:AC65,AD65,TRUE)</f>
        <v>36642.316285914276</v>
      </c>
      <c r="AE66" s="92" cm="1">
        <f t="array" ref="AE66">TREND(W66:AD66,W65:AD65,AE65,TRUE)</f>
        <v>37790.694857604336</v>
      </c>
      <c r="AF66" s="92" cm="1">
        <f t="array" ref="AF66">TREND(X66:AE66,X65:AE65,AF65,TRUE)</f>
        <v>38939.129938981496</v>
      </c>
    </row>
    <row r="67" spans="1:32" x14ac:dyDescent="0.2">
      <c r="A67" s="68" t="s">
        <v>522</v>
      </c>
      <c r="B67" s="88">
        <f>B66*1000</f>
        <v>6741035.9824130004</v>
      </c>
      <c r="C67" s="88">
        <f t="shared" ref="C67:AF67" si="1">C66*1000</f>
        <v>7390337.7564629996</v>
      </c>
      <c r="D67" s="88">
        <f t="shared" si="1"/>
        <v>8149897.6043210002</v>
      </c>
      <c r="E67" s="88">
        <f t="shared" si="1"/>
        <v>9067224.871763736</v>
      </c>
      <c r="F67" s="88">
        <f t="shared" si="1"/>
        <v>10012232.345409594</v>
      </c>
      <c r="G67" s="88">
        <f t="shared" si="1"/>
        <v>10922916.190963417</v>
      </c>
      <c r="H67" s="88">
        <f t="shared" si="1"/>
        <v>11873663.800313467</v>
      </c>
      <c r="I67" s="88">
        <f t="shared" si="1"/>
        <v>12860728.534982288</v>
      </c>
      <c r="J67" s="88">
        <f t="shared" si="1"/>
        <v>13883063.659542967</v>
      </c>
      <c r="K67" s="88">
        <f t="shared" si="1"/>
        <v>14939102.072037386</v>
      </c>
      <c r="L67" s="88">
        <f t="shared" si="1"/>
        <v>16029051.434201546</v>
      </c>
      <c r="M67" s="88">
        <f t="shared" si="1"/>
        <v>17129687.351513814</v>
      </c>
      <c r="N67" s="88">
        <f t="shared" si="1"/>
        <v>18259872.743348587</v>
      </c>
      <c r="O67" s="88">
        <f t="shared" si="1"/>
        <v>19417577.807404906</v>
      </c>
      <c r="P67" s="88">
        <f t="shared" si="1"/>
        <v>20600736.270627778</v>
      </c>
      <c r="Q67" s="88">
        <f t="shared" si="1"/>
        <v>21806822.034704838</v>
      </c>
      <c r="R67" s="88">
        <f t="shared" si="1"/>
        <v>22851287.964379415</v>
      </c>
      <c r="S67" s="88">
        <f t="shared" si="1"/>
        <v>24013821.106401272</v>
      </c>
      <c r="T67" s="88">
        <f t="shared" si="1"/>
        <v>25173896.219805814</v>
      </c>
      <c r="U67" s="88">
        <f t="shared" si="1"/>
        <v>26330985.194147099</v>
      </c>
      <c r="V67" s="88">
        <f t="shared" si="1"/>
        <v>27479898.113384377</v>
      </c>
      <c r="W67" s="88">
        <f t="shared" si="1"/>
        <v>28621051.791898906</v>
      </c>
      <c r="X67" s="88">
        <f t="shared" si="1"/>
        <v>29758388.542901259</v>
      </c>
      <c r="Y67" s="88">
        <f t="shared" si="1"/>
        <v>30900863.765074406</v>
      </c>
      <c r="Z67" s="88">
        <f t="shared" si="1"/>
        <v>32064144.484903198</v>
      </c>
      <c r="AA67" s="88">
        <f t="shared" si="1"/>
        <v>33207727.4969914</v>
      </c>
      <c r="AB67" s="88">
        <f t="shared" si="1"/>
        <v>34351200.652931817</v>
      </c>
      <c r="AC67" s="88">
        <f t="shared" si="1"/>
        <v>35495661.528352648</v>
      </c>
      <c r="AD67" s="88">
        <f t="shared" si="1"/>
        <v>36642316.285914272</v>
      </c>
      <c r="AE67" s="88">
        <f t="shared" si="1"/>
        <v>37790694.85760434</v>
      </c>
      <c r="AF67" s="88">
        <f t="shared" si="1"/>
        <v>38939129.938981496</v>
      </c>
    </row>
  </sheetData>
  <mergeCells count="3">
    <mergeCell ref="A2:H2"/>
    <mergeCell ref="A3:H3"/>
    <mergeCell ref="A4:H4"/>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D2C25-4F22-4B72-AFE6-CCB58BD6ED94}">
  <sheetPr>
    <tabColor theme="8" tint="0.59999389629810485"/>
  </sheetPr>
  <dimension ref="A1:AH996"/>
  <sheetViews>
    <sheetView workbookViewId="0">
      <selection activeCell="B142" sqref="B142"/>
    </sheetView>
  </sheetViews>
  <sheetFormatPr defaultColWidth="12.625" defaultRowHeight="15" customHeight="1" x14ac:dyDescent="0.2"/>
  <cols>
    <col min="1" max="1" width="3.5" customWidth="1"/>
    <col min="2" max="2" width="27.875" customWidth="1"/>
    <col min="3" max="3" width="16.375" customWidth="1"/>
    <col min="4" max="4" width="8.625" bestFit="1" customWidth="1"/>
    <col min="5" max="34" width="8.625" customWidth="1"/>
  </cols>
  <sheetData>
    <row r="1" spans="1:34" ht="18" customHeight="1" x14ac:dyDescent="0.3">
      <c r="A1" s="18" t="s">
        <v>523</v>
      </c>
      <c r="B1" s="2"/>
      <c r="C1" s="2"/>
    </row>
    <row r="2" spans="1:34" ht="18" customHeight="1" x14ac:dyDescent="0.3">
      <c r="A2" s="18"/>
      <c r="B2" s="19" t="s">
        <v>524</v>
      </c>
      <c r="C2" s="2"/>
    </row>
    <row r="3" spans="1:34" s="68" customFormat="1" ht="18" hidden="1" customHeight="1" x14ac:dyDescent="0.3">
      <c r="A3" s="86"/>
      <c r="B3" s="19" t="s">
        <v>518</v>
      </c>
      <c r="C3" s="76"/>
    </row>
    <row r="4" spans="1:34" ht="14.25" hidden="1" customHeight="1" x14ac:dyDescent="0.25">
      <c r="A4" s="2"/>
      <c r="B4" s="1" t="s">
        <v>400</v>
      </c>
      <c r="C4" s="2"/>
    </row>
    <row r="5" spans="1:34" ht="14.25" hidden="1" customHeight="1" x14ac:dyDescent="0.25">
      <c r="A5" s="2"/>
      <c r="B5" s="2"/>
      <c r="C5" s="1" t="s">
        <v>401</v>
      </c>
      <c r="D5" s="7">
        <v>2020</v>
      </c>
      <c r="E5" s="7">
        <v>2021</v>
      </c>
      <c r="F5" s="7">
        <v>2022</v>
      </c>
      <c r="G5" s="7">
        <v>2023</v>
      </c>
      <c r="H5" s="7">
        <v>2024</v>
      </c>
      <c r="I5" s="7">
        <v>2025</v>
      </c>
      <c r="J5" s="7">
        <v>2026</v>
      </c>
      <c r="K5" s="7">
        <v>2027</v>
      </c>
      <c r="L5" s="7">
        <v>2028</v>
      </c>
      <c r="M5" s="7">
        <v>2029</v>
      </c>
      <c r="N5" s="7">
        <v>2030</v>
      </c>
      <c r="O5" s="7">
        <v>2031</v>
      </c>
      <c r="P5" s="7">
        <v>2032</v>
      </c>
      <c r="Q5" s="7">
        <v>2033</v>
      </c>
      <c r="R5" s="7">
        <v>2034</v>
      </c>
      <c r="S5" s="7">
        <v>2035</v>
      </c>
      <c r="T5" s="7">
        <v>2036</v>
      </c>
      <c r="U5" s="7">
        <v>2037</v>
      </c>
      <c r="V5" s="7">
        <v>2038</v>
      </c>
      <c r="W5" s="7">
        <v>2039</v>
      </c>
      <c r="X5" s="7">
        <v>2040</v>
      </c>
      <c r="Y5" s="7">
        <v>2041</v>
      </c>
      <c r="Z5" s="7">
        <v>2042</v>
      </c>
      <c r="AA5" s="7">
        <v>2043</v>
      </c>
      <c r="AB5" s="7">
        <v>2044</v>
      </c>
      <c r="AC5" s="7">
        <v>2045</v>
      </c>
      <c r="AD5" s="7">
        <v>2046</v>
      </c>
      <c r="AE5" s="7">
        <v>2047</v>
      </c>
      <c r="AF5" s="7">
        <v>2048</v>
      </c>
      <c r="AG5" s="7">
        <v>2049</v>
      </c>
      <c r="AH5" s="7">
        <v>2050</v>
      </c>
    </row>
    <row r="6" spans="1:34" ht="14.25" hidden="1" customHeight="1" x14ac:dyDescent="0.25">
      <c r="A6" s="2"/>
      <c r="B6" s="2"/>
      <c r="C6" s="7" t="s">
        <v>402</v>
      </c>
      <c r="D6" s="20">
        <v>0</v>
      </c>
      <c r="E6" s="20">
        <v>0</v>
      </c>
      <c r="F6" s="20">
        <v>0</v>
      </c>
      <c r="G6" s="20">
        <v>0</v>
      </c>
      <c r="H6" s="20">
        <v>0</v>
      </c>
      <c r="I6" s="20">
        <v>0</v>
      </c>
      <c r="J6" s="20">
        <v>0</v>
      </c>
      <c r="K6" s="20">
        <v>0</v>
      </c>
      <c r="L6" s="20">
        <v>0</v>
      </c>
      <c r="M6" s="20">
        <v>0</v>
      </c>
      <c r="N6" s="20">
        <v>0</v>
      </c>
      <c r="O6" s="20">
        <v>0</v>
      </c>
      <c r="P6" s="20">
        <v>0</v>
      </c>
      <c r="Q6" s="20">
        <v>0</v>
      </c>
      <c r="R6" s="20">
        <v>0</v>
      </c>
      <c r="S6" s="20">
        <v>0</v>
      </c>
      <c r="T6" s="20">
        <v>0</v>
      </c>
      <c r="U6" s="20">
        <v>0</v>
      </c>
      <c r="V6" s="20">
        <v>0</v>
      </c>
      <c r="W6" s="20">
        <v>0</v>
      </c>
      <c r="X6" s="20">
        <v>0</v>
      </c>
      <c r="Y6" s="20">
        <v>0</v>
      </c>
      <c r="Z6" s="20">
        <v>0</v>
      </c>
      <c r="AA6" s="20">
        <v>0</v>
      </c>
      <c r="AB6" s="20">
        <v>0</v>
      </c>
      <c r="AC6" s="20">
        <v>0</v>
      </c>
      <c r="AD6" s="20">
        <v>0</v>
      </c>
      <c r="AE6" s="20">
        <v>0</v>
      </c>
      <c r="AF6" s="20">
        <v>0</v>
      </c>
      <c r="AG6" s="20">
        <v>0</v>
      </c>
      <c r="AH6" s="20">
        <v>0</v>
      </c>
    </row>
    <row r="7" spans="1:34" ht="14.25" hidden="1" customHeight="1" x14ac:dyDescent="0.25">
      <c r="A7" s="2"/>
      <c r="B7" s="17" t="s">
        <v>152</v>
      </c>
      <c r="C7" s="7" t="s">
        <v>403</v>
      </c>
      <c r="D7" s="21">
        <v>0</v>
      </c>
      <c r="E7" s="21">
        <v>0</v>
      </c>
      <c r="F7" s="21">
        <v>0</v>
      </c>
      <c r="G7" s="21">
        <v>0</v>
      </c>
      <c r="H7" s="21">
        <v>0</v>
      </c>
      <c r="I7" s="21">
        <v>0</v>
      </c>
      <c r="J7" s="21">
        <v>0</v>
      </c>
      <c r="K7" s="21">
        <v>0</v>
      </c>
      <c r="L7" s="21">
        <v>0</v>
      </c>
      <c r="M7" s="21">
        <v>0</v>
      </c>
      <c r="N7" s="21">
        <v>0</v>
      </c>
      <c r="O7" s="21">
        <v>0</v>
      </c>
      <c r="P7" s="21">
        <v>0</v>
      </c>
      <c r="Q7" s="21">
        <v>0.80118443316412857</v>
      </c>
      <c r="R7" s="21">
        <v>4.0059221658206434</v>
      </c>
      <c r="S7" s="21">
        <v>11.2165820642978</v>
      </c>
      <c r="T7" s="21">
        <v>24.035532994923859</v>
      </c>
      <c r="U7" s="21">
        <v>48.872250423011842</v>
      </c>
      <c r="V7" s="21">
        <v>95.340947546531297</v>
      </c>
      <c r="W7" s="21">
        <v>180.26649746192891</v>
      </c>
      <c r="X7" s="21">
        <v>337.29864636209811</v>
      </c>
      <c r="Y7" s="21">
        <v>622.52030456852799</v>
      </c>
      <c r="Z7" s="21">
        <v>908.54314720812181</v>
      </c>
      <c r="AA7" s="21">
        <v>1196.969543147208</v>
      </c>
      <c r="AB7" s="21">
        <v>1488.6006768189509</v>
      </c>
      <c r="AC7" s="21">
        <v>1782.6353637901859</v>
      </c>
      <c r="AD7" s="21">
        <v>2079.073604060914</v>
      </c>
      <c r="AE7" s="21">
        <v>2377.1142131979691</v>
      </c>
      <c r="AF7" s="21">
        <v>2676.7571912013541</v>
      </c>
      <c r="AG7" s="21">
        <v>2976.4001692047382</v>
      </c>
      <c r="AH7" s="21">
        <v>3276.8443316412859</v>
      </c>
    </row>
    <row r="8" spans="1:34" ht="14.25" hidden="1" customHeight="1" x14ac:dyDescent="0.25">
      <c r="A8" s="2"/>
      <c r="B8" s="2"/>
      <c r="C8" s="7" t="s">
        <v>404</v>
      </c>
      <c r="D8" s="20">
        <v>0</v>
      </c>
      <c r="E8" s="20">
        <v>0</v>
      </c>
      <c r="F8" s="20">
        <v>0</v>
      </c>
      <c r="G8" s="20">
        <v>0</v>
      </c>
      <c r="H8" s="20">
        <v>0</v>
      </c>
      <c r="I8" s="20">
        <v>0</v>
      </c>
      <c r="J8" s="20">
        <v>0</v>
      </c>
      <c r="K8" s="20">
        <v>0</v>
      </c>
      <c r="L8" s="20">
        <v>0</v>
      </c>
      <c r="M8" s="20">
        <v>0</v>
      </c>
      <c r="N8" s="20">
        <v>0</v>
      </c>
      <c r="O8" s="20">
        <v>0</v>
      </c>
      <c r="P8" s="20">
        <v>0</v>
      </c>
      <c r="Q8" s="20">
        <v>0</v>
      </c>
      <c r="R8" s="20">
        <v>0</v>
      </c>
      <c r="S8" s="20">
        <v>0</v>
      </c>
      <c r="T8" s="20">
        <v>0</v>
      </c>
      <c r="U8" s="20">
        <v>0</v>
      </c>
      <c r="V8" s="20">
        <v>0</v>
      </c>
      <c r="W8" s="20">
        <v>0</v>
      </c>
      <c r="X8" s="20">
        <v>0</v>
      </c>
      <c r="Y8" s="20">
        <v>0</v>
      </c>
      <c r="Z8" s="20">
        <v>0</v>
      </c>
      <c r="AA8" s="20">
        <v>0</v>
      </c>
      <c r="AB8" s="20">
        <v>0</v>
      </c>
      <c r="AC8" s="20">
        <v>0</v>
      </c>
      <c r="AD8" s="20">
        <v>0</v>
      </c>
      <c r="AE8" s="20">
        <v>0</v>
      </c>
      <c r="AF8" s="20">
        <v>0</v>
      </c>
      <c r="AG8" s="20">
        <v>0</v>
      </c>
      <c r="AH8" s="20">
        <v>0</v>
      </c>
    </row>
    <row r="9" spans="1:34" ht="14.25" hidden="1" customHeight="1" x14ac:dyDescent="0.25">
      <c r="A9" s="2"/>
      <c r="B9" s="2"/>
      <c r="C9" s="7" t="s">
        <v>405</v>
      </c>
      <c r="D9" s="20">
        <v>0</v>
      </c>
      <c r="E9" s="20">
        <v>0</v>
      </c>
      <c r="F9" s="20">
        <v>0</v>
      </c>
      <c r="G9" s="20">
        <v>0</v>
      </c>
      <c r="H9" s="20">
        <v>0</v>
      </c>
      <c r="I9" s="20">
        <v>0</v>
      </c>
      <c r="J9" s="20">
        <v>0</v>
      </c>
      <c r="K9" s="20">
        <v>0</v>
      </c>
      <c r="L9" s="20">
        <v>0</v>
      </c>
      <c r="M9" s="20">
        <v>0</v>
      </c>
      <c r="N9" s="20">
        <v>0</v>
      </c>
      <c r="O9" s="20">
        <v>0</v>
      </c>
      <c r="P9" s="20">
        <v>0</v>
      </c>
      <c r="Q9" s="20">
        <v>0</v>
      </c>
      <c r="R9" s="20">
        <v>0</v>
      </c>
      <c r="S9" s="20">
        <v>0</v>
      </c>
      <c r="T9" s="20">
        <v>0</v>
      </c>
      <c r="U9" s="20">
        <v>0</v>
      </c>
      <c r="V9" s="20">
        <v>0</v>
      </c>
      <c r="W9" s="20">
        <v>0</v>
      </c>
      <c r="X9" s="20">
        <v>0</v>
      </c>
      <c r="Y9" s="20">
        <v>0</v>
      </c>
      <c r="Z9" s="20">
        <v>0</v>
      </c>
      <c r="AA9" s="20">
        <v>0</v>
      </c>
      <c r="AB9" s="20">
        <v>0</v>
      </c>
      <c r="AC9" s="20">
        <v>0</v>
      </c>
      <c r="AD9" s="20">
        <v>0</v>
      </c>
      <c r="AE9" s="20">
        <v>0</v>
      </c>
      <c r="AF9" s="20">
        <v>0</v>
      </c>
      <c r="AG9" s="20">
        <v>0</v>
      </c>
      <c r="AH9" s="20">
        <v>0</v>
      </c>
    </row>
    <row r="10" spans="1:34" ht="14.25" hidden="1" customHeight="1" x14ac:dyDescent="0.25">
      <c r="A10" s="2"/>
      <c r="B10" s="17" t="s">
        <v>154</v>
      </c>
      <c r="C10" s="7" t="s">
        <v>406</v>
      </c>
      <c r="D10" s="21">
        <v>14722.565143824029</v>
      </c>
      <c r="E10" s="21">
        <v>14722.565143824029</v>
      </c>
      <c r="F10" s="21">
        <v>14722.565143824029</v>
      </c>
      <c r="G10" s="21">
        <v>14722.565143824029</v>
      </c>
      <c r="H10" s="21">
        <v>14722.565143824029</v>
      </c>
      <c r="I10" s="21">
        <v>14722.565143824029</v>
      </c>
      <c r="J10" s="21">
        <v>14722.565143824029</v>
      </c>
      <c r="K10" s="21">
        <v>14722.565143824029</v>
      </c>
      <c r="L10" s="21">
        <v>14722.565143824029</v>
      </c>
      <c r="M10" s="21">
        <v>14722.565143824029</v>
      </c>
      <c r="N10" s="21">
        <v>14722.565143824029</v>
      </c>
      <c r="O10" s="21">
        <v>14722.565143824029</v>
      </c>
      <c r="P10" s="21">
        <v>14722.565143824029</v>
      </c>
      <c r="Q10" s="21">
        <v>14723.366328257191</v>
      </c>
      <c r="R10" s="21">
        <v>14725.76988155668</v>
      </c>
      <c r="S10" s="21">
        <v>14730.57698815567</v>
      </c>
      <c r="T10" s="21">
        <v>14740.19120135364</v>
      </c>
      <c r="U10" s="21">
        <v>14758.618443316411</v>
      </c>
      <c r="V10" s="21">
        <v>14792.26818950931</v>
      </c>
      <c r="W10" s="21">
        <v>14854.76057529611</v>
      </c>
      <c r="X10" s="21">
        <v>14970.131133671741</v>
      </c>
      <c r="Y10" s="21">
        <v>15180.041455160739</v>
      </c>
      <c r="Z10" s="21">
        <v>15389.95177664975</v>
      </c>
      <c r="AA10" s="21">
        <v>15601.46446700508</v>
      </c>
      <c r="AB10" s="21">
        <v>15815.3807106599</v>
      </c>
      <c r="AC10" s="21">
        <v>16030.899323181049</v>
      </c>
      <c r="AD10" s="21">
        <v>16248.02030456853</v>
      </c>
      <c r="AE10" s="21">
        <v>16465.942470389171</v>
      </c>
      <c r="AF10" s="21">
        <v>16685.467005076149</v>
      </c>
      <c r="AG10" s="21">
        <v>16904.190355329949</v>
      </c>
      <c r="AH10" s="21">
        <v>17124.516074450079</v>
      </c>
    </row>
    <row r="11" spans="1:34" ht="14.25" hidden="1" customHeight="1" x14ac:dyDescent="0.25">
      <c r="A11" s="2"/>
      <c r="B11" s="17" t="s">
        <v>153</v>
      </c>
      <c r="C11" s="7" t="s">
        <v>407</v>
      </c>
      <c r="D11" s="21">
        <v>19973253.112521149</v>
      </c>
      <c r="E11" s="21">
        <v>22441871.40101523</v>
      </c>
      <c r="F11" s="21">
        <v>24825707.551607441</v>
      </c>
      <c r="G11" s="21">
        <v>27213173.868866321</v>
      </c>
      <c r="H11" s="21">
        <v>29609795.320642982</v>
      </c>
      <c r="I11" s="21">
        <v>32023935.47123519</v>
      </c>
      <c r="J11" s="21">
        <v>34465783.784263954</v>
      </c>
      <c r="K11" s="21">
        <v>36933488.722504228</v>
      </c>
      <c r="L11" s="21">
        <v>39430633.983925536</v>
      </c>
      <c r="M11" s="21">
        <v>41962649.195431471</v>
      </c>
      <c r="N11" s="21">
        <v>44543176.124365479</v>
      </c>
      <c r="O11" s="21">
        <v>47161258.573604062</v>
      </c>
      <c r="P11" s="21">
        <v>49804714.533840947</v>
      </c>
      <c r="Q11" s="21">
        <v>52477610.817258887</v>
      </c>
      <c r="R11" s="21">
        <v>55184090.348561756</v>
      </c>
      <c r="S11" s="21">
        <v>57916351.99492386</v>
      </c>
      <c r="T11" s="21">
        <v>60668779.453468703</v>
      </c>
      <c r="U11" s="21">
        <v>63454623.513536379</v>
      </c>
      <c r="V11" s="21">
        <v>66274166.993231803</v>
      </c>
      <c r="W11" s="21">
        <v>69122138.900169209</v>
      </c>
      <c r="X11" s="21">
        <v>72010081.898477152</v>
      </c>
      <c r="Y11" s="21">
        <v>74921691.884940788</v>
      </c>
      <c r="Z11" s="21">
        <v>77864574.503384098</v>
      </c>
      <c r="AA11" s="21">
        <v>80836991.98477158</v>
      </c>
      <c r="AB11" s="21">
        <v>83838866.614213184</v>
      </c>
      <c r="AC11" s="21">
        <v>86882648.797800347</v>
      </c>
      <c r="AD11" s="21">
        <v>89970080.310490683</v>
      </c>
      <c r="AE11" s="21">
        <v>93103099.217428088</v>
      </c>
      <c r="AF11" s="21">
        <v>96275513.965313017</v>
      </c>
      <c r="AG11" s="21">
        <v>99494371.772419631</v>
      </c>
      <c r="AH11" s="21">
        <v>102753040.4340101</v>
      </c>
    </row>
    <row r="12" spans="1:34" ht="14.25" hidden="1" customHeight="1" x14ac:dyDescent="0.25">
      <c r="A12" s="2"/>
      <c r="B12" s="2"/>
      <c r="C12" s="7" t="s">
        <v>408</v>
      </c>
      <c r="D12" s="20">
        <v>0</v>
      </c>
      <c r="E12" s="20">
        <v>0</v>
      </c>
      <c r="F12" s="20">
        <v>0</v>
      </c>
      <c r="G12" s="20">
        <v>0</v>
      </c>
      <c r="H12" s="20">
        <v>0</v>
      </c>
      <c r="I12" s="20">
        <v>0</v>
      </c>
      <c r="J12" s="20">
        <v>0</v>
      </c>
      <c r="K12" s="20">
        <v>0</v>
      </c>
      <c r="L12" s="20">
        <v>0</v>
      </c>
      <c r="M12" s="20">
        <v>0</v>
      </c>
      <c r="N12" s="20">
        <v>0</v>
      </c>
      <c r="O12" s="20">
        <v>0</v>
      </c>
      <c r="P12" s="20">
        <v>0</v>
      </c>
      <c r="Q12" s="20">
        <v>0</v>
      </c>
      <c r="R12" s="20">
        <v>0</v>
      </c>
      <c r="S12" s="20">
        <v>0</v>
      </c>
      <c r="T12" s="20">
        <v>0</v>
      </c>
      <c r="U12" s="20">
        <v>0</v>
      </c>
      <c r="V12" s="20">
        <v>0</v>
      </c>
      <c r="W12" s="20">
        <v>0</v>
      </c>
      <c r="X12" s="20">
        <v>0</v>
      </c>
      <c r="Y12" s="20">
        <v>0</v>
      </c>
      <c r="Z12" s="20">
        <v>0</v>
      </c>
      <c r="AA12" s="20">
        <v>0</v>
      </c>
      <c r="AB12" s="20">
        <v>0</v>
      </c>
      <c r="AC12" s="20">
        <v>0</v>
      </c>
      <c r="AD12" s="20">
        <v>0</v>
      </c>
      <c r="AE12" s="20">
        <v>0</v>
      </c>
      <c r="AF12" s="20">
        <v>0</v>
      </c>
      <c r="AG12" s="20">
        <v>0</v>
      </c>
      <c r="AH12" s="20">
        <v>0</v>
      </c>
    </row>
    <row r="13" spans="1:34" ht="14.25" hidden="1" customHeight="1" x14ac:dyDescent="0.25">
      <c r="A13" s="2"/>
      <c r="B13" s="2"/>
      <c r="C13" s="7" t="s">
        <v>409</v>
      </c>
      <c r="D13" s="20">
        <v>0</v>
      </c>
      <c r="E13" s="20">
        <v>0</v>
      </c>
      <c r="F13" s="20">
        <v>0</v>
      </c>
      <c r="G13" s="20">
        <v>0</v>
      </c>
      <c r="H13" s="20">
        <v>0</v>
      </c>
      <c r="I13" s="20">
        <v>0</v>
      </c>
      <c r="J13" s="20">
        <v>0</v>
      </c>
      <c r="K13" s="20">
        <v>0</v>
      </c>
      <c r="L13" s="20">
        <v>0</v>
      </c>
      <c r="M13" s="20">
        <v>0</v>
      </c>
      <c r="N13" s="20">
        <v>0</v>
      </c>
      <c r="O13" s="20">
        <v>0</v>
      </c>
      <c r="P13" s="20">
        <v>0</v>
      </c>
      <c r="Q13" s="20">
        <v>0</v>
      </c>
      <c r="R13" s="20">
        <v>0</v>
      </c>
      <c r="S13" s="20">
        <v>0</v>
      </c>
      <c r="T13" s="20">
        <v>0</v>
      </c>
      <c r="U13" s="20">
        <v>0</v>
      </c>
      <c r="V13" s="20">
        <v>0</v>
      </c>
      <c r="W13" s="20">
        <v>0</v>
      </c>
      <c r="X13" s="20">
        <v>0</v>
      </c>
      <c r="Y13" s="20">
        <v>0</v>
      </c>
      <c r="Z13" s="20">
        <v>0</v>
      </c>
      <c r="AA13" s="20">
        <v>0</v>
      </c>
      <c r="AB13" s="20">
        <v>0</v>
      </c>
      <c r="AC13" s="20">
        <v>0</v>
      </c>
      <c r="AD13" s="20">
        <v>0</v>
      </c>
      <c r="AE13" s="20">
        <v>0</v>
      </c>
      <c r="AF13" s="20">
        <v>0</v>
      </c>
      <c r="AG13" s="20">
        <v>0</v>
      </c>
      <c r="AH13" s="20">
        <v>0</v>
      </c>
    </row>
    <row r="14" spans="1:34" ht="14.25" hidden="1" customHeight="1" x14ac:dyDescent="0.25">
      <c r="A14" s="2"/>
      <c r="B14" s="2"/>
      <c r="C14" s="7" t="s">
        <v>410</v>
      </c>
      <c r="D14" s="20">
        <v>0</v>
      </c>
      <c r="E14" s="20">
        <v>0</v>
      </c>
      <c r="F14" s="20">
        <v>0</v>
      </c>
      <c r="G14" s="20">
        <v>0</v>
      </c>
      <c r="H14" s="20">
        <v>0</v>
      </c>
      <c r="I14" s="20">
        <v>0</v>
      </c>
      <c r="J14" s="20">
        <v>0</v>
      </c>
      <c r="K14" s="20">
        <v>0</v>
      </c>
      <c r="L14" s="20">
        <v>0</v>
      </c>
      <c r="M14" s="20">
        <v>0</v>
      </c>
      <c r="N14" s="20">
        <v>0</v>
      </c>
      <c r="O14" s="20">
        <v>0</v>
      </c>
      <c r="P14" s="20">
        <v>0</v>
      </c>
      <c r="Q14" s="20">
        <v>0</v>
      </c>
      <c r="R14" s="20">
        <v>0</v>
      </c>
      <c r="S14" s="20">
        <v>0</v>
      </c>
      <c r="T14" s="20">
        <v>0</v>
      </c>
      <c r="U14" s="20">
        <v>0</v>
      </c>
      <c r="V14" s="20">
        <v>0</v>
      </c>
      <c r="W14" s="20">
        <v>0</v>
      </c>
      <c r="X14" s="20">
        <v>0</v>
      </c>
      <c r="Y14" s="20">
        <v>0</v>
      </c>
      <c r="Z14" s="20">
        <v>0</v>
      </c>
      <c r="AA14" s="20">
        <v>0</v>
      </c>
      <c r="AB14" s="20">
        <v>0</v>
      </c>
      <c r="AC14" s="20">
        <v>0</v>
      </c>
      <c r="AD14" s="20">
        <v>0</v>
      </c>
      <c r="AE14" s="20">
        <v>0</v>
      </c>
      <c r="AF14" s="20">
        <v>0</v>
      </c>
      <c r="AG14" s="20">
        <v>0</v>
      </c>
      <c r="AH14" s="20">
        <v>0</v>
      </c>
    </row>
    <row r="15" spans="1:34" ht="14.25" hidden="1" customHeight="1" x14ac:dyDescent="0.25">
      <c r="A15" s="2"/>
      <c r="B15" s="2"/>
      <c r="C15" s="7" t="s">
        <v>411</v>
      </c>
      <c r="D15" s="20">
        <v>0</v>
      </c>
      <c r="E15" s="20">
        <v>0</v>
      </c>
      <c r="F15" s="20">
        <v>0</v>
      </c>
      <c r="G15" s="20">
        <v>0</v>
      </c>
      <c r="H15" s="20">
        <v>0</v>
      </c>
      <c r="I15" s="20">
        <v>0</v>
      </c>
      <c r="J15" s="20">
        <v>0</v>
      </c>
      <c r="K15" s="20">
        <v>0</v>
      </c>
      <c r="L15" s="20">
        <v>0</v>
      </c>
      <c r="M15" s="20">
        <v>0</v>
      </c>
      <c r="N15" s="20">
        <v>0</v>
      </c>
      <c r="O15" s="20">
        <v>0</v>
      </c>
      <c r="P15" s="20">
        <v>0</v>
      </c>
      <c r="Q15" s="20">
        <v>0</v>
      </c>
      <c r="R15" s="20">
        <v>0</v>
      </c>
      <c r="S15" s="20">
        <v>0</v>
      </c>
      <c r="T15" s="20">
        <v>0</v>
      </c>
      <c r="U15" s="20">
        <v>0</v>
      </c>
      <c r="V15" s="20">
        <v>0</v>
      </c>
      <c r="W15" s="20">
        <v>0</v>
      </c>
      <c r="X15" s="20">
        <v>0</v>
      </c>
      <c r="Y15" s="20">
        <v>0</v>
      </c>
      <c r="Z15" s="20">
        <v>0</v>
      </c>
      <c r="AA15" s="20">
        <v>0</v>
      </c>
      <c r="AB15" s="20">
        <v>0</v>
      </c>
      <c r="AC15" s="20">
        <v>0</v>
      </c>
      <c r="AD15" s="20">
        <v>0</v>
      </c>
      <c r="AE15" s="20">
        <v>0</v>
      </c>
      <c r="AF15" s="20">
        <v>0</v>
      </c>
      <c r="AG15" s="20">
        <v>0</v>
      </c>
      <c r="AH15" s="20">
        <v>0</v>
      </c>
    </row>
    <row r="16" spans="1:34" ht="14.25" hidden="1" customHeight="1" x14ac:dyDescent="0.25">
      <c r="A16" s="2"/>
      <c r="B16" s="2"/>
      <c r="C16" s="7" t="s">
        <v>412</v>
      </c>
      <c r="D16" s="20">
        <v>0</v>
      </c>
      <c r="E16" s="20">
        <v>0</v>
      </c>
      <c r="F16" s="20">
        <v>0</v>
      </c>
      <c r="G16" s="20">
        <v>0</v>
      </c>
      <c r="H16" s="20">
        <v>0</v>
      </c>
      <c r="I16" s="20">
        <v>0</v>
      </c>
      <c r="J16" s="20">
        <v>0</v>
      </c>
      <c r="K16" s="20">
        <v>0</v>
      </c>
      <c r="L16" s="20">
        <v>0</v>
      </c>
      <c r="M16" s="20">
        <v>0</v>
      </c>
      <c r="N16" s="20">
        <v>0</v>
      </c>
      <c r="O16" s="20">
        <v>0</v>
      </c>
      <c r="P16" s="20">
        <v>0</v>
      </c>
      <c r="Q16" s="20">
        <v>0</v>
      </c>
      <c r="R16" s="20">
        <v>0</v>
      </c>
      <c r="S16" s="20">
        <v>0</v>
      </c>
      <c r="T16" s="20">
        <v>0</v>
      </c>
      <c r="U16" s="20">
        <v>0</v>
      </c>
      <c r="V16" s="20">
        <v>0</v>
      </c>
      <c r="W16" s="20">
        <v>0</v>
      </c>
      <c r="X16" s="20">
        <v>0</v>
      </c>
      <c r="Y16" s="20">
        <v>0</v>
      </c>
      <c r="Z16" s="20">
        <v>0</v>
      </c>
      <c r="AA16" s="20">
        <v>0</v>
      </c>
      <c r="AB16" s="20">
        <v>0</v>
      </c>
      <c r="AC16" s="20">
        <v>0</v>
      </c>
      <c r="AD16" s="20">
        <v>0</v>
      </c>
      <c r="AE16" s="20">
        <v>0</v>
      </c>
      <c r="AF16" s="20">
        <v>0</v>
      </c>
      <c r="AG16" s="20">
        <v>0</v>
      </c>
      <c r="AH16" s="20">
        <v>0</v>
      </c>
    </row>
    <row r="17" spans="1:34" ht="14.25" hidden="1" customHeight="1" x14ac:dyDescent="0.25">
      <c r="A17" s="2"/>
      <c r="B17" s="2"/>
      <c r="C17" s="7" t="s">
        <v>413</v>
      </c>
      <c r="D17" s="20">
        <v>0</v>
      </c>
      <c r="E17" s="20">
        <v>0</v>
      </c>
      <c r="F17" s="20">
        <v>0</v>
      </c>
      <c r="G17" s="20">
        <v>0</v>
      </c>
      <c r="H17" s="20">
        <v>0</v>
      </c>
      <c r="I17" s="20">
        <v>0</v>
      </c>
      <c r="J17" s="20">
        <v>0</v>
      </c>
      <c r="K17" s="20">
        <v>0</v>
      </c>
      <c r="L17" s="20">
        <v>0</v>
      </c>
      <c r="M17" s="20">
        <v>0</v>
      </c>
      <c r="N17" s="20">
        <v>0</v>
      </c>
      <c r="O17" s="20">
        <v>0</v>
      </c>
      <c r="P17" s="20">
        <v>0</v>
      </c>
      <c r="Q17" s="20">
        <v>0</v>
      </c>
      <c r="R17" s="20">
        <v>0</v>
      </c>
      <c r="S17" s="20">
        <v>0</v>
      </c>
      <c r="T17" s="20">
        <v>0</v>
      </c>
      <c r="U17" s="20">
        <v>0</v>
      </c>
      <c r="V17" s="20">
        <v>0</v>
      </c>
      <c r="W17" s="20">
        <v>0</v>
      </c>
      <c r="X17" s="20">
        <v>0</v>
      </c>
      <c r="Y17" s="20">
        <v>0</v>
      </c>
      <c r="Z17" s="20">
        <v>0</v>
      </c>
      <c r="AA17" s="20">
        <v>0</v>
      </c>
      <c r="AB17" s="20">
        <v>0</v>
      </c>
      <c r="AC17" s="20">
        <v>0</v>
      </c>
      <c r="AD17" s="20">
        <v>0</v>
      </c>
      <c r="AE17" s="20">
        <v>0</v>
      </c>
      <c r="AF17" s="20">
        <v>0</v>
      </c>
      <c r="AG17" s="20">
        <v>0</v>
      </c>
      <c r="AH17" s="20">
        <v>0</v>
      </c>
    </row>
    <row r="18" spans="1:34" ht="14.25" hidden="1" customHeight="1" x14ac:dyDescent="0.25">
      <c r="A18" s="2"/>
      <c r="B18" s="2"/>
      <c r="C18" s="7" t="s">
        <v>414</v>
      </c>
      <c r="D18" s="20">
        <v>0</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row>
    <row r="19" spans="1:34" ht="14.25" hidden="1" customHeight="1" x14ac:dyDescent="0.25">
      <c r="A19" s="2"/>
      <c r="B19" s="2"/>
      <c r="C19" s="7" t="s">
        <v>415</v>
      </c>
      <c r="D19" s="20">
        <v>0</v>
      </c>
      <c r="E19" s="20">
        <v>0</v>
      </c>
      <c r="F19" s="20">
        <v>0</v>
      </c>
      <c r="G19" s="20">
        <v>0</v>
      </c>
      <c r="H19" s="20">
        <v>0</v>
      </c>
      <c r="I19" s="20">
        <v>0</v>
      </c>
      <c r="J19" s="20">
        <v>0</v>
      </c>
      <c r="K19" s="20">
        <v>0</v>
      </c>
      <c r="L19" s="20">
        <v>0</v>
      </c>
      <c r="M19" s="20">
        <v>0</v>
      </c>
      <c r="N19" s="20">
        <v>0</v>
      </c>
      <c r="O19" s="20">
        <v>0</v>
      </c>
      <c r="P19" s="20">
        <v>0</v>
      </c>
      <c r="Q19" s="20">
        <v>0</v>
      </c>
      <c r="R19" s="20">
        <v>0</v>
      </c>
      <c r="S19" s="20">
        <v>0</v>
      </c>
      <c r="T19" s="20">
        <v>0</v>
      </c>
      <c r="U19" s="20">
        <v>0</v>
      </c>
      <c r="V19" s="20">
        <v>0</v>
      </c>
      <c r="W19" s="20">
        <v>0</v>
      </c>
      <c r="X19" s="20">
        <v>0</v>
      </c>
      <c r="Y19" s="20">
        <v>0</v>
      </c>
      <c r="Z19" s="20">
        <v>0</v>
      </c>
      <c r="AA19" s="20">
        <v>0</v>
      </c>
      <c r="AB19" s="20">
        <v>0</v>
      </c>
      <c r="AC19" s="20">
        <v>0</v>
      </c>
      <c r="AD19" s="20">
        <v>0</v>
      </c>
      <c r="AE19" s="20">
        <v>0</v>
      </c>
      <c r="AF19" s="20">
        <v>0</v>
      </c>
      <c r="AG19" s="20">
        <v>0</v>
      </c>
      <c r="AH19" s="20">
        <v>0</v>
      </c>
    </row>
    <row r="20" spans="1:34" ht="14.25" hidden="1" customHeight="1" x14ac:dyDescent="0.25">
      <c r="A20" s="2"/>
      <c r="B20" s="2"/>
      <c r="C20" s="7" t="s">
        <v>416</v>
      </c>
      <c r="D20" s="20">
        <v>0</v>
      </c>
      <c r="E20" s="20">
        <v>0</v>
      </c>
      <c r="F20" s="20">
        <v>0</v>
      </c>
      <c r="G20" s="20">
        <v>0</v>
      </c>
      <c r="H20" s="20">
        <v>0</v>
      </c>
      <c r="I20" s="20">
        <v>0</v>
      </c>
      <c r="J20" s="20">
        <v>0</v>
      </c>
      <c r="K20" s="20">
        <v>0</v>
      </c>
      <c r="L20" s="20">
        <v>0</v>
      </c>
      <c r="M20" s="20">
        <v>0</v>
      </c>
      <c r="N20" s="20">
        <v>0</v>
      </c>
      <c r="O20" s="20">
        <v>0</v>
      </c>
      <c r="P20" s="20">
        <v>0</v>
      </c>
      <c r="Q20" s="20">
        <v>0</v>
      </c>
      <c r="R20" s="20">
        <v>0</v>
      </c>
      <c r="S20" s="20">
        <v>0</v>
      </c>
      <c r="T20" s="20">
        <v>0</v>
      </c>
      <c r="U20" s="20">
        <v>0</v>
      </c>
      <c r="V20" s="20">
        <v>0</v>
      </c>
      <c r="W20" s="20">
        <v>0</v>
      </c>
      <c r="X20" s="20">
        <v>0</v>
      </c>
      <c r="Y20" s="20">
        <v>0</v>
      </c>
      <c r="Z20" s="20">
        <v>0</v>
      </c>
      <c r="AA20" s="20">
        <v>0</v>
      </c>
      <c r="AB20" s="20">
        <v>0</v>
      </c>
      <c r="AC20" s="20">
        <v>0</v>
      </c>
      <c r="AD20" s="20">
        <v>0</v>
      </c>
      <c r="AE20" s="20">
        <v>0</v>
      </c>
      <c r="AF20" s="20">
        <v>0</v>
      </c>
      <c r="AG20" s="20">
        <v>0</v>
      </c>
      <c r="AH20" s="20">
        <v>0</v>
      </c>
    </row>
    <row r="21" spans="1:34" ht="14.25" hidden="1" customHeight="1" x14ac:dyDescent="0.25">
      <c r="A21" s="2"/>
      <c r="B21" s="2"/>
      <c r="C21" s="7" t="s">
        <v>417</v>
      </c>
      <c r="D21" s="20">
        <v>0</v>
      </c>
      <c r="E21" s="20">
        <v>0</v>
      </c>
      <c r="F21" s="20">
        <v>0</v>
      </c>
      <c r="G21" s="20">
        <v>0</v>
      </c>
      <c r="H21" s="20">
        <v>0</v>
      </c>
      <c r="I21" s="20">
        <v>0</v>
      </c>
      <c r="J21" s="20">
        <v>0</v>
      </c>
      <c r="K21" s="20">
        <v>0</v>
      </c>
      <c r="L21" s="20">
        <v>0</v>
      </c>
      <c r="M21" s="20">
        <v>0</v>
      </c>
      <c r="N21" s="20">
        <v>0</v>
      </c>
      <c r="O21" s="20">
        <v>0</v>
      </c>
      <c r="P21" s="20">
        <v>0</v>
      </c>
      <c r="Q21" s="20">
        <v>0</v>
      </c>
      <c r="R21" s="20">
        <v>0</v>
      </c>
      <c r="S21" s="20">
        <v>0</v>
      </c>
      <c r="T21" s="20">
        <v>0</v>
      </c>
      <c r="U21" s="20">
        <v>0</v>
      </c>
      <c r="V21" s="20">
        <v>0</v>
      </c>
      <c r="W21" s="20">
        <v>0</v>
      </c>
      <c r="X21" s="20">
        <v>0</v>
      </c>
      <c r="Y21" s="20">
        <v>0</v>
      </c>
      <c r="Z21" s="20">
        <v>0</v>
      </c>
      <c r="AA21" s="20">
        <v>0</v>
      </c>
      <c r="AB21" s="20">
        <v>0</v>
      </c>
      <c r="AC21" s="20">
        <v>0</v>
      </c>
      <c r="AD21" s="20">
        <v>0</v>
      </c>
      <c r="AE21" s="20">
        <v>0</v>
      </c>
      <c r="AF21" s="20">
        <v>0</v>
      </c>
      <c r="AG21" s="20">
        <v>0</v>
      </c>
      <c r="AH21" s="20">
        <v>0</v>
      </c>
    </row>
    <row r="22" spans="1:34" ht="14.25" hidden="1" customHeight="1" x14ac:dyDescent="0.25">
      <c r="A22" s="2"/>
      <c r="B22" s="2"/>
      <c r="C22" s="2"/>
    </row>
    <row r="23" spans="1:34" ht="14.25" hidden="1" customHeight="1" x14ac:dyDescent="0.25">
      <c r="A23" s="2"/>
      <c r="B23" s="1" t="s">
        <v>418</v>
      </c>
      <c r="C23" s="2"/>
    </row>
    <row r="24" spans="1:34" ht="14.25" hidden="1" customHeight="1" x14ac:dyDescent="0.25">
      <c r="A24" s="2"/>
      <c r="B24" s="2"/>
      <c r="C24" s="1" t="s">
        <v>401</v>
      </c>
      <c r="D24" s="7">
        <v>2020</v>
      </c>
      <c r="E24" s="7">
        <v>2021</v>
      </c>
      <c r="F24" s="7">
        <v>2022</v>
      </c>
      <c r="G24" s="7">
        <v>2023</v>
      </c>
      <c r="H24" s="7">
        <v>2024</v>
      </c>
      <c r="I24" s="7">
        <v>2025</v>
      </c>
      <c r="J24" s="7">
        <v>2026</v>
      </c>
      <c r="K24" s="7">
        <v>2027</v>
      </c>
      <c r="L24" s="7">
        <v>2028</v>
      </c>
      <c r="M24" s="7">
        <v>2029</v>
      </c>
      <c r="N24" s="7">
        <v>2030</v>
      </c>
      <c r="O24" s="7">
        <v>2031</v>
      </c>
      <c r="P24" s="7">
        <v>2032</v>
      </c>
      <c r="Q24" s="7">
        <v>2033</v>
      </c>
      <c r="R24" s="7">
        <v>2034</v>
      </c>
      <c r="S24" s="7">
        <v>2035</v>
      </c>
      <c r="T24" s="7">
        <v>2036</v>
      </c>
      <c r="U24" s="7">
        <v>2037</v>
      </c>
      <c r="V24" s="7">
        <v>2038</v>
      </c>
      <c r="W24" s="7">
        <v>2039</v>
      </c>
      <c r="X24" s="7">
        <v>2040</v>
      </c>
      <c r="Y24" s="7">
        <v>2041</v>
      </c>
      <c r="Z24" s="7">
        <v>2042</v>
      </c>
      <c r="AA24" s="7">
        <v>2043</v>
      </c>
      <c r="AB24" s="7">
        <v>2044</v>
      </c>
      <c r="AC24" s="7">
        <v>2045</v>
      </c>
      <c r="AD24" s="7">
        <v>2046</v>
      </c>
      <c r="AE24" s="7">
        <v>2047</v>
      </c>
      <c r="AF24" s="7">
        <v>2048</v>
      </c>
      <c r="AG24" s="7">
        <v>2049</v>
      </c>
      <c r="AH24" s="7">
        <v>2050</v>
      </c>
    </row>
    <row r="25" spans="1:34" ht="14.25" hidden="1" customHeight="1" x14ac:dyDescent="0.25">
      <c r="A25" s="2"/>
      <c r="B25" s="2"/>
      <c r="C25" s="7" t="s">
        <v>402</v>
      </c>
      <c r="D25" s="20">
        <v>1</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c r="AG25" s="20">
        <v>0</v>
      </c>
      <c r="AH25" s="20">
        <v>0</v>
      </c>
    </row>
    <row r="26" spans="1:34" ht="14.25" hidden="1" customHeight="1" x14ac:dyDescent="0.25">
      <c r="A26" s="2"/>
      <c r="B26" s="17" t="s">
        <v>152</v>
      </c>
      <c r="C26" s="7" t="s">
        <v>403</v>
      </c>
      <c r="D26" s="21">
        <v>0</v>
      </c>
      <c r="E26" s="21">
        <v>0</v>
      </c>
      <c r="F26" s="21">
        <v>0</v>
      </c>
      <c r="G26" s="21">
        <v>0</v>
      </c>
      <c r="H26" s="21">
        <v>0</v>
      </c>
      <c r="I26" s="21">
        <v>0</v>
      </c>
      <c r="J26" s="21">
        <v>0</v>
      </c>
      <c r="K26" s="21">
        <v>0</v>
      </c>
      <c r="L26" s="21">
        <v>0</v>
      </c>
      <c r="M26" s="21">
        <v>0</v>
      </c>
      <c r="N26" s="21">
        <v>0</v>
      </c>
      <c r="O26" s="21">
        <v>0</v>
      </c>
      <c r="P26" s="21">
        <v>0</v>
      </c>
      <c r="Q26" s="21">
        <v>0.1988155668358714</v>
      </c>
      <c r="R26" s="21">
        <v>0.99407783417935713</v>
      </c>
      <c r="S26" s="21">
        <v>2.7834179357021989</v>
      </c>
      <c r="T26" s="21">
        <v>5.9644670050761421</v>
      </c>
      <c r="U26" s="21">
        <v>12.12774957698816</v>
      </c>
      <c r="V26" s="21">
        <v>23.6590524534687</v>
      </c>
      <c r="W26" s="21">
        <v>44.733502538071058</v>
      </c>
      <c r="X26" s="21">
        <v>83.70135363790186</v>
      </c>
      <c r="Y26" s="21">
        <v>154.47969543147209</v>
      </c>
      <c r="Z26" s="21">
        <v>225.45685279187819</v>
      </c>
      <c r="AA26" s="21">
        <v>297.03045685279187</v>
      </c>
      <c r="AB26" s="21">
        <v>369.39932318104911</v>
      </c>
      <c r="AC26" s="21">
        <v>442.36463620981391</v>
      </c>
      <c r="AD26" s="21">
        <v>515.92639593908632</v>
      </c>
      <c r="AE26" s="21">
        <v>589.88578680203045</v>
      </c>
      <c r="AF26" s="21">
        <v>664.24280879864637</v>
      </c>
      <c r="AG26" s="21">
        <v>738.59983079526228</v>
      </c>
      <c r="AH26" s="21">
        <v>813.15566835871402</v>
      </c>
    </row>
    <row r="27" spans="1:34" ht="14.25" hidden="1" customHeight="1" x14ac:dyDescent="0.25">
      <c r="A27" s="2"/>
      <c r="B27" s="2"/>
      <c r="C27" s="7" t="s">
        <v>404</v>
      </c>
      <c r="D27" s="20">
        <v>0</v>
      </c>
      <c r="E27" s="20">
        <v>0</v>
      </c>
      <c r="F27" s="20">
        <v>0</v>
      </c>
      <c r="G27" s="20">
        <v>0</v>
      </c>
      <c r="H27" s="20">
        <v>0</v>
      </c>
      <c r="I27" s="20">
        <v>0</v>
      </c>
      <c r="J27" s="20">
        <v>0</v>
      </c>
      <c r="K27" s="20">
        <v>0</v>
      </c>
      <c r="L27" s="20">
        <v>0</v>
      </c>
      <c r="M27" s="20">
        <v>0</v>
      </c>
      <c r="N27" s="20">
        <v>0</v>
      </c>
      <c r="O27" s="20">
        <v>0</v>
      </c>
      <c r="P27" s="20">
        <v>0</v>
      </c>
      <c r="Q27" s="20">
        <v>0</v>
      </c>
      <c r="R27" s="20">
        <v>0</v>
      </c>
      <c r="S27" s="20">
        <v>0</v>
      </c>
      <c r="T27" s="20">
        <v>0</v>
      </c>
      <c r="U27" s="20">
        <v>0</v>
      </c>
      <c r="V27" s="20">
        <v>0</v>
      </c>
      <c r="W27" s="20">
        <v>0</v>
      </c>
      <c r="X27" s="20">
        <v>0</v>
      </c>
      <c r="Y27" s="20">
        <v>0</v>
      </c>
      <c r="Z27" s="20">
        <v>0</v>
      </c>
      <c r="AA27" s="20">
        <v>0</v>
      </c>
      <c r="AB27" s="20">
        <v>0</v>
      </c>
      <c r="AC27" s="20">
        <v>0</v>
      </c>
      <c r="AD27" s="20">
        <v>0</v>
      </c>
      <c r="AE27" s="20">
        <v>0</v>
      </c>
      <c r="AF27" s="20">
        <v>0</v>
      </c>
      <c r="AG27" s="20">
        <v>0</v>
      </c>
      <c r="AH27" s="20">
        <v>0</v>
      </c>
    </row>
    <row r="28" spans="1:34" ht="14.25" hidden="1" customHeight="1" x14ac:dyDescent="0.25">
      <c r="A28" s="2"/>
      <c r="B28" s="2"/>
      <c r="C28" s="7" t="s">
        <v>405</v>
      </c>
      <c r="D28" s="20">
        <v>0</v>
      </c>
      <c r="E28" s="20">
        <v>0</v>
      </c>
      <c r="F28" s="20">
        <v>0</v>
      </c>
      <c r="G28" s="20">
        <v>0</v>
      </c>
      <c r="H28" s="20">
        <v>0</v>
      </c>
      <c r="I28" s="20">
        <v>0</v>
      </c>
      <c r="J28" s="20">
        <v>0</v>
      </c>
      <c r="K28" s="20">
        <v>0</v>
      </c>
      <c r="L28" s="20">
        <v>0</v>
      </c>
      <c r="M28" s="20">
        <v>0</v>
      </c>
      <c r="N28" s="20">
        <v>0</v>
      </c>
      <c r="O28" s="20">
        <v>0</v>
      </c>
      <c r="P28" s="20">
        <v>0</v>
      </c>
      <c r="Q28" s="20">
        <v>0</v>
      </c>
      <c r="R28" s="20">
        <v>0</v>
      </c>
      <c r="S28" s="20">
        <v>0</v>
      </c>
      <c r="T28" s="20">
        <v>0</v>
      </c>
      <c r="U28" s="20">
        <v>0</v>
      </c>
      <c r="V28" s="20">
        <v>0</v>
      </c>
      <c r="W28" s="20">
        <v>0</v>
      </c>
      <c r="X28" s="20">
        <v>0</v>
      </c>
      <c r="Y28" s="20">
        <v>0</v>
      </c>
      <c r="Z28" s="20">
        <v>0</v>
      </c>
      <c r="AA28" s="20">
        <v>0</v>
      </c>
      <c r="AB28" s="20">
        <v>0</v>
      </c>
      <c r="AC28" s="20">
        <v>0</v>
      </c>
      <c r="AD28" s="20">
        <v>0</v>
      </c>
      <c r="AE28" s="20">
        <v>0</v>
      </c>
      <c r="AF28" s="20">
        <v>0</v>
      </c>
      <c r="AG28" s="20">
        <v>0</v>
      </c>
      <c r="AH28" s="20">
        <v>0</v>
      </c>
    </row>
    <row r="29" spans="1:34" ht="14.25" hidden="1" customHeight="1" x14ac:dyDescent="0.25">
      <c r="A29" s="2"/>
      <c r="B29" s="17" t="s">
        <v>154</v>
      </c>
      <c r="C29" s="7" t="s">
        <v>406</v>
      </c>
      <c r="D29" s="21">
        <v>3653.434856175973</v>
      </c>
      <c r="E29" s="21">
        <v>3653.434856175973</v>
      </c>
      <c r="F29" s="21">
        <v>3653.434856175973</v>
      </c>
      <c r="G29" s="21">
        <v>3653.434856175973</v>
      </c>
      <c r="H29" s="21">
        <v>3653.434856175973</v>
      </c>
      <c r="I29" s="21">
        <v>3653.434856175973</v>
      </c>
      <c r="J29" s="21">
        <v>3653.434856175973</v>
      </c>
      <c r="K29" s="21">
        <v>3653.434856175973</v>
      </c>
      <c r="L29" s="21">
        <v>3653.434856175973</v>
      </c>
      <c r="M29" s="21">
        <v>3653.434856175973</v>
      </c>
      <c r="N29" s="21">
        <v>3653.434856175973</v>
      </c>
      <c r="O29" s="21">
        <v>3653.434856175973</v>
      </c>
      <c r="P29" s="21">
        <v>3653.434856175973</v>
      </c>
      <c r="Q29" s="21">
        <v>3653.6336717428089</v>
      </c>
      <c r="R29" s="21">
        <v>3654.2301184433159</v>
      </c>
      <c r="S29" s="21">
        <v>3655.423011844332</v>
      </c>
      <c r="T29" s="21">
        <v>3657.808798646362</v>
      </c>
      <c r="U29" s="21">
        <v>3662.381556683587</v>
      </c>
      <c r="V29" s="21">
        <v>3670.731810490694</v>
      </c>
      <c r="W29" s="21">
        <v>3686.239424703891</v>
      </c>
      <c r="X29" s="21">
        <v>3714.8688663282569</v>
      </c>
      <c r="Y29" s="21">
        <v>3766.958544839255</v>
      </c>
      <c r="Z29" s="21">
        <v>3819.0482233502539</v>
      </c>
      <c r="AA29" s="21">
        <v>3871.5355329949239</v>
      </c>
      <c r="AB29" s="21">
        <v>3924.6192893401012</v>
      </c>
      <c r="AC29" s="21">
        <v>3978.1006768189509</v>
      </c>
      <c r="AD29" s="21">
        <v>4031.979695431472</v>
      </c>
      <c r="AE29" s="21">
        <v>4086.0575296108291</v>
      </c>
      <c r="AF29" s="21">
        <v>4140.5329949238576</v>
      </c>
      <c r="AG29" s="21">
        <v>4194.8096446700511</v>
      </c>
      <c r="AH29" s="21">
        <v>4249.4839255499164</v>
      </c>
    </row>
    <row r="30" spans="1:34" ht="14.25" hidden="1" customHeight="1" x14ac:dyDescent="0.25">
      <c r="A30" s="2"/>
      <c r="B30" s="17" t="s">
        <v>153</v>
      </c>
      <c r="C30" s="7" t="s">
        <v>407</v>
      </c>
      <c r="D30" s="21">
        <v>4956403.8874788499</v>
      </c>
      <c r="E30" s="21">
        <v>5568996.5989847714</v>
      </c>
      <c r="F30" s="21">
        <v>6160550.4483925551</v>
      </c>
      <c r="G30" s="21">
        <v>6753005.1311336709</v>
      </c>
      <c r="H30" s="21">
        <v>7347731.679357022</v>
      </c>
      <c r="I30" s="21">
        <v>7946805.5287648048</v>
      </c>
      <c r="J30" s="21">
        <v>8552755.2157360408</v>
      </c>
      <c r="K30" s="21">
        <v>9165121.2774957698</v>
      </c>
      <c r="L30" s="21">
        <v>9784793.0160744488</v>
      </c>
      <c r="M30" s="21">
        <v>10413117.804568529</v>
      </c>
      <c r="N30" s="21">
        <v>11053480.875634519</v>
      </c>
      <c r="O30" s="21">
        <v>11703163.42639594</v>
      </c>
      <c r="P30" s="21">
        <v>12359142.466159049</v>
      </c>
      <c r="Q30" s="21">
        <v>13022427.18274112</v>
      </c>
      <c r="R30" s="21">
        <v>13694045.65143824</v>
      </c>
      <c r="S30" s="21">
        <v>14372062.00507614</v>
      </c>
      <c r="T30" s="21">
        <v>15055082.546531299</v>
      </c>
      <c r="U30" s="21">
        <v>15746395.486463619</v>
      </c>
      <c r="V30" s="21">
        <v>16446071.006768189</v>
      </c>
      <c r="W30" s="21">
        <v>17152801.099830799</v>
      </c>
      <c r="X30" s="21">
        <v>17869450.101522841</v>
      </c>
      <c r="Y30" s="21">
        <v>18591972.115059219</v>
      </c>
      <c r="Z30" s="21">
        <v>19322254.496615909</v>
      </c>
      <c r="AA30" s="21">
        <v>20059866.01522842</v>
      </c>
      <c r="AB30" s="21">
        <v>20804787.385786802</v>
      </c>
      <c r="AC30" s="21">
        <v>21560108.20219966</v>
      </c>
      <c r="AD30" s="21">
        <v>22326260.68950931</v>
      </c>
      <c r="AE30" s="21">
        <v>23103725.782571912</v>
      </c>
      <c r="AF30" s="21">
        <v>23890967.034686971</v>
      </c>
      <c r="AG30" s="21">
        <v>24689733.227580369</v>
      </c>
      <c r="AH30" s="21">
        <v>25498378.565989841</v>
      </c>
    </row>
    <row r="31" spans="1:34" ht="14.25" hidden="1" customHeight="1" x14ac:dyDescent="0.25">
      <c r="A31" s="2"/>
      <c r="B31" s="2"/>
      <c r="C31" s="7" t="s">
        <v>408</v>
      </c>
      <c r="D31" s="20">
        <v>0</v>
      </c>
      <c r="E31" s="20">
        <v>0</v>
      </c>
      <c r="F31" s="20">
        <v>0</v>
      </c>
      <c r="G31" s="20">
        <v>0</v>
      </c>
      <c r="H31" s="20">
        <v>0</v>
      </c>
      <c r="I31" s="20">
        <v>0</v>
      </c>
      <c r="J31" s="20">
        <v>0</v>
      </c>
      <c r="K31" s="20">
        <v>0</v>
      </c>
      <c r="L31" s="20">
        <v>0</v>
      </c>
      <c r="M31" s="20">
        <v>0</v>
      </c>
      <c r="N31" s="20">
        <v>0</v>
      </c>
      <c r="O31" s="20">
        <v>0</v>
      </c>
      <c r="P31" s="20">
        <v>0</v>
      </c>
      <c r="Q31" s="20">
        <v>0</v>
      </c>
      <c r="R31" s="20">
        <v>0</v>
      </c>
      <c r="S31" s="20">
        <v>0</v>
      </c>
      <c r="T31" s="20">
        <v>0</v>
      </c>
      <c r="U31" s="20">
        <v>0</v>
      </c>
      <c r="V31" s="20">
        <v>0</v>
      </c>
      <c r="W31" s="20">
        <v>0</v>
      </c>
      <c r="X31" s="20">
        <v>0</v>
      </c>
      <c r="Y31" s="20">
        <v>0</v>
      </c>
      <c r="Z31" s="20">
        <v>0</v>
      </c>
      <c r="AA31" s="20">
        <v>0</v>
      </c>
      <c r="AB31" s="20">
        <v>0</v>
      </c>
      <c r="AC31" s="20">
        <v>0</v>
      </c>
      <c r="AD31" s="20">
        <v>0</v>
      </c>
      <c r="AE31" s="20">
        <v>0</v>
      </c>
      <c r="AF31" s="20">
        <v>0</v>
      </c>
      <c r="AG31" s="20">
        <v>0</v>
      </c>
      <c r="AH31" s="20">
        <v>0</v>
      </c>
    </row>
    <row r="32" spans="1:34" ht="14.25" hidden="1" customHeight="1" x14ac:dyDescent="0.25">
      <c r="A32" s="2"/>
      <c r="B32" s="2"/>
      <c r="C32" s="7" t="s">
        <v>409</v>
      </c>
      <c r="D32" s="20">
        <v>0</v>
      </c>
      <c r="E32" s="20">
        <v>0</v>
      </c>
      <c r="F32" s="20">
        <v>0</v>
      </c>
      <c r="G32" s="20">
        <v>0</v>
      </c>
      <c r="H32" s="20">
        <v>0</v>
      </c>
      <c r="I32" s="20">
        <v>0</v>
      </c>
      <c r="J32" s="20">
        <v>0</v>
      </c>
      <c r="K32" s="20">
        <v>0</v>
      </c>
      <c r="L32" s="20">
        <v>0</v>
      </c>
      <c r="M32" s="20">
        <v>0</v>
      </c>
      <c r="N32" s="20">
        <v>0</v>
      </c>
      <c r="O32" s="20">
        <v>0</v>
      </c>
      <c r="P32" s="20">
        <v>0</v>
      </c>
      <c r="Q32" s="20">
        <v>0</v>
      </c>
      <c r="R32" s="20">
        <v>0</v>
      </c>
      <c r="S32" s="20">
        <v>0</v>
      </c>
      <c r="T32" s="20">
        <v>0</v>
      </c>
      <c r="U32" s="20">
        <v>0</v>
      </c>
      <c r="V32" s="20">
        <v>0</v>
      </c>
      <c r="W32" s="20">
        <v>0</v>
      </c>
      <c r="X32" s="20">
        <v>0</v>
      </c>
      <c r="Y32" s="20">
        <v>0</v>
      </c>
      <c r="Z32" s="20">
        <v>0</v>
      </c>
      <c r="AA32" s="20">
        <v>0</v>
      </c>
      <c r="AB32" s="20">
        <v>0</v>
      </c>
      <c r="AC32" s="20">
        <v>0</v>
      </c>
      <c r="AD32" s="20">
        <v>0</v>
      </c>
      <c r="AE32" s="20">
        <v>0</v>
      </c>
      <c r="AF32" s="20">
        <v>0</v>
      </c>
      <c r="AG32" s="20">
        <v>0</v>
      </c>
      <c r="AH32" s="20">
        <v>0</v>
      </c>
    </row>
    <row r="33" spans="1:34" ht="14.25" hidden="1" customHeight="1" x14ac:dyDescent="0.25">
      <c r="A33" s="2"/>
      <c r="B33" s="2"/>
      <c r="C33" s="7" t="s">
        <v>410</v>
      </c>
      <c r="D33" s="20">
        <v>0</v>
      </c>
      <c r="E33" s="20">
        <v>0</v>
      </c>
      <c r="F33" s="20">
        <v>0</v>
      </c>
      <c r="G33" s="20">
        <v>0</v>
      </c>
      <c r="H33" s="20">
        <v>0</v>
      </c>
      <c r="I33" s="20">
        <v>0</v>
      </c>
      <c r="J33" s="20">
        <v>0</v>
      </c>
      <c r="K33" s="20">
        <v>0</v>
      </c>
      <c r="L33" s="20">
        <v>0</v>
      </c>
      <c r="M33" s="20">
        <v>0</v>
      </c>
      <c r="N33" s="20">
        <v>0</v>
      </c>
      <c r="O33" s="20">
        <v>0</v>
      </c>
      <c r="P33" s="20">
        <v>0</v>
      </c>
      <c r="Q33" s="20">
        <v>0</v>
      </c>
      <c r="R33" s="20">
        <v>0</v>
      </c>
      <c r="S33" s="20">
        <v>0</v>
      </c>
      <c r="T33" s="20">
        <v>0</v>
      </c>
      <c r="U33" s="20">
        <v>0</v>
      </c>
      <c r="V33" s="20">
        <v>0</v>
      </c>
      <c r="W33" s="20">
        <v>0</v>
      </c>
      <c r="X33" s="20">
        <v>0</v>
      </c>
      <c r="Y33" s="20">
        <v>0</v>
      </c>
      <c r="Z33" s="20">
        <v>0</v>
      </c>
      <c r="AA33" s="20">
        <v>0</v>
      </c>
      <c r="AB33" s="20">
        <v>0</v>
      </c>
      <c r="AC33" s="20">
        <v>0</v>
      </c>
      <c r="AD33" s="20">
        <v>0</v>
      </c>
      <c r="AE33" s="20">
        <v>0</v>
      </c>
      <c r="AF33" s="20">
        <v>0</v>
      </c>
      <c r="AG33" s="20">
        <v>0</v>
      </c>
      <c r="AH33" s="20">
        <v>0</v>
      </c>
    </row>
    <row r="34" spans="1:34" ht="14.25" hidden="1" customHeight="1" x14ac:dyDescent="0.25">
      <c r="A34" s="2"/>
      <c r="B34" s="2"/>
      <c r="C34" s="7" t="s">
        <v>411</v>
      </c>
      <c r="D34" s="20">
        <v>0</v>
      </c>
      <c r="E34" s="20">
        <v>0</v>
      </c>
      <c r="F34" s="20">
        <v>0</v>
      </c>
      <c r="G34" s="20">
        <v>0</v>
      </c>
      <c r="H34" s="20">
        <v>0</v>
      </c>
      <c r="I34" s="20">
        <v>0</v>
      </c>
      <c r="J34" s="20">
        <v>0</v>
      </c>
      <c r="K34" s="20">
        <v>0</v>
      </c>
      <c r="L34" s="20">
        <v>0</v>
      </c>
      <c r="M34" s="20">
        <v>0</v>
      </c>
      <c r="N34" s="20">
        <v>0</v>
      </c>
      <c r="O34" s="20">
        <v>0</v>
      </c>
      <c r="P34" s="20">
        <v>0</v>
      </c>
      <c r="Q34" s="20">
        <v>0</v>
      </c>
      <c r="R34" s="20">
        <v>0</v>
      </c>
      <c r="S34" s="20">
        <v>0</v>
      </c>
      <c r="T34" s="20">
        <v>0</v>
      </c>
      <c r="U34" s="20">
        <v>0</v>
      </c>
      <c r="V34" s="20">
        <v>0</v>
      </c>
      <c r="W34" s="20">
        <v>0</v>
      </c>
      <c r="X34" s="20">
        <v>0</v>
      </c>
      <c r="Y34" s="20">
        <v>0</v>
      </c>
      <c r="Z34" s="20">
        <v>0</v>
      </c>
      <c r="AA34" s="20">
        <v>0</v>
      </c>
      <c r="AB34" s="20">
        <v>0</v>
      </c>
      <c r="AC34" s="20">
        <v>0</v>
      </c>
      <c r="AD34" s="20">
        <v>0</v>
      </c>
      <c r="AE34" s="20">
        <v>0</v>
      </c>
      <c r="AF34" s="20">
        <v>0</v>
      </c>
      <c r="AG34" s="20">
        <v>0</v>
      </c>
      <c r="AH34" s="20">
        <v>0</v>
      </c>
    </row>
    <row r="35" spans="1:34" ht="14.25" hidden="1" customHeight="1" x14ac:dyDescent="0.25">
      <c r="A35" s="2"/>
      <c r="B35" s="2"/>
      <c r="C35" s="7" t="s">
        <v>412</v>
      </c>
      <c r="D35" s="20">
        <v>0</v>
      </c>
      <c r="E35" s="20">
        <v>0</v>
      </c>
      <c r="F35" s="20">
        <v>0</v>
      </c>
      <c r="G35" s="20">
        <v>0</v>
      </c>
      <c r="H35" s="20">
        <v>0</v>
      </c>
      <c r="I35" s="20">
        <v>0</v>
      </c>
      <c r="J35" s="20">
        <v>0</v>
      </c>
      <c r="K35" s="20">
        <v>0</v>
      </c>
      <c r="L35" s="20">
        <v>0</v>
      </c>
      <c r="M35" s="20">
        <v>0</v>
      </c>
      <c r="N35" s="20">
        <v>0</v>
      </c>
      <c r="O35" s="20">
        <v>0</v>
      </c>
      <c r="P35" s="20">
        <v>0</v>
      </c>
      <c r="Q35" s="20">
        <v>0</v>
      </c>
      <c r="R35" s="20">
        <v>0</v>
      </c>
      <c r="S35" s="20">
        <v>0</v>
      </c>
      <c r="T35" s="20">
        <v>0</v>
      </c>
      <c r="U35" s="20">
        <v>0</v>
      </c>
      <c r="V35" s="20">
        <v>0</v>
      </c>
      <c r="W35" s="20">
        <v>0</v>
      </c>
      <c r="X35" s="20">
        <v>0</v>
      </c>
      <c r="Y35" s="20">
        <v>0</v>
      </c>
      <c r="Z35" s="20">
        <v>0</v>
      </c>
      <c r="AA35" s="20">
        <v>0</v>
      </c>
      <c r="AB35" s="20">
        <v>0</v>
      </c>
      <c r="AC35" s="20">
        <v>0</v>
      </c>
      <c r="AD35" s="20">
        <v>0</v>
      </c>
      <c r="AE35" s="20">
        <v>0</v>
      </c>
      <c r="AF35" s="20">
        <v>0</v>
      </c>
      <c r="AG35" s="20">
        <v>0</v>
      </c>
      <c r="AH35" s="20">
        <v>0</v>
      </c>
    </row>
    <row r="36" spans="1:34" ht="14.25" hidden="1" customHeight="1" x14ac:dyDescent="0.25">
      <c r="A36" s="2"/>
      <c r="B36" s="2"/>
      <c r="C36" s="7" t="s">
        <v>413</v>
      </c>
      <c r="D36" s="20">
        <v>0</v>
      </c>
      <c r="E36" s="20">
        <v>0</v>
      </c>
      <c r="F36" s="20">
        <v>0</v>
      </c>
      <c r="G36" s="20">
        <v>0</v>
      </c>
      <c r="H36" s="20">
        <v>0</v>
      </c>
      <c r="I36" s="20">
        <v>0</v>
      </c>
      <c r="J36" s="20">
        <v>0</v>
      </c>
      <c r="K36" s="20">
        <v>0</v>
      </c>
      <c r="L36" s="20">
        <v>0</v>
      </c>
      <c r="M36" s="20">
        <v>0</v>
      </c>
      <c r="N36" s="20">
        <v>0</v>
      </c>
      <c r="O36" s="20">
        <v>0</v>
      </c>
      <c r="P36" s="20">
        <v>0</v>
      </c>
      <c r="Q36" s="20">
        <v>0</v>
      </c>
      <c r="R36" s="20">
        <v>0</v>
      </c>
      <c r="S36" s="20">
        <v>0</v>
      </c>
      <c r="T36" s="20">
        <v>0</v>
      </c>
      <c r="U36" s="20">
        <v>0</v>
      </c>
      <c r="V36" s="20">
        <v>0</v>
      </c>
      <c r="W36" s="20">
        <v>0</v>
      </c>
      <c r="X36" s="20">
        <v>0</v>
      </c>
      <c r="Y36" s="20">
        <v>0</v>
      </c>
      <c r="Z36" s="20">
        <v>0</v>
      </c>
      <c r="AA36" s="20">
        <v>0</v>
      </c>
      <c r="AB36" s="20">
        <v>0</v>
      </c>
      <c r="AC36" s="20">
        <v>0</v>
      </c>
      <c r="AD36" s="20">
        <v>0</v>
      </c>
      <c r="AE36" s="20">
        <v>0</v>
      </c>
      <c r="AF36" s="20">
        <v>0</v>
      </c>
      <c r="AG36" s="20">
        <v>0</v>
      </c>
      <c r="AH36" s="20">
        <v>0</v>
      </c>
    </row>
    <row r="37" spans="1:34" ht="14.25" hidden="1" customHeight="1" x14ac:dyDescent="0.25">
      <c r="A37" s="2"/>
      <c r="B37" s="2"/>
      <c r="C37" s="7" t="s">
        <v>414</v>
      </c>
      <c r="D37" s="20">
        <v>0</v>
      </c>
      <c r="E37" s="20">
        <v>0</v>
      </c>
      <c r="F37" s="20">
        <v>0</v>
      </c>
      <c r="G37" s="20">
        <v>0</v>
      </c>
      <c r="H37" s="20">
        <v>0</v>
      </c>
      <c r="I37" s="20">
        <v>0</v>
      </c>
      <c r="J37" s="20">
        <v>0</v>
      </c>
      <c r="K37" s="20">
        <v>0</v>
      </c>
      <c r="L37" s="20">
        <v>0</v>
      </c>
      <c r="M37" s="20">
        <v>0</v>
      </c>
      <c r="N37" s="20">
        <v>0</v>
      </c>
      <c r="O37" s="20">
        <v>0</v>
      </c>
      <c r="P37" s="20">
        <v>0</v>
      </c>
      <c r="Q37" s="20">
        <v>0</v>
      </c>
      <c r="R37" s="20">
        <v>0</v>
      </c>
      <c r="S37" s="20">
        <v>0</v>
      </c>
      <c r="T37" s="20">
        <v>0</v>
      </c>
      <c r="U37" s="20">
        <v>0</v>
      </c>
      <c r="V37" s="20">
        <v>0</v>
      </c>
      <c r="W37" s="20">
        <v>0</v>
      </c>
      <c r="X37" s="20">
        <v>0</v>
      </c>
      <c r="Y37" s="20">
        <v>0</v>
      </c>
      <c r="Z37" s="20">
        <v>0</v>
      </c>
      <c r="AA37" s="20">
        <v>0</v>
      </c>
      <c r="AB37" s="20">
        <v>0</v>
      </c>
      <c r="AC37" s="20">
        <v>0</v>
      </c>
      <c r="AD37" s="20">
        <v>0</v>
      </c>
      <c r="AE37" s="20">
        <v>0</v>
      </c>
      <c r="AF37" s="20">
        <v>0</v>
      </c>
      <c r="AG37" s="20">
        <v>0</v>
      </c>
      <c r="AH37" s="20">
        <v>0</v>
      </c>
    </row>
    <row r="38" spans="1:34" ht="14.25" hidden="1" customHeight="1" x14ac:dyDescent="0.25">
      <c r="A38" s="2"/>
      <c r="B38" s="2"/>
      <c r="C38" s="7" t="s">
        <v>415</v>
      </c>
      <c r="D38" s="20">
        <v>0</v>
      </c>
      <c r="E38" s="20">
        <v>0</v>
      </c>
      <c r="F38" s="20">
        <v>0</v>
      </c>
      <c r="G38" s="20">
        <v>0</v>
      </c>
      <c r="H38" s="20">
        <v>0</v>
      </c>
      <c r="I38" s="20">
        <v>0</v>
      </c>
      <c r="J38" s="20">
        <v>0</v>
      </c>
      <c r="K38" s="20">
        <v>0</v>
      </c>
      <c r="L38" s="20">
        <v>0</v>
      </c>
      <c r="M38" s="20">
        <v>0</v>
      </c>
      <c r="N38" s="20">
        <v>0</v>
      </c>
      <c r="O38" s="20">
        <v>0</v>
      </c>
      <c r="P38" s="20">
        <v>0</v>
      </c>
      <c r="Q38" s="20">
        <v>0</v>
      </c>
      <c r="R38" s="20">
        <v>0</v>
      </c>
      <c r="S38" s="20">
        <v>0</v>
      </c>
      <c r="T38" s="20">
        <v>0</v>
      </c>
      <c r="U38" s="20">
        <v>0</v>
      </c>
      <c r="V38" s="20">
        <v>0</v>
      </c>
      <c r="W38" s="20">
        <v>0</v>
      </c>
      <c r="X38" s="20">
        <v>0</v>
      </c>
      <c r="Y38" s="20">
        <v>0</v>
      </c>
      <c r="Z38" s="20">
        <v>0</v>
      </c>
      <c r="AA38" s="20">
        <v>0</v>
      </c>
      <c r="AB38" s="20">
        <v>0</v>
      </c>
      <c r="AC38" s="20">
        <v>0</v>
      </c>
      <c r="AD38" s="20">
        <v>0</v>
      </c>
      <c r="AE38" s="20">
        <v>0</v>
      </c>
      <c r="AF38" s="20">
        <v>0</v>
      </c>
      <c r="AG38" s="20">
        <v>0</v>
      </c>
      <c r="AH38" s="20">
        <v>0</v>
      </c>
    </row>
    <row r="39" spans="1:34" ht="14.25" hidden="1" customHeight="1" x14ac:dyDescent="0.25">
      <c r="A39" s="2"/>
      <c r="B39" s="2"/>
      <c r="C39" s="7" t="s">
        <v>416</v>
      </c>
      <c r="D39" s="20">
        <v>0</v>
      </c>
      <c r="E39" s="20">
        <v>0</v>
      </c>
      <c r="F39" s="20">
        <v>0</v>
      </c>
      <c r="G39" s="20">
        <v>0</v>
      </c>
      <c r="H39" s="20">
        <v>0</v>
      </c>
      <c r="I39" s="20">
        <v>0</v>
      </c>
      <c r="J39" s="20">
        <v>0</v>
      </c>
      <c r="K39" s="20">
        <v>0</v>
      </c>
      <c r="L39" s="20">
        <v>0</v>
      </c>
      <c r="M39" s="20">
        <v>0</v>
      </c>
      <c r="N39" s="20">
        <v>0</v>
      </c>
      <c r="O39" s="20">
        <v>0</v>
      </c>
      <c r="P39" s="20">
        <v>0</v>
      </c>
      <c r="Q39" s="20">
        <v>0</v>
      </c>
      <c r="R39" s="20">
        <v>0</v>
      </c>
      <c r="S39" s="20">
        <v>0</v>
      </c>
      <c r="T39" s="20">
        <v>0</v>
      </c>
      <c r="U39" s="20">
        <v>0</v>
      </c>
      <c r="V39" s="20">
        <v>0</v>
      </c>
      <c r="W39" s="20">
        <v>0</v>
      </c>
      <c r="X39" s="20">
        <v>0</v>
      </c>
      <c r="Y39" s="20">
        <v>0</v>
      </c>
      <c r="Z39" s="20">
        <v>0</v>
      </c>
      <c r="AA39" s="20">
        <v>0</v>
      </c>
      <c r="AB39" s="20">
        <v>0</v>
      </c>
      <c r="AC39" s="20">
        <v>0</v>
      </c>
      <c r="AD39" s="20">
        <v>0</v>
      </c>
      <c r="AE39" s="20">
        <v>0</v>
      </c>
      <c r="AF39" s="20">
        <v>0</v>
      </c>
      <c r="AG39" s="20">
        <v>0</v>
      </c>
      <c r="AH39" s="20">
        <v>0</v>
      </c>
    </row>
    <row r="40" spans="1:34" ht="14.1" hidden="1" customHeight="1" x14ac:dyDescent="0.25">
      <c r="A40" s="2"/>
      <c r="B40" s="2"/>
      <c r="C40" s="7" t="s">
        <v>417</v>
      </c>
      <c r="D40" s="20">
        <v>0</v>
      </c>
      <c r="E40" s="20">
        <v>0</v>
      </c>
      <c r="F40" s="20">
        <v>0</v>
      </c>
      <c r="G40" s="20">
        <v>0</v>
      </c>
      <c r="H40" s="20">
        <v>0</v>
      </c>
      <c r="I40" s="20">
        <v>0</v>
      </c>
      <c r="J40" s="20">
        <v>0</v>
      </c>
      <c r="K40" s="20">
        <v>0</v>
      </c>
      <c r="L40" s="20">
        <v>0</v>
      </c>
      <c r="M40" s="20">
        <v>0</v>
      </c>
      <c r="N40" s="20">
        <v>0</v>
      </c>
      <c r="O40" s="20">
        <v>0</v>
      </c>
      <c r="P40" s="20">
        <v>0</v>
      </c>
      <c r="Q40" s="20">
        <v>0</v>
      </c>
      <c r="R40" s="20">
        <v>0</v>
      </c>
      <c r="S40" s="20">
        <v>0</v>
      </c>
      <c r="T40" s="20">
        <v>0</v>
      </c>
      <c r="U40" s="20">
        <v>0</v>
      </c>
      <c r="V40" s="20">
        <v>0</v>
      </c>
      <c r="W40" s="20">
        <v>0</v>
      </c>
      <c r="X40" s="20">
        <v>0</v>
      </c>
      <c r="Y40" s="20">
        <v>0</v>
      </c>
      <c r="Z40" s="20">
        <v>0</v>
      </c>
      <c r="AA40" s="20">
        <v>0</v>
      </c>
      <c r="AB40" s="20">
        <v>0</v>
      </c>
      <c r="AC40" s="20">
        <v>0</v>
      </c>
      <c r="AD40" s="20">
        <v>0</v>
      </c>
      <c r="AE40" s="20">
        <v>0</v>
      </c>
      <c r="AF40" s="20">
        <v>0</v>
      </c>
      <c r="AG40" s="20">
        <v>0</v>
      </c>
      <c r="AH40" s="20">
        <v>0</v>
      </c>
    </row>
    <row r="41" spans="1:34" s="68" customFormat="1" ht="14.1" hidden="1" customHeight="1" x14ac:dyDescent="0.25">
      <c r="A41" s="76"/>
      <c r="B41" s="76"/>
      <c r="C41" s="77"/>
      <c r="D41" s="78"/>
      <c r="E41" s="78"/>
      <c r="F41" s="78"/>
      <c r="G41" s="78"/>
      <c r="H41" s="78"/>
      <c r="I41" s="78"/>
      <c r="J41" s="78"/>
      <c r="K41" s="78"/>
      <c r="L41" s="78"/>
      <c r="M41" s="78"/>
      <c r="N41" s="78"/>
      <c r="O41" s="78"/>
      <c r="P41" s="78"/>
      <c r="Q41" s="78"/>
      <c r="R41" s="78"/>
      <c r="S41" s="78"/>
      <c r="T41" s="78"/>
      <c r="U41" s="78"/>
      <c r="V41" s="78"/>
      <c r="W41" s="78"/>
      <c r="X41" s="78"/>
      <c r="Y41" s="78"/>
      <c r="Z41" s="78"/>
      <c r="AA41" s="78"/>
      <c r="AB41" s="78"/>
      <c r="AC41" s="78"/>
      <c r="AD41" s="78"/>
      <c r="AE41" s="78"/>
      <c r="AF41" s="78"/>
      <c r="AG41" s="78"/>
      <c r="AH41" s="78"/>
    </row>
    <row r="42" spans="1:34" s="68" customFormat="1" ht="14.1" hidden="1" customHeight="1" x14ac:dyDescent="0.25">
      <c r="A42" s="76"/>
      <c r="B42" s="1" t="s">
        <v>515</v>
      </c>
      <c r="C42" s="1" t="s">
        <v>516</v>
      </c>
      <c r="D42" s="7">
        <v>2020</v>
      </c>
      <c r="E42" s="7">
        <v>2021</v>
      </c>
      <c r="F42" s="7">
        <v>2022</v>
      </c>
      <c r="G42" s="7">
        <v>2023</v>
      </c>
      <c r="H42" s="7">
        <v>2024</v>
      </c>
      <c r="I42" s="7">
        <v>2025</v>
      </c>
      <c r="J42" s="7">
        <v>2026</v>
      </c>
      <c r="K42" s="7">
        <v>2027</v>
      </c>
      <c r="L42" s="7">
        <v>2028</v>
      </c>
      <c r="M42" s="7">
        <v>2029</v>
      </c>
      <c r="N42" s="7">
        <v>2030</v>
      </c>
      <c r="O42" s="7">
        <v>2031</v>
      </c>
      <c r="P42" s="7">
        <v>2032</v>
      </c>
      <c r="Q42" s="7">
        <v>2033</v>
      </c>
      <c r="R42" s="7">
        <v>2034</v>
      </c>
      <c r="S42" s="7">
        <v>2035</v>
      </c>
      <c r="T42" s="7">
        <v>2036</v>
      </c>
      <c r="U42" s="7">
        <v>2037</v>
      </c>
      <c r="V42" s="7">
        <v>2038</v>
      </c>
      <c r="W42" s="7">
        <v>2039</v>
      </c>
      <c r="X42" s="7">
        <v>2040</v>
      </c>
      <c r="Y42" s="7">
        <v>2041</v>
      </c>
      <c r="Z42" s="7">
        <v>2042</v>
      </c>
      <c r="AA42" s="7">
        <v>2043</v>
      </c>
      <c r="AB42" s="7">
        <v>2044</v>
      </c>
      <c r="AC42" s="7">
        <v>2045</v>
      </c>
      <c r="AD42" s="7">
        <v>2046</v>
      </c>
      <c r="AE42" s="7">
        <v>2047</v>
      </c>
      <c r="AF42" s="7">
        <v>2048</v>
      </c>
      <c r="AG42" s="7">
        <v>2049</v>
      </c>
      <c r="AH42" s="7">
        <v>2050</v>
      </c>
    </row>
    <row r="43" spans="1:34" s="68" customFormat="1" ht="14.1" hidden="1" customHeight="1" x14ac:dyDescent="0.25">
      <c r="A43" s="76"/>
      <c r="B43" s="76"/>
      <c r="C43" s="7" t="s">
        <v>402</v>
      </c>
      <c r="D43" s="84">
        <f>SUM(D6,D25)/D$60</f>
        <v>4.0083318789769164E-8</v>
      </c>
      <c r="E43" s="84">
        <f t="shared" ref="E43:AH51" si="0">SUM(E6,E25)/E$60</f>
        <v>0</v>
      </c>
      <c r="F43" s="84">
        <f t="shared" si="0"/>
        <v>0</v>
      </c>
      <c r="G43" s="84">
        <f t="shared" si="0"/>
        <v>0</v>
      </c>
      <c r="H43" s="84">
        <f t="shared" si="0"/>
        <v>0</v>
      </c>
      <c r="I43" s="84">
        <f t="shared" si="0"/>
        <v>0</v>
      </c>
      <c r="J43" s="84">
        <f t="shared" si="0"/>
        <v>0</v>
      </c>
      <c r="K43" s="84">
        <f t="shared" si="0"/>
        <v>0</v>
      </c>
      <c r="L43" s="84">
        <f t="shared" si="0"/>
        <v>0</v>
      </c>
      <c r="M43" s="84">
        <f t="shared" si="0"/>
        <v>0</v>
      </c>
      <c r="N43" s="84">
        <f t="shared" si="0"/>
        <v>0</v>
      </c>
      <c r="O43" s="84">
        <f t="shared" si="0"/>
        <v>0</v>
      </c>
      <c r="P43" s="84">
        <f t="shared" si="0"/>
        <v>0</v>
      </c>
      <c r="Q43" s="84">
        <f t="shared" si="0"/>
        <v>0</v>
      </c>
      <c r="R43" s="84">
        <f t="shared" si="0"/>
        <v>0</v>
      </c>
      <c r="S43" s="84">
        <f t="shared" si="0"/>
        <v>0</v>
      </c>
      <c r="T43" s="84">
        <f t="shared" si="0"/>
        <v>0</v>
      </c>
      <c r="U43" s="84">
        <f t="shared" si="0"/>
        <v>0</v>
      </c>
      <c r="V43" s="84">
        <f t="shared" si="0"/>
        <v>0</v>
      </c>
      <c r="W43" s="84">
        <f t="shared" si="0"/>
        <v>0</v>
      </c>
      <c r="X43" s="84">
        <f t="shared" si="0"/>
        <v>0</v>
      </c>
      <c r="Y43" s="84">
        <f t="shared" si="0"/>
        <v>0</v>
      </c>
      <c r="Z43" s="84">
        <f t="shared" si="0"/>
        <v>0</v>
      </c>
      <c r="AA43" s="84">
        <f t="shared" si="0"/>
        <v>0</v>
      </c>
      <c r="AB43" s="84">
        <f t="shared" si="0"/>
        <v>0</v>
      </c>
      <c r="AC43" s="84">
        <f t="shared" si="0"/>
        <v>0</v>
      </c>
      <c r="AD43" s="84">
        <f t="shared" si="0"/>
        <v>0</v>
      </c>
      <c r="AE43" s="84">
        <f t="shared" si="0"/>
        <v>0</v>
      </c>
      <c r="AF43" s="84">
        <f t="shared" si="0"/>
        <v>0</v>
      </c>
      <c r="AG43" s="84">
        <f t="shared" si="0"/>
        <v>0</v>
      </c>
      <c r="AH43" s="84">
        <f t="shared" si="0"/>
        <v>0</v>
      </c>
    </row>
    <row r="44" spans="1:34" s="68" customFormat="1" ht="14.1" hidden="1" customHeight="1" x14ac:dyDescent="0.25">
      <c r="A44" s="76"/>
      <c r="B44" s="76"/>
      <c r="C44" s="7" t="s">
        <v>403</v>
      </c>
      <c r="D44" s="84">
        <f t="shared" ref="D44:S58" si="1">SUM(D7,D26)/D$60</f>
        <v>0</v>
      </c>
      <c r="E44" s="84">
        <f t="shared" si="1"/>
        <v>0</v>
      </c>
      <c r="F44" s="84">
        <f t="shared" si="1"/>
        <v>0</v>
      </c>
      <c r="G44" s="84">
        <f t="shared" si="1"/>
        <v>0</v>
      </c>
      <c r="H44" s="84">
        <f t="shared" si="1"/>
        <v>0</v>
      </c>
      <c r="I44" s="84">
        <f t="shared" si="1"/>
        <v>0</v>
      </c>
      <c r="J44" s="84">
        <f t="shared" si="1"/>
        <v>0</v>
      </c>
      <c r="K44" s="84">
        <f t="shared" si="1"/>
        <v>0</v>
      </c>
      <c r="L44" s="84">
        <f t="shared" si="1"/>
        <v>0</v>
      </c>
      <c r="M44" s="84">
        <f t="shared" si="1"/>
        <v>0</v>
      </c>
      <c r="N44" s="84">
        <f t="shared" si="1"/>
        <v>0</v>
      </c>
      <c r="O44" s="84">
        <f t="shared" si="1"/>
        <v>0</v>
      </c>
      <c r="P44" s="84">
        <f t="shared" si="1"/>
        <v>0</v>
      </c>
      <c r="Q44" s="84">
        <f t="shared" si="1"/>
        <v>1.5262884255321431E-8</v>
      </c>
      <c r="R44" s="84">
        <f t="shared" si="1"/>
        <v>7.257260493603155E-8</v>
      </c>
      <c r="S44" s="84">
        <f t="shared" si="1"/>
        <v>1.9361937313404512E-7</v>
      </c>
      <c r="T44" s="84">
        <f t="shared" si="0"/>
        <v>3.9607991783718185E-7</v>
      </c>
      <c r="U44" s="84">
        <f t="shared" si="0"/>
        <v>7.7001242408734689E-7</v>
      </c>
      <c r="V44" s="84">
        <f t="shared" si="0"/>
        <v>1.4382607825443969E-6</v>
      </c>
      <c r="W44" s="84">
        <f t="shared" si="0"/>
        <v>2.607374401094791E-6</v>
      </c>
      <c r="X44" s="84">
        <f t="shared" si="0"/>
        <v>4.6830520391198809E-6</v>
      </c>
      <c r="Y44" s="84">
        <f t="shared" si="0"/>
        <v>8.3071940043484801E-6</v>
      </c>
      <c r="Z44" s="84">
        <f t="shared" si="0"/>
        <v>1.1665805893417E-5</v>
      </c>
      <c r="AA44" s="84">
        <f t="shared" si="0"/>
        <v>1.4804124048452292E-5</v>
      </c>
      <c r="AB44" s="84">
        <f t="shared" si="0"/>
        <v>1.7751832289096291E-5</v>
      </c>
      <c r="AC44" s="84">
        <f t="shared" si="0"/>
        <v>2.0513531412177041E-5</v>
      </c>
      <c r="AD44" s="84">
        <f t="shared" si="0"/>
        <v>2.310379374442928E-5</v>
      </c>
      <c r="AE44" s="84">
        <f t="shared" si="0"/>
        <v>2.5526896831691382E-5</v>
      </c>
      <c r="AF44" s="84">
        <f t="shared" si="0"/>
        <v>2.779750384572351E-5</v>
      </c>
      <c r="AG44" s="84">
        <f t="shared" si="0"/>
        <v>2.9909285338841091E-5</v>
      </c>
      <c r="AH44" s="84">
        <f t="shared" si="0"/>
        <v>3.1884154840276263E-5</v>
      </c>
    </row>
    <row r="45" spans="1:34" s="68" customFormat="1" ht="14.1" hidden="1" customHeight="1" x14ac:dyDescent="0.25">
      <c r="A45" s="76"/>
      <c r="B45" s="76"/>
      <c r="C45" s="7" t="s">
        <v>404</v>
      </c>
      <c r="D45" s="84">
        <f t="shared" si="1"/>
        <v>0</v>
      </c>
      <c r="E45" s="84">
        <f t="shared" si="0"/>
        <v>0</v>
      </c>
      <c r="F45" s="84">
        <f t="shared" si="0"/>
        <v>0</v>
      </c>
      <c r="G45" s="84">
        <f t="shared" si="0"/>
        <v>0</v>
      </c>
      <c r="H45" s="84">
        <f t="shared" si="0"/>
        <v>0</v>
      </c>
      <c r="I45" s="84">
        <f t="shared" si="0"/>
        <v>0</v>
      </c>
      <c r="J45" s="84">
        <f t="shared" si="0"/>
        <v>0</v>
      </c>
      <c r="K45" s="84">
        <f t="shared" si="0"/>
        <v>0</v>
      </c>
      <c r="L45" s="84">
        <f t="shared" si="0"/>
        <v>0</v>
      </c>
      <c r="M45" s="84">
        <f t="shared" si="0"/>
        <v>0</v>
      </c>
      <c r="N45" s="84">
        <f t="shared" si="0"/>
        <v>0</v>
      </c>
      <c r="O45" s="84">
        <f t="shared" si="0"/>
        <v>0</v>
      </c>
      <c r="P45" s="84">
        <f t="shared" si="0"/>
        <v>0</v>
      </c>
      <c r="Q45" s="84">
        <f t="shared" si="0"/>
        <v>0</v>
      </c>
      <c r="R45" s="84">
        <f t="shared" si="0"/>
        <v>0</v>
      </c>
      <c r="S45" s="84">
        <f t="shared" si="0"/>
        <v>0</v>
      </c>
      <c r="T45" s="84">
        <f t="shared" si="0"/>
        <v>0</v>
      </c>
      <c r="U45" s="84">
        <f t="shared" si="0"/>
        <v>0</v>
      </c>
      <c r="V45" s="84">
        <f t="shared" si="0"/>
        <v>0</v>
      </c>
      <c r="W45" s="84">
        <f t="shared" si="0"/>
        <v>0</v>
      </c>
      <c r="X45" s="84">
        <f t="shared" si="0"/>
        <v>0</v>
      </c>
      <c r="Y45" s="84">
        <f t="shared" si="0"/>
        <v>0</v>
      </c>
      <c r="Z45" s="84">
        <f t="shared" si="0"/>
        <v>0</v>
      </c>
      <c r="AA45" s="84">
        <f t="shared" si="0"/>
        <v>0</v>
      </c>
      <c r="AB45" s="84">
        <f t="shared" si="0"/>
        <v>0</v>
      </c>
      <c r="AC45" s="84">
        <f t="shared" si="0"/>
        <v>0</v>
      </c>
      <c r="AD45" s="84">
        <f t="shared" si="0"/>
        <v>0</v>
      </c>
      <c r="AE45" s="84">
        <f t="shared" si="0"/>
        <v>0</v>
      </c>
      <c r="AF45" s="84">
        <f t="shared" si="0"/>
        <v>0</v>
      </c>
      <c r="AG45" s="84">
        <f t="shared" si="0"/>
        <v>0</v>
      </c>
      <c r="AH45" s="84">
        <f t="shared" si="0"/>
        <v>0</v>
      </c>
    </row>
    <row r="46" spans="1:34" s="68" customFormat="1" ht="14.1" hidden="1" customHeight="1" x14ac:dyDescent="0.25">
      <c r="A46" s="76"/>
      <c r="B46" s="76"/>
      <c r="C46" s="7" t="s">
        <v>405</v>
      </c>
      <c r="D46" s="84">
        <f t="shared" si="1"/>
        <v>0</v>
      </c>
      <c r="E46" s="84">
        <f t="shared" si="0"/>
        <v>0</v>
      </c>
      <c r="F46" s="84">
        <f t="shared" si="0"/>
        <v>0</v>
      </c>
      <c r="G46" s="84">
        <f t="shared" si="0"/>
        <v>0</v>
      </c>
      <c r="H46" s="84">
        <f t="shared" si="0"/>
        <v>0</v>
      </c>
      <c r="I46" s="84">
        <f t="shared" si="0"/>
        <v>0</v>
      </c>
      <c r="J46" s="84">
        <f t="shared" si="0"/>
        <v>0</v>
      </c>
      <c r="K46" s="84">
        <f t="shared" si="0"/>
        <v>0</v>
      </c>
      <c r="L46" s="84">
        <f t="shared" si="0"/>
        <v>0</v>
      </c>
      <c r="M46" s="84">
        <f t="shared" si="0"/>
        <v>0</v>
      </c>
      <c r="N46" s="84">
        <f t="shared" si="0"/>
        <v>0</v>
      </c>
      <c r="O46" s="84">
        <f t="shared" si="0"/>
        <v>0</v>
      </c>
      <c r="P46" s="84">
        <f t="shared" si="0"/>
        <v>0</v>
      </c>
      <c r="Q46" s="84">
        <f t="shared" si="0"/>
        <v>0</v>
      </c>
      <c r="R46" s="84">
        <f t="shared" si="0"/>
        <v>0</v>
      </c>
      <c r="S46" s="84">
        <f t="shared" si="0"/>
        <v>0</v>
      </c>
      <c r="T46" s="84">
        <f t="shared" si="0"/>
        <v>0</v>
      </c>
      <c r="U46" s="84">
        <f t="shared" si="0"/>
        <v>0</v>
      </c>
      <c r="V46" s="84">
        <f t="shared" si="0"/>
        <v>0</v>
      </c>
      <c r="W46" s="84">
        <f t="shared" si="0"/>
        <v>0</v>
      </c>
      <c r="X46" s="84">
        <f t="shared" si="0"/>
        <v>0</v>
      </c>
      <c r="Y46" s="84">
        <f t="shared" si="0"/>
        <v>0</v>
      </c>
      <c r="Z46" s="84">
        <f t="shared" si="0"/>
        <v>0</v>
      </c>
      <c r="AA46" s="84">
        <f t="shared" si="0"/>
        <v>0</v>
      </c>
      <c r="AB46" s="84">
        <f t="shared" si="0"/>
        <v>0</v>
      </c>
      <c r="AC46" s="84">
        <f t="shared" si="0"/>
        <v>0</v>
      </c>
      <c r="AD46" s="84">
        <f t="shared" si="0"/>
        <v>0</v>
      </c>
      <c r="AE46" s="84">
        <f t="shared" si="0"/>
        <v>0</v>
      </c>
      <c r="AF46" s="84">
        <f t="shared" si="0"/>
        <v>0</v>
      </c>
      <c r="AG46" s="84">
        <f t="shared" si="0"/>
        <v>0</v>
      </c>
      <c r="AH46" s="84">
        <f t="shared" si="0"/>
        <v>0</v>
      </c>
    </row>
    <row r="47" spans="1:34" s="68" customFormat="1" ht="14.1" hidden="1" customHeight="1" x14ac:dyDescent="0.25">
      <c r="A47" s="76"/>
      <c r="B47" s="76"/>
      <c r="C47" s="7" t="s">
        <v>406</v>
      </c>
      <c r="D47" s="84">
        <f t="shared" si="1"/>
        <v>7.3657106608079838E-4</v>
      </c>
      <c r="E47" s="84">
        <f t="shared" si="0"/>
        <v>6.5560098588459976E-4</v>
      </c>
      <c r="F47" s="84">
        <f t="shared" si="0"/>
        <v>5.9268559661113899E-4</v>
      </c>
      <c r="G47" s="84">
        <f t="shared" si="0"/>
        <v>5.4071621652836143E-4</v>
      </c>
      <c r="H47" s="84">
        <f t="shared" si="0"/>
        <v>4.9697231194056315E-4</v>
      </c>
      <c r="I47" s="84">
        <f t="shared" si="0"/>
        <v>4.5952502527125087E-4</v>
      </c>
      <c r="J47" s="84">
        <f t="shared" si="0"/>
        <v>4.2698227788864527E-4</v>
      </c>
      <c r="K47" s="84">
        <f t="shared" si="0"/>
        <v>3.9846489534246674E-4</v>
      </c>
      <c r="L47" s="84">
        <f t="shared" si="0"/>
        <v>3.7323949969901793E-4</v>
      </c>
      <c r="M47" s="84">
        <f t="shared" si="0"/>
        <v>3.5072622525765914E-4</v>
      </c>
      <c r="N47" s="84">
        <f t="shared" si="0"/>
        <v>3.3041426047522083E-4</v>
      </c>
      <c r="O47" s="84">
        <f t="shared" si="0"/>
        <v>3.1207756125991166E-4</v>
      </c>
      <c r="P47" s="84">
        <f t="shared" si="0"/>
        <v>2.9551849641681416E-4</v>
      </c>
      <c r="Q47" s="84">
        <f t="shared" si="0"/>
        <v>2.8048602396004194E-4</v>
      </c>
      <c r="R47" s="84">
        <f t="shared" si="0"/>
        <v>2.6677689574485186E-4</v>
      </c>
      <c r="S47" s="84">
        <f t="shared" si="0"/>
        <v>2.5427755674589675E-4</v>
      </c>
      <c r="T47" s="84">
        <f t="shared" si="0"/>
        <v>2.4290261094561577E-4</v>
      </c>
      <c r="U47" s="84">
        <f t="shared" si="0"/>
        <v>2.3253112891988547E-4</v>
      </c>
      <c r="V47" s="84">
        <f t="shared" si="0"/>
        <v>2.2314797334552274E-4</v>
      </c>
      <c r="W47" s="84">
        <f t="shared" si="0"/>
        <v>2.1485923898088234E-4</v>
      </c>
      <c r="X47" s="84">
        <f t="shared" si="0"/>
        <v>2.0784519560796902E-4</v>
      </c>
      <c r="Y47" s="84">
        <f t="shared" si="0"/>
        <v>2.0256937554747822E-4</v>
      </c>
      <c r="Z47" s="84">
        <f t="shared" si="0"/>
        <v>1.9760887601997108E-4</v>
      </c>
      <c r="AA47" s="84">
        <f t="shared" si="0"/>
        <v>1.9295897429418444E-4</v>
      </c>
      <c r="AB47" s="84">
        <f t="shared" si="0"/>
        <v>1.886012752350704E-4</v>
      </c>
      <c r="AC47" s="84">
        <f t="shared" si="0"/>
        <v>1.8447426967471928E-4</v>
      </c>
      <c r="AD47" s="84">
        <f t="shared" si="0"/>
        <v>1.8055681585241843E-4</v>
      </c>
      <c r="AE47" s="84">
        <f t="shared" si="0"/>
        <v>1.7682129547857143E-4</v>
      </c>
      <c r="AF47" s="84">
        <f t="shared" si="0"/>
        <v>1.7327471268812871E-4</v>
      </c>
      <c r="AG47" s="84">
        <f t="shared" si="0"/>
        <v>1.698670286310116E-4</v>
      </c>
      <c r="AH47" s="84">
        <f t="shared" si="0"/>
        <v>1.6662394267874444E-4</v>
      </c>
    </row>
    <row r="48" spans="1:34" s="68" customFormat="1" ht="14.1" hidden="1" customHeight="1" x14ac:dyDescent="0.25">
      <c r="A48" s="76"/>
      <c r="B48" s="76"/>
      <c r="C48" s="7" t="s">
        <v>407</v>
      </c>
      <c r="D48" s="84">
        <f t="shared" si="1"/>
        <v>0.9992633888506004</v>
      </c>
      <c r="E48" s="84">
        <f t="shared" si="0"/>
        <v>0.99934439901411543</v>
      </c>
      <c r="F48" s="84">
        <f t="shared" si="0"/>
        <v>0.99940731440338881</v>
      </c>
      <c r="G48" s="84">
        <f t="shared" si="0"/>
        <v>0.9994592837834716</v>
      </c>
      <c r="H48" s="84">
        <f t="shared" si="0"/>
        <v>0.99950302768805943</v>
      </c>
      <c r="I48" s="84">
        <f t="shared" si="0"/>
        <v>0.99954047497472875</v>
      </c>
      <c r="J48" s="84">
        <f t="shared" si="0"/>
        <v>0.99957301772211138</v>
      </c>
      <c r="K48" s="84">
        <f t="shared" si="0"/>
        <v>0.99960153510465755</v>
      </c>
      <c r="L48" s="84">
        <f t="shared" si="0"/>
        <v>0.99962676050030097</v>
      </c>
      <c r="M48" s="84">
        <f t="shared" si="0"/>
        <v>0.99964927377474233</v>
      </c>
      <c r="N48" s="84">
        <f t="shared" si="0"/>
        <v>0.9996695857395248</v>
      </c>
      <c r="O48" s="84">
        <f t="shared" si="0"/>
        <v>0.99968792243874005</v>
      </c>
      <c r="P48" s="84">
        <f t="shared" si="0"/>
        <v>0.99970448150358315</v>
      </c>
      <c r="Q48" s="84">
        <f t="shared" si="0"/>
        <v>0.99971949871315557</v>
      </c>
      <c r="R48" s="84">
        <f t="shared" si="0"/>
        <v>0.99973315053165024</v>
      </c>
      <c r="S48" s="84">
        <f t="shared" si="0"/>
        <v>0.99974552882388101</v>
      </c>
      <c r="T48" s="84">
        <f t="shared" si="0"/>
        <v>0.99975670130913652</v>
      </c>
      <c r="U48" s="84">
        <f t="shared" si="0"/>
        <v>0.99976669885865599</v>
      </c>
      <c r="V48" s="84">
        <f t="shared" si="0"/>
        <v>0.99977541376587198</v>
      </c>
      <c r="W48" s="84">
        <f t="shared" si="0"/>
        <v>0.99978253338661804</v>
      </c>
      <c r="X48" s="84">
        <f t="shared" si="0"/>
        <v>0.99978747175235294</v>
      </c>
      <c r="Y48" s="84">
        <f t="shared" si="0"/>
        <v>0.99978912343044812</v>
      </c>
      <c r="Z48" s="84">
        <f t="shared" si="0"/>
        <v>0.99979072531808666</v>
      </c>
      <c r="AA48" s="84">
        <f t="shared" si="0"/>
        <v>0.99979223690165742</v>
      </c>
      <c r="AB48" s="84">
        <f t="shared" si="0"/>
        <v>0.99979364689247585</v>
      </c>
      <c r="AC48" s="84">
        <f t="shared" si="0"/>
        <v>0.99979501219891309</v>
      </c>
      <c r="AD48" s="84">
        <f t="shared" si="0"/>
        <v>0.99979633939040347</v>
      </c>
      <c r="AE48" s="84">
        <f t="shared" si="0"/>
        <v>0.99979765180768976</v>
      </c>
      <c r="AF48" s="84">
        <f t="shared" si="0"/>
        <v>0.99979892778346613</v>
      </c>
      <c r="AG48" s="84">
        <f t="shared" si="0"/>
        <v>0.99980022368603017</v>
      </c>
      <c r="AH48" s="84">
        <f t="shared" si="0"/>
        <v>0.99980149190248102</v>
      </c>
    </row>
    <row r="49" spans="1:34" s="68" customFormat="1" ht="14.1" hidden="1" customHeight="1" x14ac:dyDescent="0.25">
      <c r="A49" s="76"/>
      <c r="B49" s="76"/>
      <c r="C49" s="7" t="s">
        <v>408</v>
      </c>
      <c r="D49" s="84">
        <f t="shared" si="1"/>
        <v>0</v>
      </c>
      <c r="E49" s="84">
        <f t="shared" si="0"/>
        <v>0</v>
      </c>
      <c r="F49" s="84">
        <f t="shared" si="0"/>
        <v>0</v>
      </c>
      <c r="G49" s="84">
        <f t="shared" si="0"/>
        <v>0</v>
      </c>
      <c r="H49" s="84">
        <f t="shared" si="0"/>
        <v>0</v>
      </c>
      <c r="I49" s="84">
        <f t="shared" si="0"/>
        <v>0</v>
      </c>
      <c r="J49" s="84">
        <f t="shared" si="0"/>
        <v>0</v>
      </c>
      <c r="K49" s="84">
        <f t="shared" si="0"/>
        <v>0</v>
      </c>
      <c r="L49" s="84">
        <f t="shared" si="0"/>
        <v>0</v>
      </c>
      <c r="M49" s="84">
        <f t="shared" si="0"/>
        <v>0</v>
      </c>
      <c r="N49" s="84">
        <f t="shared" si="0"/>
        <v>0</v>
      </c>
      <c r="O49" s="84">
        <f t="shared" si="0"/>
        <v>0</v>
      </c>
      <c r="P49" s="84">
        <f t="shared" si="0"/>
        <v>0</v>
      </c>
      <c r="Q49" s="84">
        <f t="shared" si="0"/>
        <v>0</v>
      </c>
      <c r="R49" s="84">
        <f t="shared" si="0"/>
        <v>0</v>
      </c>
      <c r="S49" s="84">
        <f t="shared" si="0"/>
        <v>0</v>
      </c>
      <c r="T49" s="84">
        <f t="shared" si="0"/>
        <v>0</v>
      </c>
      <c r="U49" s="84">
        <f t="shared" si="0"/>
        <v>0</v>
      </c>
      <c r="V49" s="84">
        <f t="shared" si="0"/>
        <v>0</v>
      </c>
      <c r="W49" s="84">
        <f t="shared" si="0"/>
        <v>0</v>
      </c>
      <c r="X49" s="84">
        <f t="shared" si="0"/>
        <v>0</v>
      </c>
      <c r="Y49" s="84">
        <f t="shared" si="0"/>
        <v>0</v>
      </c>
      <c r="Z49" s="84">
        <f t="shared" si="0"/>
        <v>0</v>
      </c>
      <c r="AA49" s="84">
        <f t="shared" si="0"/>
        <v>0</v>
      </c>
      <c r="AB49" s="84">
        <f t="shared" si="0"/>
        <v>0</v>
      </c>
      <c r="AC49" s="84">
        <f t="shared" si="0"/>
        <v>0</v>
      </c>
      <c r="AD49" s="84">
        <f t="shared" si="0"/>
        <v>0</v>
      </c>
      <c r="AE49" s="84">
        <f t="shared" si="0"/>
        <v>0</v>
      </c>
      <c r="AF49" s="84">
        <f t="shared" si="0"/>
        <v>0</v>
      </c>
      <c r="AG49" s="84">
        <f t="shared" si="0"/>
        <v>0</v>
      </c>
      <c r="AH49" s="84">
        <f t="shared" si="0"/>
        <v>0</v>
      </c>
    </row>
    <row r="50" spans="1:34" s="68" customFormat="1" ht="14.1" hidden="1" customHeight="1" x14ac:dyDescent="0.25">
      <c r="A50" s="76"/>
      <c r="B50" s="76"/>
      <c r="C50" s="7" t="s">
        <v>409</v>
      </c>
      <c r="D50" s="84">
        <f t="shared" si="1"/>
        <v>0</v>
      </c>
      <c r="E50" s="84">
        <f t="shared" si="0"/>
        <v>0</v>
      </c>
      <c r="F50" s="84">
        <f t="shared" si="0"/>
        <v>0</v>
      </c>
      <c r="G50" s="84">
        <f t="shared" si="0"/>
        <v>0</v>
      </c>
      <c r="H50" s="84">
        <f t="shared" si="0"/>
        <v>0</v>
      </c>
      <c r="I50" s="84">
        <f t="shared" si="0"/>
        <v>0</v>
      </c>
      <c r="J50" s="84">
        <f t="shared" si="0"/>
        <v>0</v>
      </c>
      <c r="K50" s="84">
        <f t="shared" si="0"/>
        <v>0</v>
      </c>
      <c r="L50" s="84">
        <f t="shared" si="0"/>
        <v>0</v>
      </c>
      <c r="M50" s="84">
        <f t="shared" si="0"/>
        <v>0</v>
      </c>
      <c r="N50" s="84">
        <f t="shared" si="0"/>
        <v>0</v>
      </c>
      <c r="O50" s="84">
        <f t="shared" si="0"/>
        <v>0</v>
      </c>
      <c r="P50" s="84">
        <f t="shared" si="0"/>
        <v>0</v>
      </c>
      <c r="Q50" s="84">
        <f t="shared" si="0"/>
        <v>0</v>
      </c>
      <c r="R50" s="84">
        <f t="shared" si="0"/>
        <v>0</v>
      </c>
      <c r="S50" s="84">
        <f t="shared" si="0"/>
        <v>0</v>
      </c>
      <c r="T50" s="84">
        <f t="shared" si="0"/>
        <v>0</v>
      </c>
      <c r="U50" s="84">
        <f t="shared" si="0"/>
        <v>0</v>
      </c>
      <c r="V50" s="84">
        <f t="shared" si="0"/>
        <v>0</v>
      </c>
      <c r="W50" s="84">
        <f t="shared" si="0"/>
        <v>0</v>
      </c>
      <c r="X50" s="84">
        <f t="shared" si="0"/>
        <v>0</v>
      </c>
      <c r="Y50" s="84">
        <f t="shared" si="0"/>
        <v>0</v>
      </c>
      <c r="Z50" s="84">
        <f t="shared" si="0"/>
        <v>0</v>
      </c>
      <c r="AA50" s="84">
        <f t="shared" si="0"/>
        <v>0</v>
      </c>
      <c r="AB50" s="84">
        <f t="shared" si="0"/>
        <v>0</v>
      </c>
      <c r="AC50" s="84">
        <f t="shared" si="0"/>
        <v>0</v>
      </c>
      <c r="AD50" s="84">
        <f t="shared" si="0"/>
        <v>0</v>
      </c>
      <c r="AE50" s="84">
        <f t="shared" si="0"/>
        <v>0</v>
      </c>
      <c r="AF50" s="84">
        <f t="shared" si="0"/>
        <v>0</v>
      </c>
      <c r="AG50" s="84">
        <f t="shared" si="0"/>
        <v>0</v>
      </c>
      <c r="AH50" s="84">
        <f t="shared" si="0"/>
        <v>0</v>
      </c>
    </row>
    <row r="51" spans="1:34" s="68" customFormat="1" ht="14.1" hidden="1" customHeight="1" x14ac:dyDescent="0.25">
      <c r="A51" s="76"/>
      <c r="B51" s="76"/>
      <c r="C51" s="7" t="s">
        <v>410</v>
      </c>
      <c r="D51" s="84">
        <f t="shared" si="1"/>
        <v>0</v>
      </c>
      <c r="E51" s="84">
        <f t="shared" si="0"/>
        <v>0</v>
      </c>
      <c r="F51" s="84">
        <f t="shared" si="0"/>
        <v>0</v>
      </c>
      <c r="G51" s="84">
        <f t="shared" si="0"/>
        <v>0</v>
      </c>
      <c r="H51" s="84">
        <f t="shared" si="0"/>
        <v>0</v>
      </c>
      <c r="I51" s="84">
        <f t="shared" si="0"/>
        <v>0</v>
      </c>
      <c r="J51" s="84">
        <f t="shared" si="0"/>
        <v>0</v>
      </c>
      <c r="K51" s="84">
        <f t="shared" si="0"/>
        <v>0</v>
      </c>
      <c r="L51" s="84">
        <f t="shared" si="0"/>
        <v>0</v>
      </c>
      <c r="M51" s="84">
        <f t="shared" si="0"/>
        <v>0</v>
      </c>
      <c r="N51" s="84">
        <f t="shared" si="0"/>
        <v>0</v>
      </c>
      <c r="O51" s="84">
        <f t="shared" si="0"/>
        <v>0</v>
      </c>
      <c r="P51" s="84">
        <f t="shared" si="0"/>
        <v>0</v>
      </c>
      <c r="Q51" s="84">
        <f t="shared" si="0"/>
        <v>0</v>
      </c>
      <c r="R51" s="84">
        <f t="shared" si="0"/>
        <v>0</v>
      </c>
      <c r="S51" s="84">
        <f t="shared" si="0"/>
        <v>0</v>
      </c>
      <c r="T51" s="84">
        <f t="shared" si="0"/>
        <v>0</v>
      </c>
      <c r="U51" s="84">
        <f t="shared" si="0"/>
        <v>0</v>
      </c>
      <c r="V51" s="84">
        <f t="shared" si="0"/>
        <v>0</v>
      </c>
      <c r="W51" s="84">
        <f t="shared" si="0"/>
        <v>0</v>
      </c>
      <c r="X51" s="84">
        <f t="shared" si="0"/>
        <v>0</v>
      </c>
      <c r="Y51" s="84">
        <f t="shared" si="0"/>
        <v>0</v>
      </c>
      <c r="Z51" s="84">
        <f t="shared" si="0"/>
        <v>0</v>
      </c>
      <c r="AA51" s="84">
        <f t="shared" si="0"/>
        <v>0</v>
      </c>
      <c r="AB51" s="84">
        <f t="shared" si="0"/>
        <v>0</v>
      </c>
      <c r="AC51" s="84">
        <f t="shared" si="0"/>
        <v>0</v>
      </c>
      <c r="AD51" s="84">
        <f t="shared" si="0"/>
        <v>0</v>
      </c>
      <c r="AE51" s="84">
        <f t="shared" si="0"/>
        <v>0</v>
      </c>
      <c r="AF51" s="84">
        <f t="shared" si="0"/>
        <v>0</v>
      </c>
      <c r="AG51" s="84">
        <f t="shared" si="0"/>
        <v>0</v>
      </c>
      <c r="AH51" s="84">
        <f t="shared" si="0"/>
        <v>0</v>
      </c>
    </row>
    <row r="52" spans="1:34" s="68" customFormat="1" ht="14.1" hidden="1" customHeight="1" x14ac:dyDescent="0.25">
      <c r="A52" s="76"/>
      <c r="B52" s="76"/>
      <c r="C52" s="7" t="s">
        <v>411</v>
      </c>
      <c r="D52" s="84">
        <f t="shared" si="1"/>
        <v>0</v>
      </c>
      <c r="E52" s="84">
        <f t="shared" ref="E52:AH58" si="2">SUM(E15,E34)/E$60</f>
        <v>0</v>
      </c>
      <c r="F52" s="84">
        <f t="shared" si="2"/>
        <v>0</v>
      </c>
      <c r="G52" s="84">
        <f t="shared" si="2"/>
        <v>0</v>
      </c>
      <c r="H52" s="84">
        <f t="shared" si="2"/>
        <v>0</v>
      </c>
      <c r="I52" s="84">
        <f t="shared" si="2"/>
        <v>0</v>
      </c>
      <c r="J52" s="84">
        <f t="shared" si="2"/>
        <v>0</v>
      </c>
      <c r="K52" s="84">
        <f t="shared" si="2"/>
        <v>0</v>
      </c>
      <c r="L52" s="84">
        <f t="shared" si="2"/>
        <v>0</v>
      </c>
      <c r="M52" s="84">
        <f t="shared" si="2"/>
        <v>0</v>
      </c>
      <c r="N52" s="84">
        <f t="shared" si="2"/>
        <v>0</v>
      </c>
      <c r="O52" s="84">
        <f t="shared" si="2"/>
        <v>0</v>
      </c>
      <c r="P52" s="84">
        <f t="shared" si="2"/>
        <v>0</v>
      </c>
      <c r="Q52" s="84">
        <f t="shared" si="2"/>
        <v>0</v>
      </c>
      <c r="R52" s="84">
        <f t="shared" si="2"/>
        <v>0</v>
      </c>
      <c r="S52" s="84">
        <f t="shared" si="2"/>
        <v>0</v>
      </c>
      <c r="T52" s="84">
        <f t="shared" si="2"/>
        <v>0</v>
      </c>
      <c r="U52" s="84">
        <f t="shared" si="2"/>
        <v>0</v>
      </c>
      <c r="V52" s="84">
        <f t="shared" si="2"/>
        <v>0</v>
      </c>
      <c r="W52" s="84">
        <f t="shared" si="2"/>
        <v>0</v>
      </c>
      <c r="X52" s="84">
        <f t="shared" si="2"/>
        <v>0</v>
      </c>
      <c r="Y52" s="84">
        <f t="shared" si="2"/>
        <v>0</v>
      </c>
      <c r="Z52" s="84">
        <f t="shared" si="2"/>
        <v>0</v>
      </c>
      <c r="AA52" s="84">
        <f t="shared" si="2"/>
        <v>0</v>
      </c>
      <c r="AB52" s="84">
        <f t="shared" si="2"/>
        <v>0</v>
      </c>
      <c r="AC52" s="84">
        <f t="shared" si="2"/>
        <v>0</v>
      </c>
      <c r="AD52" s="84">
        <f t="shared" si="2"/>
        <v>0</v>
      </c>
      <c r="AE52" s="84">
        <f t="shared" si="2"/>
        <v>0</v>
      </c>
      <c r="AF52" s="84">
        <f t="shared" si="2"/>
        <v>0</v>
      </c>
      <c r="AG52" s="84">
        <f t="shared" si="2"/>
        <v>0</v>
      </c>
      <c r="AH52" s="84">
        <f t="shared" si="2"/>
        <v>0</v>
      </c>
    </row>
    <row r="53" spans="1:34" s="68" customFormat="1" ht="14.1" hidden="1" customHeight="1" x14ac:dyDescent="0.25">
      <c r="A53" s="76"/>
      <c r="B53" s="76"/>
      <c r="C53" s="7" t="s">
        <v>412</v>
      </c>
      <c r="D53" s="84">
        <f t="shared" si="1"/>
        <v>0</v>
      </c>
      <c r="E53" s="84">
        <f t="shared" si="2"/>
        <v>0</v>
      </c>
      <c r="F53" s="84">
        <f t="shared" si="2"/>
        <v>0</v>
      </c>
      <c r="G53" s="84">
        <f t="shared" si="2"/>
        <v>0</v>
      </c>
      <c r="H53" s="84">
        <f t="shared" si="2"/>
        <v>0</v>
      </c>
      <c r="I53" s="84">
        <f t="shared" si="2"/>
        <v>0</v>
      </c>
      <c r="J53" s="84">
        <f t="shared" si="2"/>
        <v>0</v>
      </c>
      <c r="K53" s="84">
        <f t="shared" si="2"/>
        <v>0</v>
      </c>
      <c r="L53" s="84">
        <f t="shared" si="2"/>
        <v>0</v>
      </c>
      <c r="M53" s="84">
        <f t="shared" si="2"/>
        <v>0</v>
      </c>
      <c r="N53" s="84">
        <f t="shared" si="2"/>
        <v>0</v>
      </c>
      <c r="O53" s="84">
        <f t="shared" si="2"/>
        <v>0</v>
      </c>
      <c r="P53" s="84">
        <f t="shared" si="2"/>
        <v>0</v>
      </c>
      <c r="Q53" s="84">
        <f t="shared" si="2"/>
        <v>0</v>
      </c>
      <c r="R53" s="84">
        <f t="shared" si="2"/>
        <v>0</v>
      </c>
      <c r="S53" s="84">
        <f t="shared" si="2"/>
        <v>0</v>
      </c>
      <c r="T53" s="84">
        <f t="shared" si="2"/>
        <v>0</v>
      </c>
      <c r="U53" s="84">
        <f t="shared" si="2"/>
        <v>0</v>
      </c>
      <c r="V53" s="84">
        <f t="shared" si="2"/>
        <v>0</v>
      </c>
      <c r="W53" s="84">
        <f t="shared" si="2"/>
        <v>0</v>
      </c>
      <c r="X53" s="84">
        <f t="shared" si="2"/>
        <v>0</v>
      </c>
      <c r="Y53" s="84">
        <f t="shared" si="2"/>
        <v>0</v>
      </c>
      <c r="Z53" s="84">
        <f t="shared" si="2"/>
        <v>0</v>
      </c>
      <c r="AA53" s="84">
        <f t="shared" si="2"/>
        <v>0</v>
      </c>
      <c r="AB53" s="84">
        <f t="shared" si="2"/>
        <v>0</v>
      </c>
      <c r="AC53" s="84">
        <f t="shared" si="2"/>
        <v>0</v>
      </c>
      <c r="AD53" s="84">
        <f t="shared" si="2"/>
        <v>0</v>
      </c>
      <c r="AE53" s="84">
        <f t="shared" si="2"/>
        <v>0</v>
      </c>
      <c r="AF53" s="84">
        <f t="shared" si="2"/>
        <v>0</v>
      </c>
      <c r="AG53" s="84">
        <f t="shared" si="2"/>
        <v>0</v>
      </c>
      <c r="AH53" s="84">
        <f t="shared" si="2"/>
        <v>0</v>
      </c>
    </row>
    <row r="54" spans="1:34" s="68" customFormat="1" ht="14.1" hidden="1" customHeight="1" x14ac:dyDescent="0.25">
      <c r="A54" s="76"/>
      <c r="B54" s="76"/>
      <c r="C54" s="7" t="s">
        <v>413</v>
      </c>
      <c r="D54" s="84">
        <f t="shared" si="1"/>
        <v>0</v>
      </c>
      <c r="E54" s="84">
        <f t="shared" si="2"/>
        <v>0</v>
      </c>
      <c r="F54" s="84">
        <f t="shared" si="2"/>
        <v>0</v>
      </c>
      <c r="G54" s="84">
        <f t="shared" si="2"/>
        <v>0</v>
      </c>
      <c r="H54" s="84">
        <f t="shared" si="2"/>
        <v>0</v>
      </c>
      <c r="I54" s="84">
        <f t="shared" si="2"/>
        <v>0</v>
      </c>
      <c r="J54" s="84">
        <f t="shared" si="2"/>
        <v>0</v>
      </c>
      <c r="K54" s="84">
        <f t="shared" si="2"/>
        <v>0</v>
      </c>
      <c r="L54" s="84">
        <f t="shared" si="2"/>
        <v>0</v>
      </c>
      <c r="M54" s="84">
        <f t="shared" si="2"/>
        <v>0</v>
      </c>
      <c r="N54" s="84">
        <f t="shared" si="2"/>
        <v>0</v>
      </c>
      <c r="O54" s="84">
        <f t="shared" si="2"/>
        <v>0</v>
      </c>
      <c r="P54" s="84">
        <f t="shared" si="2"/>
        <v>0</v>
      </c>
      <c r="Q54" s="84">
        <f t="shared" si="2"/>
        <v>0</v>
      </c>
      <c r="R54" s="84">
        <f t="shared" si="2"/>
        <v>0</v>
      </c>
      <c r="S54" s="84">
        <f t="shared" si="2"/>
        <v>0</v>
      </c>
      <c r="T54" s="84">
        <f t="shared" si="2"/>
        <v>0</v>
      </c>
      <c r="U54" s="84">
        <f t="shared" si="2"/>
        <v>0</v>
      </c>
      <c r="V54" s="84">
        <f t="shared" si="2"/>
        <v>0</v>
      </c>
      <c r="W54" s="84">
        <f t="shared" si="2"/>
        <v>0</v>
      </c>
      <c r="X54" s="84">
        <f t="shared" si="2"/>
        <v>0</v>
      </c>
      <c r="Y54" s="84">
        <f t="shared" si="2"/>
        <v>0</v>
      </c>
      <c r="Z54" s="84">
        <f t="shared" si="2"/>
        <v>0</v>
      </c>
      <c r="AA54" s="84">
        <f t="shared" si="2"/>
        <v>0</v>
      </c>
      <c r="AB54" s="84">
        <f t="shared" si="2"/>
        <v>0</v>
      </c>
      <c r="AC54" s="84">
        <f t="shared" si="2"/>
        <v>0</v>
      </c>
      <c r="AD54" s="84">
        <f t="shared" si="2"/>
        <v>0</v>
      </c>
      <c r="AE54" s="84">
        <f t="shared" si="2"/>
        <v>0</v>
      </c>
      <c r="AF54" s="84">
        <f t="shared" si="2"/>
        <v>0</v>
      </c>
      <c r="AG54" s="84">
        <f t="shared" si="2"/>
        <v>0</v>
      </c>
      <c r="AH54" s="84">
        <f t="shared" si="2"/>
        <v>0</v>
      </c>
    </row>
    <row r="55" spans="1:34" s="68" customFormat="1" ht="14.1" hidden="1" customHeight="1" x14ac:dyDescent="0.25">
      <c r="A55" s="76"/>
      <c r="B55" s="76"/>
      <c r="C55" s="7" t="s">
        <v>414</v>
      </c>
      <c r="D55" s="84">
        <f t="shared" si="1"/>
        <v>0</v>
      </c>
      <c r="E55" s="84">
        <f t="shared" si="2"/>
        <v>0</v>
      </c>
      <c r="F55" s="84">
        <f t="shared" si="2"/>
        <v>0</v>
      </c>
      <c r="G55" s="84">
        <f t="shared" si="2"/>
        <v>0</v>
      </c>
      <c r="H55" s="84">
        <f t="shared" si="2"/>
        <v>0</v>
      </c>
      <c r="I55" s="84">
        <f t="shared" si="2"/>
        <v>0</v>
      </c>
      <c r="J55" s="84">
        <f t="shared" si="2"/>
        <v>0</v>
      </c>
      <c r="K55" s="84">
        <f t="shared" si="2"/>
        <v>0</v>
      </c>
      <c r="L55" s="84">
        <f t="shared" si="2"/>
        <v>0</v>
      </c>
      <c r="M55" s="84">
        <f t="shared" si="2"/>
        <v>0</v>
      </c>
      <c r="N55" s="84">
        <f t="shared" si="2"/>
        <v>0</v>
      </c>
      <c r="O55" s="84">
        <f t="shared" si="2"/>
        <v>0</v>
      </c>
      <c r="P55" s="84">
        <f t="shared" si="2"/>
        <v>0</v>
      </c>
      <c r="Q55" s="84">
        <f t="shared" si="2"/>
        <v>0</v>
      </c>
      <c r="R55" s="84">
        <f t="shared" si="2"/>
        <v>0</v>
      </c>
      <c r="S55" s="84">
        <f t="shared" si="2"/>
        <v>0</v>
      </c>
      <c r="T55" s="84">
        <f t="shared" si="2"/>
        <v>0</v>
      </c>
      <c r="U55" s="84">
        <f t="shared" si="2"/>
        <v>0</v>
      </c>
      <c r="V55" s="84">
        <f t="shared" si="2"/>
        <v>0</v>
      </c>
      <c r="W55" s="84">
        <f t="shared" si="2"/>
        <v>0</v>
      </c>
      <c r="X55" s="84">
        <f t="shared" si="2"/>
        <v>0</v>
      </c>
      <c r="Y55" s="84">
        <f t="shared" si="2"/>
        <v>0</v>
      </c>
      <c r="Z55" s="84">
        <f t="shared" si="2"/>
        <v>0</v>
      </c>
      <c r="AA55" s="84">
        <f t="shared" si="2"/>
        <v>0</v>
      </c>
      <c r="AB55" s="84">
        <f t="shared" si="2"/>
        <v>0</v>
      </c>
      <c r="AC55" s="84">
        <f t="shared" si="2"/>
        <v>0</v>
      </c>
      <c r="AD55" s="84">
        <f t="shared" si="2"/>
        <v>0</v>
      </c>
      <c r="AE55" s="84">
        <f t="shared" si="2"/>
        <v>0</v>
      </c>
      <c r="AF55" s="84">
        <f t="shared" si="2"/>
        <v>0</v>
      </c>
      <c r="AG55" s="84">
        <f t="shared" si="2"/>
        <v>0</v>
      </c>
      <c r="AH55" s="84">
        <f t="shared" si="2"/>
        <v>0</v>
      </c>
    </row>
    <row r="56" spans="1:34" s="68" customFormat="1" ht="14.1" hidden="1" customHeight="1" x14ac:dyDescent="0.25">
      <c r="A56" s="76"/>
      <c r="B56" s="76"/>
      <c r="C56" s="7" t="s">
        <v>415</v>
      </c>
      <c r="D56" s="84">
        <f t="shared" si="1"/>
        <v>0</v>
      </c>
      <c r="E56" s="84">
        <f t="shared" si="2"/>
        <v>0</v>
      </c>
      <c r="F56" s="84">
        <f t="shared" si="2"/>
        <v>0</v>
      </c>
      <c r="G56" s="84">
        <f t="shared" si="2"/>
        <v>0</v>
      </c>
      <c r="H56" s="84">
        <f t="shared" si="2"/>
        <v>0</v>
      </c>
      <c r="I56" s="84">
        <f t="shared" si="2"/>
        <v>0</v>
      </c>
      <c r="J56" s="84">
        <f t="shared" si="2"/>
        <v>0</v>
      </c>
      <c r="K56" s="84">
        <f t="shared" si="2"/>
        <v>0</v>
      </c>
      <c r="L56" s="84">
        <f t="shared" si="2"/>
        <v>0</v>
      </c>
      <c r="M56" s="84">
        <f t="shared" si="2"/>
        <v>0</v>
      </c>
      <c r="N56" s="84">
        <f t="shared" si="2"/>
        <v>0</v>
      </c>
      <c r="O56" s="84">
        <f t="shared" si="2"/>
        <v>0</v>
      </c>
      <c r="P56" s="84">
        <f t="shared" si="2"/>
        <v>0</v>
      </c>
      <c r="Q56" s="84">
        <f t="shared" si="2"/>
        <v>0</v>
      </c>
      <c r="R56" s="84">
        <f t="shared" si="2"/>
        <v>0</v>
      </c>
      <c r="S56" s="84">
        <f t="shared" si="2"/>
        <v>0</v>
      </c>
      <c r="T56" s="84">
        <f t="shared" si="2"/>
        <v>0</v>
      </c>
      <c r="U56" s="84">
        <f t="shared" si="2"/>
        <v>0</v>
      </c>
      <c r="V56" s="84">
        <f t="shared" si="2"/>
        <v>0</v>
      </c>
      <c r="W56" s="84">
        <f t="shared" si="2"/>
        <v>0</v>
      </c>
      <c r="X56" s="84">
        <f t="shared" si="2"/>
        <v>0</v>
      </c>
      <c r="Y56" s="84">
        <f t="shared" si="2"/>
        <v>0</v>
      </c>
      <c r="Z56" s="84">
        <f t="shared" si="2"/>
        <v>0</v>
      </c>
      <c r="AA56" s="84">
        <f t="shared" si="2"/>
        <v>0</v>
      </c>
      <c r="AB56" s="84">
        <f t="shared" si="2"/>
        <v>0</v>
      </c>
      <c r="AC56" s="84">
        <f t="shared" si="2"/>
        <v>0</v>
      </c>
      <c r="AD56" s="84">
        <f t="shared" si="2"/>
        <v>0</v>
      </c>
      <c r="AE56" s="84">
        <f t="shared" si="2"/>
        <v>0</v>
      </c>
      <c r="AF56" s="84">
        <f t="shared" si="2"/>
        <v>0</v>
      </c>
      <c r="AG56" s="84">
        <f t="shared" si="2"/>
        <v>0</v>
      </c>
      <c r="AH56" s="84">
        <f t="shared" si="2"/>
        <v>0</v>
      </c>
    </row>
    <row r="57" spans="1:34" s="68" customFormat="1" ht="14.1" hidden="1" customHeight="1" x14ac:dyDescent="0.25">
      <c r="A57" s="76"/>
      <c r="B57" s="76"/>
      <c r="C57" s="7" t="s">
        <v>416</v>
      </c>
      <c r="D57" s="84">
        <f t="shared" si="1"/>
        <v>0</v>
      </c>
      <c r="E57" s="84">
        <f t="shared" si="2"/>
        <v>0</v>
      </c>
      <c r="F57" s="84">
        <f t="shared" si="2"/>
        <v>0</v>
      </c>
      <c r="G57" s="84">
        <f t="shared" si="2"/>
        <v>0</v>
      </c>
      <c r="H57" s="84">
        <f t="shared" si="2"/>
        <v>0</v>
      </c>
      <c r="I57" s="84">
        <f t="shared" si="2"/>
        <v>0</v>
      </c>
      <c r="J57" s="84">
        <f t="shared" si="2"/>
        <v>0</v>
      </c>
      <c r="K57" s="84">
        <f t="shared" si="2"/>
        <v>0</v>
      </c>
      <c r="L57" s="84">
        <f t="shared" si="2"/>
        <v>0</v>
      </c>
      <c r="M57" s="84">
        <f t="shared" si="2"/>
        <v>0</v>
      </c>
      <c r="N57" s="84">
        <f t="shared" si="2"/>
        <v>0</v>
      </c>
      <c r="O57" s="84">
        <f t="shared" si="2"/>
        <v>0</v>
      </c>
      <c r="P57" s="84">
        <f t="shared" si="2"/>
        <v>0</v>
      </c>
      <c r="Q57" s="84">
        <f t="shared" si="2"/>
        <v>0</v>
      </c>
      <c r="R57" s="84">
        <f t="shared" si="2"/>
        <v>0</v>
      </c>
      <c r="S57" s="84">
        <f t="shared" si="2"/>
        <v>0</v>
      </c>
      <c r="T57" s="84">
        <f t="shared" si="2"/>
        <v>0</v>
      </c>
      <c r="U57" s="84">
        <f t="shared" si="2"/>
        <v>0</v>
      </c>
      <c r="V57" s="84">
        <f t="shared" si="2"/>
        <v>0</v>
      </c>
      <c r="W57" s="84">
        <f t="shared" si="2"/>
        <v>0</v>
      </c>
      <c r="X57" s="84">
        <f t="shared" si="2"/>
        <v>0</v>
      </c>
      <c r="Y57" s="84">
        <f t="shared" si="2"/>
        <v>0</v>
      </c>
      <c r="Z57" s="84">
        <f t="shared" si="2"/>
        <v>0</v>
      </c>
      <c r="AA57" s="84">
        <f t="shared" si="2"/>
        <v>0</v>
      </c>
      <c r="AB57" s="84">
        <f t="shared" si="2"/>
        <v>0</v>
      </c>
      <c r="AC57" s="84">
        <f t="shared" si="2"/>
        <v>0</v>
      </c>
      <c r="AD57" s="84">
        <f t="shared" si="2"/>
        <v>0</v>
      </c>
      <c r="AE57" s="84">
        <f t="shared" si="2"/>
        <v>0</v>
      </c>
      <c r="AF57" s="84">
        <f t="shared" si="2"/>
        <v>0</v>
      </c>
      <c r="AG57" s="84">
        <f t="shared" si="2"/>
        <v>0</v>
      </c>
      <c r="AH57" s="84">
        <f t="shared" si="2"/>
        <v>0</v>
      </c>
    </row>
    <row r="58" spans="1:34" s="68" customFormat="1" ht="14.1" hidden="1" customHeight="1" x14ac:dyDescent="0.25">
      <c r="A58" s="76"/>
      <c r="B58" s="76"/>
      <c r="C58" s="7" t="s">
        <v>417</v>
      </c>
      <c r="D58" s="84">
        <f t="shared" si="1"/>
        <v>0</v>
      </c>
      <c r="E58" s="84">
        <f t="shared" si="2"/>
        <v>0</v>
      </c>
      <c r="F58" s="84">
        <f t="shared" si="2"/>
        <v>0</v>
      </c>
      <c r="G58" s="84">
        <f t="shared" si="2"/>
        <v>0</v>
      </c>
      <c r="H58" s="84">
        <f t="shared" si="2"/>
        <v>0</v>
      </c>
      <c r="I58" s="84">
        <f t="shared" si="2"/>
        <v>0</v>
      </c>
      <c r="J58" s="84">
        <f t="shared" si="2"/>
        <v>0</v>
      </c>
      <c r="K58" s="84">
        <f t="shared" si="2"/>
        <v>0</v>
      </c>
      <c r="L58" s="84">
        <f t="shared" si="2"/>
        <v>0</v>
      </c>
      <c r="M58" s="84">
        <f t="shared" si="2"/>
        <v>0</v>
      </c>
      <c r="N58" s="84">
        <f t="shared" si="2"/>
        <v>0</v>
      </c>
      <c r="O58" s="84">
        <f t="shared" si="2"/>
        <v>0</v>
      </c>
      <c r="P58" s="84">
        <f t="shared" si="2"/>
        <v>0</v>
      </c>
      <c r="Q58" s="84">
        <f t="shared" si="2"/>
        <v>0</v>
      </c>
      <c r="R58" s="84">
        <f t="shared" si="2"/>
        <v>0</v>
      </c>
      <c r="S58" s="84">
        <f t="shared" si="2"/>
        <v>0</v>
      </c>
      <c r="T58" s="84">
        <f t="shared" si="2"/>
        <v>0</v>
      </c>
      <c r="U58" s="84">
        <f t="shared" si="2"/>
        <v>0</v>
      </c>
      <c r="V58" s="84">
        <f t="shared" si="2"/>
        <v>0</v>
      </c>
      <c r="W58" s="84">
        <f t="shared" si="2"/>
        <v>0</v>
      </c>
      <c r="X58" s="84">
        <f t="shared" si="2"/>
        <v>0</v>
      </c>
      <c r="Y58" s="84">
        <f t="shared" si="2"/>
        <v>0</v>
      </c>
      <c r="Z58" s="84">
        <f t="shared" si="2"/>
        <v>0</v>
      </c>
      <c r="AA58" s="84">
        <f t="shared" si="2"/>
        <v>0</v>
      </c>
      <c r="AB58" s="84">
        <f t="shared" si="2"/>
        <v>0</v>
      </c>
      <c r="AC58" s="84">
        <f t="shared" si="2"/>
        <v>0</v>
      </c>
      <c r="AD58" s="84">
        <f t="shared" si="2"/>
        <v>0</v>
      </c>
      <c r="AE58" s="84">
        <f t="shared" si="2"/>
        <v>0</v>
      </c>
      <c r="AF58" s="84">
        <f t="shared" si="2"/>
        <v>0</v>
      </c>
      <c r="AG58" s="84">
        <f t="shared" si="2"/>
        <v>0</v>
      </c>
      <c r="AH58" s="84">
        <f t="shared" si="2"/>
        <v>0</v>
      </c>
    </row>
    <row r="59" spans="1:34" s="68" customFormat="1" ht="14.1" hidden="1" customHeight="1" x14ac:dyDescent="0.25">
      <c r="A59" s="76"/>
      <c r="B59" s="76"/>
      <c r="C59" s="77"/>
      <c r="D59" s="85">
        <f>SUM(D43:D58)</f>
        <v>1</v>
      </c>
      <c r="E59" s="85">
        <f t="shared" ref="E59:AH59" si="3">SUM(E43:E58)</f>
        <v>1</v>
      </c>
      <c r="F59" s="85">
        <f t="shared" si="3"/>
        <v>1</v>
      </c>
      <c r="G59" s="85">
        <f t="shared" si="3"/>
        <v>1</v>
      </c>
      <c r="H59" s="85">
        <f t="shared" si="3"/>
        <v>1</v>
      </c>
      <c r="I59" s="85">
        <f t="shared" si="3"/>
        <v>1</v>
      </c>
      <c r="J59" s="85">
        <f t="shared" si="3"/>
        <v>1</v>
      </c>
      <c r="K59" s="85">
        <f t="shared" si="3"/>
        <v>1</v>
      </c>
      <c r="L59" s="85">
        <f t="shared" si="3"/>
        <v>1</v>
      </c>
      <c r="M59" s="85">
        <f t="shared" si="3"/>
        <v>1</v>
      </c>
      <c r="N59" s="85">
        <f t="shared" si="3"/>
        <v>1</v>
      </c>
      <c r="O59" s="85">
        <f t="shared" si="3"/>
        <v>1</v>
      </c>
      <c r="P59" s="85">
        <f t="shared" si="3"/>
        <v>1</v>
      </c>
      <c r="Q59" s="85">
        <f t="shared" si="3"/>
        <v>0.99999999999999989</v>
      </c>
      <c r="R59" s="85">
        <f t="shared" si="3"/>
        <v>1</v>
      </c>
      <c r="S59" s="85">
        <f t="shared" si="3"/>
        <v>1</v>
      </c>
      <c r="T59" s="85">
        <f t="shared" si="3"/>
        <v>1</v>
      </c>
      <c r="U59" s="85">
        <f t="shared" si="3"/>
        <v>1</v>
      </c>
      <c r="V59" s="85">
        <f t="shared" si="3"/>
        <v>1</v>
      </c>
      <c r="W59" s="85">
        <f t="shared" si="3"/>
        <v>1</v>
      </c>
      <c r="X59" s="85">
        <f t="shared" si="3"/>
        <v>1</v>
      </c>
      <c r="Y59" s="85">
        <f t="shared" si="3"/>
        <v>1</v>
      </c>
      <c r="Z59" s="85">
        <f t="shared" si="3"/>
        <v>1</v>
      </c>
      <c r="AA59" s="85">
        <f t="shared" si="3"/>
        <v>1</v>
      </c>
      <c r="AB59" s="85">
        <f t="shared" si="3"/>
        <v>1</v>
      </c>
      <c r="AC59" s="85">
        <f t="shared" si="3"/>
        <v>1</v>
      </c>
      <c r="AD59" s="85">
        <f t="shared" si="3"/>
        <v>1.0000000000000002</v>
      </c>
      <c r="AE59" s="85">
        <f t="shared" si="3"/>
        <v>1</v>
      </c>
      <c r="AF59" s="85">
        <f t="shared" si="3"/>
        <v>1</v>
      </c>
      <c r="AG59" s="85">
        <f t="shared" si="3"/>
        <v>1</v>
      </c>
      <c r="AH59" s="85">
        <f t="shared" si="3"/>
        <v>1</v>
      </c>
    </row>
    <row r="60" spans="1:34" s="68" customFormat="1" ht="14.1" hidden="1" customHeight="1" x14ac:dyDescent="0.25">
      <c r="A60" s="76"/>
      <c r="B60" s="76"/>
      <c r="C60" s="76" t="s">
        <v>517</v>
      </c>
      <c r="D60" s="78">
        <f>SUM(D6:D21,D25:D40)</f>
        <v>24948034</v>
      </c>
      <c r="E60" s="78">
        <f>SUM(E6:E21,E25:E40)</f>
        <v>28029244</v>
      </c>
      <c r="F60" s="78">
        <f t="shared" ref="F60:AH60" si="4">SUM(F6:F21,F25:F40)</f>
        <v>31004633.999999996</v>
      </c>
      <c r="G60" s="78">
        <f t="shared" si="4"/>
        <v>33984554.999999993</v>
      </c>
      <c r="H60" s="78">
        <f t="shared" si="4"/>
        <v>36975903</v>
      </c>
      <c r="I60" s="78">
        <f t="shared" si="4"/>
        <v>39989116.999999993</v>
      </c>
      <c r="J60" s="78">
        <f t="shared" si="4"/>
        <v>43036914.999999993</v>
      </c>
      <c r="K60" s="78">
        <f t="shared" si="4"/>
        <v>46116986</v>
      </c>
      <c r="L60" s="78">
        <f t="shared" si="4"/>
        <v>49233802.999999985</v>
      </c>
      <c r="M60" s="78">
        <f t="shared" si="4"/>
        <v>52394143</v>
      </c>
      <c r="N60" s="78">
        <f t="shared" si="4"/>
        <v>55615033</v>
      </c>
      <c r="O60" s="78">
        <f t="shared" si="4"/>
        <v>58882798</v>
      </c>
      <c r="P60" s="78">
        <f t="shared" si="4"/>
        <v>62182233</v>
      </c>
      <c r="Q60" s="78">
        <f t="shared" si="4"/>
        <v>65518416.000000015</v>
      </c>
      <c r="R60" s="78">
        <f t="shared" si="4"/>
        <v>68896521</v>
      </c>
      <c r="S60" s="78">
        <f t="shared" si="4"/>
        <v>72306814</v>
      </c>
      <c r="T60" s="78">
        <f t="shared" si="4"/>
        <v>75742290</v>
      </c>
      <c r="U60" s="78">
        <f t="shared" si="4"/>
        <v>79219501</v>
      </c>
      <c r="V60" s="78">
        <f t="shared" si="4"/>
        <v>82738820</v>
      </c>
      <c r="W60" s="78">
        <f t="shared" si="4"/>
        <v>86293706</v>
      </c>
      <c r="X60" s="78">
        <f t="shared" si="4"/>
        <v>89898638</v>
      </c>
      <c r="Y60" s="78">
        <f t="shared" si="4"/>
        <v>93533388</v>
      </c>
      <c r="Z60" s="78">
        <f t="shared" si="4"/>
        <v>97207172</v>
      </c>
      <c r="AA60" s="78">
        <f t="shared" si="4"/>
        <v>100917825</v>
      </c>
      <c r="AB60" s="78">
        <f t="shared" si="4"/>
        <v>104665251.99999999</v>
      </c>
      <c r="AC60" s="78">
        <f t="shared" si="4"/>
        <v>108464991</v>
      </c>
      <c r="AD60" s="78">
        <f t="shared" si="4"/>
        <v>112319215.99999997</v>
      </c>
      <c r="AE60" s="78">
        <f t="shared" si="4"/>
        <v>116230344</v>
      </c>
      <c r="AF60" s="78">
        <f t="shared" si="4"/>
        <v>120190647.99999999</v>
      </c>
      <c r="AG60" s="78">
        <f t="shared" si="4"/>
        <v>124208919</v>
      </c>
      <c r="AH60" s="78">
        <f t="shared" si="4"/>
        <v>128276882.99999994</v>
      </c>
    </row>
    <row r="61" spans="1:34" s="68" customFormat="1" ht="14.1" hidden="1" customHeight="1" x14ac:dyDescent="0.25">
      <c r="A61" s="76"/>
      <c r="B61" s="76"/>
      <c r="C61" s="76"/>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c r="AE61" s="78"/>
      <c r="AF61" s="78"/>
      <c r="AG61" s="78"/>
      <c r="AH61" s="78"/>
    </row>
    <row r="62" spans="1:34" ht="14.25" customHeight="1" x14ac:dyDescent="0.25">
      <c r="A62" s="2"/>
      <c r="B62" s="1" t="s">
        <v>400</v>
      </c>
      <c r="C62" s="2"/>
    </row>
    <row r="63" spans="1:34" ht="14.25" customHeight="1" x14ac:dyDescent="0.25">
      <c r="A63" s="2"/>
      <c r="B63" s="2"/>
      <c r="C63" s="1" t="s">
        <v>401</v>
      </c>
      <c r="D63" s="7">
        <v>2020</v>
      </c>
      <c r="E63" s="7">
        <v>2021</v>
      </c>
      <c r="F63" s="7">
        <v>2022</v>
      </c>
      <c r="G63" s="7">
        <v>2023</v>
      </c>
      <c r="H63" s="7">
        <v>2024</v>
      </c>
      <c r="I63" s="7">
        <v>2025</v>
      </c>
      <c r="J63" s="7">
        <v>2026</v>
      </c>
      <c r="K63" s="7">
        <v>2027</v>
      </c>
      <c r="L63" s="7">
        <v>2028</v>
      </c>
      <c r="M63" s="7">
        <v>2029</v>
      </c>
      <c r="N63" s="7">
        <v>2030</v>
      </c>
      <c r="O63" s="7">
        <v>2031</v>
      </c>
      <c r="P63" s="7">
        <v>2032</v>
      </c>
      <c r="Q63" s="7">
        <v>2033</v>
      </c>
      <c r="R63" s="7">
        <v>2034</v>
      </c>
      <c r="S63" s="7">
        <v>2035</v>
      </c>
      <c r="T63" s="7">
        <v>2036</v>
      </c>
      <c r="U63" s="7">
        <v>2037</v>
      </c>
      <c r="V63" s="7">
        <v>2038</v>
      </c>
      <c r="W63" s="7">
        <v>2039</v>
      </c>
      <c r="X63" s="7">
        <v>2040</v>
      </c>
      <c r="Y63" s="7">
        <v>2041</v>
      </c>
      <c r="Z63" s="7">
        <v>2042</v>
      </c>
      <c r="AA63" s="7">
        <v>2043</v>
      </c>
      <c r="AB63" s="7">
        <v>2044</v>
      </c>
      <c r="AC63" s="7">
        <v>2045</v>
      </c>
      <c r="AD63" s="7">
        <v>2046</v>
      </c>
      <c r="AE63" s="7">
        <v>2047</v>
      </c>
      <c r="AF63" s="7">
        <v>2048</v>
      </c>
      <c r="AG63" s="7">
        <v>2049</v>
      </c>
      <c r="AH63" s="7">
        <v>2050</v>
      </c>
    </row>
    <row r="64" spans="1:34" ht="14.25" customHeight="1" x14ac:dyDescent="0.25">
      <c r="A64" s="2"/>
      <c r="B64" s="2"/>
      <c r="C64" s="7" t="s">
        <v>402</v>
      </c>
      <c r="D64" s="20">
        <f>'IEPR 2021 Electricity_MidDemand'!B$59*D43*Percent_Urban</f>
        <v>0.37396045062510236</v>
      </c>
      <c r="E64" s="20">
        <f>'IEPR 2021 Electricity_MidDemand'!C$59*E43*Percent_Urban</f>
        <v>0</v>
      </c>
      <c r="F64" s="20">
        <f>'IEPR 2021 Electricity_MidDemand'!D$59*F43*Percent_Urban</f>
        <v>0</v>
      </c>
      <c r="G64" s="20">
        <f>'IEPR 2021 Electricity_MidDemand'!E$59*G43*Percent_Urban</f>
        <v>0</v>
      </c>
      <c r="H64" s="20">
        <f>'IEPR 2021 Electricity_MidDemand'!F$59*H43*Percent_Urban</f>
        <v>0</v>
      </c>
      <c r="I64" s="20">
        <f>'IEPR 2021 Electricity_MidDemand'!G$59*I43*Percent_Urban</f>
        <v>0</v>
      </c>
      <c r="J64" s="20">
        <f>'IEPR 2021 Electricity_MidDemand'!H$59*J43*Percent_Urban</f>
        <v>0</v>
      </c>
      <c r="K64" s="20">
        <f>'IEPR 2021 Electricity_MidDemand'!I$59*K43*Percent_Urban</f>
        <v>0</v>
      </c>
      <c r="L64" s="20">
        <f>'IEPR 2021 Electricity_MidDemand'!J$59*L43*Percent_Urban</f>
        <v>0</v>
      </c>
      <c r="M64" s="20">
        <f>'IEPR 2021 Electricity_MidDemand'!K$59*M43*Percent_Urban</f>
        <v>0</v>
      </c>
      <c r="N64" s="20">
        <f>'IEPR 2021 Electricity_MidDemand'!L$59*N43*Percent_Urban</f>
        <v>0</v>
      </c>
      <c r="O64" s="20">
        <f>'IEPR 2021 Electricity_MidDemand'!M$59*O43*Percent_Urban</f>
        <v>0</v>
      </c>
      <c r="P64" s="20">
        <f>'IEPR 2021 Electricity_MidDemand'!N$59*P43*Percent_Urban</f>
        <v>0</v>
      </c>
      <c r="Q64" s="20">
        <f>'IEPR 2021 Electricity_MidDemand'!O$59*Q43*Percent_Urban</f>
        <v>0</v>
      </c>
      <c r="R64" s="20">
        <f>'IEPR 2021 Electricity_MidDemand'!P$59*R43*Percent_Urban</f>
        <v>0</v>
      </c>
      <c r="S64" s="20">
        <f>'IEPR 2021 Electricity_MidDemand'!Q$59*S43*Percent_Urban</f>
        <v>0</v>
      </c>
      <c r="T64" s="20">
        <f>'IEPR 2021 Electricity_MidDemand'!R$59*T43*Percent_Urban</f>
        <v>0</v>
      </c>
      <c r="U64" s="20">
        <f>'IEPR 2021 Electricity_MidDemand'!S$59*U43*Percent_Urban</f>
        <v>0</v>
      </c>
      <c r="V64" s="20">
        <f>'IEPR 2021 Electricity_MidDemand'!T$59*V43*Percent_Urban</f>
        <v>0</v>
      </c>
      <c r="W64" s="20">
        <f>'IEPR 2021 Electricity_MidDemand'!U$59*W43*Percent_Urban</f>
        <v>0</v>
      </c>
      <c r="X64" s="20">
        <f>'IEPR 2021 Electricity_MidDemand'!V$59*X43*Percent_Urban</f>
        <v>0</v>
      </c>
      <c r="Y64" s="20">
        <f>'IEPR 2021 Electricity_MidDemand'!W$59*Y43*Percent_Urban</f>
        <v>0</v>
      </c>
      <c r="Z64" s="20">
        <f>'IEPR 2021 Electricity_MidDemand'!X$59*Z43*Percent_Urban</f>
        <v>0</v>
      </c>
      <c r="AA64" s="20">
        <f>'IEPR 2021 Electricity_MidDemand'!Y$59*AA43*Percent_Urban</f>
        <v>0</v>
      </c>
      <c r="AB64" s="20">
        <f>'IEPR 2021 Electricity_MidDemand'!Z$59*AB43*Percent_Urban</f>
        <v>0</v>
      </c>
      <c r="AC64" s="20">
        <f>'IEPR 2021 Electricity_MidDemand'!AA$59*AC43*Percent_Urban</f>
        <v>0</v>
      </c>
      <c r="AD64" s="20">
        <f>'IEPR 2021 Electricity_MidDemand'!AB$59*AD43*Percent_Urban</f>
        <v>0</v>
      </c>
      <c r="AE64" s="20">
        <f>'IEPR 2021 Electricity_MidDemand'!AC$59*AE43*Percent_Urban</f>
        <v>0</v>
      </c>
      <c r="AF64" s="20">
        <f>'IEPR 2021 Electricity_MidDemand'!AD$59*AF43*Percent_Urban</f>
        <v>0</v>
      </c>
      <c r="AG64" s="20">
        <f>'IEPR 2021 Electricity_MidDemand'!AE$59*AG43*Percent_Urban</f>
        <v>0</v>
      </c>
      <c r="AH64" s="20">
        <f>'IEPR 2021 Electricity_MidDemand'!AF$59*AH43*Percent_Urban</f>
        <v>0</v>
      </c>
    </row>
    <row r="65" spans="1:34" ht="14.25" customHeight="1" x14ac:dyDescent="0.25">
      <c r="A65" s="2"/>
      <c r="B65" s="17" t="s">
        <v>152</v>
      </c>
      <c r="C65" s="7" t="s">
        <v>403</v>
      </c>
      <c r="D65" s="21">
        <f>'IEPR 2021 Electricity_MidDemand'!B$59*D44*Percent_Urban</f>
        <v>0</v>
      </c>
      <c r="E65" s="21">
        <f>'IEPR 2021 Electricity_MidDemand'!C$59*E44*Percent_Urban</f>
        <v>0</v>
      </c>
      <c r="F65" s="21">
        <f>'IEPR 2021 Electricity_MidDemand'!D$59*F44*Percent_Urban</f>
        <v>0</v>
      </c>
      <c r="G65" s="21">
        <f>'IEPR 2021 Electricity_MidDemand'!E$59*G44*Percent_Urban</f>
        <v>0</v>
      </c>
      <c r="H65" s="21">
        <f>'IEPR 2021 Electricity_MidDemand'!F$59*H44*Percent_Urban</f>
        <v>0</v>
      </c>
      <c r="I65" s="21">
        <f>'IEPR 2021 Electricity_MidDemand'!G$59*I44*Percent_Urban</f>
        <v>0</v>
      </c>
      <c r="J65" s="21">
        <f>'IEPR 2021 Electricity_MidDemand'!H$59*J44*Percent_Urban</f>
        <v>0</v>
      </c>
      <c r="K65" s="21">
        <f>'IEPR 2021 Electricity_MidDemand'!I$59*K44*Percent_Urban</f>
        <v>0</v>
      </c>
      <c r="L65" s="21">
        <f>'IEPR 2021 Electricity_MidDemand'!J$59*L44*Percent_Urban</f>
        <v>0</v>
      </c>
      <c r="M65" s="21">
        <f>'IEPR 2021 Electricity_MidDemand'!K$59*M44*Percent_Urban</f>
        <v>0</v>
      </c>
      <c r="N65" s="21">
        <f>'IEPR 2021 Electricity_MidDemand'!L$59*N44*Percent_Urban</f>
        <v>0</v>
      </c>
      <c r="O65" s="21">
        <f>'IEPR 2021 Electricity_MidDemand'!M$59*O44*Percent_Urban</f>
        <v>0</v>
      </c>
      <c r="P65" s="21">
        <f>'IEPR 2021 Electricity_MidDemand'!N$59*P44*Percent_Urban</f>
        <v>0</v>
      </c>
      <c r="Q65" s="21">
        <f>'IEPR 2021 Electricity_MidDemand'!O$59*Q44*Percent_Urban</f>
        <v>0.3586892393184587</v>
      </c>
      <c r="R65" s="21">
        <f>'IEPR 2021 Electricity_MidDemand'!P$59*R44*Percent_Urban</f>
        <v>1.7726340703170274</v>
      </c>
      <c r="S65" s="21">
        <f>'IEPR 2021 Electricity_MidDemand'!Q$59*S44*Percent_Urban</f>
        <v>4.900117289361285</v>
      </c>
      <c r="T65" s="21">
        <f>'IEPR 2021 Electricity_MidDemand'!R$59*T44*Percent_Urban</f>
        <v>10.455765917187477</v>
      </c>
      <c r="U65" s="21">
        <f>'IEPR 2021 Electricity_MidDemand'!S$59*U44*Percent_Urban</f>
        <v>21.064394420850157</v>
      </c>
      <c r="V65" s="21">
        <f>'IEPR 2021 Electricity_MidDemand'!T$59*V44*Percent_Urban</f>
        <v>40.717438292748383</v>
      </c>
      <c r="W65" s="21">
        <f>'IEPR 2021 Electricity_MidDemand'!U$59*W44*Percent_Urban</f>
        <v>76.30777542376056</v>
      </c>
      <c r="X65" s="21">
        <f>'IEPR 2021 Electricity_MidDemand'!V$59*X44*Percent_Urban</f>
        <v>141.56547551366072</v>
      </c>
      <c r="Y65" s="21">
        <f>'IEPR 2021 Electricity_MidDemand'!W$59*Y44*Percent_Urban</f>
        <v>259.20801627342036</v>
      </c>
      <c r="Z65" s="21">
        <f>'IEPR 2021 Electricity_MidDemand'!X$59*Z44*Percent_Urban</f>
        <v>375.44911845004549</v>
      </c>
      <c r="AA65" s="21">
        <f>'IEPR 2021 Electricity_MidDemand'!Y$59*AA44*Percent_Urban</f>
        <v>490.9072230788845</v>
      </c>
      <c r="AB65" s="21">
        <f>'IEPR 2021 Electricity_MidDemand'!Z$59*AB44*Percent_Urban</f>
        <v>605.49229990710626</v>
      </c>
      <c r="AC65" s="21">
        <f>'IEPR 2021 Electricity_MidDemand'!AA$59*AC44*Percent_Urban</f>
        <v>719.60608577545463</v>
      </c>
      <c r="AD65" s="21">
        <f>'IEPR 2021 Electricity_MidDemand'!AB$59*AD44*Percent_Urban</f>
        <v>832.93343873704623</v>
      </c>
      <c r="AE65" s="21">
        <f>'IEPR 2021 Electricity_MidDemand'!AC$59*AE44*Percent_Urban</f>
        <v>945.09290677026036</v>
      </c>
      <c r="AF65" s="21">
        <f>'IEPR 2021 Electricity_MidDemand'!AD$59*AF44*Percent_Urban</f>
        <v>1056.1045443769644</v>
      </c>
      <c r="AG65" s="21">
        <f>'IEPR 2021 Electricity_MidDemand'!AE$59*AG44*Percent_Urban</f>
        <v>1165.2565528918169</v>
      </c>
      <c r="AH65" s="21">
        <f>'IEPR 2021 Electricity_MidDemand'!AF$59*AH44*Percent_Urban</f>
        <v>1273.0048679139127</v>
      </c>
    </row>
    <row r="66" spans="1:34" ht="14.25" customHeight="1" x14ac:dyDescent="0.25">
      <c r="A66" s="2"/>
      <c r="B66" s="2"/>
      <c r="C66" s="7" t="s">
        <v>404</v>
      </c>
      <c r="D66" s="20">
        <f>'IEPR 2021 Electricity_MidDemand'!B$59*D45*Percent_Urban</f>
        <v>0</v>
      </c>
      <c r="E66" s="20">
        <f>'IEPR 2021 Electricity_MidDemand'!C$59*E45*Percent_Urban</f>
        <v>0</v>
      </c>
      <c r="F66" s="20">
        <f>'IEPR 2021 Electricity_MidDemand'!D$59*F45*Percent_Urban</f>
        <v>0</v>
      </c>
      <c r="G66" s="20">
        <f>'IEPR 2021 Electricity_MidDemand'!E$59*G45*Percent_Urban</f>
        <v>0</v>
      </c>
      <c r="H66" s="20">
        <f>'IEPR 2021 Electricity_MidDemand'!F$59*H45*Percent_Urban</f>
        <v>0</v>
      </c>
      <c r="I66" s="20">
        <f>'IEPR 2021 Electricity_MidDemand'!G$59*I45*Percent_Urban</f>
        <v>0</v>
      </c>
      <c r="J66" s="20">
        <f>'IEPR 2021 Electricity_MidDemand'!H$59*J45*Percent_Urban</f>
        <v>0</v>
      </c>
      <c r="K66" s="20">
        <f>'IEPR 2021 Electricity_MidDemand'!I$59*K45*Percent_Urban</f>
        <v>0</v>
      </c>
      <c r="L66" s="20">
        <f>'IEPR 2021 Electricity_MidDemand'!J$59*L45*Percent_Urban</f>
        <v>0</v>
      </c>
      <c r="M66" s="20">
        <f>'IEPR 2021 Electricity_MidDemand'!K$59*M45*Percent_Urban</f>
        <v>0</v>
      </c>
      <c r="N66" s="20">
        <f>'IEPR 2021 Electricity_MidDemand'!L$59*N45*Percent_Urban</f>
        <v>0</v>
      </c>
      <c r="O66" s="20">
        <f>'IEPR 2021 Electricity_MidDemand'!M$59*O45*Percent_Urban</f>
        <v>0</v>
      </c>
      <c r="P66" s="20">
        <f>'IEPR 2021 Electricity_MidDemand'!N$59*P45*Percent_Urban</f>
        <v>0</v>
      </c>
      <c r="Q66" s="20">
        <f>'IEPR 2021 Electricity_MidDemand'!O$59*Q45*Percent_Urban</f>
        <v>0</v>
      </c>
      <c r="R66" s="20">
        <f>'IEPR 2021 Electricity_MidDemand'!P$59*R45*Percent_Urban</f>
        <v>0</v>
      </c>
      <c r="S66" s="20">
        <f>'IEPR 2021 Electricity_MidDemand'!Q$59*S45*Percent_Urban</f>
        <v>0</v>
      </c>
      <c r="T66" s="20">
        <f>'IEPR 2021 Electricity_MidDemand'!R$59*T45*Percent_Urban</f>
        <v>0</v>
      </c>
      <c r="U66" s="20">
        <f>'IEPR 2021 Electricity_MidDemand'!S$59*U45*Percent_Urban</f>
        <v>0</v>
      </c>
      <c r="V66" s="20">
        <f>'IEPR 2021 Electricity_MidDemand'!T$59*V45*Percent_Urban</f>
        <v>0</v>
      </c>
      <c r="W66" s="20">
        <f>'IEPR 2021 Electricity_MidDemand'!U$59*W45*Percent_Urban</f>
        <v>0</v>
      </c>
      <c r="X66" s="20">
        <f>'IEPR 2021 Electricity_MidDemand'!V$59*X45*Percent_Urban</f>
        <v>0</v>
      </c>
      <c r="Y66" s="20">
        <f>'IEPR 2021 Electricity_MidDemand'!W$59*Y45*Percent_Urban</f>
        <v>0</v>
      </c>
      <c r="Z66" s="20">
        <f>'IEPR 2021 Electricity_MidDemand'!X$59*Z45*Percent_Urban</f>
        <v>0</v>
      </c>
      <c r="AA66" s="20">
        <f>'IEPR 2021 Electricity_MidDemand'!Y$59*AA45*Percent_Urban</f>
        <v>0</v>
      </c>
      <c r="AB66" s="20">
        <f>'IEPR 2021 Electricity_MidDemand'!Z$59*AB45*Percent_Urban</f>
        <v>0</v>
      </c>
      <c r="AC66" s="20">
        <f>'IEPR 2021 Electricity_MidDemand'!AA$59*AC45*Percent_Urban</f>
        <v>0</v>
      </c>
      <c r="AD66" s="20">
        <f>'IEPR 2021 Electricity_MidDemand'!AB$59*AD45*Percent_Urban</f>
        <v>0</v>
      </c>
      <c r="AE66" s="20">
        <f>'IEPR 2021 Electricity_MidDemand'!AC$59*AE45*Percent_Urban</f>
        <v>0</v>
      </c>
      <c r="AF66" s="20">
        <f>'IEPR 2021 Electricity_MidDemand'!AD$59*AF45*Percent_Urban</f>
        <v>0</v>
      </c>
      <c r="AG66" s="20">
        <f>'IEPR 2021 Electricity_MidDemand'!AE$59*AG45*Percent_Urban</f>
        <v>0</v>
      </c>
      <c r="AH66" s="20">
        <f>'IEPR 2021 Electricity_MidDemand'!AF$59*AH45*Percent_Urban</f>
        <v>0</v>
      </c>
    </row>
    <row r="67" spans="1:34" ht="14.25" customHeight="1" x14ac:dyDescent="0.25">
      <c r="A67" s="2"/>
      <c r="B67" s="2"/>
      <c r="C67" s="7" t="s">
        <v>405</v>
      </c>
      <c r="D67" s="20">
        <f>'IEPR 2021 Electricity_MidDemand'!B$59*D46*Percent_Urban</f>
        <v>0</v>
      </c>
      <c r="E67" s="20">
        <f>'IEPR 2021 Electricity_MidDemand'!C$59*E46*Percent_Urban</f>
        <v>0</v>
      </c>
      <c r="F67" s="20">
        <f>'IEPR 2021 Electricity_MidDemand'!D$59*F46*Percent_Urban</f>
        <v>0</v>
      </c>
      <c r="G67" s="20">
        <f>'IEPR 2021 Electricity_MidDemand'!E$59*G46*Percent_Urban</f>
        <v>0</v>
      </c>
      <c r="H67" s="20">
        <f>'IEPR 2021 Electricity_MidDemand'!F$59*H46*Percent_Urban</f>
        <v>0</v>
      </c>
      <c r="I67" s="20">
        <f>'IEPR 2021 Electricity_MidDemand'!G$59*I46*Percent_Urban</f>
        <v>0</v>
      </c>
      <c r="J67" s="20">
        <f>'IEPR 2021 Electricity_MidDemand'!H$59*J46*Percent_Urban</f>
        <v>0</v>
      </c>
      <c r="K67" s="20">
        <f>'IEPR 2021 Electricity_MidDemand'!I$59*K46*Percent_Urban</f>
        <v>0</v>
      </c>
      <c r="L67" s="20">
        <f>'IEPR 2021 Electricity_MidDemand'!J$59*L46*Percent_Urban</f>
        <v>0</v>
      </c>
      <c r="M67" s="20">
        <f>'IEPR 2021 Electricity_MidDemand'!K$59*M46*Percent_Urban</f>
        <v>0</v>
      </c>
      <c r="N67" s="20">
        <f>'IEPR 2021 Electricity_MidDemand'!L$59*N46*Percent_Urban</f>
        <v>0</v>
      </c>
      <c r="O67" s="20">
        <f>'IEPR 2021 Electricity_MidDemand'!M$59*O46*Percent_Urban</f>
        <v>0</v>
      </c>
      <c r="P67" s="20">
        <f>'IEPR 2021 Electricity_MidDemand'!N$59*P46*Percent_Urban</f>
        <v>0</v>
      </c>
      <c r="Q67" s="20">
        <f>'IEPR 2021 Electricity_MidDemand'!O$59*Q46*Percent_Urban</f>
        <v>0</v>
      </c>
      <c r="R67" s="20">
        <f>'IEPR 2021 Electricity_MidDemand'!P$59*R46*Percent_Urban</f>
        <v>0</v>
      </c>
      <c r="S67" s="20">
        <f>'IEPR 2021 Electricity_MidDemand'!Q$59*S46*Percent_Urban</f>
        <v>0</v>
      </c>
      <c r="T67" s="20">
        <f>'IEPR 2021 Electricity_MidDemand'!R$59*T46*Percent_Urban</f>
        <v>0</v>
      </c>
      <c r="U67" s="20">
        <f>'IEPR 2021 Electricity_MidDemand'!S$59*U46*Percent_Urban</f>
        <v>0</v>
      </c>
      <c r="V67" s="20">
        <f>'IEPR 2021 Electricity_MidDemand'!T$59*V46*Percent_Urban</f>
        <v>0</v>
      </c>
      <c r="W67" s="20">
        <f>'IEPR 2021 Electricity_MidDemand'!U$59*W46*Percent_Urban</f>
        <v>0</v>
      </c>
      <c r="X67" s="20">
        <f>'IEPR 2021 Electricity_MidDemand'!V$59*X46*Percent_Urban</f>
        <v>0</v>
      </c>
      <c r="Y67" s="20">
        <f>'IEPR 2021 Electricity_MidDemand'!W$59*Y46*Percent_Urban</f>
        <v>0</v>
      </c>
      <c r="Z67" s="20">
        <f>'IEPR 2021 Electricity_MidDemand'!X$59*Z46*Percent_Urban</f>
        <v>0</v>
      </c>
      <c r="AA67" s="20">
        <f>'IEPR 2021 Electricity_MidDemand'!Y$59*AA46*Percent_Urban</f>
        <v>0</v>
      </c>
      <c r="AB67" s="20">
        <f>'IEPR 2021 Electricity_MidDemand'!Z$59*AB46*Percent_Urban</f>
        <v>0</v>
      </c>
      <c r="AC67" s="20">
        <f>'IEPR 2021 Electricity_MidDemand'!AA$59*AC46*Percent_Urban</f>
        <v>0</v>
      </c>
      <c r="AD67" s="20">
        <f>'IEPR 2021 Electricity_MidDemand'!AB$59*AD46*Percent_Urban</f>
        <v>0</v>
      </c>
      <c r="AE67" s="20">
        <f>'IEPR 2021 Electricity_MidDemand'!AC$59*AE46*Percent_Urban</f>
        <v>0</v>
      </c>
      <c r="AF67" s="20">
        <f>'IEPR 2021 Electricity_MidDemand'!AD$59*AF46*Percent_Urban</f>
        <v>0</v>
      </c>
      <c r="AG67" s="20">
        <f>'IEPR 2021 Electricity_MidDemand'!AE$59*AG46*Percent_Urban</f>
        <v>0</v>
      </c>
      <c r="AH67" s="20">
        <f>'IEPR 2021 Electricity_MidDemand'!AF$59*AH46*Percent_Urban</f>
        <v>0</v>
      </c>
    </row>
    <row r="68" spans="1:34" ht="14.25" customHeight="1" x14ac:dyDescent="0.25">
      <c r="A68" s="2"/>
      <c r="B68" s="17" t="s">
        <v>154</v>
      </c>
      <c r="C68" s="7" t="s">
        <v>406</v>
      </c>
      <c r="D68" s="21">
        <f>'IEPR 2021 Electricity_MidDemand'!B$59*D47*Percent_Urban</f>
        <v>6871.8972406868825</v>
      </c>
      <c r="E68" s="21">
        <f>'IEPR 2021 Electricity_MidDemand'!C$59*E47*Percent_Urban</f>
        <v>7131.6831773975846</v>
      </c>
      <c r="F68" s="21">
        <f>'IEPR 2021 Electricity_MidDemand'!D$59*F47*Percent_Urban</f>
        <v>7268.4425903540841</v>
      </c>
      <c r="G68" s="21">
        <f>'IEPR 2021 Electricity_MidDemand'!E$59*G47*Percent_Urban</f>
        <v>7242.2451710251844</v>
      </c>
      <c r="H68" s="21">
        <f>'IEPR 2021 Electricity_MidDemand'!F$59*H47*Percent_Urban</f>
        <v>7175.1982776703417</v>
      </c>
      <c r="I68" s="21">
        <f>'IEPR 2021 Electricity_MidDemand'!G$59*I47*Percent_Urban</f>
        <v>7072.5815763943001</v>
      </c>
      <c r="J68" s="21">
        <f>'IEPR 2021 Electricity_MidDemand'!H$59*J47*Percent_Urban</f>
        <v>6997.0214231088175</v>
      </c>
      <c r="K68" s="21">
        <f>'IEPR 2021 Electricity_MidDemand'!I$59*K47*Percent_Urban</f>
        <v>6938.4716105843736</v>
      </c>
      <c r="L68" s="21">
        <f>'IEPR 2021 Electricity_MidDemand'!J$59*L47*Percent_Urban</f>
        <v>6886.1425668745251</v>
      </c>
      <c r="M68" s="21">
        <f>'IEPR 2021 Electricity_MidDemand'!K$59*M47*Percent_Urban</f>
        <v>6833.3543771729028</v>
      </c>
      <c r="N68" s="21">
        <f>'IEPR 2021 Electricity_MidDemand'!L$59*N47*Percent_Urban</f>
        <v>6778.0748487927203</v>
      </c>
      <c r="O68" s="21">
        <f>'IEPR 2021 Electricity_MidDemand'!M$59*O47*Percent_Urban</f>
        <v>6720.4992206888282</v>
      </c>
      <c r="P68" s="21">
        <f>'IEPR 2021 Electricity_MidDemand'!N$59*P47*Percent_Urban</f>
        <v>6659.3962553599249</v>
      </c>
      <c r="Q68" s="21">
        <f>'IEPR 2021 Electricity_MidDemand'!O$59*Q47*Percent_Urban</f>
        <v>6591.6321509553154</v>
      </c>
      <c r="R68" s="21">
        <f>'IEPR 2021 Electricity_MidDemand'!P$59*R47*Percent_Urban</f>
        <v>6516.2028424853897</v>
      </c>
      <c r="S68" s="21">
        <f>'IEPR 2021 Electricity_MidDemand'!Q$59*S47*Percent_Urban</f>
        <v>6435.2540344426152</v>
      </c>
      <c r="T68" s="21">
        <f>'IEPR 2021 Electricity_MidDemand'!R$59*T47*Percent_Urban</f>
        <v>6412.172711480508</v>
      </c>
      <c r="U68" s="21">
        <f>'IEPR 2021 Electricity_MidDemand'!S$59*U47*Percent_Urban</f>
        <v>6361.1017971554202</v>
      </c>
      <c r="V68" s="21">
        <f>'IEPR 2021 Electricity_MidDemand'!T$59*V47*Percent_Urban</f>
        <v>6317.361875621963</v>
      </c>
      <c r="W68" s="21">
        <f>'IEPR 2021 Electricity_MidDemand'!U$59*W47*Percent_Urban</f>
        <v>6288.0998405864211</v>
      </c>
      <c r="X68" s="21">
        <f>'IEPR 2021 Electricity_MidDemand'!V$59*X47*Percent_Urban</f>
        <v>6283.0187885338482</v>
      </c>
      <c r="Y68" s="21">
        <f>'IEPR 2021 Electricity_MidDemand'!W$59*Y47*Percent_Urban</f>
        <v>6320.7391046750236</v>
      </c>
      <c r="Z68" s="21">
        <f>'IEPR 2021 Electricity_MidDemand'!X$59*Z47*Percent_Urban</f>
        <v>6359.7902260202163</v>
      </c>
      <c r="AA68" s="21">
        <f>'IEPR 2021 Electricity_MidDemand'!Y$59*AA47*Percent_Urban</f>
        <v>6398.5517771185541</v>
      </c>
      <c r="AB68" s="21">
        <f>'IEPR 2021 Electricity_MidDemand'!Z$59*AB47*Percent_Urban</f>
        <v>6432.9483316287833</v>
      </c>
      <c r="AC68" s="21">
        <f>'IEPR 2021 Electricity_MidDemand'!AA$59*AC47*Percent_Urban</f>
        <v>6471.2800765308175</v>
      </c>
      <c r="AD68" s="21">
        <f>'IEPR 2021 Electricity_MidDemand'!AB$59*AD47*Percent_Urban</f>
        <v>6509.39889695079</v>
      </c>
      <c r="AE68" s="21">
        <f>'IEPR 2021 Electricity_MidDemand'!AC$59*AE47*Percent_Urban</f>
        <v>6546.5282844430048</v>
      </c>
      <c r="AF68" s="21">
        <f>'IEPR 2021 Electricity_MidDemand'!AD$59*AF47*Percent_Urban</f>
        <v>6583.1886384898744</v>
      </c>
      <c r="AG68" s="21">
        <f>'IEPR 2021 Electricity_MidDemand'!AE$59*AG47*Percent_Urban</f>
        <v>6617.9671627091366</v>
      </c>
      <c r="AH68" s="21">
        <f>'IEPR 2021 Electricity_MidDemand'!AF$59*AH47*Percent_Urban</f>
        <v>6652.6176153525585</v>
      </c>
    </row>
    <row r="69" spans="1:34" ht="14.25" customHeight="1" x14ac:dyDescent="0.25">
      <c r="A69" s="2"/>
      <c r="B69" s="17" t="s">
        <v>153</v>
      </c>
      <c r="C69" s="7" t="s">
        <v>407</v>
      </c>
      <c r="D69" s="21">
        <f>'IEPR 2021 Electricity_MidDemand'!B$59*D48*Percent_Urban</f>
        <v>9322705.7656492367</v>
      </c>
      <c r="E69" s="21">
        <f>'IEPR 2021 Electricity_MidDemand'!C$59*E48*Percent_Urban</f>
        <v>10870953.205262531</v>
      </c>
      <c r="F69" s="21">
        <f>'IEPR 2021 Electricity_MidDemand'!D$59*F48*Percent_Urban</f>
        <v>12256303.731111227</v>
      </c>
      <c r="G69" s="21">
        <f>'IEPR 2021 Electricity_MidDemand'!E$59*G48*Percent_Urban</f>
        <v>13386558.328304686</v>
      </c>
      <c r="H69" s="21">
        <f>'IEPR 2021 Electricity_MidDemand'!F$59*H48*Percent_Urban</f>
        <v>14430647.805689765</v>
      </c>
      <c r="I69" s="21">
        <f>'IEPR 2021 Electricity_MidDemand'!G$59*I48*Percent_Urban</f>
        <v>15383996.865010241</v>
      </c>
      <c r="J69" s="21">
        <f>'IEPR 2021 Electricity_MidDemand'!H$59*J48*Percent_Urban</f>
        <v>16380150.140065417</v>
      </c>
      <c r="K69" s="21">
        <f>'IEPR 2021 Electricity_MidDemand'!I$59*K48*Percent_Urban</f>
        <v>17406067.52135399</v>
      </c>
      <c r="L69" s="21">
        <f>'IEPR 2021 Electricity_MidDemand'!J$59*L48*Percent_Urban</f>
        <v>18442775.729843579</v>
      </c>
      <c r="M69" s="21">
        <f>'IEPR 2021 Electricity_MidDemand'!K$59*M48*Percent_Urban</f>
        <v>19476609.528038636</v>
      </c>
      <c r="N69" s="21">
        <f>'IEPR 2021 Electricity_MidDemand'!L$59*N48*Percent_Urban</f>
        <v>20507090.905999985</v>
      </c>
      <c r="O69" s="21">
        <f>'IEPR 2021 Electricity_MidDemand'!M$59*O48*Percent_Urban</f>
        <v>21527987.710997943</v>
      </c>
      <c r="P69" s="21">
        <f>'IEPR 2021 Electricity_MidDemand'!N$59*P48*Percent_Urban</f>
        <v>22527958.017225172</v>
      </c>
      <c r="Q69" s="21">
        <f>'IEPR 2021 Electricity_MidDemand'!O$59*Q48*Percent_Urban</f>
        <v>23494158.805550143</v>
      </c>
      <c r="R69" s="21">
        <f>'IEPR 2021 Electricity_MidDemand'!P$59*R48*Percent_Urban</f>
        <v>24419146.114705946</v>
      </c>
      <c r="S69" s="21">
        <f>'IEPR 2021 Electricity_MidDemand'!Q$59*S48*Percent_Urban</f>
        <v>25301550.518707603</v>
      </c>
      <c r="T69" s="21">
        <f>'IEPR 2021 Electricity_MidDemand'!R$59*T48*Percent_Urban</f>
        <v>26391699.180580262</v>
      </c>
      <c r="U69" s="21">
        <f>'IEPR 2021 Electricity_MidDemand'!S$59*U48*Percent_Urban</f>
        <v>27349532.831954874</v>
      </c>
      <c r="V69" s="21">
        <f>'IEPR 2021 Electricity_MidDemand'!T$59*V48*Percent_Urban</f>
        <v>28303833.498541683</v>
      </c>
      <c r="W69" s="21">
        <f>'IEPR 2021 Electricity_MidDemand'!U$59*W48*Percent_Urban</f>
        <v>29259772.205415193</v>
      </c>
      <c r="X69" s="21">
        <f>'IEPR 2021 Electricity_MidDemand'!V$59*X48*Percent_Urban</f>
        <v>30222894.742340345</v>
      </c>
      <c r="Y69" s="21">
        <f>'IEPR 2021 Electricity_MidDemand'!W$59*Y48*Percent_Urban</f>
        <v>31196256.55070677</v>
      </c>
      <c r="Z69" s="21">
        <f>'IEPR 2021 Electricity_MidDemand'!X$59*Z48*Percent_Urban</f>
        <v>32176992.304237496</v>
      </c>
      <c r="AA69" s="21">
        <f>'IEPR 2021 Electricity_MidDemand'!Y$59*AA48*Percent_Urban</f>
        <v>33153277.361555915</v>
      </c>
      <c r="AB69" s="21">
        <f>'IEPR 2021 Electricity_MidDemand'!Z$59*AB48*Percent_Urban</f>
        <v>34101682.847762898</v>
      </c>
      <c r="AC69" s="21">
        <f>'IEPR 2021 Electricity_MidDemand'!AA$59*AC48*Percent_Urban</f>
        <v>35072390.065379225</v>
      </c>
      <c r="AD69" s="21">
        <f>'IEPR 2021 Electricity_MidDemand'!AB$59*AD48*Percent_Urban</f>
        <v>36044461.451529071</v>
      </c>
      <c r="AE69" s="21">
        <f>'IEPR 2021 Electricity_MidDemand'!AC$59*AE48*Percent_Urban</f>
        <v>37015923.837476566</v>
      </c>
      <c r="AF69" s="21">
        <f>'IEPR 2021 Electricity_MidDemand'!AD$59*AF48*Percent_Urban</f>
        <v>37985144.168179624</v>
      </c>
      <c r="AG69" s="21">
        <f>'IEPR 2021 Electricity_MidDemand'!AE$59*AG48*Percent_Urban</f>
        <v>38951909.048790157</v>
      </c>
      <c r="AH69" s="21">
        <f>'IEPR 2021 Electricity_MidDemand'!AF$59*AH48*Percent_Urban</f>
        <v>39918014.842021219</v>
      </c>
    </row>
    <row r="70" spans="1:34" ht="14.25" customHeight="1" x14ac:dyDescent="0.25">
      <c r="A70" s="2"/>
      <c r="B70" s="2"/>
      <c r="C70" s="7" t="s">
        <v>408</v>
      </c>
      <c r="D70" s="20">
        <f>'IEPR 2021 Electricity_MidDemand'!B$59*D49*Percent_Urban</f>
        <v>0</v>
      </c>
      <c r="E70" s="20">
        <f>'IEPR 2021 Electricity_MidDemand'!C$59*E49*Percent_Urban</f>
        <v>0</v>
      </c>
      <c r="F70" s="20">
        <f>'IEPR 2021 Electricity_MidDemand'!D$59*F49*Percent_Urban</f>
        <v>0</v>
      </c>
      <c r="G70" s="20">
        <f>'IEPR 2021 Electricity_MidDemand'!E$59*G49*Percent_Urban</f>
        <v>0</v>
      </c>
      <c r="H70" s="20">
        <f>'IEPR 2021 Electricity_MidDemand'!F$59*H49*Percent_Urban</f>
        <v>0</v>
      </c>
      <c r="I70" s="20">
        <f>'IEPR 2021 Electricity_MidDemand'!G$59*I49*Percent_Urban</f>
        <v>0</v>
      </c>
      <c r="J70" s="20">
        <f>'IEPR 2021 Electricity_MidDemand'!H$59*J49*Percent_Urban</f>
        <v>0</v>
      </c>
      <c r="K70" s="20">
        <f>'IEPR 2021 Electricity_MidDemand'!I$59*K49*Percent_Urban</f>
        <v>0</v>
      </c>
      <c r="L70" s="20">
        <f>'IEPR 2021 Electricity_MidDemand'!J$59*L49*Percent_Urban</f>
        <v>0</v>
      </c>
      <c r="M70" s="20">
        <f>'IEPR 2021 Electricity_MidDemand'!K$59*M49*Percent_Urban</f>
        <v>0</v>
      </c>
      <c r="N70" s="20">
        <f>'IEPR 2021 Electricity_MidDemand'!L$59*N49*Percent_Urban</f>
        <v>0</v>
      </c>
      <c r="O70" s="20">
        <f>'IEPR 2021 Electricity_MidDemand'!M$59*O49*Percent_Urban</f>
        <v>0</v>
      </c>
      <c r="P70" s="20">
        <f>'IEPR 2021 Electricity_MidDemand'!N$59*P49*Percent_Urban</f>
        <v>0</v>
      </c>
      <c r="Q70" s="20">
        <f>'IEPR 2021 Electricity_MidDemand'!O$59*Q49*Percent_Urban</f>
        <v>0</v>
      </c>
      <c r="R70" s="20">
        <f>'IEPR 2021 Electricity_MidDemand'!P$59*R49*Percent_Urban</f>
        <v>0</v>
      </c>
      <c r="S70" s="20">
        <f>'IEPR 2021 Electricity_MidDemand'!Q$59*S49*Percent_Urban</f>
        <v>0</v>
      </c>
      <c r="T70" s="20">
        <f>'IEPR 2021 Electricity_MidDemand'!R$59*T49*Percent_Urban</f>
        <v>0</v>
      </c>
      <c r="U70" s="20">
        <f>'IEPR 2021 Electricity_MidDemand'!S$59*U49*Percent_Urban</f>
        <v>0</v>
      </c>
      <c r="V70" s="20">
        <f>'IEPR 2021 Electricity_MidDemand'!T$59*V49*Percent_Urban</f>
        <v>0</v>
      </c>
      <c r="W70" s="20">
        <f>'IEPR 2021 Electricity_MidDemand'!U$59*W49*Percent_Urban</f>
        <v>0</v>
      </c>
      <c r="X70" s="20">
        <f>'IEPR 2021 Electricity_MidDemand'!V$59*X49*Percent_Urban</f>
        <v>0</v>
      </c>
      <c r="Y70" s="20">
        <f>'IEPR 2021 Electricity_MidDemand'!W$59*Y49*Percent_Urban</f>
        <v>0</v>
      </c>
      <c r="Z70" s="20">
        <f>'IEPR 2021 Electricity_MidDemand'!X$59*Z49*Percent_Urban</f>
        <v>0</v>
      </c>
      <c r="AA70" s="20">
        <f>'IEPR 2021 Electricity_MidDemand'!Y$59*AA49*Percent_Urban</f>
        <v>0</v>
      </c>
      <c r="AB70" s="20">
        <f>'IEPR 2021 Electricity_MidDemand'!Z$59*AB49*Percent_Urban</f>
        <v>0</v>
      </c>
      <c r="AC70" s="20">
        <f>'IEPR 2021 Electricity_MidDemand'!AA$59*AC49*Percent_Urban</f>
        <v>0</v>
      </c>
      <c r="AD70" s="20">
        <f>'IEPR 2021 Electricity_MidDemand'!AB$59*AD49*Percent_Urban</f>
        <v>0</v>
      </c>
      <c r="AE70" s="20">
        <f>'IEPR 2021 Electricity_MidDemand'!AC$59*AE49*Percent_Urban</f>
        <v>0</v>
      </c>
      <c r="AF70" s="20">
        <f>'IEPR 2021 Electricity_MidDemand'!AD$59*AF49*Percent_Urban</f>
        <v>0</v>
      </c>
      <c r="AG70" s="20">
        <f>'IEPR 2021 Electricity_MidDemand'!AE$59*AG49*Percent_Urban</f>
        <v>0</v>
      </c>
      <c r="AH70" s="20">
        <f>'IEPR 2021 Electricity_MidDemand'!AF$59*AH49*Percent_Urban</f>
        <v>0</v>
      </c>
    </row>
    <row r="71" spans="1:34" ht="14.25" customHeight="1" x14ac:dyDescent="0.25">
      <c r="A71" s="2"/>
      <c r="B71" s="2"/>
      <c r="C71" s="7" t="s">
        <v>409</v>
      </c>
      <c r="D71" s="20">
        <f>'IEPR 2021 Electricity_MidDemand'!B$59*D50*Percent_Urban</f>
        <v>0</v>
      </c>
      <c r="E71" s="20">
        <f>'IEPR 2021 Electricity_MidDemand'!C$59*E50*Percent_Urban</f>
        <v>0</v>
      </c>
      <c r="F71" s="20">
        <f>'IEPR 2021 Electricity_MidDemand'!D$59*F50*Percent_Urban</f>
        <v>0</v>
      </c>
      <c r="G71" s="20">
        <f>'IEPR 2021 Electricity_MidDemand'!E$59*G50*Percent_Urban</f>
        <v>0</v>
      </c>
      <c r="H71" s="20">
        <f>'IEPR 2021 Electricity_MidDemand'!F$59*H50*Percent_Urban</f>
        <v>0</v>
      </c>
      <c r="I71" s="20">
        <f>'IEPR 2021 Electricity_MidDemand'!G$59*I50*Percent_Urban</f>
        <v>0</v>
      </c>
      <c r="J71" s="20">
        <f>'IEPR 2021 Electricity_MidDemand'!H$59*J50*Percent_Urban</f>
        <v>0</v>
      </c>
      <c r="K71" s="20">
        <f>'IEPR 2021 Electricity_MidDemand'!I$59*K50*Percent_Urban</f>
        <v>0</v>
      </c>
      <c r="L71" s="20">
        <f>'IEPR 2021 Electricity_MidDemand'!J$59*L50*Percent_Urban</f>
        <v>0</v>
      </c>
      <c r="M71" s="20">
        <f>'IEPR 2021 Electricity_MidDemand'!K$59*M50*Percent_Urban</f>
        <v>0</v>
      </c>
      <c r="N71" s="20">
        <f>'IEPR 2021 Electricity_MidDemand'!L$59*N50*Percent_Urban</f>
        <v>0</v>
      </c>
      <c r="O71" s="20">
        <f>'IEPR 2021 Electricity_MidDemand'!M$59*O50*Percent_Urban</f>
        <v>0</v>
      </c>
      <c r="P71" s="20">
        <f>'IEPR 2021 Electricity_MidDemand'!N$59*P50*Percent_Urban</f>
        <v>0</v>
      </c>
      <c r="Q71" s="20">
        <f>'IEPR 2021 Electricity_MidDemand'!O$59*Q50*Percent_Urban</f>
        <v>0</v>
      </c>
      <c r="R71" s="20">
        <f>'IEPR 2021 Electricity_MidDemand'!P$59*R50*Percent_Urban</f>
        <v>0</v>
      </c>
      <c r="S71" s="20">
        <f>'IEPR 2021 Electricity_MidDemand'!Q$59*S50*Percent_Urban</f>
        <v>0</v>
      </c>
      <c r="T71" s="20">
        <f>'IEPR 2021 Electricity_MidDemand'!R$59*T50*Percent_Urban</f>
        <v>0</v>
      </c>
      <c r="U71" s="20">
        <f>'IEPR 2021 Electricity_MidDemand'!S$59*U50*Percent_Urban</f>
        <v>0</v>
      </c>
      <c r="V71" s="20">
        <f>'IEPR 2021 Electricity_MidDemand'!T$59*V50*Percent_Urban</f>
        <v>0</v>
      </c>
      <c r="W71" s="20">
        <f>'IEPR 2021 Electricity_MidDemand'!U$59*W50*Percent_Urban</f>
        <v>0</v>
      </c>
      <c r="X71" s="20">
        <f>'IEPR 2021 Electricity_MidDemand'!V$59*X50*Percent_Urban</f>
        <v>0</v>
      </c>
      <c r="Y71" s="20">
        <f>'IEPR 2021 Electricity_MidDemand'!W$59*Y50*Percent_Urban</f>
        <v>0</v>
      </c>
      <c r="Z71" s="20">
        <f>'IEPR 2021 Electricity_MidDemand'!X$59*Z50*Percent_Urban</f>
        <v>0</v>
      </c>
      <c r="AA71" s="20">
        <f>'IEPR 2021 Electricity_MidDemand'!Y$59*AA50*Percent_Urban</f>
        <v>0</v>
      </c>
      <c r="AB71" s="20">
        <f>'IEPR 2021 Electricity_MidDemand'!Z$59*AB50*Percent_Urban</f>
        <v>0</v>
      </c>
      <c r="AC71" s="20">
        <f>'IEPR 2021 Electricity_MidDemand'!AA$59*AC50*Percent_Urban</f>
        <v>0</v>
      </c>
      <c r="AD71" s="20">
        <f>'IEPR 2021 Electricity_MidDemand'!AB$59*AD50*Percent_Urban</f>
        <v>0</v>
      </c>
      <c r="AE71" s="20">
        <f>'IEPR 2021 Electricity_MidDemand'!AC$59*AE50*Percent_Urban</f>
        <v>0</v>
      </c>
      <c r="AF71" s="20">
        <f>'IEPR 2021 Electricity_MidDemand'!AD$59*AF50*Percent_Urban</f>
        <v>0</v>
      </c>
      <c r="AG71" s="20">
        <f>'IEPR 2021 Electricity_MidDemand'!AE$59*AG50*Percent_Urban</f>
        <v>0</v>
      </c>
      <c r="AH71" s="20">
        <f>'IEPR 2021 Electricity_MidDemand'!AF$59*AH50*Percent_Urban</f>
        <v>0</v>
      </c>
    </row>
    <row r="72" spans="1:34" ht="14.25" customHeight="1" x14ac:dyDescent="0.25">
      <c r="A72" s="2"/>
      <c r="B72" s="2"/>
      <c r="C72" s="7" t="s">
        <v>410</v>
      </c>
      <c r="D72" s="20">
        <f>'IEPR 2021 Electricity_MidDemand'!B$59*D51*Percent_Urban</f>
        <v>0</v>
      </c>
      <c r="E72" s="20">
        <f>'IEPR 2021 Electricity_MidDemand'!C$59*E51*Percent_Urban</f>
        <v>0</v>
      </c>
      <c r="F72" s="20">
        <f>'IEPR 2021 Electricity_MidDemand'!D$59*F51*Percent_Urban</f>
        <v>0</v>
      </c>
      <c r="G72" s="20">
        <f>'IEPR 2021 Electricity_MidDemand'!E$59*G51*Percent_Urban</f>
        <v>0</v>
      </c>
      <c r="H72" s="20">
        <f>'IEPR 2021 Electricity_MidDemand'!F$59*H51*Percent_Urban</f>
        <v>0</v>
      </c>
      <c r="I72" s="20">
        <f>'IEPR 2021 Electricity_MidDemand'!G$59*I51*Percent_Urban</f>
        <v>0</v>
      </c>
      <c r="J72" s="20">
        <f>'IEPR 2021 Electricity_MidDemand'!H$59*J51*Percent_Urban</f>
        <v>0</v>
      </c>
      <c r="K72" s="20">
        <f>'IEPR 2021 Electricity_MidDemand'!I$59*K51*Percent_Urban</f>
        <v>0</v>
      </c>
      <c r="L72" s="20">
        <f>'IEPR 2021 Electricity_MidDemand'!J$59*L51*Percent_Urban</f>
        <v>0</v>
      </c>
      <c r="M72" s="20">
        <f>'IEPR 2021 Electricity_MidDemand'!K$59*M51*Percent_Urban</f>
        <v>0</v>
      </c>
      <c r="N72" s="20">
        <f>'IEPR 2021 Electricity_MidDemand'!L$59*N51*Percent_Urban</f>
        <v>0</v>
      </c>
      <c r="O72" s="20">
        <f>'IEPR 2021 Electricity_MidDemand'!M$59*O51*Percent_Urban</f>
        <v>0</v>
      </c>
      <c r="P72" s="20">
        <f>'IEPR 2021 Electricity_MidDemand'!N$59*P51*Percent_Urban</f>
        <v>0</v>
      </c>
      <c r="Q72" s="20">
        <f>'IEPR 2021 Electricity_MidDemand'!O$59*Q51*Percent_Urban</f>
        <v>0</v>
      </c>
      <c r="R72" s="20">
        <f>'IEPR 2021 Electricity_MidDemand'!P$59*R51*Percent_Urban</f>
        <v>0</v>
      </c>
      <c r="S72" s="20">
        <f>'IEPR 2021 Electricity_MidDemand'!Q$59*S51*Percent_Urban</f>
        <v>0</v>
      </c>
      <c r="T72" s="20">
        <f>'IEPR 2021 Electricity_MidDemand'!R$59*T51*Percent_Urban</f>
        <v>0</v>
      </c>
      <c r="U72" s="20">
        <f>'IEPR 2021 Electricity_MidDemand'!S$59*U51*Percent_Urban</f>
        <v>0</v>
      </c>
      <c r="V72" s="20">
        <f>'IEPR 2021 Electricity_MidDemand'!T$59*V51*Percent_Urban</f>
        <v>0</v>
      </c>
      <c r="W72" s="20">
        <f>'IEPR 2021 Electricity_MidDemand'!U$59*W51*Percent_Urban</f>
        <v>0</v>
      </c>
      <c r="X72" s="20">
        <f>'IEPR 2021 Electricity_MidDemand'!V$59*X51*Percent_Urban</f>
        <v>0</v>
      </c>
      <c r="Y72" s="20">
        <f>'IEPR 2021 Electricity_MidDemand'!W$59*Y51*Percent_Urban</f>
        <v>0</v>
      </c>
      <c r="Z72" s="20">
        <f>'IEPR 2021 Electricity_MidDemand'!X$59*Z51*Percent_Urban</f>
        <v>0</v>
      </c>
      <c r="AA72" s="20">
        <f>'IEPR 2021 Electricity_MidDemand'!Y$59*AA51*Percent_Urban</f>
        <v>0</v>
      </c>
      <c r="AB72" s="20">
        <f>'IEPR 2021 Electricity_MidDemand'!Z$59*AB51*Percent_Urban</f>
        <v>0</v>
      </c>
      <c r="AC72" s="20">
        <f>'IEPR 2021 Electricity_MidDemand'!AA$59*AC51*Percent_Urban</f>
        <v>0</v>
      </c>
      <c r="AD72" s="20">
        <f>'IEPR 2021 Electricity_MidDemand'!AB$59*AD51*Percent_Urban</f>
        <v>0</v>
      </c>
      <c r="AE72" s="20">
        <f>'IEPR 2021 Electricity_MidDemand'!AC$59*AE51*Percent_Urban</f>
        <v>0</v>
      </c>
      <c r="AF72" s="20">
        <f>'IEPR 2021 Electricity_MidDemand'!AD$59*AF51*Percent_Urban</f>
        <v>0</v>
      </c>
      <c r="AG72" s="20">
        <f>'IEPR 2021 Electricity_MidDemand'!AE$59*AG51*Percent_Urban</f>
        <v>0</v>
      </c>
      <c r="AH72" s="20">
        <f>'IEPR 2021 Electricity_MidDemand'!AF$59*AH51*Percent_Urban</f>
        <v>0</v>
      </c>
    </row>
    <row r="73" spans="1:34" ht="14.25" customHeight="1" x14ac:dyDescent="0.25">
      <c r="A73" s="2"/>
      <c r="B73" s="2"/>
      <c r="C73" s="7" t="s">
        <v>411</v>
      </c>
      <c r="D73" s="20">
        <f>'IEPR 2021 Electricity_MidDemand'!B$59*D52*Percent_Urban</f>
        <v>0</v>
      </c>
      <c r="E73" s="20">
        <f>'IEPR 2021 Electricity_MidDemand'!C$59*E52*Percent_Urban</f>
        <v>0</v>
      </c>
      <c r="F73" s="20">
        <f>'IEPR 2021 Electricity_MidDemand'!D$59*F52*Percent_Urban</f>
        <v>0</v>
      </c>
      <c r="G73" s="20">
        <f>'IEPR 2021 Electricity_MidDemand'!E$59*G52*Percent_Urban</f>
        <v>0</v>
      </c>
      <c r="H73" s="20">
        <f>'IEPR 2021 Electricity_MidDemand'!F$59*H52*Percent_Urban</f>
        <v>0</v>
      </c>
      <c r="I73" s="20">
        <f>'IEPR 2021 Electricity_MidDemand'!G$59*I52*Percent_Urban</f>
        <v>0</v>
      </c>
      <c r="J73" s="20">
        <f>'IEPR 2021 Electricity_MidDemand'!H$59*J52*Percent_Urban</f>
        <v>0</v>
      </c>
      <c r="K73" s="20">
        <f>'IEPR 2021 Electricity_MidDemand'!I$59*K52*Percent_Urban</f>
        <v>0</v>
      </c>
      <c r="L73" s="20">
        <f>'IEPR 2021 Electricity_MidDemand'!J$59*L52*Percent_Urban</f>
        <v>0</v>
      </c>
      <c r="M73" s="20">
        <f>'IEPR 2021 Electricity_MidDemand'!K$59*M52*Percent_Urban</f>
        <v>0</v>
      </c>
      <c r="N73" s="20">
        <f>'IEPR 2021 Electricity_MidDemand'!L$59*N52*Percent_Urban</f>
        <v>0</v>
      </c>
      <c r="O73" s="20">
        <f>'IEPR 2021 Electricity_MidDemand'!M$59*O52*Percent_Urban</f>
        <v>0</v>
      </c>
      <c r="P73" s="20">
        <f>'IEPR 2021 Electricity_MidDemand'!N$59*P52*Percent_Urban</f>
        <v>0</v>
      </c>
      <c r="Q73" s="20">
        <f>'IEPR 2021 Electricity_MidDemand'!O$59*Q52*Percent_Urban</f>
        <v>0</v>
      </c>
      <c r="R73" s="20">
        <f>'IEPR 2021 Electricity_MidDemand'!P$59*R52*Percent_Urban</f>
        <v>0</v>
      </c>
      <c r="S73" s="20">
        <f>'IEPR 2021 Electricity_MidDemand'!Q$59*S52*Percent_Urban</f>
        <v>0</v>
      </c>
      <c r="T73" s="20">
        <f>'IEPR 2021 Electricity_MidDemand'!R$59*T52*Percent_Urban</f>
        <v>0</v>
      </c>
      <c r="U73" s="20">
        <f>'IEPR 2021 Electricity_MidDemand'!S$59*U52*Percent_Urban</f>
        <v>0</v>
      </c>
      <c r="V73" s="20">
        <f>'IEPR 2021 Electricity_MidDemand'!T$59*V52*Percent_Urban</f>
        <v>0</v>
      </c>
      <c r="W73" s="20">
        <f>'IEPR 2021 Electricity_MidDemand'!U$59*W52*Percent_Urban</f>
        <v>0</v>
      </c>
      <c r="X73" s="20">
        <f>'IEPR 2021 Electricity_MidDemand'!V$59*X52*Percent_Urban</f>
        <v>0</v>
      </c>
      <c r="Y73" s="20">
        <f>'IEPR 2021 Electricity_MidDemand'!W$59*Y52*Percent_Urban</f>
        <v>0</v>
      </c>
      <c r="Z73" s="20">
        <f>'IEPR 2021 Electricity_MidDemand'!X$59*Z52*Percent_Urban</f>
        <v>0</v>
      </c>
      <c r="AA73" s="20">
        <f>'IEPR 2021 Electricity_MidDemand'!Y$59*AA52*Percent_Urban</f>
        <v>0</v>
      </c>
      <c r="AB73" s="20">
        <f>'IEPR 2021 Electricity_MidDemand'!Z$59*AB52*Percent_Urban</f>
        <v>0</v>
      </c>
      <c r="AC73" s="20">
        <f>'IEPR 2021 Electricity_MidDemand'!AA$59*AC52*Percent_Urban</f>
        <v>0</v>
      </c>
      <c r="AD73" s="20">
        <f>'IEPR 2021 Electricity_MidDemand'!AB$59*AD52*Percent_Urban</f>
        <v>0</v>
      </c>
      <c r="AE73" s="20">
        <f>'IEPR 2021 Electricity_MidDemand'!AC$59*AE52*Percent_Urban</f>
        <v>0</v>
      </c>
      <c r="AF73" s="20">
        <f>'IEPR 2021 Electricity_MidDemand'!AD$59*AF52*Percent_Urban</f>
        <v>0</v>
      </c>
      <c r="AG73" s="20">
        <f>'IEPR 2021 Electricity_MidDemand'!AE$59*AG52*Percent_Urban</f>
        <v>0</v>
      </c>
      <c r="AH73" s="20">
        <f>'IEPR 2021 Electricity_MidDemand'!AF$59*AH52*Percent_Urban</f>
        <v>0</v>
      </c>
    </row>
    <row r="74" spans="1:34" ht="14.25" customHeight="1" x14ac:dyDescent="0.25">
      <c r="A74" s="2"/>
      <c r="B74" s="20"/>
      <c r="C74" s="7" t="s">
        <v>412</v>
      </c>
      <c r="D74" s="20">
        <f>'IEPR 2021 Electricity_MidDemand'!B$59*D53*Percent_Urban</f>
        <v>0</v>
      </c>
      <c r="E74" s="20">
        <f>'IEPR 2021 Electricity_MidDemand'!C$59*E53*Percent_Urban</f>
        <v>0</v>
      </c>
      <c r="F74" s="20">
        <f>'IEPR 2021 Electricity_MidDemand'!D$59*F53*Percent_Urban</f>
        <v>0</v>
      </c>
      <c r="G74" s="20">
        <f>'IEPR 2021 Electricity_MidDemand'!E$59*G53*Percent_Urban</f>
        <v>0</v>
      </c>
      <c r="H74" s="20">
        <f>'IEPR 2021 Electricity_MidDemand'!F$59*H53*Percent_Urban</f>
        <v>0</v>
      </c>
      <c r="I74" s="20">
        <f>'IEPR 2021 Electricity_MidDemand'!G$59*I53*Percent_Urban</f>
        <v>0</v>
      </c>
      <c r="J74" s="20">
        <f>'IEPR 2021 Electricity_MidDemand'!H$59*J53*Percent_Urban</f>
        <v>0</v>
      </c>
      <c r="K74" s="20">
        <f>'IEPR 2021 Electricity_MidDemand'!I$59*K53*Percent_Urban</f>
        <v>0</v>
      </c>
      <c r="L74" s="20">
        <f>'IEPR 2021 Electricity_MidDemand'!J$59*L53*Percent_Urban</f>
        <v>0</v>
      </c>
      <c r="M74" s="20">
        <f>'IEPR 2021 Electricity_MidDemand'!K$59*M53*Percent_Urban</f>
        <v>0</v>
      </c>
      <c r="N74" s="20">
        <f>'IEPR 2021 Electricity_MidDemand'!L$59*N53*Percent_Urban</f>
        <v>0</v>
      </c>
      <c r="O74" s="20">
        <f>'IEPR 2021 Electricity_MidDemand'!M$59*O53*Percent_Urban</f>
        <v>0</v>
      </c>
      <c r="P74" s="20">
        <f>'IEPR 2021 Electricity_MidDemand'!N$59*P53*Percent_Urban</f>
        <v>0</v>
      </c>
      <c r="Q74" s="20">
        <f>'IEPR 2021 Electricity_MidDemand'!O$59*Q53*Percent_Urban</f>
        <v>0</v>
      </c>
      <c r="R74" s="20">
        <f>'IEPR 2021 Electricity_MidDemand'!P$59*R53*Percent_Urban</f>
        <v>0</v>
      </c>
      <c r="S74" s="20">
        <f>'IEPR 2021 Electricity_MidDemand'!Q$59*S53*Percent_Urban</f>
        <v>0</v>
      </c>
      <c r="T74" s="20">
        <f>'IEPR 2021 Electricity_MidDemand'!R$59*T53*Percent_Urban</f>
        <v>0</v>
      </c>
      <c r="U74" s="20">
        <f>'IEPR 2021 Electricity_MidDemand'!S$59*U53*Percent_Urban</f>
        <v>0</v>
      </c>
      <c r="V74" s="20">
        <f>'IEPR 2021 Electricity_MidDemand'!T$59*V53*Percent_Urban</f>
        <v>0</v>
      </c>
      <c r="W74" s="20">
        <f>'IEPR 2021 Electricity_MidDemand'!U$59*W53*Percent_Urban</f>
        <v>0</v>
      </c>
      <c r="X74" s="20">
        <f>'IEPR 2021 Electricity_MidDemand'!V$59*X53*Percent_Urban</f>
        <v>0</v>
      </c>
      <c r="Y74" s="20">
        <f>'IEPR 2021 Electricity_MidDemand'!W$59*Y53*Percent_Urban</f>
        <v>0</v>
      </c>
      <c r="Z74" s="20">
        <f>'IEPR 2021 Electricity_MidDemand'!X$59*Z53*Percent_Urban</f>
        <v>0</v>
      </c>
      <c r="AA74" s="20">
        <f>'IEPR 2021 Electricity_MidDemand'!Y$59*AA53*Percent_Urban</f>
        <v>0</v>
      </c>
      <c r="AB74" s="20">
        <f>'IEPR 2021 Electricity_MidDemand'!Z$59*AB53*Percent_Urban</f>
        <v>0</v>
      </c>
      <c r="AC74" s="20">
        <f>'IEPR 2021 Electricity_MidDemand'!AA$59*AC53*Percent_Urban</f>
        <v>0</v>
      </c>
      <c r="AD74" s="20">
        <f>'IEPR 2021 Electricity_MidDemand'!AB$59*AD53*Percent_Urban</f>
        <v>0</v>
      </c>
      <c r="AE74" s="20">
        <f>'IEPR 2021 Electricity_MidDemand'!AC$59*AE53*Percent_Urban</f>
        <v>0</v>
      </c>
      <c r="AF74" s="20">
        <f>'IEPR 2021 Electricity_MidDemand'!AD$59*AF53*Percent_Urban</f>
        <v>0</v>
      </c>
      <c r="AG74" s="20">
        <f>'IEPR 2021 Electricity_MidDemand'!AE$59*AG53*Percent_Urban</f>
        <v>0</v>
      </c>
      <c r="AH74" s="20">
        <f>'IEPR 2021 Electricity_MidDemand'!AF$59*AH53*Percent_Urban</f>
        <v>0</v>
      </c>
    </row>
    <row r="75" spans="1:34" ht="14.25" customHeight="1" x14ac:dyDescent="0.25">
      <c r="A75" s="2"/>
      <c r="B75" s="2"/>
      <c r="C75" s="7" t="s">
        <v>413</v>
      </c>
      <c r="D75" s="20">
        <f>'IEPR 2021 Electricity_MidDemand'!B$59*D54*Percent_Urban</f>
        <v>0</v>
      </c>
      <c r="E75" s="20">
        <f>'IEPR 2021 Electricity_MidDemand'!C$59*E54*Percent_Urban</f>
        <v>0</v>
      </c>
      <c r="F75" s="20">
        <f>'IEPR 2021 Electricity_MidDemand'!D$59*F54*Percent_Urban</f>
        <v>0</v>
      </c>
      <c r="G75" s="20">
        <f>'IEPR 2021 Electricity_MidDemand'!E$59*G54*Percent_Urban</f>
        <v>0</v>
      </c>
      <c r="H75" s="20">
        <f>'IEPR 2021 Electricity_MidDemand'!F$59*H54*Percent_Urban</f>
        <v>0</v>
      </c>
      <c r="I75" s="20">
        <f>'IEPR 2021 Electricity_MidDemand'!G$59*I54*Percent_Urban</f>
        <v>0</v>
      </c>
      <c r="J75" s="20">
        <f>'IEPR 2021 Electricity_MidDemand'!H$59*J54*Percent_Urban</f>
        <v>0</v>
      </c>
      <c r="K75" s="20">
        <f>'IEPR 2021 Electricity_MidDemand'!I$59*K54*Percent_Urban</f>
        <v>0</v>
      </c>
      <c r="L75" s="20">
        <f>'IEPR 2021 Electricity_MidDemand'!J$59*L54*Percent_Urban</f>
        <v>0</v>
      </c>
      <c r="M75" s="20">
        <f>'IEPR 2021 Electricity_MidDemand'!K$59*M54*Percent_Urban</f>
        <v>0</v>
      </c>
      <c r="N75" s="20">
        <f>'IEPR 2021 Electricity_MidDemand'!L$59*N54*Percent_Urban</f>
        <v>0</v>
      </c>
      <c r="O75" s="20">
        <f>'IEPR 2021 Electricity_MidDemand'!M$59*O54*Percent_Urban</f>
        <v>0</v>
      </c>
      <c r="P75" s="20">
        <f>'IEPR 2021 Electricity_MidDemand'!N$59*P54*Percent_Urban</f>
        <v>0</v>
      </c>
      <c r="Q75" s="20">
        <f>'IEPR 2021 Electricity_MidDemand'!O$59*Q54*Percent_Urban</f>
        <v>0</v>
      </c>
      <c r="R75" s="20">
        <f>'IEPR 2021 Electricity_MidDemand'!P$59*R54*Percent_Urban</f>
        <v>0</v>
      </c>
      <c r="S75" s="20">
        <f>'IEPR 2021 Electricity_MidDemand'!Q$59*S54*Percent_Urban</f>
        <v>0</v>
      </c>
      <c r="T75" s="20">
        <f>'IEPR 2021 Electricity_MidDemand'!R$59*T54*Percent_Urban</f>
        <v>0</v>
      </c>
      <c r="U75" s="20">
        <f>'IEPR 2021 Electricity_MidDemand'!S$59*U54*Percent_Urban</f>
        <v>0</v>
      </c>
      <c r="V75" s="20">
        <f>'IEPR 2021 Electricity_MidDemand'!T$59*V54*Percent_Urban</f>
        <v>0</v>
      </c>
      <c r="W75" s="20">
        <f>'IEPR 2021 Electricity_MidDemand'!U$59*W54*Percent_Urban</f>
        <v>0</v>
      </c>
      <c r="X75" s="20">
        <f>'IEPR 2021 Electricity_MidDemand'!V$59*X54*Percent_Urban</f>
        <v>0</v>
      </c>
      <c r="Y75" s="20">
        <f>'IEPR 2021 Electricity_MidDemand'!W$59*Y54*Percent_Urban</f>
        <v>0</v>
      </c>
      <c r="Z75" s="20">
        <f>'IEPR 2021 Electricity_MidDemand'!X$59*Z54*Percent_Urban</f>
        <v>0</v>
      </c>
      <c r="AA75" s="20">
        <f>'IEPR 2021 Electricity_MidDemand'!Y$59*AA54*Percent_Urban</f>
        <v>0</v>
      </c>
      <c r="AB75" s="20">
        <f>'IEPR 2021 Electricity_MidDemand'!Z$59*AB54*Percent_Urban</f>
        <v>0</v>
      </c>
      <c r="AC75" s="20">
        <f>'IEPR 2021 Electricity_MidDemand'!AA$59*AC54*Percent_Urban</f>
        <v>0</v>
      </c>
      <c r="AD75" s="20">
        <f>'IEPR 2021 Electricity_MidDemand'!AB$59*AD54*Percent_Urban</f>
        <v>0</v>
      </c>
      <c r="AE75" s="20">
        <f>'IEPR 2021 Electricity_MidDemand'!AC$59*AE54*Percent_Urban</f>
        <v>0</v>
      </c>
      <c r="AF75" s="20">
        <f>'IEPR 2021 Electricity_MidDemand'!AD$59*AF54*Percent_Urban</f>
        <v>0</v>
      </c>
      <c r="AG75" s="20">
        <f>'IEPR 2021 Electricity_MidDemand'!AE$59*AG54*Percent_Urban</f>
        <v>0</v>
      </c>
      <c r="AH75" s="20">
        <f>'IEPR 2021 Electricity_MidDemand'!AF$59*AH54*Percent_Urban</f>
        <v>0</v>
      </c>
    </row>
    <row r="76" spans="1:34" ht="14.25" customHeight="1" x14ac:dyDescent="0.25">
      <c r="A76" s="2"/>
      <c r="B76" s="2"/>
      <c r="C76" s="7" t="s">
        <v>414</v>
      </c>
      <c r="D76" s="20">
        <f>'IEPR 2021 Electricity_MidDemand'!B$59*D55*Percent_Urban</f>
        <v>0</v>
      </c>
      <c r="E76" s="20">
        <f>'IEPR 2021 Electricity_MidDemand'!C$59*E55*Percent_Urban</f>
        <v>0</v>
      </c>
      <c r="F76" s="20">
        <f>'IEPR 2021 Electricity_MidDemand'!D$59*F55*Percent_Urban</f>
        <v>0</v>
      </c>
      <c r="G76" s="20">
        <f>'IEPR 2021 Electricity_MidDemand'!E$59*G55*Percent_Urban</f>
        <v>0</v>
      </c>
      <c r="H76" s="20">
        <f>'IEPR 2021 Electricity_MidDemand'!F$59*H55*Percent_Urban</f>
        <v>0</v>
      </c>
      <c r="I76" s="20">
        <f>'IEPR 2021 Electricity_MidDemand'!G$59*I55*Percent_Urban</f>
        <v>0</v>
      </c>
      <c r="J76" s="20">
        <f>'IEPR 2021 Electricity_MidDemand'!H$59*J55*Percent_Urban</f>
        <v>0</v>
      </c>
      <c r="K76" s="20">
        <f>'IEPR 2021 Electricity_MidDemand'!I$59*K55*Percent_Urban</f>
        <v>0</v>
      </c>
      <c r="L76" s="20">
        <f>'IEPR 2021 Electricity_MidDemand'!J$59*L55*Percent_Urban</f>
        <v>0</v>
      </c>
      <c r="M76" s="20">
        <f>'IEPR 2021 Electricity_MidDemand'!K$59*M55*Percent_Urban</f>
        <v>0</v>
      </c>
      <c r="N76" s="20">
        <f>'IEPR 2021 Electricity_MidDemand'!L$59*N55*Percent_Urban</f>
        <v>0</v>
      </c>
      <c r="O76" s="20">
        <f>'IEPR 2021 Electricity_MidDemand'!M$59*O55*Percent_Urban</f>
        <v>0</v>
      </c>
      <c r="P76" s="20">
        <f>'IEPR 2021 Electricity_MidDemand'!N$59*P55*Percent_Urban</f>
        <v>0</v>
      </c>
      <c r="Q76" s="20">
        <f>'IEPR 2021 Electricity_MidDemand'!O$59*Q55*Percent_Urban</f>
        <v>0</v>
      </c>
      <c r="R76" s="20">
        <f>'IEPR 2021 Electricity_MidDemand'!P$59*R55*Percent_Urban</f>
        <v>0</v>
      </c>
      <c r="S76" s="20">
        <f>'IEPR 2021 Electricity_MidDemand'!Q$59*S55*Percent_Urban</f>
        <v>0</v>
      </c>
      <c r="T76" s="20">
        <f>'IEPR 2021 Electricity_MidDemand'!R$59*T55*Percent_Urban</f>
        <v>0</v>
      </c>
      <c r="U76" s="20">
        <f>'IEPR 2021 Electricity_MidDemand'!S$59*U55*Percent_Urban</f>
        <v>0</v>
      </c>
      <c r="V76" s="20">
        <f>'IEPR 2021 Electricity_MidDemand'!T$59*V55*Percent_Urban</f>
        <v>0</v>
      </c>
      <c r="W76" s="20">
        <f>'IEPR 2021 Electricity_MidDemand'!U$59*W55*Percent_Urban</f>
        <v>0</v>
      </c>
      <c r="X76" s="20">
        <f>'IEPR 2021 Electricity_MidDemand'!V$59*X55*Percent_Urban</f>
        <v>0</v>
      </c>
      <c r="Y76" s="20">
        <f>'IEPR 2021 Electricity_MidDemand'!W$59*Y55*Percent_Urban</f>
        <v>0</v>
      </c>
      <c r="Z76" s="20">
        <f>'IEPR 2021 Electricity_MidDemand'!X$59*Z55*Percent_Urban</f>
        <v>0</v>
      </c>
      <c r="AA76" s="20">
        <f>'IEPR 2021 Electricity_MidDemand'!Y$59*AA55*Percent_Urban</f>
        <v>0</v>
      </c>
      <c r="AB76" s="20">
        <f>'IEPR 2021 Electricity_MidDemand'!Z$59*AB55*Percent_Urban</f>
        <v>0</v>
      </c>
      <c r="AC76" s="20">
        <f>'IEPR 2021 Electricity_MidDemand'!AA$59*AC55*Percent_Urban</f>
        <v>0</v>
      </c>
      <c r="AD76" s="20">
        <f>'IEPR 2021 Electricity_MidDemand'!AB$59*AD55*Percent_Urban</f>
        <v>0</v>
      </c>
      <c r="AE76" s="20">
        <f>'IEPR 2021 Electricity_MidDemand'!AC$59*AE55*Percent_Urban</f>
        <v>0</v>
      </c>
      <c r="AF76" s="20">
        <f>'IEPR 2021 Electricity_MidDemand'!AD$59*AF55*Percent_Urban</f>
        <v>0</v>
      </c>
      <c r="AG76" s="20">
        <f>'IEPR 2021 Electricity_MidDemand'!AE$59*AG55*Percent_Urban</f>
        <v>0</v>
      </c>
      <c r="AH76" s="20">
        <f>'IEPR 2021 Electricity_MidDemand'!AF$59*AH55*Percent_Urban</f>
        <v>0</v>
      </c>
    </row>
    <row r="77" spans="1:34" ht="14.25" customHeight="1" x14ac:dyDescent="0.25">
      <c r="A77" s="2"/>
      <c r="B77" s="2"/>
      <c r="C77" s="7" t="s">
        <v>415</v>
      </c>
      <c r="D77" s="20">
        <f>'IEPR 2021 Electricity_MidDemand'!B$59*D56*Percent_Urban</f>
        <v>0</v>
      </c>
      <c r="E77" s="20">
        <f>'IEPR 2021 Electricity_MidDemand'!C$59*E56*Percent_Urban</f>
        <v>0</v>
      </c>
      <c r="F77" s="20">
        <f>'IEPR 2021 Electricity_MidDemand'!D$59*F56*Percent_Urban</f>
        <v>0</v>
      </c>
      <c r="G77" s="20">
        <f>'IEPR 2021 Electricity_MidDemand'!E$59*G56*Percent_Urban</f>
        <v>0</v>
      </c>
      <c r="H77" s="20">
        <f>'IEPR 2021 Electricity_MidDemand'!F$59*H56*Percent_Urban</f>
        <v>0</v>
      </c>
      <c r="I77" s="20">
        <f>'IEPR 2021 Electricity_MidDemand'!G$59*I56*Percent_Urban</f>
        <v>0</v>
      </c>
      <c r="J77" s="20">
        <f>'IEPR 2021 Electricity_MidDemand'!H$59*J56*Percent_Urban</f>
        <v>0</v>
      </c>
      <c r="K77" s="20">
        <f>'IEPR 2021 Electricity_MidDemand'!I$59*K56*Percent_Urban</f>
        <v>0</v>
      </c>
      <c r="L77" s="20">
        <f>'IEPR 2021 Electricity_MidDemand'!J$59*L56*Percent_Urban</f>
        <v>0</v>
      </c>
      <c r="M77" s="20">
        <f>'IEPR 2021 Electricity_MidDemand'!K$59*M56*Percent_Urban</f>
        <v>0</v>
      </c>
      <c r="N77" s="20">
        <f>'IEPR 2021 Electricity_MidDemand'!L$59*N56*Percent_Urban</f>
        <v>0</v>
      </c>
      <c r="O77" s="20">
        <f>'IEPR 2021 Electricity_MidDemand'!M$59*O56*Percent_Urban</f>
        <v>0</v>
      </c>
      <c r="P77" s="20">
        <f>'IEPR 2021 Electricity_MidDemand'!N$59*P56*Percent_Urban</f>
        <v>0</v>
      </c>
      <c r="Q77" s="20">
        <f>'IEPR 2021 Electricity_MidDemand'!O$59*Q56*Percent_Urban</f>
        <v>0</v>
      </c>
      <c r="R77" s="20">
        <f>'IEPR 2021 Electricity_MidDemand'!P$59*R56*Percent_Urban</f>
        <v>0</v>
      </c>
      <c r="S77" s="20">
        <f>'IEPR 2021 Electricity_MidDemand'!Q$59*S56*Percent_Urban</f>
        <v>0</v>
      </c>
      <c r="T77" s="20">
        <f>'IEPR 2021 Electricity_MidDemand'!R$59*T56*Percent_Urban</f>
        <v>0</v>
      </c>
      <c r="U77" s="20">
        <f>'IEPR 2021 Electricity_MidDemand'!S$59*U56*Percent_Urban</f>
        <v>0</v>
      </c>
      <c r="V77" s="20">
        <f>'IEPR 2021 Electricity_MidDemand'!T$59*V56*Percent_Urban</f>
        <v>0</v>
      </c>
      <c r="W77" s="20">
        <f>'IEPR 2021 Electricity_MidDemand'!U$59*W56*Percent_Urban</f>
        <v>0</v>
      </c>
      <c r="X77" s="20">
        <f>'IEPR 2021 Electricity_MidDemand'!V$59*X56*Percent_Urban</f>
        <v>0</v>
      </c>
      <c r="Y77" s="20">
        <f>'IEPR 2021 Electricity_MidDemand'!W$59*Y56*Percent_Urban</f>
        <v>0</v>
      </c>
      <c r="Z77" s="20">
        <f>'IEPR 2021 Electricity_MidDemand'!X$59*Z56*Percent_Urban</f>
        <v>0</v>
      </c>
      <c r="AA77" s="20">
        <f>'IEPR 2021 Electricity_MidDemand'!Y$59*AA56*Percent_Urban</f>
        <v>0</v>
      </c>
      <c r="AB77" s="20">
        <f>'IEPR 2021 Electricity_MidDemand'!Z$59*AB56*Percent_Urban</f>
        <v>0</v>
      </c>
      <c r="AC77" s="20">
        <f>'IEPR 2021 Electricity_MidDemand'!AA$59*AC56*Percent_Urban</f>
        <v>0</v>
      </c>
      <c r="AD77" s="20">
        <f>'IEPR 2021 Electricity_MidDemand'!AB$59*AD56*Percent_Urban</f>
        <v>0</v>
      </c>
      <c r="AE77" s="20">
        <f>'IEPR 2021 Electricity_MidDemand'!AC$59*AE56*Percent_Urban</f>
        <v>0</v>
      </c>
      <c r="AF77" s="20">
        <f>'IEPR 2021 Electricity_MidDemand'!AD$59*AF56*Percent_Urban</f>
        <v>0</v>
      </c>
      <c r="AG77" s="20">
        <f>'IEPR 2021 Electricity_MidDemand'!AE$59*AG56*Percent_Urban</f>
        <v>0</v>
      </c>
      <c r="AH77" s="20">
        <f>'IEPR 2021 Electricity_MidDemand'!AF$59*AH56*Percent_Urban</f>
        <v>0</v>
      </c>
    </row>
    <row r="78" spans="1:34" ht="14.25" customHeight="1" x14ac:dyDescent="0.25">
      <c r="A78" s="2"/>
      <c r="B78" s="2"/>
      <c r="C78" s="7" t="s">
        <v>416</v>
      </c>
      <c r="D78" s="20">
        <f>'IEPR 2021 Electricity_MidDemand'!B$59*D57*Percent_Urban</f>
        <v>0</v>
      </c>
      <c r="E78" s="20">
        <f>'IEPR 2021 Electricity_MidDemand'!C$59*E57*Percent_Urban</f>
        <v>0</v>
      </c>
      <c r="F78" s="20">
        <f>'IEPR 2021 Electricity_MidDemand'!D$59*F57*Percent_Urban</f>
        <v>0</v>
      </c>
      <c r="G78" s="20">
        <f>'IEPR 2021 Electricity_MidDemand'!E$59*G57*Percent_Urban</f>
        <v>0</v>
      </c>
      <c r="H78" s="20">
        <f>'IEPR 2021 Electricity_MidDemand'!F$59*H57*Percent_Urban</f>
        <v>0</v>
      </c>
      <c r="I78" s="20">
        <f>'IEPR 2021 Electricity_MidDemand'!G$59*I57*Percent_Urban</f>
        <v>0</v>
      </c>
      <c r="J78" s="20">
        <f>'IEPR 2021 Electricity_MidDemand'!H$59*J57*Percent_Urban</f>
        <v>0</v>
      </c>
      <c r="K78" s="20">
        <f>'IEPR 2021 Electricity_MidDemand'!I$59*K57*Percent_Urban</f>
        <v>0</v>
      </c>
      <c r="L78" s="20">
        <f>'IEPR 2021 Electricity_MidDemand'!J$59*L57*Percent_Urban</f>
        <v>0</v>
      </c>
      <c r="M78" s="20">
        <f>'IEPR 2021 Electricity_MidDemand'!K$59*M57*Percent_Urban</f>
        <v>0</v>
      </c>
      <c r="N78" s="20">
        <f>'IEPR 2021 Electricity_MidDemand'!L$59*N57*Percent_Urban</f>
        <v>0</v>
      </c>
      <c r="O78" s="20">
        <f>'IEPR 2021 Electricity_MidDemand'!M$59*O57*Percent_Urban</f>
        <v>0</v>
      </c>
      <c r="P78" s="20">
        <f>'IEPR 2021 Electricity_MidDemand'!N$59*P57*Percent_Urban</f>
        <v>0</v>
      </c>
      <c r="Q78" s="20">
        <f>'IEPR 2021 Electricity_MidDemand'!O$59*Q57*Percent_Urban</f>
        <v>0</v>
      </c>
      <c r="R78" s="20">
        <f>'IEPR 2021 Electricity_MidDemand'!P$59*R57*Percent_Urban</f>
        <v>0</v>
      </c>
      <c r="S78" s="20">
        <f>'IEPR 2021 Electricity_MidDemand'!Q$59*S57*Percent_Urban</f>
        <v>0</v>
      </c>
      <c r="T78" s="20">
        <f>'IEPR 2021 Electricity_MidDemand'!R$59*T57*Percent_Urban</f>
        <v>0</v>
      </c>
      <c r="U78" s="20">
        <f>'IEPR 2021 Electricity_MidDemand'!S$59*U57*Percent_Urban</f>
        <v>0</v>
      </c>
      <c r="V78" s="20">
        <f>'IEPR 2021 Electricity_MidDemand'!T$59*V57*Percent_Urban</f>
        <v>0</v>
      </c>
      <c r="W78" s="20">
        <f>'IEPR 2021 Electricity_MidDemand'!U$59*W57*Percent_Urban</f>
        <v>0</v>
      </c>
      <c r="X78" s="20">
        <f>'IEPR 2021 Electricity_MidDemand'!V$59*X57*Percent_Urban</f>
        <v>0</v>
      </c>
      <c r="Y78" s="20">
        <f>'IEPR 2021 Electricity_MidDemand'!W$59*Y57*Percent_Urban</f>
        <v>0</v>
      </c>
      <c r="Z78" s="20">
        <f>'IEPR 2021 Electricity_MidDemand'!X$59*Z57*Percent_Urban</f>
        <v>0</v>
      </c>
      <c r="AA78" s="20">
        <f>'IEPR 2021 Electricity_MidDemand'!Y$59*AA57*Percent_Urban</f>
        <v>0</v>
      </c>
      <c r="AB78" s="20">
        <f>'IEPR 2021 Electricity_MidDemand'!Z$59*AB57*Percent_Urban</f>
        <v>0</v>
      </c>
      <c r="AC78" s="20">
        <f>'IEPR 2021 Electricity_MidDemand'!AA$59*AC57*Percent_Urban</f>
        <v>0</v>
      </c>
      <c r="AD78" s="20">
        <f>'IEPR 2021 Electricity_MidDemand'!AB$59*AD57*Percent_Urban</f>
        <v>0</v>
      </c>
      <c r="AE78" s="20">
        <f>'IEPR 2021 Electricity_MidDemand'!AC$59*AE57*Percent_Urban</f>
        <v>0</v>
      </c>
      <c r="AF78" s="20">
        <f>'IEPR 2021 Electricity_MidDemand'!AD$59*AF57*Percent_Urban</f>
        <v>0</v>
      </c>
      <c r="AG78" s="20">
        <f>'IEPR 2021 Electricity_MidDemand'!AE$59*AG57*Percent_Urban</f>
        <v>0</v>
      </c>
      <c r="AH78" s="20">
        <f>'IEPR 2021 Electricity_MidDemand'!AF$59*AH57*Percent_Urban</f>
        <v>0</v>
      </c>
    </row>
    <row r="79" spans="1:34" ht="14.25" customHeight="1" x14ac:dyDescent="0.25">
      <c r="A79" s="2"/>
      <c r="B79" s="2"/>
      <c r="C79" s="7" t="s">
        <v>417</v>
      </c>
      <c r="D79" s="20">
        <f>'IEPR 2021 Electricity_MidDemand'!B$59*D58*Percent_Urban</f>
        <v>0</v>
      </c>
      <c r="E79" s="20">
        <f>'IEPR 2021 Electricity_MidDemand'!C$59*E58*Percent_Urban</f>
        <v>0</v>
      </c>
      <c r="F79" s="20">
        <f>'IEPR 2021 Electricity_MidDemand'!D$59*F58*Percent_Urban</f>
        <v>0</v>
      </c>
      <c r="G79" s="20">
        <f>'IEPR 2021 Electricity_MidDemand'!E$59*G58*Percent_Urban</f>
        <v>0</v>
      </c>
      <c r="H79" s="20">
        <f>'IEPR 2021 Electricity_MidDemand'!F$59*H58*Percent_Urban</f>
        <v>0</v>
      </c>
      <c r="I79" s="20">
        <f>'IEPR 2021 Electricity_MidDemand'!G$59*I58*Percent_Urban</f>
        <v>0</v>
      </c>
      <c r="J79" s="20">
        <f>'IEPR 2021 Electricity_MidDemand'!H$59*J58*Percent_Urban</f>
        <v>0</v>
      </c>
      <c r="K79" s="20">
        <f>'IEPR 2021 Electricity_MidDemand'!I$59*K58*Percent_Urban</f>
        <v>0</v>
      </c>
      <c r="L79" s="20">
        <f>'IEPR 2021 Electricity_MidDemand'!J$59*L58*Percent_Urban</f>
        <v>0</v>
      </c>
      <c r="M79" s="20">
        <f>'IEPR 2021 Electricity_MidDemand'!K$59*M58*Percent_Urban</f>
        <v>0</v>
      </c>
      <c r="N79" s="20">
        <f>'IEPR 2021 Electricity_MidDemand'!L$59*N58*Percent_Urban</f>
        <v>0</v>
      </c>
      <c r="O79" s="20">
        <f>'IEPR 2021 Electricity_MidDemand'!M$59*O58*Percent_Urban</f>
        <v>0</v>
      </c>
      <c r="P79" s="20">
        <f>'IEPR 2021 Electricity_MidDemand'!N$59*P58*Percent_Urban</f>
        <v>0</v>
      </c>
      <c r="Q79" s="20">
        <f>'IEPR 2021 Electricity_MidDemand'!O$59*Q58*Percent_Urban</f>
        <v>0</v>
      </c>
      <c r="R79" s="20">
        <f>'IEPR 2021 Electricity_MidDemand'!P$59*R58*Percent_Urban</f>
        <v>0</v>
      </c>
      <c r="S79" s="20">
        <f>'IEPR 2021 Electricity_MidDemand'!Q$59*S58*Percent_Urban</f>
        <v>0</v>
      </c>
      <c r="T79" s="20">
        <f>'IEPR 2021 Electricity_MidDemand'!R$59*T58*Percent_Urban</f>
        <v>0</v>
      </c>
      <c r="U79" s="20">
        <f>'IEPR 2021 Electricity_MidDemand'!S$59*U58*Percent_Urban</f>
        <v>0</v>
      </c>
      <c r="V79" s="20">
        <f>'IEPR 2021 Electricity_MidDemand'!T$59*V58*Percent_Urban</f>
        <v>0</v>
      </c>
      <c r="W79" s="20">
        <f>'IEPR 2021 Electricity_MidDemand'!U$59*W58*Percent_Urban</f>
        <v>0</v>
      </c>
      <c r="X79" s="20">
        <f>'IEPR 2021 Electricity_MidDemand'!V$59*X58*Percent_Urban</f>
        <v>0</v>
      </c>
      <c r="Y79" s="20">
        <f>'IEPR 2021 Electricity_MidDemand'!W$59*Y58*Percent_Urban</f>
        <v>0</v>
      </c>
      <c r="Z79" s="20">
        <f>'IEPR 2021 Electricity_MidDemand'!X$59*Z58*Percent_Urban</f>
        <v>0</v>
      </c>
      <c r="AA79" s="20">
        <f>'IEPR 2021 Electricity_MidDemand'!Y$59*AA58*Percent_Urban</f>
        <v>0</v>
      </c>
      <c r="AB79" s="20">
        <f>'IEPR 2021 Electricity_MidDemand'!Z$59*AB58*Percent_Urban</f>
        <v>0</v>
      </c>
      <c r="AC79" s="20">
        <f>'IEPR 2021 Electricity_MidDemand'!AA$59*AC58*Percent_Urban</f>
        <v>0</v>
      </c>
      <c r="AD79" s="20">
        <f>'IEPR 2021 Electricity_MidDemand'!AB$59*AD58*Percent_Urban</f>
        <v>0</v>
      </c>
      <c r="AE79" s="20">
        <f>'IEPR 2021 Electricity_MidDemand'!AC$59*AE58*Percent_Urban</f>
        <v>0</v>
      </c>
      <c r="AF79" s="20">
        <f>'IEPR 2021 Electricity_MidDemand'!AD$59*AF58*Percent_Urban</f>
        <v>0</v>
      </c>
      <c r="AG79" s="20">
        <f>'IEPR 2021 Electricity_MidDemand'!AE$59*AG58*Percent_Urban</f>
        <v>0</v>
      </c>
      <c r="AH79" s="20">
        <f>'IEPR 2021 Electricity_MidDemand'!AF$59*AH58*Percent_Urban</f>
        <v>0</v>
      </c>
    </row>
    <row r="80" spans="1:34" s="68" customFormat="1" ht="14.1" customHeight="1" x14ac:dyDescent="0.25">
      <c r="A80" s="76"/>
      <c r="B80" s="76"/>
      <c r="C80" s="76"/>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row>
    <row r="81" spans="1:34" ht="14.25" customHeight="1" x14ac:dyDescent="0.25">
      <c r="A81" s="2"/>
      <c r="B81" s="1" t="s">
        <v>418</v>
      </c>
      <c r="C81" s="2"/>
    </row>
    <row r="82" spans="1:34" ht="14.25" customHeight="1" x14ac:dyDescent="0.25">
      <c r="A82" s="2"/>
      <c r="B82" s="2"/>
      <c r="C82" s="1" t="s">
        <v>401</v>
      </c>
      <c r="D82" s="7">
        <v>2020</v>
      </c>
      <c r="E82" s="7">
        <v>2021</v>
      </c>
      <c r="F82" s="7">
        <v>2022</v>
      </c>
      <c r="G82" s="7">
        <v>2023</v>
      </c>
      <c r="H82" s="7">
        <v>2024</v>
      </c>
      <c r="I82" s="7">
        <v>2025</v>
      </c>
      <c r="J82" s="7">
        <v>2026</v>
      </c>
      <c r="K82" s="7">
        <v>2027</v>
      </c>
      <c r="L82" s="7">
        <v>2028</v>
      </c>
      <c r="M82" s="7">
        <v>2029</v>
      </c>
      <c r="N82" s="7">
        <v>2030</v>
      </c>
      <c r="O82" s="7">
        <v>2031</v>
      </c>
      <c r="P82" s="7">
        <v>2032</v>
      </c>
      <c r="Q82" s="7">
        <v>2033</v>
      </c>
      <c r="R82" s="7">
        <v>2034</v>
      </c>
      <c r="S82" s="7">
        <v>2035</v>
      </c>
      <c r="T82" s="7">
        <v>2036</v>
      </c>
      <c r="U82" s="7">
        <v>2037</v>
      </c>
      <c r="V82" s="7">
        <v>2038</v>
      </c>
      <c r="W82" s="7">
        <v>2039</v>
      </c>
      <c r="X82" s="7">
        <v>2040</v>
      </c>
      <c r="Y82" s="7">
        <v>2041</v>
      </c>
      <c r="Z82" s="7">
        <v>2042</v>
      </c>
      <c r="AA82" s="7">
        <v>2043</v>
      </c>
      <c r="AB82" s="7">
        <v>2044</v>
      </c>
      <c r="AC82" s="7">
        <v>2045</v>
      </c>
      <c r="AD82" s="7">
        <v>2046</v>
      </c>
      <c r="AE82" s="7">
        <v>2047</v>
      </c>
      <c r="AF82" s="7">
        <v>2048</v>
      </c>
      <c r="AG82" s="7">
        <v>2049</v>
      </c>
      <c r="AH82" s="7">
        <v>2050</v>
      </c>
    </row>
    <row r="83" spans="1:34" ht="14.25" customHeight="1" x14ac:dyDescent="0.25">
      <c r="A83" s="2"/>
      <c r="B83" s="2"/>
      <c r="C83" s="7" t="s">
        <v>402</v>
      </c>
      <c r="D83" s="20">
        <f>'IEPR 2021 Electricity_MidDemand'!B$59*D43*Percent_rural</f>
        <v>8.5969203553699858E-2</v>
      </c>
      <c r="E83" s="20">
        <f>'IEPR 2021 Electricity_MidDemand'!C$59*E43*Percent_rural</f>
        <v>0</v>
      </c>
      <c r="F83" s="20">
        <f>'IEPR 2021 Electricity_MidDemand'!D$59*F43*Percent_rural</f>
        <v>0</v>
      </c>
      <c r="G83" s="20">
        <f>'IEPR 2021 Electricity_MidDemand'!E$59*G43*Percent_rural</f>
        <v>0</v>
      </c>
      <c r="H83" s="20">
        <f>'IEPR 2021 Electricity_MidDemand'!F$59*H43*Percent_rural</f>
        <v>0</v>
      </c>
      <c r="I83" s="20">
        <f>'IEPR 2021 Electricity_MidDemand'!G$59*I43*Percent_rural</f>
        <v>0</v>
      </c>
      <c r="J83" s="20">
        <f>'IEPR 2021 Electricity_MidDemand'!H$59*J43*Percent_rural</f>
        <v>0</v>
      </c>
      <c r="K83" s="20">
        <f>'IEPR 2021 Electricity_MidDemand'!I$59*K43*Percent_rural</f>
        <v>0</v>
      </c>
      <c r="L83" s="20">
        <f>'IEPR 2021 Electricity_MidDemand'!J$59*L43*Percent_rural</f>
        <v>0</v>
      </c>
      <c r="M83" s="20">
        <f>'IEPR 2021 Electricity_MidDemand'!K$59*M43*Percent_rural</f>
        <v>0</v>
      </c>
      <c r="N83" s="20">
        <f>'IEPR 2021 Electricity_MidDemand'!L$59*N43*Percent_rural</f>
        <v>0</v>
      </c>
      <c r="O83" s="20">
        <f>'IEPR 2021 Electricity_MidDemand'!M$59*O43*Percent_rural</f>
        <v>0</v>
      </c>
      <c r="P83" s="20">
        <f>'IEPR 2021 Electricity_MidDemand'!N$59*P43*Percent_rural</f>
        <v>0</v>
      </c>
      <c r="Q83" s="20">
        <f>'IEPR 2021 Electricity_MidDemand'!O$59*Q43*Percent_rural</f>
        <v>0</v>
      </c>
      <c r="R83" s="20">
        <f>'IEPR 2021 Electricity_MidDemand'!P$59*R43*Percent_rural</f>
        <v>0</v>
      </c>
      <c r="S83" s="20">
        <f>'IEPR 2021 Electricity_MidDemand'!Q$59*S43*Percent_rural</f>
        <v>0</v>
      </c>
      <c r="T83" s="20">
        <f>'IEPR 2021 Electricity_MidDemand'!R$59*T43*Percent_rural</f>
        <v>0</v>
      </c>
      <c r="U83" s="20">
        <f>'IEPR 2021 Electricity_MidDemand'!S$59*U43*Percent_rural</f>
        <v>0</v>
      </c>
      <c r="V83" s="20">
        <f>'IEPR 2021 Electricity_MidDemand'!T$59*V43*Percent_rural</f>
        <v>0</v>
      </c>
      <c r="W83" s="20">
        <f>'IEPR 2021 Electricity_MidDemand'!U$59*W43*Percent_rural</f>
        <v>0</v>
      </c>
      <c r="X83" s="20">
        <f>'IEPR 2021 Electricity_MidDemand'!V$59*X43*Percent_rural</f>
        <v>0</v>
      </c>
      <c r="Y83" s="20">
        <f>'IEPR 2021 Electricity_MidDemand'!W$59*Y43*Percent_rural</f>
        <v>0</v>
      </c>
      <c r="Z83" s="20">
        <f>'IEPR 2021 Electricity_MidDemand'!X$59*Z43*Percent_rural</f>
        <v>0</v>
      </c>
      <c r="AA83" s="20">
        <f>'IEPR 2021 Electricity_MidDemand'!Y$59*AA43*Percent_rural</f>
        <v>0</v>
      </c>
      <c r="AB83" s="20">
        <f>'IEPR 2021 Electricity_MidDemand'!Z$59*AB43*Percent_rural</f>
        <v>0</v>
      </c>
      <c r="AC83" s="20">
        <f>'IEPR 2021 Electricity_MidDemand'!AA$59*AC43*Percent_rural</f>
        <v>0</v>
      </c>
      <c r="AD83" s="20">
        <f>'IEPR 2021 Electricity_MidDemand'!AB$59*AD43*Percent_rural</f>
        <v>0</v>
      </c>
      <c r="AE83" s="20">
        <f>'IEPR 2021 Electricity_MidDemand'!AC$59*AE43*Percent_rural</f>
        <v>0</v>
      </c>
      <c r="AF83" s="20">
        <f>'IEPR 2021 Electricity_MidDemand'!AD$59*AF43*Percent_rural</f>
        <v>0</v>
      </c>
      <c r="AG83" s="20">
        <f>'IEPR 2021 Electricity_MidDemand'!AE$59*AG43*Percent_rural</f>
        <v>0</v>
      </c>
      <c r="AH83" s="20">
        <f>'IEPR 2021 Electricity_MidDemand'!AF$59*AH43*Percent_rural</f>
        <v>0</v>
      </c>
    </row>
    <row r="84" spans="1:34" ht="14.25" customHeight="1" x14ac:dyDescent="0.25">
      <c r="A84" s="2"/>
      <c r="B84" s="17" t="s">
        <v>152</v>
      </c>
      <c r="C84" s="7" t="s">
        <v>403</v>
      </c>
      <c r="D84" s="21">
        <f>'IEPR 2021 Electricity_MidDemand'!B$59*D44*Percent_rural</f>
        <v>0</v>
      </c>
      <c r="E84" s="21">
        <f>'IEPR 2021 Electricity_MidDemand'!C$59*E44*Percent_rural</f>
        <v>0</v>
      </c>
      <c r="F84" s="21">
        <f>'IEPR 2021 Electricity_MidDemand'!D$59*F44*Percent_rural</f>
        <v>0</v>
      </c>
      <c r="G84" s="21">
        <f>'IEPR 2021 Electricity_MidDemand'!E$59*G44*Percent_rural</f>
        <v>0</v>
      </c>
      <c r="H84" s="21">
        <f>'IEPR 2021 Electricity_MidDemand'!F$59*H44*Percent_rural</f>
        <v>0</v>
      </c>
      <c r="I84" s="21">
        <f>'IEPR 2021 Electricity_MidDemand'!G$59*I44*Percent_rural</f>
        <v>0</v>
      </c>
      <c r="J84" s="21">
        <f>'IEPR 2021 Electricity_MidDemand'!H$59*J44*Percent_rural</f>
        <v>0</v>
      </c>
      <c r="K84" s="21">
        <f>'IEPR 2021 Electricity_MidDemand'!I$59*K44*Percent_rural</f>
        <v>0</v>
      </c>
      <c r="L84" s="21">
        <f>'IEPR 2021 Electricity_MidDemand'!J$59*L44*Percent_rural</f>
        <v>0</v>
      </c>
      <c r="M84" s="21">
        <f>'IEPR 2021 Electricity_MidDemand'!K$59*M44*Percent_rural</f>
        <v>0</v>
      </c>
      <c r="N84" s="21">
        <f>'IEPR 2021 Electricity_MidDemand'!L$59*N44*Percent_rural</f>
        <v>0</v>
      </c>
      <c r="O84" s="21">
        <f>'IEPR 2021 Electricity_MidDemand'!M$59*O44*Percent_rural</f>
        <v>0</v>
      </c>
      <c r="P84" s="21">
        <f>'IEPR 2021 Electricity_MidDemand'!N$59*P44*Percent_rural</f>
        <v>0</v>
      </c>
      <c r="Q84" s="21">
        <f>'IEPR 2021 Electricity_MidDemand'!O$59*Q44*Percent_rural</f>
        <v>8.2458527836153039E-2</v>
      </c>
      <c r="R84" s="21">
        <f>'IEPR 2021 Electricity_MidDemand'!P$59*R44*Percent_rural</f>
        <v>0.40750817088431063</v>
      </c>
      <c r="S84" s="21">
        <f>'IEPR 2021 Electricity_MidDemand'!Q$59*S44*Percent_rural</f>
        <v>1.1264805676160103</v>
      </c>
      <c r="T84" s="21">
        <f>'IEPR 2021 Electricity_MidDemand'!R$59*T44*Percent_rural</f>
        <v>2.4036602451997098</v>
      </c>
      <c r="U84" s="21">
        <f>'IEPR 2021 Electricity_MidDemand'!S$59*U44*Percent_rural</f>
        <v>4.8424618396797108</v>
      </c>
      <c r="V84" s="21">
        <f>'IEPR 2021 Electricity_MidDemand'!T$59*V44*Percent_rural</f>
        <v>9.3604704318952621</v>
      </c>
      <c r="W84" s="21">
        <f>'IEPR 2021 Electricity_MidDemand'!U$59*W44*Percent_rural</f>
        <v>17.542279316354357</v>
      </c>
      <c r="X84" s="21">
        <f>'IEPR 2021 Electricity_MidDemand'!V$59*X44*Percent_rural</f>
        <v>32.544273492736224</v>
      </c>
      <c r="Y84" s="21">
        <f>'IEPR 2021 Electricity_MidDemand'!W$59*Y44*Percent_rural</f>
        <v>59.588939623190726</v>
      </c>
      <c r="Z84" s="21">
        <f>'IEPR 2021 Electricity_MidDemand'!X$59*Z44*Percent_rural</f>
        <v>86.311431153042122</v>
      </c>
      <c r="AA84" s="21">
        <f>'IEPR 2021 Electricity_MidDemand'!Y$59*AA44*Percent_rural</f>
        <v>112.85392055845723</v>
      </c>
      <c r="AB84" s="21">
        <f>'IEPR 2021 Electricity_MidDemand'!Z$59*AB44*Percent_rural</f>
        <v>139.19571092050063</v>
      </c>
      <c r="AC84" s="21">
        <f>'IEPR 2021 Electricity_MidDemand'!AA$59*AC44*Percent_rural</f>
        <v>165.42915691512593</v>
      </c>
      <c r="AD84" s="21">
        <f>'IEPR 2021 Electricity_MidDemand'!AB$59*AD44*Percent_rural</f>
        <v>191.48181103582633</v>
      </c>
      <c r="AE84" s="21">
        <f>'IEPR 2021 Electricity_MidDemand'!AC$59*AE44*Percent_rural</f>
        <v>217.26598185309948</v>
      </c>
      <c r="AF84" s="21">
        <f>'IEPR 2021 Electricity_MidDemand'!AD$59*AF44*Percent_rural</f>
        <v>242.7862796661102</v>
      </c>
      <c r="AG84" s="21">
        <f>'IEPR 2021 Electricity_MidDemand'!AE$59*AG44*Percent_rural</f>
        <v>267.87907015404278</v>
      </c>
      <c r="AH84" s="21">
        <f>'IEPR 2021 Electricity_MidDemand'!AF$59*AH44*Percent_rural</f>
        <v>292.64916766360261</v>
      </c>
    </row>
    <row r="85" spans="1:34" ht="14.25" customHeight="1" x14ac:dyDescent="0.25">
      <c r="A85" s="2"/>
      <c r="B85" s="2"/>
      <c r="C85" s="7" t="s">
        <v>404</v>
      </c>
      <c r="D85" s="20">
        <f>'IEPR 2021 Electricity_MidDemand'!B$59*D45*Percent_rural</f>
        <v>0</v>
      </c>
      <c r="E85" s="20">
        <f>'IEPR 2021 Electricity_MidDemand'!C$59*E45*Percent_rural</f>
        <v>0</v>
      </c>
      <c r="F85" s="20">
        <f>'IEPR 2021 Electricity_MidDemand'!D$59*F45*Percent_rural</f>
        <v>0</v>
      </c>
      <c r="G85" s="20">
        <f>'IEPR 2021 Electricity_MidDemand'!E$59*G45*Percent_rural</f>
        <v>0</v>
      </c>
      <c r="H85" s="20">
        <f>'IEPR 2021 Electricity_MidDemand'!F$59*H45*Percent_rural</f>
        <v>0</v>
      </c>
      <c r="I85" s="20">
        <f>'IEPR 2021 Electricity_MidDemand'!G$59*I45*Percent_rural</f>
        <v>0</v>
      </c>
      <c r="J85" s="20">
        <f>'IEPR 2021 Electricity_MidDemand'!H$59*J45*Percent_rural</f>
        <v>0</v>
      </c>
      <c r="K85" s="20">
        <f>'IEPR 2021 Electricity_MidDemand'!I$59*K45*Percent_rural</f>
        <v>0</v>
      </c>
      <c r="L85" s="20">
        <f>'IEPR 2021 Electricity_MidDemand'!J$59*L45*Percent_rural</f>
        <v>0</v>
      </c>
      <c r="M85" s="20">
        <f>'IEPR 2021 Electricity_MidDemand'!K$59*M45*Percent_rural</f>
        <v>0</v>
      </c>
      <c r="N85" s="20">
        <f>'IEPR 2021 Electricity_MidDemand'!L$59*N45*Percent_rural</f>
        <v>0</v>
      </c>
      <c r="O85" s="20">
        <f>'IEPR 2021 Electricity_MidDemand'!M$59*O45*Percent_rural</f>
        <v>0</v>
      </c>
      <c r="P85" s="20">
        <f>'IEPR 2021 Electricity_MidDemand'!N$59*P45*Percent_rural</f>
        <v>0</v>
      </c>
      <c r="Q85" s="20">
        <f>'IEPR 2021 Electricity_MidDemand'!O$59*Q45*Percent_rural</f>
        <v>0</v>
      </c>
      <c r="R85" s="20">
        <f>'IEPR 2021 Electricity_MidDemand'!P$59*R45*Percent_rural</f>
        <v>0</v>
      </c>
      <c r="S85" s="20">
        <f>'IEPR 2021 Electricity_MidDemand'!Q$59*S45*Percent_rural</f>
        <v>0</v>
      </c>
      <c r="T85" s="20">
        <f>'IEPR 2021 Electricity_MidDemand'!R$59*T45*Percent_rural</f>
        <v>0</v>
      </c>
      <c r="U85" s="20">
        <f>'IEPR 2021 Electricity_MidDemand'!S$59*U45*Percent_rural</f>
        <v>0</v>
      </c>
      <c r="V85" s="20">
        <f>'IEPR 2021 Electricity_MidDemand'!T$59*V45*Percent_rural</f>
        <v>0</v>
      </c>
      <c r="W85" s="20">
        <f>'IEPR 2021 Electricity_MidDemand'!U$59*W45*Percent_rural</f>
        <v>0</v>
      </c>
      <c r="X85" s="20">
        <f>'IEPR 2021 Electricity_MidDemand'!V$59*X45*Percent_rural</f>
        <v>0</v>
      </c>
      <c r="Y85" s="20">
        <f>'IEPR 2021 Electricity_MidDemand'!W$59*Y45*Percent_rural</f>
        <v>0</v>
      </c>
      <c r="Z85" s="20">
        <f>'IEPR 2021 Electricity_MidDemand'!X$59*Z45*Percent_rural</f>
        <v>0</v>
      </c>
      <c r="AA85" s="20">
        <f>'IEPR 2021 Electricity_MidDemand'!Y$59*AA45*Percent_rural</f>
        <v>0</v>
      </c>
      <c r="AB85" s="20">
        <f>'IEPR 2021 Electricity_MidDemand'!Z$59*AB45*Percent_rural</f>
        <v>0</v>
      </c>
      <c r="AC85" s="20">
        <f>'IEPR 2021 Electricity_MidDemand'!AA$59*AC45*Percent_rural</f>
        <v>0</v>
      </c>
      <c r="AD85" s="20">
        <f>'IEPR 2021 Electricity_MidDemand'!AB$59*AD45*Percent_rural</f>
        <v>0</v>
      </c>
      <c r="AE85" s="20">
        <f>'IEPR 2021 Electricity_MidDemand'!AC$59*AE45*Percent_rural</f>
        <v>0</v>
      </c>
      <c r="AF85" s="20">
        <f>'IEPR 2021 Electricity_MidDemand'!AD$59*AF45*Percent_rural</f>
        <v>0</v>
      </c>
      <c r="AG85" s="20">
        <f>'IEPR 2021 Electricity_MidDemand'!AE$59*AG45*Percent_rural</f>
        <v>0</v>
      </c>
      <c r="AH85" s="20">
        <f>'IEPR 2021 Electricity_MidDemand'!AF$59*AH45*Percent_rural</f>
        <v>0</v>
      </c>
    </row>
    <row r="86" spans="1:34" ht="14.25" customHeight="1" x14ac:dyDescent="0.25">
      <c r="A86" s="2"/>
      <c r="B86" s="2"/>
      <c r="C86" s="7" t="s">
        <v>405</v>
      </c>
      <c r="D86" s="20">
        <f>'IEPR 2021 Electricity_MidDemand'!B$59*D46*Percent_rural</f>
        <v>0</v>
      </c>
      <c r="E86" s="20">
        <f>'IEPR 2021 Electricity_MidDemand'!C$59*E46*Percent_rural</f>
        <v>0</v>
      </c>
      <c r="F86" s="20">
        <f>'IEPR 2021 Electricity_MidDemand'!D$59*F46*Percent_rural</f>
        <v>0</v>
      </c>
      <c r="G86" s="20">
        <f>'IEPR 2021 Electricity_MidDemand'!E$59*G46*Percent_rural</f>
        <v>0</v>
      </c>
      <c r="H86" s="20">
        <f>'IEPR 2021 Electricity_MidDemand'!F$59*H46*Percent_rural</f>
        <v>0</v>
      </c>
      <c r="I86" s="20">
        <f>'IEPR 2021 Electricity_MidDemand'!G$59*I46*Percent_rural</f>
        <v>0</v>
      </c>
      <c r="J86" s="20">
        <f>'IEPR 2021 Electricity_MidDemand'!H$59*J46*Percent_rural</f>
        <v>0</v>
      </c>
      <c r="K86" s="20">
        <f>'IEPR 2021 Electricity_MidDemand'!I$59*K46*Percent_rural</f>
        <v>0</v>
      </c>
      <c r="L86" s="20">
        <f>'IEPR 2021 Electricity_MidDemand'!J$59*L46*Percent_rural</f>
        <v>0</v>
      </c>
      <c r="M86" s="20">
        <f>'IEPR 2021 Electricity_MidDemand'!K$59*M46*Percent_rural</f>
        <v>0</v>
      </c>
      <c r="N86" s="20">
        <f>'IEPR 2021 Electricity_MidDemand'!L$59*N46*Percent_rural</f>
        <v>0</v>
      </c>
      <c r="O86" s="20">
        <f>'IEPR 2021 Electricity_MidDemand'!M$59*O46*Percent_rural</f>
        <v>0</v>
      </c>
      <c r="P86" s="20">
        <f>'IEPR 2021 Electricity_MidDemand'!N$59*P46*Percent_rural</f>
        <v>0</v>
      </c>
      <c r="Q86" s="20">
        <f>'IEPR 2021 Electricity_MidDemand'!O$59*Q46*Percent_rural</f>
        <v>0</v>
      </c>
      <c r="R86" s="20">
        <f>'IEPR 2021 Electricity_MidDemand'!P$59*R46*Percent_rural</f>
        <v>0</v>
      </c>
      <c r="S86" s="20">
        <f>'IEPR 2021 Electricity_MidDemand'!Q$59*S46*Percent_rural</f>
        <v>0</v>
      </c>
      <c r="T86" s="20">
        <f>'IEPR 2021 Electricity_MidDemand'!R$59*T46*Percent_rural</f>
        <v>0</v>
      </c>
      <c r="U86" s="20">
        <f>'IEPR 2021 Electricity_MidDemand'!S$59*U46*Percent_rural</f>
        <v>0</v>
      </c>
      <c r="V86" s="20">
        <f>'IEPR 2021 Electricity_MidDemand'!T$59*V46*Percent_rural</f>
        <v>0</v>
      </c>
      <c r="W86" s="20">
        <f>'IEPR 2021 Electricity_MidDemand'!U$59*W46*Percent_rural</f>
        <v>0</v>
      </c>
      <c r="X86" s="20">
        <f>'IEPR 2021 Electricity_MidDemand'!V$59*X46*Percent_rural</f>
        <v>0</v>
      </c>
      <c r="Y86" s="20">
        <f>'IEPR 2021 Electricity_MidDemand'!W$59*Y46*Percent_rural</f>
        <v>0</v>
      </c>
      <c r="Z86" s="20">
        <f>'IEPR 2021 Electricity_MidDemand'!X$59*Z46*Percent_rural</f>
        <v>0</v>
      </c>
      <c r="AA86" s="20">
        <f>'IEPR 2021 Electricity_MidDemand'!Y$59*AA46*Percent_rural</f>
        <v>0</v>
      </c>
      <c r="AB86" s="20">
        <f>'IEPR 2021 Electricity_MidDemand'!Z$59*AB46*Percent_rural</f>
        <v>0</v>
      </c>
      <c r="AC86" s="20">
        <f>'IEPR 2021 Electricity_MidDemand'!AA$59*AC46*Percent_rural</f>
        <v>0</v>
      </c>
      <c r="AD86" s="20">
        <f>'IEPR 2021 Electricity_MidDemand'!AB$59*AD46*Percent_rural</f>
        <v>0</v>
      </c>
      <c r="AE86" s="20">
        <f>'IEPR 2021 Electricity_MidDemand'!AC$59*AE46*Percent_rural</f>
        <v>0</v>
      </c>
      <c r="AF86" s="20">
        <f>'IEPR 2021 Electricity_MidDemand'!AD$59*AF46*Percent_rural</f>
        <v>0</v>
      </c>
      <c r="AG86" s="20">
        <f>'IEPR 2021 Electricity_MidDemand'!AE$59*AG46*Percent_rural</f>
        <v>0</v>
      </c>
      <c r="AH86" s="20">
        <f>'IEPR 2021 Electricity_MidDemand'!AF$59*AH46*Percent_rural</f>
        <v>0</v>
      </c>
    </row>
    <row r="87" spans="1:34" ht="14.25" customHeight="1" x14ac:dyDescent="0.25">
      <c r="A87" s="2"/>
      <c r="B87" s="17" t="s">
        <v>154</v>
      </c>
      <c r="C87" s="7" t="s">
        <v>406</v>
      </c>
      <c r="D87" s="21">
        <f>'IEPR 2021 Electricity_MidDemand'!B$59*D47*Percent_rural</f>
        <v>1579.7700845027889</v>
      </c>
      <c r="E87" s="21">
        <f>'IEPR 2021 Electricity_MidDemand'!C$59*E47*Percent_rural</f>
        <v>1639.491881383017</v>
      </c>
      <c r="F87" s="21">
        <f>'IEPR 2021 Electricity_MidDemand'!D$59*F47*Percent_rural</f>
        <v>1670.9312964085605</v>
      </c>
      <c r="G87" s="21">
        <f>'IEPR 2021 Electricity_MidDemand'!E$59*G47*Percent_rural</f>
        <v>1664.9088112203456</v>
      </c>
      <c r="H87" s="21">
        <f>'IEPR 2021 Electricity_MidDemand'!F$59*H47*Percent_rural</f>
        <v>1649.4955021048208</v>
      </c>
      <c r="I87" s="21">
        <f>'IEPR 2021 Electricity_MidDemand'!G$59*I47*Percent_rural</f>
        <v>1625.9051035338948</v>
      </c>
      <c r="J87" s="21">
        <f>'IEPR 2021 Electricity_MidDemand'!H$59*J47*Percent_rural</f>
        <v>1608.5346939424792</v>
      </c>
      <c r="K87" s="21">
        <f>'IEPR 2021 Electricity_MidDemand'!I$59*K47*Percent_rural</f>
        <v>1595.0747659139108</v>
      </c>
      <c r="L87" s="21">
        <f>'IEPR 2021 Electricity_MidDemand'!J$59*L47*Percent_rural</f>
        <v>1583.0449210387574</v>
      </c>
      <c r="M87" s="21">
        <f>'IEPR 2021 Electricity_MidDemand'!K$59*M47*Percent_rural</f>
        <v>1570.9095237845711</v>
      </c>
      <c r="N87" s="21">
        <f>'IEPR 2021 Electricity_MidDemand'!L$59*N47*Percent_rural</f>
        <v>1558.201396441895</v>
      </c>
      <c r="O87" s="21">
        <f>'IEPR 2021 Electricity_MidDemand'!M$59*O47*Percent_rural</f>
        <v>1544.9654221993733</v>
      </c>
      <c r="P87" s="21">
        <f>'IEPR 2021 Electricity_MidDemand'!N$59*P47*Percent_rural</f>
        <v>1530.9185537262115</v>
      </c>
      <c r="Q87" s="21">
        <f>'IEPR 2021 Electricity_MidDemand'!O$59*Q47*Percent_rural</f>
        <v>1515.3403660449844</v>
      </c>
      <c r="R87" s="21">
        <f>'IEPR 2021 Electricity_MidDemand'!P$59*R47*Percent_rural</f>
        <v>1498.0000361707253</v>
      </c>
      <c r="S87" s="21">
        <f>'IEPR 2021 Electricity_MidDemand'!Q$59*S47*Percent_rural</f>
        <v>1479.3908368705693</v>
      </c>
      <c r="T87" s="21">
        <f>'IEPR 2021 Electricity_MidDemand'!R$59*T47*Percent_rural</f>
        <v>1474.084706372809</v>
      </c>
      <c r="U87" s="21">
        <f>'IEPR 2021 Electricity_MidDemand'!S$59*U47*Percent_rural</f>
        <v>1462.3440909629496</v>
      </c>
      <c r="V87" s="21">
        <f>'IEPR 2021 Electricity_MidDemand'!T$59*V47*Percent_rural</f>
        <v>1452.2887864208594</v>
      </c>
      <c r="W87" s="21">
        <f>'IEPR 2021 Electricity_MidDemand'!U$59*W47*Percent_rural</f>
        <v>1445.5617813534495</v>
      </c>
      <c r="X87" s="21">
        <f>'IEPR 2021 Electricity_MidDemand'!V$59*X47*Percent_rural</f>
        <v>1444.3937059662144</v>
      </c>
      <c r="Y87" s="21">
        <f>'IEPR 2021 Electricity_MidDemand'!W$59*Y47*Percent_rural</f>
        <v>1453.0651725104171</v>
      </c>
      <c r="Z87" s="21">
        <f>'IEPR 2021 Electricity_MidDemand'!X$59*Z47*Percent_rural</f>
        <v>1462.042575854309</v>
      </c>
      <c r="AA87" s="21">
        <f>'IEPR 2021 Electricity_MidDemand'!Y$59*AA47*Percent_rural</f>
        <v>1470.9534103312169</v>
      </c>
      <c r="AB87" s="21">
        <f>'IEPR 2021 Electricity_MidDemand'!Z$59*AB47*Percent_rural</f>
        <v>1478.8607823308305</v>
      </c>
      <c r="AC87" s="21">
        <f>'IEPR 2021 Electricity_MidDemand'!AA$59*AC47*Percent_rural</f>
        <v>1487.6728093100019</v>
      </c>
      <c r="AD87" s="21">
        <f>'IEPR 2021 Electricity_MidDemand'!AB$59*AD47*Percent_rural</f>
        <v>1496.4358874013712</v>
      </c>
      <c r="AE87" s="21">
        <f>'IEPR 2021 Electricity_MidDemand'!AC$59*AE47*Percent_rural</f>
        <v>1504.9715062503881</v>
      </c>
      <c r="AF87" s="21">
        <f>'IEPR 2021 Electricity_MidDemand'!AD$59*AF47*Percent_rural</f>
        <v>1513.3992997085941</v>
      </c>
      <c r="AG87" s="21">
        <f>'IEPR 2021 Electricity_MidDemand'!AE$59*AG47*Percent_rural</f>
        <v>1521.3944821480879</v>
      </c>
      <c r="AH87" s="21">
        <f>'IEPR 2021 Electricity_MidDemand'!AF$59*AH47*Percent_rural</f>
        <v>1529.3602224063181</v>
      </c>
    </row>
    <row r="88" spans="1:34" ht="14.25" customHeight="1" x14ac:dyDescent="0.25">
      <c r="A88" s="2"/>
      <c r="B88" s="17" t="s">
        <v>153</v>
      </c>
      <c r="C88" s="7" t="s">
        <v>407</v>
      </c>
      <c r="D88" s="21">
        <f>'IEPR 2021 Electricity_MidDemand'!B$59*D48*Percent_rural</f>
        <v>2143182.7571569183</v>
      </c>
      <c r="E88" s="21">
        <f>'IEPR 2021 Electricity_MidDemand'!C$59*E48*Percent_rural</f>
        <v>2499107.0241886885</v>
      </c>
      <c r="F88" s="21">
        <f>'IEPR 2021 Electricity_MidDemand'!D$59*F48*Percent_rural</f>
        <v>2817583.1655850084</v>
      </c>
      <c r="G88" s="21">
        <f>'IEPR 2021 Electricity_MidDemand'!E$59*G48*Percent_rural</f>
        <v>3077415.6889740662</v>
      </c>
      <c r="H88" s="21">
        <f>'IEPR 2021 Electricity_MidDemand'!F$59*H48*Percent_rural</f>
        <v>3317439.8430244592</v>
      </c>
      <c r="I88" s="21">
        <f>'IEPR 2021 Electricity_MidDemand'!G$59*I48*Percent_rural</f>
        <v>3536603.8193258313</v>
      </c>
      <c r="J88" s="21">
        <f>'IEPR 2021 Electricity_MidDemand'!H$59*J48*Percent_rural</f>
        <v>3765607.9921755325</v>
      </c>
      <c r="K88" s="21">
        <f>'IEPR 2021 Electricity_MidDemand'!I$59*K48*Percent_rural</f>
        <v>4001454.5904825134</v>
      </c>
      <c r="L88" s="21">
        <f>'IEPR 2021 Electricity_MidDemand'!J$59*L48*Percent_rural</f>
        <v>4239781.8757675057</v>
      </c>
      <c r="M88" s="21">
        <f>'IEPR 2021 Electricity_MidDemand'!K$59*M48*Percent_rural</f>
        <v>4477448.3672084045</v>
      </c>
      <c r="N88" s="21">
        <f>'IEPR 2021 Electricity_MidDemand'!L$59*N48*Percent_rural</f>
        <v>4714344.1758217802</v>
      </c>
      <c r="O88" s="21">
        <f>'IEPR 2021 Electricity_MidDemand'!M$59*O48*Percent_rural</f>
        <v>4949036.6014231639</v>
      </c>
      <c r="P88" s="21">
        <f>'IEPR 2021 Electricity_MidDemand'!N$59*P48*Percent_rural</f>
        <v>5178918.2658077385</v>
      </c>
      <c r="Q88" s="21">
        <f>'IEPR 2021 Electricity_MidDemand'!O$59*Q48*Percent_rural</f>
        <v>5401036.7066920828</v>
      </c>
      <c r="R88" s="21">
        <f>'IEPR 2021 Electricity_MidDemand'!P$59*R48*Percent_rural</f>
        <v>5613680.6430561561</v>
      </c>
      <c r="S88" s="21">
        <f>'IEPR 2021 Electricity_MidDemand'!Q$59*S48*Percent_rural</f>
        <v>5816535.2596272258</v>
      </c>
      <c r="T88" s="21">
        <f>'IEPR 2021 Electricity_MidDemand'!R$59*T48*Percent_rural</f>
        <v>6067147.8900796324</v>
      </c>
      <c r="U88" s="21">
        <f>'IEPR 2021 Electricity_MidDemand'!S$59*U48*Percent_rural</f>
        <v>6287342.8224794706</v>
      </c>
      <c r="V88" s="21">
        <f>'IEPR 2021 Electricity_MidDemand'!T$59*V48*Percent_rural</f>
        <v>6506725.5623389836</v>
      </c>
      <c r="W88" s="21">
        <f>'IEPR 2021 Electricity_MidDemand'!U$59*W48*Percent_rural</f>
        <v>6726484.8688076148</v>
      </c>
      <c r="X88" s="21">
        <f>'IEPR 2021 Electricity_MidDemand'!V$59*X48*Percent_rural</f>
        <v>6947895.655123841</v>
      </c>
      <c r="Y88" s="21">
        <f>'IEPR 2021 Electricity_MidDemand'!W$59*Y48*Percent_rural</f>
        <v>7171660.3320969669</v>
      </c>
      <c r="Z88" s="21">
        <f>'IEPR 2021 Electricity_MidDemand'!X$59*Z48*Percent_rural</f>
        <v>7397120.1941939844</v>
      </c>
      <c r="AA88" s="21">
        <f>'IEPR 2021 Electricity_MidDemand'!Y$59*AA48*Percent_rural</f>
        <v>7621556.8924564524</v>
      </c>
      <c r="AB88" s="21">
        <f>'IEPR 2021 Electricity_MidDemand'!Z$59*AB48*Percent_rural</f>
        <v>7839584.398196389</v>
      </c>
      <c r="AC88" s="21">
        <f>'IEPR 2021 Electricity_MidDemand'!AA$59*AC48*Percent_rural</f>
        <v>8062738.815308705</v>
      </c>
      <c r="AD88" s="21">
        <f>'IEPR 2021 Electricity_MidDemand'!AB$59*AD48*Percent_rural</f>
        <v>8286206.839066172</v>
      </c>
      <c r="AE88" s="21">
        <f>'IEPR 2021 Electricity_MidDemand'!AC$59*AE48*Percent_rural</f>
        <v>8509534.8606863208</v>
      </c>
      <c r="AF88" s="21">
        <f>'IEPR 2021 Electricity_MidDemand'!AD$59*AF48*Percent_rural</f>
        <v>8732347.4596103895</v>
      </c>
      <c r="AG88" s="21">
        <f>'IEPR 2021 Electricity_MidDemand'!AE$59*AG48*Percent_rural</f>
        <v>8954595.5788188446</v>
      </c>
      <c r="AH88" s="21">
        <f>'IEPR 2021 Electricity_MidDemand'!AF$59*AH48*Percent_rural</f>
        <v>9176692.1814244334</v>
      </c>
    </row>
    <row r="89" spans="1:34" ht="14.25" customHeight="1" x14ac:dyDescent="0.25">
      <c r="A89" s="2"/>
      <c r="B89" s="2"/>
      <c r="C89" s="7" t="s">
        <v>408</v>
      </c>
      <c r="D89" s="20">
        <f>'IEPR 2021 Electricity_MidDemand'!B$59*D49*Percent_rural</f>
        <v>0</v>
      </c>
      <c r="E89" s="20">
        <f>'IEPR 2021 Electricity_MidDemand'!C$59*E49*Percent_rural</f>
        <v>0</v>
      </c>
      <c r="F89" s="20">
        <f>'IEPR 2021 Electricity_MidDemand'!D$59*F49*Percent_rural</f>
        <v>0</v>
      </c>
      <c r="G89" s="20">
        <f>'IEPR 2021 Electricity_MidDemand'!E$59*G49*Percent_rural</f>
        <v>0</v>
      </c>
      <c r="H89" s="20">
        <f>'IEPR 2021 Electricity_MidDemand'!F$59*H49*Percent_rural</f>
        <v>0</v>
      </c>
      <c r="I89" s="20">
        <f>'IEPR 2021 Electricity_MidDemand'!G$59*I49*Percent_rural</f>
        <v>0</v>
      </c>
      <c r="J89" s="20">
        <f>'IEPR 2021 Electricity_MidDemand'!H$59*J49*Percent_rural</f>
        <v>0</v>
      </c>
      <c r="K89" s="20">
        <f>'IEPR 2021 Electricity_MidDemand'!I$59*K49*Percent_rural</f>
        <v>0</v>
      </c>
      <c r="L89" s="20">
        <f>'IEPR 2021 Electricity_MidDemand'!J$59*L49*Percent_rural</f>
        <v>0</v>
      </c>
      <c r="M89" s="20">
        <f>'IEPR 2021 Electricity_MidDemand'!K$59*M49*Percent_rural</f>
        <v>0</v>
      </c>
      <c r="N89" s="20">
        <f>'IEPR 2021 Electricity_MidDemand'!L$59*N49*Percent_rural</f>
        <v>0</v>
      </c>
      <c r="O89" s="20">
        <f>'IEPR 2021 Electricity_MidDemand'!M$59*O49*Percent_rural</f>
        <v>0</v>
      </c>
      <c r="P89" s="20">
        <f>'IEPR 2021 Electricity_MidDemand'!N$59*P49*Percent_rural</f>
        <v>0</v>
      </c>
      <c r="Q89" s="20">
        <f>'IEPR 2021 Electricity_MidDemand'!O$59*Q49*Percent_rural</f>
        <v>0</v>
      </c>
      <c r="R89" s="20">
        <f>'IEPR 2021 Electricity_MidDemand'!P$59*R49*Percent_rural</f>
        <v>0</v>
      </c>
      <c r="S89" s="20">
        <f>'IEPR 2021 Electricity_MidDemand'!Q$59*S49*Percent_rural</f>
        <v>0</v>
      </c>
      <c r="T89" s="20">
        <f>'IEPR 2021 Electricity_MidDemand'!R$59*T49*Percent_rural</f>
        <v>0</v>
      </c>
      <c r="U89" s="20">
        <f>'IEPR 2021 Electricity_MidDemand'!S$59*U49*Percent_rural</f>
        <v>0</v>
      </c>
      <c r="V89" s="20">
        <f>'IEPR 2021 Electricity_MidDemand'!T$59*V49*Percent_rural</f>
        <v>0</v>
      </c>
      <c r="W89" s="20">
        <f>'IEPR 2021 Electricity_MidDemand'!U$59*W49*Percent_rural</f>
        <v>0</v>
      </c>
      <c r="X89" s="20">
        <f>'IEPR 2021 Electricity_MidDemand'!V$59*X49*Percent_rural</f>
        <v>0</v>
      </c>
      <c r="Y89" s="20">
        <f>'IEPR 2021 Electricity_MidDemand'!W$59*Y49*Percent_rural</f>
        <v>0</v>
      </c>
      <c r="Z89" s="20">
        <f>'IEPR 2021 Electricity_MidDemand'!X$59*Z49*Percent_rural</f>
        <v>0</v>
      </c>
      <c r="AA89" s="20">
        <f>'IEPR 2021 Electricity_MidDemand'!Y$59*AA49*Percent_rural</f>
        <v>0</v>
      </c>
      <c r="AB89" s="20">
        <f>'IEPR 2021 Electricity_MidDemand'!Z$59*AB49*Percent_rural</f>
        <v>0</v>
      </c>
      <c r="AC89" s="20">
        <f>'IEPR 2021 Electricity_MidDemand'!AA$59*AC49*Percent_rural</f>
        <v>0</v>
      </c>
      <c r="AD89" s="20">
        <f>'IEPR 2021 Electricity_MidDemand'!AB$59*AD49*Percent_rural</f>
        <v>0</v>
      </c>
      <c r="AE89" s="20">
        <f>'IEPR 2021 Electricity_MidDemand'!AC$59*AE49*Percent_rural</f>
        <v>0</v>
      </c>
      <c r="AF89" s="20">
        <f>'IEPR 2021 Electricity_MidDemand'!AD$59*AF49*Percent_rural</f>
        <v>0</v>
      </c>
      <c r="AG89" s="20">
        <f>'IEPR 2021 Electricity_MidDemand'!AE$59*AG49*Percent_rural</f>
        <v>0</v>
      </c>
      <c r="AH89" s="20">
        <f>'IEPR 2021 Electricity_MidDemand'!AF$59*AH49*Percent_rural</f>
        <v>0</v>
      </c>
    </row>
    <row r="90" spans="1:34" ht="14.25" customHeight="1" x14ac:dyDescent="0.25">
      <c r="A90" s="2"/>
      <c r="B90" s="2"/>
      <c r="C90" s="7" t="s">
        <v>409</v>
      </c>
      <c r="D90" s="20">
        <f>'IEPR 2021 Electricity_MidDemand'!B$59*D50*Percent_rural</f>
        <v>0</v>
      </c>
      <c r="E90" s="20">
        <f>'IEPR 2021 Electricity_MidDemand'!C$59*E50*Percent_rural</f>
        <v>0</v>
      </c>
      <c r="F90" s="20">
        <f>'IEPR 2021 Electricity_MidDemand'!D$59*F50*Percent_rural</f>
        <v>0</v>
      </c>
      <c r="G90" s="20">
        <f>'IEPR 2021 Electricity_MidDemand'!E$59*G50*Percent_rural</f>
        <v>0</v>
      </c>
      <c r="H90" s="20">
        <f>'IEPR 2021 Electricity_MidDemand'!F$59*H50*Percent_rural</f>
        <v>0</v>
      </c>
      <c r="I90" s="20">
        <f>'IEPR 2021 Electricity_MidDemand'!G$59*I50*Percent_rural</f>
        <v>0</v>
      </c>
      <c r="J90" s="20">
        <f>'IEPR 2021 Electricity_MidDemand'!H$59*J50*Percent_rural</f>
        <v>0</v>
      </c>
      <c r="K90" s="20">
        <f>'IEPR 2021 Electricity_MidDemand'!I$59*K50*Percent_rural</f>
        <v>0</v>
      </c>
      <c r="L90" s="20">
        <f>'IEPR 2021 Electricity_MidDemand'!J$59*L50*Percent_rural</f>
        <v>0</v>
      </c>
      <c r="M90" s="20">
        <f>'IEPR 2021 Electricity_MidDemand'!K$59*M50*Percent_rural</f>
        <v>0</v>
      </c>
      <c r="N90" s="20">
        <f>'IEPR 2021 Electricity_MidDemand'!L$59*N50*Percent_rural</f>
        <v>0</v>
      </c>
      <c r="O90" s="20">
        <f>'IEPR 2021 Electricity_MidDemand'!M$59*O50*Percent_rural</f>
        <v>0</v>
      </c>
      <c r="P90" s="20">
        <f>'IEPR 2021 Electricity_MidDemand'!N$59*P50*Percent_rural</f>
        <v>0</v>
      </c>
      <c r="Q90" s="20">
        <f>'IEPR 2021 Electricity_MidDemand'!O$59*Q50*Percent_rural</f>
        <v>0</v>
      </c>
      <c r="R90" s="20">
        <f>'IEPR 2021 Electricity_MidDemand'!P$59*R50*Percent_rural</f>
        <v>0</v>
      </c>
      <c r="S90" s="20">
        <f>'IEPR 2021 Electricity_MidDemand'!Q$59*S50*Percent_rural</f>
        <v>0</v>
      </c>
      <c r="T90" s="20">
        <f>'IEPR 2021 Electricity_MidDemand'!R$59*T50*Percent_rural</f>
        <v>0</v>
      </c>
      <c r="U90" s="20">
        <f>'IEPR 2021 Electricity_MidDemand'!S$59*U50*Percent_rural</f>
        <v>0</v>
      </c>
      <c r="V90" s="20">
        <f>'IEPR 2021 Electricity_MidDemand'!T$59*V50*Percent_rural</f>
        <v>0</v>
      </c>
      <c r="W90" s="20">
        <f>'IEPR 2021 Electricity_MidDemand'!U$59*W50*Percent_rural</f>
        <v>0</v>
      </c>
      <c r="X90" s="20">
        <f>'IEPR 2021 Electricity_MidDemand'!V$59*X50*Percent_rural</f>
        <v>0</v>
      </c>
      <c r="Y90" s="20">
        <f>'IEPR 2021 Electricity_MidDemand'!W$59*Y50*Percent_rural</f>
        <v>0</v>
      </c>
      <c r="Z90" s="20">
        <f>'IEPR 2021 Electricity_MidDemand'!X$59*Z50*Percent_rural</f>
        <v>0</v>
      </c>
      <c r="AA90" s="20">
        <f>'IEPR 2021 Electricity_MidDemand'!Y$59*AA50*Percent_rural</f>
        <v>0</v>
      </c>
      <c r="AB90" s="20">
        <f>'IEPR 2021 Electricity_MidDemand'!Z$59*AB50*Percent_rural</f>
        <v>0</v>
      </c>
      <c r="AC90" s="20">
        <f>'IEPR 2021 Electricity_MidDemand'!AA$59*AC50*Percent_rural</f>
        <v>0</v>
      </c>
      <c r="AD90" s="20">
        <f>'IEPR 2021 Electricity_MidDemand'!AB$59*AD50*Percent_rural</f>
        <v>0</v>
      </c>
      <c r="AE90" s="20">
        <f>'IEPR 2021 Electricity_MidDemand'!AC$59*AE50*Percent_rural</f>
        <v>0</v>
      </c>
      <c r="AF90" s="20">
        <f>'IEPR 2021 Electricity_MidDemand'!AD$59*AF50*Percent_rural</f>
        <v>0</v>
      </c>
      <c r="AG90" s="20">
        <f>'IEPR 2021 Electricity_MidDemand'!AE$59*AG50*Percent_rural</f>
        <v>0</v>
      </c>
      <c r="AH90" s="20">
        <f>'IEPR 2021 Electricity_MidDemand'!AF$59*AH50*Percent_rural</f>
        <v>0</v>
      </c>
    </row>
    <row r="91" spans="1:34" ht="14.25" customHeight="1" x14ac:dyDescent="0.25">
      <c r="A91" s="2"/>
      <c r="B91" s="2"/>
      <c r="C91" s="7" t="s">
        <v>410</v>
      </c>
      <c r="D91" s="20">
        <f>'IEPR 2021 Electricity_MidDemand'!B$59*D51*Percent_rural</f>
        <v>0</v>
      </c>
      <c r="E91" s="20">
        <f>'IEPR 2021 Electricity_MidDemand'!C$59*E51*Percent_rural</f>
        <v>0</v>
      </c>
      <c r="F91" s="20">
        <f>'IEPR 2021 Electricity_MidDemand'!D$59*F51*Percent_rural</f>
        <v>0</v>
      </c>
      <c r="G91" s="20">
        <f>'IEPR 2021 Electricity_MidDemand'!E$59*G51*Percent_rural</f>
        <v>0</v>
      </c>
      <c r="H91" s="20">
        <f>'IEPR 2021 Electricity_MidDemand'!F$59*H51*Percent_rural</f>
        <v>0</v>
      </c>
      <c r="I91" s="20">
        <f>'IEPR 2021 Electricity_MidDemand'!G$59*I51*Percent_rural</f>
        <v>0</v>
      </c>
      <c r="J91" s="20">
        <f>'IEPR 2021 Electricity_MidDemand'!H$59*J51*Percent_rural</f>
        <v>0</v>
      </c>
      <c r="K91" s="20">
        <f>'IEPR 2021 Electricity_MidDemand'!I$59*K51*Percent_rural</f>
        <v>0</v>
      </c>
      <c r="L91" s="20">
        <f>'IEPR 2021 Electricity_MidDemand'!J$59*L51*Percent_rural</f>
        <v>0</v>
      </c>
      <c r="M91" s="20">
        <f>'IEPR 2021 Electricity_MidDemand'!K$59*M51*Percent_rural</f>
        <v>0</v>
      </c>
      <c r="N91" s="20">
        <f>'IEPR 2021 Electricity_MidDemand'!L$59*N51*Percent_rural</f>
        <v>0</v>
      </c>
      <c r="O91" s="20">
        <f>'IEPR 2021 Electricity_MidDemand'!M$59*O51*Percent_rural</f>
        <v>0</v>
      </c>
      <c r="P91" s="20">
        <f>'IEPR 2021 Electricity_MidDemand'!N$59*P51*Percent_rural</f>
        <v>0</v>
      </c>
      <c r="Q91" s="20">
        <f>'IEPR 2021 Electricity_MidDemand'!O$59*Q51*Percent_rural</f>
        <v>0</v>
      </c>
      <c r="R91" s="20">
        <f>'IEPR 2021 Electricity_MidDemand'!P$59*R51*Percent_rural</f>
        <v>0</v>
      </c>
      <c r="S91" s="20">
        <f>'IEPR 2021 Electricity_MidDemand'!Q$59*S51*Percent_rural</f>
        <v>0</v>
      </c>
      <c r="T91" s="20">
        <f>'IEPR 2021 Electricity_MidDemand'!R$59*T51*Percent_rural</f>
        <v>0</v>
      </c>
      <c r="U91" s="20">
        <f>'IEPR 2021 Electricity_MidDemand'!S$59*U51*Percent_rural</f>
        <v>0</v>
      </c>
      <c r="V91" s="20">
        <f>'IEPR 2021 Electricity_MidDemand'!T$59*V51*Percent_rural</f>
        <v>0</v>
      </c>
      <c r="W91" s="20">
        <f>'IEPR 2021 Electricity_MidDemand'!U$59*W51*Percent_rural</f>
        <v>0</v>
      </c>
      <c r="X91" s="20">
        <f>'IEPR 2021 Electricity_MidDemand'!V$59*X51*Percent_rural</f>
        <v>0</v>
      </c>
      <c r="Y91" s="20">
        <f>'IEPR 2021 Electricity_MidDemand'!W$59*Y51*Percent_rural</f>
        <v>0</v>
      </c>
      <c r="Z91" s="20">
        <f>'IEPR 2021 Electricity_MidDemand'!X$59*Z51*Percent_rural</f>
        <v>0</v>
      </c>
      <c r="AA91" s="20">
        <f>'IEPR 2021 Electricity_MidDemand'!Y$59*AA51*Percent_rural</f>
        <v>0</v>
      </c>
      <c r="AB91" s="20">
        <f>'IEPR 2021 Electricity_MidDemand'!Z$59*AB51*Percent_rural</f>
        <v>0</v>
      </c>
      <c r="AC91" s="20">
        <f>'IEPR 2021 Electricity_MidDemand'!AA$59*AC51*Percent_rural</f>
        <v>0</v>
      </c>
      <c r="AD91" s="20">
        <f>'IEPR 2021 Electricity_MidDemand'!AB$59*AD51*Percent_rural</f>
        <v>0</v>
      </c>
      <c r="AE91" s="20">
        <f>'IEPR 2021 Electricity_MidDemand'!AC$59*AE51*Percent_rural</f>
        <v>0</v>
      </c>
      <c r="AF91" s="20">
        <f>'IEPR 2021 Electricity_MidDemand'!AD$59*AF51*Percent_rural</f>
        <v>0</v>
      </c>
      <c r="AG91" s="20">
        <f>'IEPR 2021 Electricity_MidDemand'!AE$59*AG51*Percent_rural</f>
        <v>0</v>
      </c>
      <c r="AH91" s="20">
        <f>'IEPR 2021 Electricity_MidDemand'!AF$59*AH51*Percent_rural</f>
        <v>0</v>
      </c>
    </row>
    <row r="92" spans="1:34" ht="14.25" customHeight="1" x14ac:dyDescent="0.25">
      <c r="A92" s="2"/>
      <c r="B92" s="2"/>
      <c r="C92" s="7" t="s">
        <v>411</v>
      </c>
      <c r="D92" s="20">
        <f>'IEPR 2021 Electricity_MidDemand'!B$59*D52*Percent_rural</f>
        <v>0</v>
      </c>
      <c r="E92" s="20">
        <f>'IEPR 2021 Electricity_MidDemand'!C$59*E52*Percent_rural</f>
        <v>0</v>
      </c>
      <c r="F92" s="20">
        <f>'IEPR 2021 Electricity_MidDemand'!D$59*F52*Percent_rural</f>
        <v>0</v>
      </c>
      <c r="G92" s="20">
        <f>'IEPR 2021 Electricity_MidDemand'!E$59*G52*Percent_rural</f>
        <v>0</v>
      </c>
      <c r="H92" s="20">
        <f>'IEPR 2021 Electricity_MidDemand'!F$59*H52*Percent_rural</f>
        <v>0</v>
      </c>
      <c r="I92" s="20">
        <f>'IEPR 2021 Electricity_MidDemand'!G$59*I52*Percent_rural</f>
        <v>0</v>
      </c>
      <c r="J92" s="20">
        <f>'IEPR 2021 Electricity_MidDemand'!H$59*J52*Percent_rural</f>
        <v>0</v>
      </c>
      <c r="K92" s="20">
        <f>'IEPR 2021 Electricity_MidDemand'!I$59*K52*Percent_rural</f>
        <v>0</v>
      </c>
      <c r="L92" s="20">
        <f>'IEPR 2021 Electricity_MidDemand'!J$59*L52*Percent_rural</f>
        <v>0</v>
      </c>
      <c r="M92" s="20">
        <f>'IEPR 2021 Electricity_MidDemand'!K$59*M52*Percent_rural</f>
        <v>0</v>
      </c>
      <c r="N92" s="20">
        <f>'IEPR 2021 Electricity_MidDemand'!L$59*N52*Percent_rural</f>
        <v>0</v>
      </c>
      <c r="O92" s="20">
        <f>'IEPR 2021 Electricity_MidDemand'!M$59*O52*Percent_rural</f>
        <v>0</v>
      </c>
      <c r="P92" s="20">
        <f>'IEPR 2021 Electricity_MidDemand'!N$59*P52*Percent_rural</f>
        <v>0</v>
      </c>
      <c r="Q92" s="20">
        <f>'IEPR 2021 Electricity_MidDemand'!O$59*Q52*Percent_rural</f>
        <v>0</v>
      </c>
      <c r="R92" s="20">
        <f>'IEPR 2021 Electricity_MidDemand'!P$59*R52*Percent_rural</f>
        <v>0</v>
      </c>
      <c r="S92" s="20">
        <f>'IEPR 2021 Electricity_MidDemand'!Q$59*S52*Percent_rural</f>
        <v>0</v>
      </c>
      <c r="T92" s="20">
        <f>'IEPR 2021 Electricity_MidDemand'!R$59*T52*Percent_rural</f>
        <v>0</v>
      </c>
      <c r="U92" s="20">
        <f>'IEPR 2021 Electricity_MidDemand'!S$59*U52*Percent_rural</f>
        <v>0</v>
      </c>
      <c r="V92" s="20">
        <f>'IEPR 2021 Electricity_MidDemand'!T$59*V52*Percent_rural</f>
        <v>0</v>
      </c>
      <c r="W92" s="20">
        <f>'IEPR 2021 Electricity_MidDemand'!U$59*W52*Percent_rural</f>
        <v>0</v>
      </c>
      <c r="X92" s="20">
        <f>'IEPR 2021 Electricity_MidDemand'!V$59*X52*Percent_rural</f>
        <v>0</v>
      </c>
      <c r="Y92" s="20">
        <f>'IEPR 2021 Electricity_MidDemand'!W$59*Y52*Percent_rural</f>
        <v>0</v>
      </c>
      <c r="Z92" s="20">
        <f>'IEPR 2021 Electricity_MidDemand'!X$59*Z52*Percent_rural</f>
        <v>0</v>
      </c>
      <c r="AA92" s="20">
        <f>'IEPR 2021 Electricity_MidDemand'!Y$59*AA52*Percent_rural</f>
        <v>0</v>
      </c>
      <c r="AB92" s="20">
        <f>'IEPR 2021 Electricity_MidDemand'!Z$59*AB52*Percent_rural</f>
        <v>0</v>
      </c>
      <c r="AC92" s="20">
        <f>'IEPR 2021 Electricity_MidDemand'!AA$59*AC52*Percent_rural</f>
        <v>0</v>
      </c>
      <c r="AD92" s="20">
        <f>'IEPR 2021 Electricity_MidDemand'!AB$59*AD52*Percent_rural</f>
        <v>0</v>
      </c>
      <c r="AE92" s="20">
        <f>'IEPR 2021 Electricity_MidDemand'!AC$59*AE52*Percent_rural</f>
        <v>0</v>
      </c>
      <c r="AF92" s="20">
        <f>'IEPR 2021 Electricity_MidDemand'!AD$59*AF52*Percent_rural</f>
        <v>0</v>
      </c>
      <c r="AG92" s="20">
        <f>'IEPR 2021 Electricity_MidDemand'!AE$59*AG52*Percent_rural</f>
        <v>0</v>
      </c>
      <c r="AH92" s="20">
        <f>'IEPR 2021 Electricity_MidDemand'!AF$59*AH52*Percent_rural</f>
        <v>0</v>
      </c>
    </row>
    <row r="93" spans="1:34" ht="14.25" customHeight="1" x14ac:dyDescent="0.25">
      <c r="A93" s="2"/>
      <c r="B93" s="2"/>
      <c r="C93" s="7" t="s">
        <v>412</v>
      </c>
      <c r="D93" s="20">
        <f>'IEPR 2021 Electricity_MidDemand'!B$59*D53*Percent_rural</f>
        <v>0</v>
      </c>
      <c r="E93" s="20">
        <f>'IEPR 2021 Electricity_MidDemand'!C$59*E53*Percent_rural</f>
        <v>0</v>
      </c>
      <c r="F93" s="20">
        <f>'IEPR 2021 Electricity_MidDemand'!D$59*F53*Percent_rural</f>
        <v>0</v>
      </c>
      <c r="G93" s="20">
        <f>'IEPR 2021 Electricity_MidDemand'!E$59*G53*Percent_rural</f>
        <v>0</v>
      </c>
      <c r="H93" s="20">
        <f>'IEPR 2021 Electricity_MidDemand'!F$59*H53*Percent_rural</f>
        <v>0</v>
      </c>
      <c r="I93" s="20">
        <f>'IEPR 2021 Electricity_MidDemand'!G$59*I53*Percent_rural</f>
        <v>0</v>
      </c>
      <c r="J93" s="20">
        <f>'IEPR 2021 Electricity_MidDemand'!H$59*J53*Percent_rural</f>
        <v>0</v>
      </c>
      <c r="K93" s="20">
        <f>'IEPR 2021 Electricity_MidDemand'!I$59*K53*Percent_rural</f>
        <v>0</v>
      </c>
      <c r="L93" s="20">
        <f>'IEPR 2021 Electricity_MidDemand'!J$59*L53*Percent_rural</f>
        <v>0</v>
      </c>
      <c r="M93" s="20">
        <f>'IEPR 2021 Electricity_MidDemand'!K$59*M53*Percent_rural</f>
        <v>0</v>
      </c>
      <c r="N93" s="20">
        <f>'IEPR 2021 Electricity_MidDemand'!L$59*N53*Percent_rural</f>
        <v>0</v>
      </c>
      <c r="O93" s="20">
        <f>'IEPR 2021 Electricity_MidDemand'!M$59*O53*Percent_rural</f>
        <v>0</v>
      </c>
      <c r="P93" s="20">
        <f>'IEPR 2021 Electricity_MidDemand'!N$59*P53*Percent_rural</f>
        <v>0</v>
      </c>
      <c r="Q93" s="20">
        <f>'IEPR 2021 Electricity_MidDemand'!O$59*Q53*Percent_rural</f>
        <v>0</v>
      </c>
      <c r="R93" s="20">
        <f>'IEPR 2021 Electricity_MidDemand'!P$59*R53*Percent_rural</f>
        <v>0</v>
      </c>
      <c r="S93" s="20">
        <f>'IEPR 2021 Electricity_MidDemand'!Q$59*S53*Percent_rural</f>
        <v>0</v>
      </c>
      <c r="T93" s="20">
        <f>'IEPR 2021 Electricity_MidDemand'!R$59*T53*Percent_rural</f>
        <v>0</v>
      </c>
      <c r="U93" s="20">
        <f>'IEPR 2021 Electricity_MidDemand'!S$59*U53*Percent_rural</f>
        <v>0</v>
      </c>
      <c r="V93" s="20">
        <f>'IEPR 2021 Electricity_MidDemand'!T$59*V53*Percent_rural</f>
        <v>0</v>
      </c>
      <c r="W93" s="20">
        <f>'IEPR 2021 Electricity_MidDemand'!U$59*W53*Percent_rural</f>
        <v>0</v>
      </c>
      <c r="X93" s="20">
        <f>'IEPR 2021 Electricity_MidDemand'!V$59*X53*Percent_rural</f>
        <v>0</v>
      </c>
      <c r="Y93" s="20">
        <f>'IEPR 2021 Electricity_MidDemand'!W$59*Y53*Percent_rural</f>
        <v>0</v>
      </c>
      <c r="Z93" s="20">
        <f>'IEPR 2021 Electricity_MidDemand'!X$59*Z53*Percent_rural</f>
        <v>0</v>
      </c>
      <c r="AA93" s="20">
        <f>'IEPR 2021 Electricity_MidDemand'!Y$59*AA53*Percent_rural</f>
        <v>0</v>
      </c>
      <c r="AB93" s="20">
        <f>'IEPR 2021 Electricity_MidDemand'!Z$59*AB53*Percent_rural</f>
        <v>0</v>
      </c>
      <c r="AC93" s="20">
        <f>'IEPR 2021 Electricity_MidDemand'!AA$59*AC53*Percent_rural</f>
        <v>0</v>
      </c>
      <c r="AD93" s="20">
        <f>'IEPR 2021 Electricity_MidDemand'!AB$59*AD53*Percent_rural</f>
        <v>0</v>
      </c>
      <c r="AE93" s="20">
        <f>'IEPR 2021 Electricity_MidDemand'!AC$59*AE53*Percent_rural</f>
        <v>0</v>
      </c>
      <c r="AF93" s="20">
        <f>'IEPR 2021 Electricity_MidDemand'!AD$59*AF53*Percent_rural</f>
        <v>0</v>
      </c>
      <c r="AG93" s="20">
        <f>'IEPR 2021 Electricity_MidDemand'!AE$59*AG53*Percent_rural</f>
        <v>0</v>
      </c>
      <c r="AH93" s="20">
        <f>'IEPR 2021 Electricity_MidDemand'!AF$59*AH53*Percent_rural</f>
        <v>0</v>
      </c>
    </row>
    <row r="94" spans="1:34" ht="14.25" customHeight="1" x14ac:dyDescent="0.25">
      <c r="A94" s="2"/>
      <c r="B94" s="2"/>
      <c r="C94" s="7" t="s">
        <v>413</v>
      </c>
      <c r="D94" s="20">
        <f>'IEPR 2021 Electricity_MidDemand'!B$59*D54*Percent_rural</f>
        <v>0</v>
      </c>
      <c r="E94" s="20">
        <f>'IEPR 2021 Electricity_MidDemand'!C$59*E54*Percent_rural</f>
        <v>0</v>
      </c>
      <c r="F94" s="20">
        <f>'IEPR 2021 Electricity_MidDemand'!D$59*F54*Percent_rural</f>
        <v>0</v>
      </c>
      <c r="G94" s="20">
        <f>'IEPR 2021 Electricity_MidDemand'!E$59*G54*Percent_rural</f>
        <v>0</v>
      </c>
      <c r="H94" s="20">
        <f>'IEPR 2021 Electricity_MidDemand'!F$59*H54*Percent_rural</f>
        <v>0</v>
      </c>
      <c r="I94" s="20">
        <f>'IEPR 2021 Electricity_MidDemand'!G$59*I54*Percent_rural</f>
        <v>0</v>
      </c>
      <c r="J94" s="20">
        <f>'IEPR 2021 Electricity_MidDemand'!H$59*J54*Percent_rural</f>
        <v>0</v>
      </c>
      <c r="K94" s="20">
        <f>'IEPR 2021 Electricity_MidDemand'!I$59*K54*Percent_rural</f>
        <v>0</v>
      </c>
      <c r="L94" s="20">
        <f>'IEPR 2021 Electricity_MidDemand'!J$59*L54*Percent_rural</f>
        <v>0</v>
      </c>
      <c r="M94" s="20">
        <f>'IEPR 2021 Electricity_MidDemand'!K$59*M54*Percent_rural</f>
        <v>0</v>
      </c>
      <c r="N94" s="20">
        <f>'IEPR 2021 Electricity_MidDemand'!L$59*N54*Percent_rural</f>
        <v>0</v>
      </c>
      <c r="O94" s="20">
        <f>'IEPR 2021 Electricity_MidDemand'!M$59*O54*Percent_rural</f>
        <v>0</v>
      </c>
      <c r="P94" s="20">
        <f>'IEPR 2021 Electricity_MidDemand'!N$59*P54*Percent_rural</f>
        <v>0</v>
      </c>
      <c r="Q94" s="20">
        <f>'IEPR 2021 Electricity_MidDemand'!O$59*Q54*Percent_rural</f>
        <v>0</v>
      </c>
      <c r="R94" s="20">
        <f>'IEPR 2021 Electricity_MidDemand'!P$59*R54*Percent_rural</f>
        <v>0</v>
      </c>
      <c r="S94" s="20">
        <f>'IEPR 2021 Electricity_MidDemand'!Q$59*S54*Percent_rural</f>
        <v>0</v>
      </c>
      <c r="T94" s="20">
        <f>'IEPR 2021 Electricity_MidDemand'!R$59*T54*Percent_rural</f>
        <v>0</v>
      </c>
      <c r="U94" s="20">
        <f>'IEPR 2021 Electricity_MidDemand'!S$59*U54*Percent_rural</f>
        <v>0</v>
      </c>
      <c r="V94" s="20">
        <f>'IEPR 2021 Electricity_MidDemand'!T$59*V54*Percent_rural</f>
        <v>0</v>
      </c>
      <c r="W94" s="20">
        <f>'IEPR 2021 Electricity_MidDemand'!U$59*W54*Percent_rural</f>
        <v>0</v>
      </c>
      <c r="X94" s="20">
        <f>'IEPR 2021 Electricity_MidDemand'!V$59*X54*Percent_rural</f>
        <v>0</v>
      </c>
      <c r="Y94" s="20">
        <f>'IEPR 2021 Electricity_MidDemand'!W$59*Y54*Percent_rural</f>
        <v>0</v>
      </c>
      <c r="Z94" s="20">
        <f>'IEPR 2021 Electricity_MidDemand'!X$59*Z54*Percent_rural</f>
        <v>0</v>
      </c>
      <c r="AA94" s="20">
        <f>'IEPR 2021 Electricity_MidDemand'!Y$59*AA54*Percent_rural</f>
        <v>0</v>
      </c>
      <c r="AB94" s="20">
        <f>'IEPR 2021 Electricity_MidDemand'!Z$59*AB54*Percent_rural</f>
        <v>0</v>
      </c>
      <c r="AC94" s="20">
        <f>'IEPR 2021 Electricity_MidDemand'!AA$59*AC54*Percent_rural</f>
        <v>0</v>
      </c>
      <c r="AD94" s="20">
        <f>'IEPR 2021 Electricity_MidDemand'!AB$59*AD54*Percent_rural</f>
        <v>0</v>
      </c>
      <c r="AE94" s="20">
        <f>'IEPR 2021 Electricity_MidDemand'!AC$59*AE54*Percent_rural</f>
        <v>0</v>
      </c>
      <c r="AF94" s="20">
        <f>'IEPR 2021 Electricity_MidDemand'!AD$59*AF54*Percent_rural</f>
        <v>0</v>
      </c>
      <c r="AG94" s="20">
        <f>'IEPR 2021 Electricity_MidDemand'!AE$59*AG54*Percent_rural</f>
        <v>0</v>
      </c>
      <c r="AH94" s="20">
        <f>'IEPR 2021 Electricity_MidDemand'!AF$59*AH54*Percent_rural</f>
        <v>0</v>
      </c>
    </row>
    <row r="95" spans="1:34" ht="14.25" customHeight="1" x14ac:dyDescent="0.25">
      <c r="A95" s="2"/>
      <c r="B95" s="2"/>
      <c r="C95" s="7" t="s">
        <v>414</v>
      </c>
      <c r="D95" s="20">
        <f>'IEPR 2021 Electricity_MidDemand'!B$59*D55*Percent_rural</f>
        <v>0</v>
      </c>
      <c r="E95" s="20">
        <f>'IEPR 2021 Electricity_MidDemand'!C$59*E55*Percent_rural</f>
        <v>0</v>
      </c>
      <c r="F95" s="20">
        <f>'IEPR 2021 Electricity_MidDemand'!D$59*F55*Percent_rural</f>
        <v>0</v>
      </c>
      <c r="G95" s="20">
        <f>'IEPR 2021 Electricity_MidDemand'!E$59*G55*Percent_rural</f>
        <v>0</v>
      </c>
      <c r="H95" s="20">
        <f>'IEPR 2021 Electricity_MidDemand'!F$59*H55*Percent_rural</f>
        <v>0</v>
      </c>
      <c r="I95" s="20">
        <f>'IEPR 2021 Electricity_MidDemand'!G$59*I55*Percent_rural</f>
        <v>0</v>
      </c>
      <c r="J95" s="20">
        <f>'IEPR 2021 Electricity_MidDemand'!H$59*J55*Percent_rural</f>
        <v>0</v>
      </c>
      <c r="K95" s="20">
        <f>'IEPR 2021 Electricity_MidDemand'!I$59*K55*Percent_rural</f>
        <v>0</v>
      </c>
      <c r="L95" s="20">
        <f>'IEPR 2021 Electricity_MidDemand'!J$59*L55*Percent_rural</f>
        <v>0</v>
      </c>
      <c r="M95" s="20">
        <f>'IEPR 2021 Electricity_MidDemand'!K$59*M55*Percent_rural</f>
        <v>0</v>
      </c>
      <c r="N95" s="20">
        <f>'IEPR 2021 Electricity_MidDemand'!L$59*N55*Percent_rural</f>
        <v>0</v>
      </c>
      <c r="O95" s="20">
        <f>'IEPR 2021 Electricity_MidDemand'!M$59*O55*Percent_rural</f>
        <v>0</v>
      </c>
      <c r="P95" s="20">
        <f>'IEPR 2021 Electricity_MidDemand'!N$59*P55*Percent_rural</f>
        <v>0</v>
      </c>
      <c r="Q95" s="20">
        <f>'IEPR 2021 Electricity_MidDemand'!O$59*Q55*Percent_rural</f>
        <v>0</v>
      </c>
      <c r="R95" s="20">
        <f>'IEPR 2021 Electricity_MidDemand'!P$59*R55*Percent_rural</f>
        <v>0</v>
      </c>
      <c r="S95" s="20">
        <f>'IEPR 2021 Electricity_MidDemand'!Q$59*S55*Percent_rural</f>
        <v>0</v>
      </c>
      <c r="T95" s="20">
        <f>'IEPR 2021 Electricity_MidDemand'!R$59*T55*Percent_rural</f>
        <v>0</v>
      </c>
      <c r="U95" s="20">
        <f>'IEPR 2021 Electricity_MidDemand'!S$59*U55*Percent_rural</f>
        <v>0</v>
      </c>
      <c r="V95" s="20">
        <f>'IEPR 2021 Electricity_MidDemand'!T$59*V55*Percent_rural</f>
        <v>0</v>
      </c>
      <c r="W95" s="20">
        <f>'IEPR 2021 Electricity_MidDemand'!U$59*W55*Percent_rural</f>
        <v>0</v>
      </c>
      <c r="X95" s="20">
        <f>'IEPR 2021 Electricity_MidDemand'!V$59*X55*Percent_rural</f>
        <v>0</v>
      </c>
      <c r="Y95" s="20">
        <f>'IEPR 2021 Electricity_MidDemand'!W$59*Y55*Percent_rural</f>
        <v>0</v>
      </c>
      <c r="Z95" s="20">
        <f>'IEPR 2021 Electricity_MidDemand'!X$59*Z55*Percent_rural</f>
        <v>0</v>
      </c>
      <c r="AA95" s="20">
        <f>'IEPR 2021 Electricity_MidDemand'!Y$59*AA55*Percent_rural</f>
        <v>0</v>
      </c>
      <c r="AB95" s="20">
        <f>'IEPR 2021 Electricity_MidDemand'!Z$59*AB55*Percent_rural</f>
        <v>0</v>
      </c>
      <c r="AC95" s="20">
        <f>'IEPR 2021 Electricity_MidDemand'!AA$59*AC55*Percent_rural</f>
        <v>0</v>
      </c>
      <c r="AD95" s="20">
        <f>'IEPR 2021 Electricity_MidDemand'!AB$59*AD55*Percent_rural</f>
        <v>0</v>
      </c>
      <c r="AE95" s="20">
        <f>'IEPR 2021 Electricity_MidDemand'!AC$59*AE55*Percent_rural</f>
        <v>0</v>
      </c>
      <c r="AF95" s="20">
        <f>'IEPR 2021 Electricity_MidDemand'!AD$59*AF55*Percent_rural</f>
        <v>0</v>
      </c>
      <c r="AG95" s="20">
        <f>'IEPR 2021 Electricity_MidDemand'!AE$59*AG55*Percent_rural</f>
        <v>0</v>
      </c>
      <c r="AH95" s="20">
        <f>'IEPR 2021 Electricity_MidDemand'!AF$59*AH55*Percent_rural</f>
        <v>0</v>
      </c>
    </row>
    <row r="96" spans="1:34" ht="14.25" customHeight="1" x14ac:dyDescent="0.25">
      <c r="A96" s="2"/>
      <c r="B96" s="2"/>
      <c r="C96" s="7" t="s">
        <v>415</v>
      </c>
      <c r="D96" s="20">
        <f>'IEPR 2021 Electricity_MidDemand'!B$59*D56*Percent_rural</f>
        <v>0</v>
      </c>
      <c r="E96" s="20">
        <f>'IEPR 2021 Electricity_MidDemand'!C$59*E56*Percent_rural</f>
        <v>0</v>
      </c>
      <c r="F96" s="20">
        <f>'IEPR 2021 Electricity_MidDemand'!D$59*F56*Percent_rural</f>
        <v>0</v>
      </c>
      <c r="G96" s="20">
        <f>'IEPR 2021 Electricity_MidDemand'!E$59*G56*Percent_rural</f>
        <v>0</v>
      </c>
      <c r="H96" s="20">
        <f>'IEPR 2021 Electricity_MidDemand'!F$59*H56*Percent_rural</f>
        <v>0</v>
      </c>
      <c r="I96" s="20">
        <f>'IEPR 2021 Electricity_MidDemand'!G$59*I56*Percent_rural</f>
        <v>0</v>
      </c>
      <c r="J96" s="20">
        <f>'IEPR 2021 Electricity_MidDemand'!H$59*J56*Percent_rural</f>
        <v>0</v>
      </c>
      <c r="K96" s="20">
        <f>'IEPR 2021 Electricity_MidDemand'!I$59*K56*Percent_rural</f>
        <v>0</v>
      </c>
      <c r="L96" s="20">
        <f>'IEPR 2021 Electricity_MidDemand'!J$59*L56*Percent_rural</f>
        <v>0</v>
      </c>
      <c r="M96" s="20">
        <f>'IEPR 2021 Electricity_MidDemand'!K$59*M56*Percent_rural</f>
        <v>0</v>
      </c>
      <c r="N96" s="20">
        <f>'IEPR 2021 Electricity_MidDemand'!L$59*N56*Percent_rural</f>
        <v>0</v>
      </c>
      <c r="O96" s="20">
        <f>'IEPR 2021 Electricity_MidDemand'!M$59*O56*Percent_rural</f>
        <v>0</v>
      </c>
      <c r="P96" s="20">
        <f>'IEPR 2021 Electricity_MidDemand'!N$59*P56*Percent_rural</f>
        <v>0</v>
      </c>
      <c r="Q96" s="20">
        <f>'IEPR 2021 Electricity_MidDemand'!O$59*Q56*Percent_rural</f>
        <v>0</v>
      </c>
      <c r="R96" s="20">
        <f>'IEPR 2021 Electricity_MidDemand'!P$59*R56*Percent_rural</f>
        <v>0</v>
      </c>
      <c r="S96" s="20">
        <f>'IEPR 2021 Electricity_MidDemand'!Q$59*S56*Percent_rural</f>
        <v>0</v>
      </c>
      <c r="T96" s="20">
        <f>'IEPR 2021 Electricity_MidDemand'!R$59*T56*Percent_rural</f>
        <v>0</v>
      </c>
      <c r="U96" s="20">
        <f>'IEPR 2021 Electricity_MidDemand'!S$59*U56*Percent_rural</f>
        <v>0</v>
      </c>
      <c r="V96" s="20">
        <f>'IEPR 2021 Electricity_MidDemand'!T$59*V56*Percent_rural</f>
        <v>0</v>
      </c>
      <c r="W96" s="20">
        <f>'IEPR 2021 Electricity_MidDemand'!U$59*W56*Percent_rural</f>
        <v>0</v>
      </c>
      <c r="X96" s="20">
        <f>'IEPR 2021 Electricity_MidDemand'!V$59*X56*Percent_rural</f>
        <v>0</v>
      </c>
      <c r="Y96" s="20">
        <f>'IEPR 2021 Electricity_MidDemand'!W$59*Y56*Percent_rural</f>
        <v>0</v>
      </c>
      <c r="Z96" s="20">
        <f>'IEPR 2021 Electricity_MidDemand'!X$59*Z56*Percent_rural</f>
        <v>0</v>
      </c>
      <c r="AA96" s="20">
        <f>'IEPR 2021 Electricity_MidDemand'!Y$59*AA56*Percent_rural</f>
        <v>0</v>
      </c>
      <c r="AB96" s="20">
        <f>'IEPR 2021 Electricity_MidDemand'!Z$59*AB56*Percent_rural</f>
        <v>0</v>
      </c>
      <c r="AC96" s="20">
        <f>'IEPR 2021 Electricity_MidDemand'!AA$59*AC56*Percent_rural</f>
        <v>0</v>
      </c>
      <c r="AD96" s="20">
        <f>'IEPR 2021 Electricity_MidDemand'!AB$59*AD56*Percent_rural</f>
        <v>0</v>
      </c>
      <c r="AE96" s="20">
        <f>'IEPR 2021 Electricity_MidDemand'!AC$59*AE56*Percent_rural</f>
        <v>0</v>
      </c>
      <c r="AF96" s="20">
        <f>'IEPR 2021 Electricity_MidDemand'!AD$59*AF56*Percent_rural</f>
        <v>0</v>
      </c>
      <c r="AG96" s="20">
        <f>'IEPR 2021 Electricity_MidDemand'!AE$59*AG56*Percent_rural</f>
        <v>0</v>
      </c>
      <c r="AH96" s="20">
        <f>'IEPR 2021 Electricity_MidDemand'!AF$59*AH56*Percent_rural</f>
        <v>0</v>
      </c>
    </row>
    <row r="97" spans="1:34" ht="14.25" customHeight="1" x14ac:dyDescent="0.25">
      <c r="A97" s="2"/>
      <c r="B97" s="2"/>
      <c r="C97" s="7" t="s">
        <v>416</v>
      </c>
      <c r="D97" s="20">
        <f>'IEPR 2021 Electricity_MidDemand'!B$59*D57*Percent_rural</f>
        <v>0</v>
      </c>
      <c r="E97" s="20">
        <f>'IEPR 2021 Electricity_MidDemand'!C$59*E57*Percent_rural</f>
        <v>0</v>
      </c>
      <c r="F97" s="20">
        <f>'IEPR 2021 Electricity_MidDemand'!D$59*F57*Percent_rural</f>
        <v>0</v>
      </c>
      <c r="G97" s="20">
        <f>'IEPR 2021 Electricity_MidDemand'!E$59*G57*Percent_rural</f>
        <v>0</v>
      </c>
      <c r="H97" s="20">
        <f>'IEPR 2021 Electricity_MidDemand'!F$59*H57*Percent_rural</f>
        <v>0</v>
      </c>
      <c r="I97" s="20">
        <f>'IEPR 2021 Electricity_MidDemand'!G$59*I57*Percent_rural</f>
        <v>0</v>
      </c>
      <c r="J97" s="20">
        <f>'IEPR 2021 Electricity_MidDemand'!H$59*J57*Percent_rural</f>
        <v>0</v>
      </c>
      <c r="K97" s="20">
        <f>'IEPR 2021 Electricity_MidDemand'!I$59*K57*Percent_rural</f>
        <v>0</v>
      </c>
      <c r="L97" s="20">
        <f>'IEPR 2021 Electricity_MidDemand'!J$59*L57*Percent_rural</f>
        <v>0</v>
      </c>
      <c r="M97" s="20">
        <f>'IEPR 2021 Electricity_MidDemand'!K$59*M57*Percent_rural</f>
        <v>0</v>
      </c>
      <c r="N97" s="20">
        <f>'IEPR 2021 Electricity_MidDemand'!L$59*N57*Percent_rural</f>
        <v>0</v>
      </c>
      <c r="O97" s="20">
        <f>'IEPR 2021 Electricity_MidDemand'!M$59*O57*Percent_rural</f>
        <v>0</v>
      </c>
      <c r="P97" s="20">
        <f>'IEPR 2021 Electricity_MidDemand'!N$59*P57*Percent_rural</f>
        <v>0</v>
      </c>
      <c r="Q97" s="20">
        <f>'IEPR 2021 Electricity_MidDemand'!O$59*Q57*Percent_rural</f>
        <v>0</v>
      </c>
      <c r="R97" s="20">
        <f>'IEPR 2021 Electricity_MidDemand'!P$59*R57*Percent_rural</f>
        <v>0</v>
      </c>
      <c r="S97" s="20">
        <f>'IEPR 2021 Electricity_MidDemand'!Q$59*S57*Percent_rural</f>
        <v>0</v>
      </c>
      <c r="T97" s="20">
        <f>'IEPR 2021 Electricity_MidDemand'!R$59*T57*Percent_rural</f>
        <v>0</v>
      </c>
      <c r="U97" s="20">
        <f>'IEPR 2021 Electricity_MidDemand'!S$59*U57*Percent_rural</f>
        <v>0</v>
      </c>
      <c r="V97" s="20">
        <f>'IEPR 2021 Electricity_MidDemand'!T$59*V57*Percent_rural</f>
        <v>0</v>
      </c>
      <c r="W97" s="20">
        <f>'IEPR 2021 Electricity_MidDemand'!U$59*W57*Percent_rural</f>
        <v>0</v>
      </c>
      <c r="X97" s="20">
        <f>'IEPR 2021 Electricity_MidDemand'!V$59*X57*Percent_rural</f>
        <v>0</v>
      </c>
      <c r="Y97" s="20">
        <f>'IEPR 2021 Electricity_MidDemand'!W$59*Y57*Percent_rural</f>
        <v>0</v>
      </c>
      <c r="Z97" s="20">
        <f>'IEPR 2021 Electricity_MidDemand'!X$59*Z57*Percent_rural</f>
        <v>0</v>
      </c>
      <c r="AA97" s="20">
        <f>'IEPR 2021 Electricity_MidDemand'!Y$59*AA57*Percent_rural</f>
        <v>0</v>
      </c>
      <c r="AB97" s="20">
        <f>'IEPR 2021 Electricity_MidDemand'!Z$59*AB57*Percent_rural</f>
        <v>0</v>
      </c>
      <c r="AC97" s="20">
        <f>'IEPR 2021 Electricity_MidDemand'!AA$59*AC57*Percent_rural</f>
        <v>0</v>
      </c>
      <c r="AD97" s="20">
        <f>'IEPR 2021 Electricity_MidDemand'!AB$59*AD57*Percent_rural</f>
        <v>0</v>
      </c>
      <c r="AE97" s="20">
        <f>'IEPR 2021 Electricity_MidDemand'!AC$59*AE57*Percent_rural</f>
        <v>0</v>
      </c>
      <c r="AF97" s="20">
        <f>'IEPR 2021 Electricity_MidDemand'!AD$59*AF57*Percent_rural</f>
        <v>0</v>
      </c>
      <c r="AG97" s="20">
        <f>'IEPR 2021 Electricity_MidDemand'!AE$59*AG57*Percent_rural</f>
        <v>0</v>
      </c>
      <c r="AH97" s="20">
        <f>'IEPR 2021 Electricity_MidDemand'!AF$59*AH57*Percent_rural</f>
        <v>0</v>
      </c>
    </row>
    <row r="98" spans="1:34" ht="14.1" customHeight="1" x14ac:dyDescent="0.25">
      <c r="A98" s="2"/>
      <c r="B98" s="2"/>
      <c r="C98" s="7" t="s">
        <v>417</v>
      </c>
      <c r="D98" s="20">
        <f>'IEPR 2021 Electricity_MidDemand'!B$59*D58*Percent_rural</f>
        <v>0</v>
      </c>
      <c r="E98" s="20">
        <f>'IEPR 2021 Electricity_MidDemand'!C$59*E58*Percent_rural</f>
        <v>0</v>
      </c>
      <c r="F98" s="20">
        <f>'IEPR 2021 Electricity_MidDemand'!D$59*F58*Percent_rural</f>
        <v>0</v>
      </c>
      <c r="G98" s="20">
        <f>'IEPR 2021 Electricity_MidDemand'!E$59*G58*Percent_rural</f>
        <v>0</v>
      </c>
      <c r="H98" s="20">
        <f>'IEPR 2021 Electricity_MidDemand'!F$59*H58*Percent_rural</f>
        <v>0</v>
      </c>
      <c r="I98" s="20">
        <f>'IEPR 2021 Electricity_MidDemand'!G$59*I58*Percent_rural</f>
        <v>0</v>
      </c>
      <c r="J98" s="20">
        <f>'IEPR 2021 Electricity_MidDemand'!H$59*J58*Percent_rural</f>
        <v>0</v>
      </c>
      <c r="K98" s="20">
        <f>'IEPR 2021 Electricity_MidDemand'!I$59*K58*Percent_rural</f>
        <v>0</v>
      </c>
      <c r="L98" s="20">
        <f>'IEPR 2021 Electricity_MidDemand'!J$59*L58*Percent_rural</f>
        <v>0</v>
      </c>
      <c r="M98" s="20">
        <f>'IEPR 2021 Electricity_MidDemand'!K$59*M58*Percent_rural</f>
        <v>0</v>
      </c>
      <c r="N98" s="20">
        <f>'IEPR 2021 Electricity_MidDemand'!L$59*N58*Percent_rural</f>
        <v>0</v>
      </c>
      <c r="O98" s="20">
        <f>'IEPR 2021 Electricity_MidDemand'!M$59*O58*Percent_rural</f>
        <v>0</v>
      </c>
      <c r="P98" s="20">
        <f>'IEPR 2021 Electricity_MidDemand'!N$59*P58*Percent_rural</f>
        <v>0</v>
      </c>
      <c r="Q98" s="20">
        <f>'IEPR 2021 Electricity_MidDemand'!O$59*Q58*Percent_rural</f>
        <v>0</v>
      </c>
      <c r="R98" s="20">
        <f>'IEPR 2021 Electricity_MidDemand'!P$59*R58*Percent_rural</f>
        <v>0</v>
      </c>
      <c r="S98" s="20">
        <f>'IEPR 2021 Electricity_MidDemand'!Q$59*S58*Percent_rural</f>
        <v>0</v>
      </c>
      <c r="T98" s="20">
        <f>'IEPR 2021 Electricity_MidDemand'!R$59*T58*Percent_rural</f>
        <v>0</v>
      </c>
      <c r="U98" s="20">
        <f>'IEPR 2021 Electricity_MidDemand'!S$59*U58*Percent_rural</f>
        <v>0</v>
      </c>
      <c r="V98" s="20">
        <f>'IEPR 2021 Electricity_MidDemand'!T$59*V58*Percent_rural</f>
        <v>0</v>
      </c>
      <c r="W98" s="20">
        <f>'IEPR 2021 Electricity_MidDemand'!U$59*W58*Percent_rural</f>
        <v>0</v>
      </c>
      <c r="X98" s="20">
        <f>'IEPR 2021 Electricity_MidDemand'!V$59*X58*Percent_rural</f>
        <v>0</v>
      </c>
      <c r="Y98" s="20">
        <f>'IEPR 2021 Electricity_MidDemand'!W$59*Y58*Percent_rural</f>
        <v>0</v>
      </c>
      <c r="Z98" s="20">
        <f>'IEPR 2021 Electricity_MidDemand'!X$59*Z58*Percent_rural</f>
        <v>0</v>
      </c>
      <c r="AA98" s="20">
        <f>'IEPR 2021 Electricity_MidDemand'!Y$59*AA58*Percent_rural</f>
        <v>0</v>
      </c>
      <c r="AB98" s="20">
        <f>'IEPR 2021 Electricity_MidDemand'!Z$59*AB58*Percent_rural</f>
        <v>0</v>
      </c>
      <c r="AC98" s="20">
        <f>'IEPR 2021 Electricity_MidDemand'!AA$59*AC58*Percent_rural</f>
        <v>0</v>
      </c>
      <c r="AD98" s="20">
        <f>'IEPR 2021 Electricity_MidDemand'!AB$59*AD58*Percent_rural</f>
        <v>0</v>
      </c>
      <c r="AE98" s="20">
        <f>'IEPR 2021 Electricity_MidDemand'!AC$59*AE58*Percent_rural</f>
        <v>0</v>
      </c>
      <c r="AF98" s="20">
        <f>'IEPR 2021 Electricity_MidDemand'!AD$59*AF58*Percent_rural</f>
        <v>0</v>
      </c>
      <c r="AG98" s="20">
        <f>'IEPR 2021 Electricity_MidDemand'!AE$59*AG58*Percent_rural</f>
        <v>0</v>
      </c>
      <c r="AH98" s="20">
        <f>'IEPR 2021 Electricity_MidDemand'!AF$59*AH58*Percent_rural</f>
        <v>0</v>
      </c>
    </row>
    <row r="99" spans="1:34" s="68" customFormat="1" ht="14.1" customHeight="1" x14ac:dyDescent="0.25">
      <c r="A99" s="76"/>
      <c r="B99" s="76"/>
      <c r="C99" s="76"/>
      <c r="D99" s="78"/>
      <c r="E99" s="78"/>
      <c r="F99" s="78"/>
      <c r="G99" s="78"/>
      <c r="H99" s="78"/>
      <c r="I99" s="78"/>
      <c r="J99" s="78"/>
      <c r="K99" s="78"/>
      <c r="L99" s="78"/>
      <c r="M99" s="78"/>
      <c r="N99" s="78"/>
      <c r="O99" s="78"/>
      <c r="P99" s="78"/>
      <c r="Q99" s="78"/>
      <c r="R99" s="78"/>
      <c r="S99" s="78"/>
      <c r="T99" s="78"/>
      <c r="U99" s="78"/>
      <c r="V99" s="78"/>
      <c r="W99" s="78"/>
      <c r="X99" s="78"/>
      <c r="Y99" s="78"/>
      <c r="Z99" s="78"/>
      <c r="AA99" s="78"/>
      <c r="AB99" s="78"/>
      <c r="AC99" s="78"/>
      <c r="AD99" s="78"/>
      <c r="AE99" s="78"/>
      <c r="AF99" s="78"/>
      <c r="AG99" s="78"/>
      <c r="AH99" s="78"/>
    </row>
    <row r="100" spans="1:34" ht="14.25" customHeight="1" x14ac:dyDescent="0.25">
      <c r="A100" s="2"/>
      <c r="B100" s="19" t="s">
        <v>524</v>
      </c>
      <c r="C100" s="2"/>
    </row>
    <row r="101" spans="1:34" s="68" customFormat="1" ht="14.25" hidden="1" customHeight="1" x14ac:dyDescent="0.25">
      <c r="A101" s="76"/>
      <c r="B101" s="19" t="s">
        <v>518</v>
      </c>
      <c r="C101" s="76"/>
    </row>
    <row r="102" spans="1:34" ht="14.25" hidden="1" customHeight="1" x14ac:dyDescent="0.25">
      <c r="A102" s="2"/>
      <c r="B102" s="1" t="s">
        <v>424</v>
      </c>
      <c r="C102" s="2"/>
    </row>
    <row r="103" spans="1:34" ht="14.25" hidden="1" customHeight="1" x14ac:dyDescent="0.25">
      <c r="A103" s="2"/>
      <c r="B103" s="2"/>
      <c r="C103" s="1" t="s">
        <v>401</v>
      </c>
      <c r="D103" s="7">
        <v>2020</v>
      </c>
      <c r="E103" s="7">
        <v>2021</v>
      </c>
      <c r="F103" s="7">
        <v>2022</v>
      </c>
      <c r="G103" s="7">
        <v>2023</v>
      </c>
      <c r="H103" s="7">
        <v>2024</v>
      </c>
      <c r="I103" s="7">
        <v>2025</v>
      </c>
      <c r="J103" s="7">
        <v>2026</v>
      </c>
      <c r="K103" s="7">
        <v>2027</v>
      </c>
      <c r="L103" s="7">
        <v>2028</v>
      </c>
      <c r="M103" s="7">
        <v>2029</v>
      </c>
      <c r="N103" s="7">
        <v>2030</v>
      </c>
      <c r="O103" s="7">
        <v>2031</v>
      </c>
      <c r="P103" s="7">
        <v>2032</v>
      </c>
      <c r="Q103" s="7">
        <v>2033</v>
      </c>
      <c r="R103" s="7">
        <v>2034</v>
      </c>
      <c r="S103" s="7">
        <v>2035</v>
      </c>
      <c r="T103" s="7">
        <v>2036</v>
      </c>
      <c r="U103" s="7">
        <v>2037</v>
      </c>
      <c r="V103" s="7">
        <v>2038</v>
      </c>
      <c r="W103" s="7">
        <v>2039</v>
      </c>
      <c r="X103" s="7">
        <v>2040</v>
      </c>
      <c r="Y103" s="7">
        <v>2041</v>
      </c>
      <c r="Z103" s="7">
        <v>2042</v>
      </c>
      <c r="AA103" s="7">
        <v>2043</v>
      </c>
      <c r="AB103" s="7">
        <v>2044</v>
      </c>
      <c r="AC103" s="7">
        <v>2045</v>
      </c>
      <c r="AD103" s="7">
        <v>2046</v>
      </c>
      <c r="AE103" s="7">
        <v>2047</v>
      </c>
      <c r="AF103" s="7">
        <v>2048</v>
      </c>
      <c r="AG103" s="7">
        <v>2049</v>
      </c>
      <c r="AH103" s="7">
        <v>2050</v>
      </c>
    </row>
    <row r="104" spans="1:34" ht="14.25" hidden="1" customHeight="1" x14ac:dyDescent="0.25">
      <c r="A104" s="2"/>
      <c r="B104" s="2"/>
      <c r="C104" s="7" t="s">
        <v>402</v>
      </c>
      <c r="D104" s="20">
        <v>0</v>
      </c>
      <c r="E104" s="20">
        <v>0</v>
      </c>
      <c r="F104" s="20">
        <v>0</v>
      </c>
      <c r="G104" s="20">
        <v>0</v>
      </c>
      <c r="H104" s="20">
        <v>0</v>
      </c>
      <c r="I104" s="20">
        <v>0</v>
      </c>
      <c r="J104" s="20">
        <v>0</v>
      </c>
      <c r="K104" s="20">
        <v>0</v>
      </c>
      <c r="L104" s="20">
        <v>0</v>
      </c>
      <c r="M104" s="20">
        <v>0</v>
      </c>
      <c r="N104" s="20">
        <v>0</v>
      </c>
      <c r="O104" s="20">
        <v>0</v>
      </c>
      <c r="P104" s="20">
        <v>0</v>
      </c>
      <c r="Q104" s="20">
        <v>0</v>
      </c>
      <c r="R104" s="20">
        <v>0</v>
      </c>
      <c r="S104" s="20">
        <v>0</v>
      </c>
      <c r="T104" s="20">
        <v>0</v>
      </c>
      <c r="U104" s="20">
        <v>0</v>
      </c>
      <c r="V104" s="20">
        <v>0</v>
      </c>
      <c r="W104" s="20">
        <v>0</v>
      </c>
      <c r="X104" s="20">
        <v>0</v>
      </c>
      <c r="Y104" s="20">
        <v>0</v>
      </c>
      <c r="Z104" s="20">
        <v>0</v>
      </c>
      <c r="AA104" s="20">
        <v>0</v>
      </c>
      <c r="AB104" s="20">
        <v>0</v>
      </c>
      <c r="AC104" s="20">
        <v>0</v>
      </c>
      <c r="AD104" s="20">
        <v>0</v>
      </c>
      <c r="AE104" s="20">
        <v>0</v>
      </c>
      <c r="AF104" s="20">
        <v>0</v>
      </c>
      <c r="AG104" s="20">
        <v>0</v>
      </c>
      <c r="AH104" s="20">
        <v>0</v>
      </c>
    </row>
    <row r="105" spans="1:34" ht="14.25" hidden="1" customHeight="1" x14ac:dyDescent="0.25">
      <c r="A105" s="2"/>
      <c r="B105" s="17" t="s">
        <v>253</v>
      </c>
      <c r="C105" s="7" t="s">
        <v>403</v>
      </c>
      <c r="D105" s="21">
        <v>10354434</v>
      </c>
      <c r="E105" s="21">
        <v>10574880</v>
      </c>
      <c r="F105" s="21">
        <v>10765036</v>
      </c>
      <c r="G105" s="21">
        <v>10922941</v>
      </c>
      <c r="H105" s="21">
        <v>11073236</v>
      </c>
      <c r="I105" s="21">
        <v>11224220</v>
      </c>
      <c r="J105" s="21">
        <v>11377805</v>
      </c>
      <c r="K105" s="21">
        <v>11503692</v>
      </c>
      <c r="L105" s="21">
        <v>11610416</v>
      </c>
      <c r="M105" s="21">
        <v>11717788</v>
      </c>
      <c r="N105" s="21">
        <v>11834324</v>
      </c>
      <c r="O105" s="21">
        <v>11948298</v>
      </c>
      <c r="P105" s="21">
        <v>12055812</v>
      </c>
      <c r="Q105" s="21">
        <v>12185250</v>
      </c>
      <c r="R105" s="21">
        <v>12294869</v>
      </c>
      <c r="S105" s="21">
        <v>12396165</v>
      </c>
      <c r="T105" s="21">
        <v>12500697</v>
      </c>
      <c r="U105" s="21">
        <v>12597983</v>
      </c>
      <c r="V105" s="21">
        <v>12722192</v>
      </c>
      <c r="W105" s="21">
        <v>12824580</v>
      </c>
      <c r="X105" s="21">
        <v>12921640</v>
      </c>
      <c r="Y105" s="21">
        <v>13036425</v>
      </c>
      <c r="Z105" s="21">
        <v>13168379</v>
      </c>
      <c r="AA105" s="21">
        <v>13268743</v>
      </c>
      <c r="AB105" s="21">
        <v>13392224</v>
      </c>
      <c r="AC105" s="21">
        <v>13494390</v>
      </c>
      <c r="AD105" s="21">
        <v>13596555</v>
      </c>
      <c r="AE105" s="21">
        <v>13708164</v>
      </c>
      <c r="AF105" s="21">
        <v>13811955</v>
      </c>
      <c r="AG105" s="21">
        <v>13915467</v>
      </c>
      <c r="AH105" s="21">
        <v>14019253</v>
      </c>
    </row>
    <row r="106" spans="1:34" ht="14.25" hidden="1" customHeight="1" x14ac:dyDescent="0.25">
      <c r="A106" s="2"/>
      <c r="B106" s="2"/>
      <c r="C106" s="7" t="s">
        <v>404</v>
      </c>
      <c r="D106" s="20">
        <v>0</v>
      </c>
      <c r="E106" s="20">
        <v>0</v>
      </c>
      <c r="F106" s="20">
        <v>0</v>
      </c>
      <c r="G106" s="20">
        <v>0</v>
      </c>
      <c r="H106" s="20">
        <v>0</v>
      </c>
      <c r="I106" s="20">
        <v>0</v>
      </c>
      <c r="J106" s="20">
        <v>0</v>
      </c>
      <c r="K106" s="20">
        <v>0</v>
      </c>
      <c r="L106" s="20">
        <v>0</v>
      </c>
      <c r="M106" s="20">
        <v>0</v>
      </c>
      <c r="N106" s="20">
        <v>0</v>
      </c>
      <c r="O106" s="20">
        <v>0</v>
      </c>
      <c r="P106" s="20">
        <v>0</v>
      </c>
      <c r="Q106" s="20">
        <v>0</v>
      </c>
      <c r="R106" s="20">
        <v>0</v>
      </c>
      <c r="S106" s="20">
        <v>0</v>
      </c>
      <c r="T106" s="20">
        <v>0</v>
      </c>
      <c r="U106" s="20">
        <v>0</v>
      </c>
      <c r="V106" s="20">
        <v>0</v>
      </c>
      <c r="W106" s="20">
        <v>0</v>
      </c>
      <c r="X106" s="20">
        <v>0</v>
      </c>
      <c r="Y106" s="20">
        <v>0</v>
      </c>
      <c r="Z106" s="20">
        <v>0</v>
      </c>
      <c r="AA106" s="20">
        <v>0</v>
      </c>
      <c r="AB106" s="20">
        <v>0</v>
      </c>
      <c r="AC106" s="20">
        <v>0</v>
      </c>
      <c r="AD106" s="20">
        <v>0</v>
      </c>
      <c r="AE106" s="20">
        <v>0</v>
      </c>
      <c r="AF106" s="20">
        <v>0</v>
      </c>
      <c r="AG106" s="20">
        <v>0</v>
      </c>
      <c r="AH106" s="20">
        <v>0</v>
      </c>
    </row>
    <row r="107" spans="1:34" ht="14.25" hidden="1" customHeight="1" x14ac:dyDescent="0.25">
      <c r="A107" s="2"/>
      <c r="B107" s="2"/>
      <c r="C107" s="7" t="s">
        <v>405</v>
      </c>
      <c r="D107" s="20">
        <v>0</v>
      </c>
      <c r="E107" s="20">
        <v>0</v>
      </c>
      <c r="F107" s="20">
        <v>0</v>
      </c>
      <c r="G107" s="20">
        <v>0</v>
      </c>
      <c r="H107" s="20">
        <v>0</v>
      </c>
      <c r="I107" s="20">
        <v>0</v>
      </c>
      <c r="J107" s="20">
        <v>0</v>
      </c>
      <c r="K107" s="20">
        <v>0</v>
      </c>
      <c r="L107" s="20">
        <v>0</v>
      </c>
      <c r="M107" s="20">
        <v>0</v>
      </c>
      <c r="N107" s="20">
        <v>0</v>
      </c>
      <c r="O107" s="20">
        <v>0</v>
      </c>
      <c r="P107" s="20">
        <v>0</v>
      </c>
      <c r="Q107" s="20">
        <v>0</v>
      </c>
      <c r="R107" s="20">
        <v>0</v>
      </c>
      <c r="S107" s="20">
        <v>0</v>
      </c>
      <c r="T107" s="20">
        <v>0</v>
      </c>
      <c r="U107" s="20">
        <v>0</v>
      </c>
      <c r="V107" s="20">
        <v>0</v>
      </c>
      <c r="W107" s="20">
        <v>0</v>
      </c>
      <c r="X107" s="20">
        <v>0</v>
      </c>
      <c r="Y107" s="20">
        <v>0</v>
      </c>
      <c r="Z107" s="20">
        <v>0</v>
      </c>
      <c r="AA107" s="20">
        <v>0</v>
      </c>
      <c r="AB107" s="20">
        <v>0</v>
      </c>
      <c r="AC107" s="20">
        <v>0</v>
      </c>
      <c r="AD107" s="20">
        <v>0</v>
      </c>
      <c r="AE107" s="20">
        <v>0</v>
      </c>
      <c r="AF107" s="20">
        <v>0</v>
      </c>
      <c r="AG107" s="20">
        <v>0</v>
      </c>
      <c r="AH107" s="20">
        <v>0</v>
      </c>
    </row>
    <row r="108" spans="1:34" ht="14.25" hidden="1" customHeight="1" x14ac:dyDescent="0.25">
      <c r="A108" s="2"/>
      <c r="B108" s="17" t="s">
        <v>255</v>
      </c>
      <c r="C108" s="7" t="s">
        <v>406</v>
      </c>
      <c r="D108" s="21">
        <v>755411</v>
      </c>
      <c r="E108" s="21">
        <v>756583</v>
      </c>
      <c r="F108" s="21">
        <v>756810</v>
      </c>
      <c r="G108" s="21">
        <v>756943</v>
      </c>
      <c r="H108" s="21">
        <v>757979</v>
      </c>
      <c r="I108" s="21">
        <v>759913</v>
      </c>
      <c r="J108" s="21">
        <v>764157</v>
      </c>
      <c r="K108" s="21">
        <v>768105</v>
      </c>
      <c r="L108" s="21">
        <v>768150</v>
      </c>
      <c r="M108" s="21">
        <v>768196</v>
      </c>
      <c r="N108" s="21">
        <v>769939</v>
      </c>
      <c r="O108" s="21">
        <v>770028</v>
      </c>
      <c r="P108" s="21">
        <v>770326</v>
      </c>
      <c r="Q108" s="21">
        <v>771841</v>
      </c>
      <c r="R108" s="21">
        <v>772625</v>
      </c>
      <c r="S108" s="21">
        <v>772625</v>
      </c>
      <c r="T108" s="21">
        <v>772776</v>
      </c>
      <c r="U108" s="21">
        <v>772776</v>
      </c>
      <c r="V108" s="21">
        <v>775156</v>
      </c>
      <c r="W108" s="21">
        <v>777270</v>
      </c>
      <c r="X108" s="21">
        <v>777270</v>
      </c>
      <c r="Y108" s="21">
        <v>780248</v>
      </c>
      <c r="Z108" s="21">
        <v>780775</v>
      </c>
      <c r="AA108" s="21">
        <v>780775</v>
      </c>
      <c r="AB108" s="21">
        <v>780999</v>
      </c>
      <c r="AC108" s="21">
        <v>781058</v>
      </c>
      <c r="AD108" s="21">
        <v>781196</v>
      </c>
      <c r="AE108" s="21">
        <v>781393</v>
      </c>
      <c r="AF108" s="21">
        <v>781393</v>
      </c>
      <c r="AG108" s="21">
        <v>781393</v>
      </c>
      <c r="AH108" s="21">
        <v>781393</v>
      </c>
    </row>
    <row r="109" spans="1:34" ht="14.25" hidden="1" customHeight="1" x14ac:dyDescent="0.25">
      <c r="A109" s="2"/>
      <c r="B109" s="17" t="s">
        <v>254</v>
      </c>
      <c r="C109" s="7" t="s">
        <v>407</v>
      </c>
      <c r="D109" s="21">
        <v>22416910</v>
      </c>
      <c r="E109" s="21">
        <v>26004009</v>
      </c>
      <c r="F109" s="21">
        <v>28604086</v>
      </c>
      <c r="G109" s="21">
        <v>30033560</v>
      </c>
      <c r="H109" s="21">
        <v>30867208</v>
      </c>
      <c r="I109" s="21">
        <v>32540672</v>
      </c>
      <c r="J109" s="21">
        <v>34201900</v>
      </c>
      <c r="K109" s="21">
        <v>35773468</v>
      </c>
      <c r="L109" s="21">
        <v>36975719</v>
      </c>
      <c r="M109" s="21">
        <v>38260967</v>
      </c>
      <c r="N109" s="21">
        <v>39836559</v>
      </c>
      <c r="O109" s="21">
        <v>40503922</v>
      </c>
      <c r="P109" s="21">
        <v>41027443</v>
      </c>
      <c r="Q109" s="21">
        <v>41899254</v>
      </c>
      <c r="R109" s="21">
        <v>42818336</v>
      </c>
      <c r="S109" s="21">
        <v>43256069</v>
      </c>
      <c r="T109" s="21">
        <v>44295830</v>
      </c>
      <c r="U109" s="21">
        <v>44822124</v>
      </c>
      <c r="V109" s="21">
        <v>45788025</v>
      </c>
      <c r="W109" s="21">
        <v>46380821</v>
      </c>
      <c r="X109" s="21">
        <v>46859875</v>
      </c>
      <c r="Y109" s="21">
        <v>47491077</v>
      </c>
      <c r="Z109" s="21">
        <v>48106064</v>
      </c>
      <c r="AA109" s="21">
        <v>48723824</v>
      </c>
      <c r="AB109" s="21">
        <v>49537178</v>
      </c>
      <c r="AC109" s="21">
        <v>50152237</v>
      </c>
      <c r="AD109" s="21">
        <v>51137211</v>
      </c>
      <c r="AE109" s="21">
        <v>51955509</v>
      </c>
      <c r="AF109" s="21">
        <v>52667110</v>
      </c>
      <c r="AG109" s="21">
        <v>53170837</v>
      </c>
      <c r="AH109" s="21">
        <v>53918415</v>
      </c>
    </row>
    <row r="110" spans="1:34" ht="14.25" hidden="1" customHeight="1" x14ac:dyDescent="0.25">
      <c r="A110" s="2"/>
      <c r="B110" s="2"/>
      <c r="C110" s="7" t="s">
        <v>408</v>
      </c>
      <c r="D110" s="20">
        <v>0</v>
      </c>
      <c r="E110" s="20">
        <v>0</v>
      </c>
      <c r="F110" s="20">
        <v>0</v>
      </c>
      <c r="G110" s="20">
        <v>0</v>
      </c>
      <c r="H110" s="20">
        <v>0</v>
      </c>
      <c r="I110" s="20">
        <v>0</v>
      </c>
      <c r="J110" s="20">
        <v>0</v>
      </c>
      <c r="K110" s="20">
        <v>0</v>
      </c>
      <c r="L110" s="20">
        <v>0</v>
      </c>
      <c r="M110" s="20">
        <v>0</v>
      </c>
      <c r="N110" s="20">
        <v>0</v>
      </c>
      <c r="O110" s="20">
        <v>0</v>
      </c>
      <c r="P110" s="20">
        <v>0</v>
      </c>
      <c r="Q110" s="20">
        <v>0</v>
      </c>
      <c r="R110" s="20">
        <v>0</v>
      </c>
      <c r="S110" s="20">
        <v>0</v>
      </c>
      <c r="T110" s="20">
        <v>0</v>
      </c>
      <c r="U110" s="20">
        <v>0</v>
      </c>
      <c r="V110" s="20">
        <v>0</v>
      </c>
      <c r="W110" s="20">
        <v>0</v>
      </c>
      <c r="X110" s="20">
        <v>0</v>
      </c>
      <c r="Y110" s="20">
        <v>0</v>
      </c>
      <c r="Z110" s="20">
        <v>0</v>
      </c>
      <c r="AA110" s="20">
        <v>0</v>
      </c>
      <c r="AB110" s="20">
        <v>0</v>
      </c>
      <c r="AC110" s="20">
        <v>0</v>
      </c>
      <c r="AD110" s="20">
        <v>0</v>
      </c>
      <c r="AE110" s="20">
        <v>0</v>
      </c>
      <c r="AF110" s="20">
        <v>0</v>
      </c>
      <c r="AG110" s="20">
        <v>0</v>
      </c>
      <c r="AH110" s="20">
        <v>0</v>
      </c>
    </row>
    <row r="111" spans="1:34" ht="14.25" hidden="1" customHeight="1" x14ac:dyDescent="0.25">
      <c r="A111" s="2"/>
      <c r="B111" s="2"/>
      <c r="C111" s="7" t="s">
        <v>409</v>
      </c>
      <c r="D111" s="20">
        <v>0</v>
      </c>
      <c r="E111" s="20">
        <v>0</v>
      </c>
      <c r="F111" s="20">
        <v>0</v>
      </c>
      <c r="G111" s="20">
        <v>0</v>
      </c>
      <c r="H111" s="20">
        <v>0</v>
      </c>
      <c r="I111" s="20">
        <v>0</v>
      </c>
      <c r="J111" s="20">
        <v>0</v>
      </c>
      <c r="K111" s="20">
        <v>0</v>
      </c>
      <c r="L111" s="20">
        <v>0</v>
      </c>
      <c r="M111" s="20">
        <v>0</v>
      </c>
      <c r="N111" s="20">
        <v>0</v>
      </c>
      <c r="O111" s="20">
        <v>0</v>
      </c>
      <c r="P111" s="20">
        <v>0</v>
      </c>
      <c r="Q111" s="20">
        <v>0</v>
      </c>
      <c r="R111" s="20">
        <v>0</v>
      </c>
      <c r="S111" s="20">
        <v>0</v>
      </c>
      <c r="T111" s="20">
        <v>0</v>
      </c>
      <c r="U111" s="20">
        <v>0</v>
      </c>
      <c r="V111" s="20">
        <v>0</v>
      </c>
      <c r="W111" s="20">
        <v>0</v>
      </c>
      <c r="X111" s="20">
        <v>0</v>
      </c>
      <c r="Y111" s="20">
        <v>0</v>
      </c>
      <c r="Z111" s="20">
        <v>0</v>
      </c>
      <c r="AA111" s="20">
        <v>0</v>
      </c>
      <c r="AB111" s="20">
        <v>0</v>
      </c>
      <c r="AC111" s="20">
        <v>0</v>
      </c>
      <c r="AD111" s="20">
        <v>0</v>
      </c>
      <c r="AE111" s="20">
        <v>0</v>
      </c>
      <c r="AF111" s="20">
        <v>0</v>
      </c>
      <c r="AG111" s="20">
        <v>0</v>
      </c>
      <c r="AH111" s="20">
        <v>0</v>
      </c>
    </row>
    <row r="112" spans="1:34" ht="14.25" hidden="1" customHeight="1" x14ac:dyDescent="0.25">
      <c r="A112" s="2"/>
      <c r="B112" s="2"/>
      <c r="C112" s="7" t="s">
        <v>410</v>
      </c>
      <c r="D112" s="20">
        <v>0</v>
      </c>
      <c r="E112" s="20">
        <v>0</v>
      </c>
      <c r="F112" s="20">
        <v>0</v>
      </c>
      <c r="G112" s="20">
        <v>0</v>
      </c>
      <c r="H112" s="20">
        <v>0</v>
      </c>
      <c r="I112" s="20">
        <v>0</v>
      </c>
      <c r="J112" s="20">
        <v>0</v>
      </c>
      <c r="K112" s="20">
        <v>0</v>
      </c>
      <c r="L112" s="20">
        <v>0</v>
      </c>
      <c r="M112" s="20">
        <v>0</v>
      </c>
      <c r="N112" s="20">
        <v>0</v>
      </c>
      <c r="O112" s="20">
        <v>0</v>
      </c>
      <c r="P112" s="20">
        <v>0</v>
      </c>
      <c r="Q112" s="20">
        <v>0</v>
      </c>
      <c r="R112" s="20">
        <v>0</v>
      </c>
      <c r="S112" s="20">
        <v>0</v>
      </c>
      <c r="T112" s="20">
        <v>0</v>
      </c>
      <c r="U112" s="20">
        <v>0</v>
      </c>
      <c r="V112" s="20">
        <v>0</v>
      </c>
      <c r="W112" s="20">
        <v>0</v>
      </c>
      <c r="X112" s="20">
        <v>0</v>
      </c>
      <c r="Y112" s="20">
        <v>0</v>
      </c>
      <c r="Z112" s="20">
        <v>0</v>
      </c>
      <c r="AA112" s="20">
        <v>0</v>
      </c>
      <c r="AB112" s="20">
        <v>0</v>
      </c>
      <c r="AC112" s="20">
        <v>0</v>
      </c>
      <c r="AD112" s="20">
        <v>0</v>
      </c>
      <c r="AE112" s="20">
        <v>0</v>
      </c>
      <c r="AF112" s="20">
        <v>0</v>
      </c>
      <c r="AG112" s="20">
        <v>0</v>
      </c>
      <c r="AH112" s="20">
        <v>0</v>
      </c>
    </row>
    <row r="113" spans="1:34" ht="14.25" hidden="1" customHeight="1" x14ac:dyDescent="0.25">
      <c r="A113" s="2"/>
      <c r="B113" s="17" t="s">
        <v>252</v>
      </c>
      <c r="C113" s="7" t="s">
        <v>411</v>
      </c>
      <c r="D113" s="21">
        <v>149925</v>
      </c>
      <c r="E113" s="21">
        <v>149925</v>
      </c>
      <c r="F113" s="21">
        <v>149925</v>
      </c>
      <c r="G113" s="21">
        <v>149925</v>
      </c>
      <c r="H113" s="21">
        <v>149925</v>
      </c>
      <c r="I113" s="21">
        <v>149925</v>
      </c>
      <c r="J113" s="21">
        <v>149925</v>
      </c>
      <c r="K113" s="21">
        <v>149925</v>
      </c>
      <c r="L113" s="21">
        <v>149925</v>
      </c>
      <c r="M113" s="21">
        <v>149925</v>
      </c>
      <c r="N113" s="21">
        <v>149925</v>
      </c>
      <c r="O113" s="21">
        <v>149925</v>
      </c>
      <c r="P113" s="21">
        <v>149925</v>
      </c>
      <c r="Q113" s="21">
        <v>149925</v>
      </c>
      <c r="R113" s="21">
        <v>149925</v>
      </c>
      <c r="S113" s="21">
        <v>149925</v>
      </c>
      <c r="T113" s="21">
        <v>149925</v>
      </c>
      <c r="U113" s="21">
        <v>149925</v>
      </c>
      <c r="V113" s="21">
        <v>149925</v>
      </c>
      <c r="W113" s="21">
        <v>149925</v>
      </c>
      <c r="X113" s="21">
        <v>149925</v>
      </c>
      <c r="Y113" s="21">
        <v>149925</v>
      </c>
      <c r="Z113" s="21">
        <v>149925</v>
      </c>
      <c r="AA113" s="21">
        <v>149925</v>
      </c>
      <c r="AB113" s="21">
        <v>149925</v>
      </c>
      <c r="AC113" s="21">
        <v>149925</v>
      </c>
      <c r="AD113" s="21">
        <v>149925</v>
      </c>
      <c r="AE113" s="21">
        <v>149925</v>
      </c>
      <c r="AF113" s="21">
        <v>149925</v>
      </c>
      <c r="AG113" s="21">
        <v>149925</v>
      </c>
      <c r="AH113" s="21">
        <v>149925</v>
      </c>
    </row>
    <row r="114" spans="1:34" ht="14.25" hidden="1" customHeight="1" x14ac:dyDescent="0.25">
      <c r="A114" s="2"/>
      <c r="B114" s="2"/>
      <c r="C114" s="7" t="s">
        <v>412</v>
      </c>
      <c r="D114" s="20">
        <v>0</v>
      </c>
      <c r="E114" s="20">
        <v>0</v>
      </c>
      <c r="F114" s="20">
        <v>0</v>
      </c>
      <c r="G114" s="20">
        <v>0</v>
      </c>
      <c r="H114" s="20">
        <v>0</v>
      </c>
      <c r="I114" s="20">
        <v>0</v>
      </c>
      <c r="J114" s="20">
        <v>0</v>
      </c>
      <c r="K114" s="20">
        <v>0</v>
      </c>
      <c r="L114" s="20">
        <v>0</v>
      </c>
      <c r="M114" s="20">
        <v>0</v>
      </c>
      <c r="N114" s="20">
        <v>0</v>
      </c>
      <c r="O114" s="20">
        <v>0</v>
      </c>
      <c r="P114" s="20">
        <v>0</v>
      </c>
      <c r="Q114" s="20">
        <v>0</v>
      </c>
      <c r="R114" s="20">
        <v>0</v>
      </c>
      <c r="S114" s="20">
        <v>0</v>
      </c>
      <c r="T114" s="20">
        <v>0</v>
      </c>
      <c r="U114" s="20">
        <v>0</v>
      </c>
      <c r="V114" s="20">
        <v>0</v>
      </c>
      <c r="W114" s="20">
        <v>0</v>
      </c>
      <c r="X114" s="20">
        <v>0</v>
      </c>
      <c r="Y114" s="20">
        <v>0</v>
      </c>
      <c r="Z114" s="20">
        <v>0</v>
      </c>
      <c r="AA114" s="20">
        <v>0</v>
      </c>
      <c r="AB114" s="20">
        <v>0</v>
      </c>
      <c r="AC114" s="20">
        <v>0</v>
      </c>
      <c r="AD114" s="20">
        <v>0</v>
      </c>
      <c r="AE114" s="20">
        <v>0</v>
      </c>
      <c r="AF114" s="20">
        <v>0</v>
      </c>
      <c r="AG114" s="20">
        <v>0</v>
      </c>
      <c r="AH114" s="20">
        <v>0</v>
      </c>
    </row>
    <row r="115" spans="1:34" ht="14.25" hidden="1" customHeight="1" x14ac:dyDescent="0.25">
      <c r="A115" s="2"/>
      <c r="B115" s="2"/>
      <c r="C115" s="7" t="s">
        <v>413</v>
      </c>
      <c r="D115" s="20">
        <v>0</v>
      </c>
      <c r="E115" s="20">
        <v>0</v>
      </c>
      <c r="F115" s="20">
        <v>0</v>
      </c>
      <c r="G115" s="20">
        <v>0</v>
      </c>
      <c r="H115" s="20">
        <v>0</v>
      </c>
      <c r="I115" s="20">
        <v>0</v>
      </c>
      <c r="J115" s="20">
        <v>0</v>
      </c>
      <c r="K115" s="20">
        <v>0</v>
      </c>
      <c r="L115" s="20">
        <v>0</v>
      </c>
      <c r="M115" s="20">
        <v>0</v>
      </c>
      <c r="N115" s="20">
        <v>0</v>
      </c>
      <c r="O115" s="20">
        <v>0</v>
      </c>
      <c r="P115" s="20">
        <v>0</v>
      </c>
      <c r="Q115" s="20">
        <v>0</v>
      </c>
      <c r="R115" s="20">
        <v>0</v>
      </c>
      <c r="S115" s="20">
        <v>0</v>
      </c>
      <c r="T115" s="20">
        <v>0</v>
      </c>
      <c r="U115" s="20">
        <v>0</v>
      </c>
      <c r="V115" s="20">
        <v>0</v>
      </c>
      <c r="W115" s="20">
        <v>0</v>
      </c>
      <c r="X115" s="20">
        <v>0</v>
      </c>
      <c r="Y115" s="20">
        <v>0</v>
      </c>
      <c r="Z115" s="20">
        <v>0</v>
      </c>
      <c r="AA115" s="20">
        <v>0</v>
      </c>
      <c r="AB115" s="20">
        <v>0</v>
      </c>
      <c r="AC115" s="20">
        <v>0</v>
      </c>
      <c r="AD115" s="20">
        <v>0</v>
      </c>
      <c r="AE115" s="20">
        <v>0</v>
      </c>
      <c r="AF115" s="20">
        <v>0</v>
      </c>
      <c r="AG115" s="20">
        <v>0</v>
      </c>
      <c r="AH115" s="20">
        <v>0</v>
      </c>
    </row>
    <row r="116" spans="1:34" ht="14.25" hidden="1" customHeight="1" x14ac:dyDescent="0.25">
      <c r="A116" s="2"/>
      <c r="B116" s="2"/>
      <c r="C116" s="7" t="s">
        <v>414</v>
      </c>
      <c r="D116" s="20">
        <v>0</v>
      </c>
      <c r="E116" s="20">
        <v>0</v>
      </c>
      <c r="F116" s="20">
        <v>0</v>
      </c>
      <c r="G116" s="20">
        <v>0</v>
      </c>
      <c r="H116" s="20">
        <v>0</v>
      </c>
      <c r="I116" s="20">
        <v>0</v>
      </c>
      <c r="J116" s="20">
        <v>0</v>
      </c>
      <c r="K116" s="20">
        <v>0</v>
      </c>
      <c r="L116" s="20">
        <v>0</v>
      </c>
      <c r="M116" s="20">
        <v>0</v>
      </c>
      <c r="N116" s="20">
        <v>0</v>
      </c>
      <c r="O116" s="20">
        <v>0</v>
      </c>
      <c r="P116" s="20">
        <v>0</v>
      </c>
      <c r="Q116" s="20">
        <v>0</v>
      </c>
      <c r="R116" s="20">
        <v>0</v>
      </c>
      <c r="S116" s="20">
        <v>0</v>
      </c>
      <c r="T116" s="20">
        <v>0</v>
      </c>
      <c r="U116" s="20">
        <v>0</v>
      </c>
      <c r="V116" s="20">
        <v>0</v>
      </c>
      <c r="W116" s="20">
        <v>0</v>
      </c>
      <c r="X116" s="20">
        <v>0</v>
      </c>
      <c r="Y116" s="20">
        <v>0</v>
      </c>
      <c r="Z116" s="20">
        <v>0</v>
      </c>
      <c r="AA116" s="20">
        <v>0</v>
      </c>
      <c r="AB116" s="20">
        <v>0</v>
      </c>
      <c r="AC116" s="20">
        <v>0</v>
      </c>
      <c r="AD116" s="20">
        <v>0</v>
      </c>
      <c r="AE116" s="20">
        <v>0</v>
      </c>
      <c r="AF116" s="20">
        <v>0</v>
      </c>
      <c r="AG116" s="20">
        <v>0</v>
      </c>
      <c r="AH116" s="20">
        <v>0</v>
      </c>
    </row>
    <row r="117" spans="1:34" ht="14.25" hidden="1" customHeight="1" x14ac:dyDescent="0.25">
      <c r="A117" s="2"/>
      <c r="B117" s="2"/>
      <c r="C117" s="7" t="s">
        <v>415</v>
      </c>
      <c r="D117" s="20">
        <v>0</v>
      </c>
      <c r="E117" s="20">
        <v>0</v>
      </c>
      <c r="F117" s="20">
        <v>0</v>
      </c>
      <c r="G117" s="20">
        <v>0</v>
      </c>
      <c r="H117" s="20">
        <v>0</v>
      </c>
      <c r="I117" s="20">
        <v>0</v>
      </c>
      <c r="J117" s="20">
        <v>0</v>
      </c>
      <c r="K117" s="20">
        <v>0</v>
      </c>
      <c r="L117" s="20">
        <v>0</v>
      </c>
      <c r="M117" s="20">
        <v>0</v>
      </c>
      <c r="N117" s="20">
        <v>0</v>
      </c>
      <c r="O117" s="20">
        <v>0</v>
      </c>
      <c r="P117" s="20">
        <v>0</v>
      </c>
      <c r="Q117" s="20">
        <v>0</v>
      </c>
      <c r="R117" s="20">
        <v>0</v>
      </c>
      <c r="S117" s="20">
        <v>0</v>
      </c>
      <c r="T117" s="20">
        <v>0</v>
      </c>
      <c r="U117" s="20">
        <v>0</v>
      </c>
      <c r="V117" s="20">
        <v>0</v>
      </c>
      <c r="W117" s="20">
        <v>0</v>
      </c>
      <c r="X117" s="20">
        <v>0</v>
      </c>
      <c r="Y117" s="20">
        <v>0</v>
      </c>
      <c r="Z117" s="20">
        <v>0</v>
      </c>
      <c r="AA117" s="20">
        <v>0</v>
      </c>
      <c r="AB117" s="20">
        <v>0</v>
      </c>
      <c r="AC117" s="20">
        <v>0</v>
      </c>
      <c r="AD117" s="20">
        <v>0</v>
      </c>
      <c r="AE117" s="20">
        <v>0</v>
      </c>
      <c r="AF117" s="20">
        <v>0</v>
      </c>
      <c r="AG117" s="20">
        <v>0</v>
      </c>
      <c r="AH117" s="20">
        <v>0</v>
      </c>
    </row>
    <row r="118" spans="1:34" ht="14.25" hidden="1" customHeight="1" x14ac:dyDescent="0.25">
      <c r="A118" s="2"/>
      <c r="B118" s="2"/>
      <c r="C118" s="7" t="s">
        <v>416</v>
      </c>
      <c r="D118" s="20">
        <v>0</v>
      </c>
      <c r="E118" s="20">
        <v>0</v>
      </c>
      <c r="F118" s="20">
        <v>0</v>
      </c>
      <c r="G118" s="20">
        <v>0</v>
      </c>
      <c r="H118" s="20">
        <v>0</v>
      </c>
      <c r="I118" s="20">
        <v>0</v>
      </c>
      <c r="J118" s="20">
        <v>0</v>
      </c>
      <c r="K118" s="20">
        <v>0</v>
      </c>
      <c r="L118" s="20">
        <v>0</v>
      </c>
      <c r="M118" s="20">
        <v>0</v>
      </c>
      <c r="N118" s="20">
        <v>0</v>
      </c>
      <c r="O118" s="20">
        <v>0</v>
      </c>
      <c r="P118" s="20">
        <v>0</v>
      </c>
      <c r="Q118" s="20">
        <v>0</v>
      </c>
      <c r="R118" s="20">
        <v>0</v>
      </c>
      <c r="S118" s="20">
        <v>0</v>
      </c>
      <c r="T118" s="20">
        <v>0</v>
      </c>
      <c r="U118" s="20">
        <v>0</v>
      </c>
      <c r="V118" s="20">
        <v>0</v>
      </c>
      <c r="W118" s="20">
        <v>0</v>
      </c>
      <c r="X118" s="20">
        <v>0</v>
      </c>
      <c r="Y118" s="20">
        <v>0</v>
      </c>
      <c r="Z118" s="20">
        <v>0</v>
      </c>
      <c r="AA118" s="20">
        <v>0</v>
      </c>
      <c r="AB118" s="20">
        <v>0</v>
      </c>
      <c r="AC118" s="20">
        <v>0</v>
      </c>
      <c r="AD118" s="20">
        <v>0</v>
      </c>
      <c r="AE118" s="20">
        <v>0</v>
      </c>
      <c r="AF118" s="20">
        <v>0</v>
      </c>
      <c r="AG118" s="20">
        <v>0</v>
      </c>
      <c r="AH118" s="20">
        <v>0</v>
      </c>
    </row>
    <row r="119" spans="1:34" ht="14.25" hidden="1" customHeight="1" x14ac:dyDescent="0.25">
      <c r="A119" s="2"/>
      <c r="B119" s="2"/>
      <c r="C119" s="7" t="s">
        <v>417</v>
      </c>
      <c r="D119" s="20">
        <v>0</v>
      </c>
      <c r="E119" s="20">
        <v>0</v>
      </c>
      <c r="F119" s="20">
        <v>0</v>
      </c>
      <c r="G119" s="20">
        <v>0</v>
      </c>
      <c r="H119" s="20">
        <v>0</v>
      </c>
      <c r="I119" s="20">
        <v>0</v>
      </c>
      <c r="J119" s="20">
        <v>0</v>
      </c>
      <c r="K119" s="20">
        <v>0</v>
      </c>
      <c r="L119" s="20">
        <v>0</v>
      </c>
      <c r="M119" s="20">
        <v>0</v>
      </c>
      <c r="N119" s="20">
        <v>0</v>
      </c>
      <c r="O119" s="20">
        <v>0</v>
      </c>
      <c r="P119" s="20">
        <v>0</v>
      </c>
      <c r="Q119" s="20">
        <v>0</v>
      </c>
      <c r="R119" s="20">
        <v>0</v>
      </c>
      <c r="S119" s="20">
        <v>0</v>
      </c>
      <c r="T119" s="20">
        <v>0</v>
      </c>
      <c r="U119" s="20">
        <v>0</v>
      </c>
      <c r="V119" s="20">
        <v>0</v>
      </c>
      <c r="W119" s="20">
        <v>0</v>
      </c>
      <c r="X119" s="20">
        <v>0</v>
      </c>
      <c r="Y119" s="20">
        <v>0</v>
      </c>
      <c r="Z119" s="20">
        <v>0</v>
      </c>
      <c r="AA119" s="20">
        <v>0</v>
      </c>
      <c r="AB119" s="20">
        <v>0</v>
      </c>
      <c r="AC119" s="20">
        <v>0</v>
      </c>
      <c r="AD119" s="20">
        <v>0</v>
      </c>
      <c r="AE119" s="20">
        <v>0</v>
      </c>
      <c r="AF119" s="20">
        <v>0</v>
      </c>
      <c r="AG119" s="20">
        <v>0</v>
      </c>
      <c r="AH119" s="20">
        <v>0</v>
      </c>
    </row>
    <row r="120" spans="1:34" ht="14.25" hidden="1" customHeight="1" x14ac:dyDescent="0.25">
      <c r="A120" s="2"/>
      <c r="B120" s="2"/>
      <c r="C120" s="2"/>
      <c r="D120" s="75"/>
    </row>
    <row r="121" spans="1:34" ht="14.25" hidden="1" customHeight="1" x14ac:dyDescent="0.25">
      <c r="A121" s="2"/>
      <c r="B121" s="1" t="s">
        <v>424</v>
      </c>
      <c r="C121" s="2"/>
    </row>
    <row r="122" spans="1:34" ht="14.25" hidden="1" customHeight="1" x14ac:dyDescent="0.25">
      <c r="A122" s="2"/>
      <c r="B122" s="2"/>
      <c r="C122" s="1" t="s">
        <v>516</v>
      </c>
      <c r="D122" s="7">
        <v>2020</v>
      </c>
      <c r="E122" s="7">
        <v>2021</v>
      </c>
      <c r="F122" s="7">
        <v>2022</v>
      </c>
      <c r="G122" s="7">
        <v>2023</v>
      </c>
      <c r="H122" s="7">
        <v>2024</v>
      </c>
      <c r="I122" s="7">
        <v>2025</v>
      </c>
      <c r="J122" s="7">
        <v>2026</v>
      </c>
      <c r="K122" s="7">
        <v>2027</v>
      </c>
      <c r="L122" s="7">
        <v>2028</v>
      </c>
      <c r="M122" s="7">
        <v>2029</v>
      </c>
      <c r="N122" s="7">
        <v>2030</v>
      </c>
      <c r="O122" s="7">
        <v>2031</v>
      </c>
      <c r="P122" s="7">
        <v>2032</v>
      </c>
      <c r="Q122" s="7">
        <v>2033</v>
      </c>
      <c r="R122" s="7">
        <v>2034</v>
      </c>
      <c r="S122" s="7">
        <v>2035</v>
      </c>
      <c r="T122" s="7">
        <v>2036</v>
      </c>
      <c r="U122" s="7">
        <v>2037</v>
      </c>
      <c r="V122" s="7">
        <v>2038</v>
      </c>
      <c r="W122" s="7">
        <v>2039</v>
      </c>
      <c r="X122" s="7">
        <v>2040</v>
      </c>
      <c r="Y122" s="7">
        <v>2041</v>
      </c>
      <c r="Z122" s="7">
        <v>2042</v>
      </c>
      <c r="AA122" s="7">
        <v>2043</v>
      </c>
      <c r="AB122" s="7">
        <v>2044</v>
      </c>
      <c r="AC122" s="7">
        <v>2045</v>
      </c>
      <c r="AD122" s="7">
        <v>2046</v>
      </c>
      <c r="AE122" s="7">
        <v>2047</v>
      </c>
      <c r="AF122" s="7">
        <v>2048</v>
      </c>
      <c r="AG122" s="7">
        <v>2049</v>
      </c>
      <c r="AH122" s="7">
        <v>2050</v>
      </c>
    </row>
    <row r="123" spans="1:34" ht="14.25" hidden="1" customHeight="1" x14ac:dyDescent="0.25">
      <c r="A123" s="2"/>
      <c r="B123" s="2"/>
      <c r="C123" s="7" t="s">
        <v>402</v>
      </c>
      <c r="D123" s="82">
        <f>D104/D$140</f>
        <v>0</v>
      </c>
      <c r="E123" s="82">
        <f t="shared" ref="E123:AH123" si="5">E104/E$140</f>
        <v>0</v>
      </c>
      <c r="F123" s="82">
        <f t="shared" si="5"/>
        <v>0</v>
      </c>
      <c r="G123" s="82">
        <f t="shared" si="5"/>
        <v>0</v>
      </c>
      <c r="H123" s="82">
        <f t="shared" si="5"/>
        <v>0</v>
      </c>
      <c r="I123" s="82">
        <f t="shared" si="5"/>
        <v>0</v>
      </c>
      <c r="J123" s="82">
        <f t="shared" si="5"/>
        <v>0</v>
      </c>
      <c r="K123" s="82">
        <f t="shared" si="5"/>
        <v>0</v>
      </c>
      <c r="L123" s="82">
        <f t="shared" si="5"/>
        <v>0</v>
      </c>
      <c r="M123" s="82">
        <f t="shared" si="5"/>
        <v>0</v>
      </c>
      <c r="N123" s="82">
        <f t="shared" si="5"/>
        <v>0</v>
      </c>
      <c r="O123" s="82">
        <f t="shared" si="5"/>
        <v>0</v>
      </c>
      <c r="P123" s="82">
        <f t="shared" si="5"/>
        <v>0</v>
      </c>
      <c r="Q123" s="82">
        <f t="shared" si="5"/>
        <v>0</v>
      </c>
      <c r="R123" s="82">
        <f t="shared" si="5"/>
        <v>0</v>
      </c>
      <c r="S123" s="82">
        <f t="shared" si="5"/>
        <v>0</v>
      </c>
      <c r="T123" s="82">
        <f t="shared" si="5"/>
        <v>0</v>
      </c>
      <c r="U123" s="82">
        <f t="shared" si="5"/>
        <v>0</v>
      </c>
      <c r="V123" s="82">
        <f t="shared" si="5"/>
        <v>0</v>
      </c>
      <c r="W123" s="82">
        <f t="shared" si="5"/>
        <v>0</v>
      </c>
      <c r="X123" s="82">
        <f t="shared" si="5"/>
        <v>0</v>
      </c>
      <c r="Y123" s="82">
        <f t="shared" si="5"/>
        <v>0</v>
      </c>
      <c r="Z123" s="82">
        <f t="shared" si="5"/>
        <v>0</v>
      </c>
      <c r="AA123" s="82">
        <f t="shared" si="5"/>
        <v>0</v>
      </c>
      <c r="AB123" s="82">
        <f t="shared" si="5"/>
        <v>0</v>
      </c>
      <c r="AC123" s="82">
        <f t="shared" si="5"/>
        <v>0</v>
      </c>
      <c r="AD123" s="82">
        <f t="shared" si="5"/>
        <v>0</v>
      </c>
      <c r="AE123" s="82">
        <f t="shared" si="5"/>
        <v>0</v>
      </c>
      <c r="AF123" s="82">
        <f t="shared" si="5"/>
        <v>0</v>
      </c>
      <c r="AG123" s="82">
        <f t="shared" si="5"/>
        <v>0</v>
      </c>
      <c r="AH123" s="82">
        <f t="shared" si="5"/>
        <v>0</v>
      </c>
    </row>
    <row r="124" spans="1:34" ht="14.25" hidden="1" customHeight="1" x14ac:dyDescent="0.25">
      <c r="A124" s="2"/>
      <c r="B124" s="17" t="s">
        <v>253</v>
      </c>
      <c r="C124" s="7" t="s">
        <v>403</v>
      </c>
      <c r="D124" s="83">
        <f t="shared" ref="D124:D138" si="6">D105/D$140</f>
        <v>0.3074659972420084</v>
      </c>
      <c r="E124" s="83">
        <f t="shared" ref="E124:AH124" si="7">E105/E$140</f>
        <v>0.28210665609330482</v>
      </c>
      <c r="F124" s="83">
        <f t="shared" si="7"/>
        <v>0.26728260555697175</v>
      </c>
      <c r="G124" s="83">
        <f t="shared" si="7"/>
        <v>0.2609188238051266</v>
      </c>
      <c r="H124" s="83">
        <f t="shared" si="7"/>
        <v>0.25842853964871643</v>
      </c>
      <c r="I124" s="83">
        <f t="shared" si="7"/>
        <v>0.25124315244882284</v>
      </c>
      <c r="J124" s="83">
        <f t="shared" si="7"/>
        <v>0.24471667580014508</v>
      </c>
      <c r="K124" s="83">
        <f t="shared" si="7"/>
        <v>0.23868962857081796</v>
      </c>
      <c r="L124" s="83">
        <f t="shared" si="7"/>
        <v>0.23453391135824608</v>
      </c>
      <c r="M124" s="83">
        <f t="shared" si="7"/>
        <v>0.23022607517207933</v>
      </c>
      <c r="N124" s="83">
        <f t="shared" si="7"/>
        <v>0.22502673331489284</v>
      </c>
      <c r="O124" s="83">
        <f t="shared" si="7"/>
        <v>0.22386755735053171</v>
      </c>
      <c r="P124" s="83">
        <f t="shared" si="7"/>
        <v>0.22324128363073317</v>
      </c>
      <c r="Q124" s="83">
        <f t="shared" si="7"/>
        <v>0.22152474617893561</v>
      </c>
      <c r="R124" s="83">
        <f t="shared" si="7"/>
        <v>0.21941114204671641</v>
      </c>
      <c r="S124" s="83">
        <f t="shared" si="7"/>
        <v>0.2191111326204975</v>
      </c>
      <c r="T124" s="83">
        <f t="shared" si="7"/>
        <v>0.21657768880761885</v>
      </c>
      <c r="U124" s="83">
        <f t="shared" si="7"/>
        <v>0.21593035083261677</v>
      </c>
      <c r="V124" s="83">
        <f t="shared" si="7"/>
        <v>0.21405111824290005</v>
      </c>
      <c r="W124" s="83">
        <f t="shared" si="7"/>
        <v>0.21327168379692105</v>
      </c>
      <c r="X124" s="83">
        <f t="shared" si="7"/>
        <v>0.21284655859101601</v>
      </c>
      <c r="Y124" s="83">
        <f t="shared" si="7"/>
        <v>0.21212037389959837</v>
      </c>
      <c r="Z124" s="83">
        <f t="shared" si="7"/>
        <v>0.21169276951907337</v>
      </c>
      <c r="AA124" s="83">
        <f t="shared" si="7"/>
        <v>0.21087180676743947</v>
      </c>
      <c r="AB124" s="83">
        <f t="shared" si="7"/>
        <v>0.20971117497896893</v>
      </c>
      <c r="AC124" s="83">
        <f t="shared" si="7"/>
        <v>0.20896391179543497</v>
      </c>
      <c r="AD124" s="83">
        <f t="shared" si="7"/>
        <v>0.20705974869034649</v>
      </c>
      <c r="AE124" s="83">
        <f t="shared" si="7"/>
        <v>0.20584376984148853</v>
      </c>
      <c r="AF124" s="83">
        <f t="shared" si="7"/>
        <v>0.20489358442007369</v>
      </c>
      <c r="AG124" s="83">
        <f t="shared" si="7"/>
        <v>0.20458620267553607</v>
      </c>
      <c r="AH124" s="83">
        <f t="shared" si="7"/>
        <v>0.20356409777835266</v>
      </c>
    </row>
    <row r="125" spans="1:34" ht="14.25" hidden="1" customHeight="1" x14ac:dyDescent="0.25">
      <c r="A125" s="2"/>
      <c r="B125" s="2"/>
      <c r="C125" s="7" t="s">
        <v>404</v>
      </c>
      <c r="D125" s="82">
        <f t="shared" si="6"/>
        <v>0</v>
      </c>
      <c r="E125" s="82">
        <f t="shared" ref="E125:AH125" si="8">E106/E$140</f>
        <v>0</v>
      </c>
      <c r="F125" s="82">
        <f t="shared" si="8"/>
        <v>0</v>
      </c>
      <c r="G125" s="82">
        <f t="shared" si="8"/>
        <v>0</v>
      </c>
      <c r="H125" s="82">
        <f t="shared" si="8"/>
        <v>0</v>
      </c>
      <c r="I125" s="82">
        <f t="shared" si="8"/>
        <v>0</v>
      </c>
      <c r="J125" s="82">
        <f t="shared" si="8"/>
        <v>0</v>
      </c>
      <c r="K125" s="82">
        <f t="shared" si="8"/>
        <v>0</v>
      </c>
      <c r="L125" s="82">
        <f t="shared" si="8"/>
        <v>0</v>
      </c>
      <c r="M125" s="82">
        <f t="shared" si="8"/>
        <v>0</v>
      </c>
      <c r="N125" s="82">
        <f t="shared" si="8"/>
        <v>0</v>
      </c>
      <c r="O125" s="82">
        <f t="shared" si="8"/>
        <v>0</v>
      </c>
      <c r="P125" s="82">
        <f t="shared" si="8"/>
        <v>0</v>
      </c>
      <c r="Q125" s="82">
        <f t="shared" si="8"/>
        <v>0</v>
      </c>
      <c r="R125" s="82">
        <f t="shared" si="8"/>
        <v>0</v>
      </c>
      <c r="S125" s="82">
        <f t="shared" si="8"/>
        <v>0</v>
      </c>
      <c r="T125" s="82">
        <f t="shared" si="8"/>
        <v>0</v>
      </c>
      <c r="U125" s="82">
        <f t="shared" si="8"/>
        <v>0</v>
      </c>
      <c r="V125" s="82">
        <f t="shared" si="8"/>
        <v>0</v>
      </c>
      <c r="W125" s="82">
        <f t="shared" si="8"/>
        <v>0</v>
      </c>
      <c r="X125" s="82">
        <f t="shared" si="8"/>
        <v>0</v>
      </c>
      <c r="Y125" s="82">
        <f t="shared" si="8"/>
        <v>0</v>
      </c>
      <c r="Z125" s="82">
        <f t="shared" si="8"/>
        <v>0</v>
      </c>
      <c r="AA125" s="82">
        <f t="shared" si="8"/>
        <v>0</v>
      </c>
      <c r="AB125" s="82">
        <f t="shared" si="8"/>
        <v>0</v>
      </c>
      <c r="AC125" s="82">
        <f t="shared" si="8"/>
        <v>0</v>
      </c>
      <c r="AD125" s="82">
        <f t="shared" si="8"/>
        <v>0</v>
      </c>
      <c r="AE125" s="82">
        <f t="shared" si="8"/>
        <v>0</v>
      </c>
      <c r="AF125" s="82">
        <f t="shared" si="8"/>
        <v>0</v>
      </c>
      <c r="AG125" s="82">
        <f t="shared" si="8"/>
        <v>0</v>
      </c>
      <c r="AH125" s="82">
        <f t="shared" si="8"/>
        <v>0</v>
      </c>
    </row>
    <row r="126" spans="1:34" ht="14.25" hidden="1" customHeight="1" x14ac:dyDescent="0.25">
      <c r="A126" s="2"/>
      <c r="B126" s="2"/>
      <c r="C126" s="7" t="s">
        <v>405</v>
      </c>
      <c r="D126" s="82">
        <f t="shared" si="6"/>
        <v>0</v>
      </c>
      <c r="E126" s="82">
        <f t="shared" ref="E126:AH126" si="9">E107/E$140</f>
        <v>0</v>
      </c>
      <c r="F126" s="82">
        <f t="shared" si="9"/>
        <v>0</v>
      </c>
      <c r="G126" s="82">
        <f t="shared" si="9"/>
        <v>0</v>
      </c>
      <c r="H126" s="82">
        <f t="shared" si="9"/>
        <v>0</v>
      </c>
      <c r="I126" s="82">
        <f t="shared" si="9"/>
        <v>0</v>
      </c>
      <c r="J126" s="82">
        <f t="shared" si="9"/>
        <v>0</v>
      </c>
      <c r="K126" s="82">
        <f t="shared" si="9"/>
        <v>0</v>
      </c>
      <c r="L126" s="82">
        <f t="shared" si="9"/>
        <v>0</v>
      </c>
      <c r="M126" s="82">
        <f t="shared" si="9"/>
        <v>0</v>
      </c>
      <c r="N126" s="82">
        <f t="shared" si="9"/>
        <v>0</v>
      </c>
      <c r="O126" s="82">
        <f t="shared" si="9"/>
        <v>0</v>
      </c>
      <c r="P126" s="82">
        <f t="shared" si="9"/>
        <v>0</v>
      </c>
      <c r="Q126" s="82">
        <f t="shared" si="9"/>
        <v>0</v>
      </c>
      <c r="R126" s="82">
        <f t="shared" si="9"/>
        <v>0</v>
      </c>
      <c r="S126" s="82">
        <f t="shared" si="9"/>
        <v>0</v>
      </c>
      <c r="T126" s="82">
        <f t="shared" si="9"/>
        <v>0</v>
      </c>
      <c r="U126" s="82">
        <f t="shared" si="9"/>
        <v>0</v>
      </c>
      <c r="V126" s="82">
        <f t="shared" si="9"/>
        <v>0</v>
      </c>
      <c r="W126" s="82">
        <f t="shared" si="9"/>
        <v>0</v>
      </c>
      <c r="X126" s="82">
        <f t="shared" si="9"/>
        <v>0</v>
      </c>
      <c r="Y126" s="82">
        <f t="shared" si="9"/>
        <v>0</v>
      </c>
      <c r="Z126" s="82">
        <f t="shared" si="9"/>
        <v>0</v>
      </c>
      <c r="AA126" s="82">
        <f t="shared" si="9"/>
        <v>0</v>
      </c>
      <c r="AB126" s="82">
        <f t="shared" si="9"/>
        <v>0</v>
      </c>
      <c r="AC126" s="82">
        <f t="shared" si="9"/>
        <v>0</v>
      </c>
      <c r="AD126" s="82">
        <f t="shared" si="9"/>
        <v>0</v>
      </c>
      <c r="AE126" s="82">
        <f t="shared" si="9"/>
        <v>0</v>
      </c>
      <c r="AF126" s="82">
        <f t="shared" si="9"/>
        <v>0</v>
      </c>
      <c r="AG126" s="82">
        <f t="shared" si="9"/>
        <v>0</v>
      </c>
      <c r="AH126" s="82">
        <f t="shared" si="9"/>
        <v>0</v>
      </c>
    </row>
    <row r="127" spans="1:34" ht="14.25" hidden="1" customHeight="1" x14ac:dyDescent="0.25">
      <c r="A127" s="2"/>
      <c r="B127" s="17" t="s">
        <v>255</v>
      </c>
      <c r="C127" s="7" t="s">
        <v>406</v>
      </c>
      <c r="D127" s="83">
        <f t="shared" si="6"/>
        <v>2.2431278855279083E-2</v>
      </c>
      <c r="E127" s="83">
        <f t="shared" ref="E127:AH127" si="10">E108/E$140</f>
        <v>2.0183406354213083E-2</v>
      </c>
      <c r="F127" s="83">
        <f t="shared" si="10"/>
        <v>1.8790661611495937E-2</v>
      </c>
      <c r="G127" s="83">
        <f t="shared" si="10"/>
        <v>1.8081272914275009E-2</v>
      </c>
      <c r="H127" s="83">
        <f t="shared" si="10"/>
        <v>1.768980685089656E-2</v>
      </c>
      <c r="I127" s="83">
        <f t="shared" si="10"/>
        <v>1.700990694291829E-2</v>
      </c>
      <c r="J127" s="83">
        <f t="shared" si="10"/>
        <v>1.6435679889874318E-2</v>
      </c>
      <c r="K127" s="83">
        <f t="shared" si="10"/>
        <v>1.5937378813113922E-2</v>
      </c>
      <c r="L127" s="83">
        <f t="shared" si="10"/>
        <v>1.551686210122331E-2</v>
      </c>
      <c r="M127" s="83">
        <f t="shared" si="10"/>
        <v>1.5093185680001264E-2</v>
      </c>
      <c r="N127" s="83">
        <f t="shared" si="10"/>
        <v>1.464019896884142E-2</v>
      </c>
      <c r="O127" s="83">
        <f t="shared" si="10"/>
        <v>1.4427518250006422E-2</v>
      </c>
      <c r="P127" s="83">
        <f t="shared" si="10"/>
        <v>1.4264370168855333E-2</v>
      </c>
      <c r="Q127" s="83">
        <f t="shared" si="10"/>
        <v>1.403187309374004E-2</v>
      </c>
      <c r="R127" s="83">
        <f t="shared" si="10"/>
        <v>1.3788071562522894E-2</v>
      </c>
      <c r="S127" s="83">
        <f t="shared" si="10"/>
        <v>1.3656702604467743E-2</v>
      </c>
      <c r="T127" s="83">
        <f t="shared" si="10"/>
        <v>1.3388536658875618E-2</v>
      </c>
      <c r="U127" s="83">
        <f t="shared" si="10"/>
        <v>1.324543720967287E-2</v>
      </c>
      <c r="V127" s="83">
        <f t="shared" si="10"/>
        <v>1.3042014191634069E-2</v>
      </c>
      <c r="W127" s="83">
        <f t="shared" si="10"/>
        <v>1.2925934546381466E-2</v>
      </c>
      <c r="X127" s="83">
        <f t="shared" si="10"/>
        <v>1.2803269909704883E-2</v>
      </c>
      <c r="Y127" s="83">
        <f t="shared" si="10"/>
        <v>1.2695696672547408E-2</v>
      </c>
      <c r="Z127" s="83">
        <f t="shared" si="10"/>
        <v>1.2551614904253173E-2</v>
      </c>
      <c r="AA127" s="83">
        <f t="shared" si="10"/>
        <v>1.2408367162499684E-2</v>
      </c>
      <c r="AB127" s="83">
        <f t="shared" si="10"/>
        <v>1.2229799766446541E-2</v>
      </c>
      <c r="AC127" s="83">
        <f t="shared" si="10"/>
        <v>1.2094873130176233E-2</v>
      </c>
      <c r="AD127" s="83">
        <f t="shared" si="10"/>
        <v>1.189670820571122E-2</v>
      </c>
      <c r="AE127" s="83">
        <f t="shared" si="10"/>
        <v>1.1733510107389308E-2</v>
      </c>
      <c r="AF127" s="83">
        <f t="shared" si="10"/>
        <v>1.1591582264115011E-2</v>
      </c>
      <c r="AG127" s="83">
        <f t="shared" si="10"/>
        <v>1.148809642301226E-2</v>
      </c>
      <c r="AH127" s="83">
        <f t="shared" si="10"/>
        <v>1.1346079641712744E-2</v>
      </c>
    </row>
    <row r="128" spans="1:34" ht="14.25" hidden="1" customHeight="1" x14ac:dyDescent="0.25">
      <c r="A128" s="2"/>
      <c r="B128" s="17" t="s">
        <v>254</v>
      </c>
      <c r="C128" s="7" t="s">
        <v>407</v>
      </c>
      <c r="D128" s="83">
        <f t="shared" si="6"/>
        <v>0.66565083018872406</v>
      </c>
      <c r="E128" s="83">
        <f t="shared" ref="E128:AH128" si="11">E109/E$140</f>
        <v>0.69371038007147157</v>
      </c>
      <c r="F128" s="83">
        <f t="shared" si="11"/>
        <v>0.71020427945207965</v>
      </c>
      <c r="G128" s="83">
        <f t="shared" si="11"/>
        <v>0.71741861005023266</v>
      </c>
      <c r="H128" s="83">
        <f t="shared" si="11"/>
        <v>0.72038268546549333</v>
      </c>
      <c r="I128" s="83">
        <f t="shared" si="11"/>
        <v>0.72839101657693284</v>
      </c>
      <c r="J128" s="83">
        <f t="shared" si="11"/>
        <v>0.73562301991016565</v>
      </c>
      <c r="K128" s="83">
        <f t="shared" si="11"/>
        <v>0.74226220500427531</v>
      </c>
      <c r="L128" s="83">
        <f t="shared" si="11"/>
        <v>0.74692069623977431</v>
      </c>
      <c r="M128" s="83">
        <f t="shared" si="11"/>
        <v>0.7517350770212301</v>
      </c>
      <c r="N128" s="83">
        <f t="shared" si="11"/>
        <v>0.75748228105601922</v>
      </c>
      <c r="O128" s="83">
        <f t="shared" si="11"/>
        <v>0.75889587632116828</v>
      </c>
      <c r="P128" s="83">
        <f t="shared" si="11"/>
        <v>0.75971813755943918</v>
      </c>
      <c r="Q128" s="83">
        <f t="shared" si="11"/>
        <v>0.76171778235462972</v>
      </c>
      <c r="R128" s="83">
        <f t="shared" si="11"/>
        <v>0.76412526252211643</v>
      </c>
      <c r="S128" s="83">
        <f t="shared" si="11"/>
        <v>0.76458213256280394</v>
      </c>
      <c r="T128" s="83">
        <f t="shared" si="11"/>
        <v>0.76743628656987584</v>
      </c>
      <c r="U128" s="83">
        <f t="shared" si="11"/>
        <v>0.76825448648272121</v>
      </c>
      <c r="V128" s="83">
        <f t="shared" si="11"/>
        <v>0.77038437663760007</v>
      </c>
      <c r="W128" s="83">
        <f t="shared" si="11"/>
        <v>0.77130914155111485</v>
      </c>
      <c r="X128" s="83">
        <f t="shared" si="11"/>
        <v>0.7718805917635212</v>
      </c>
      <c r="Y128" s="83">
        <f t="shared" si="11"/>
        <v>0.77274444566931633</v>
      </c>
      <c r="Z128" s="83">
        <f t="shared" si="11"/>
        <v>0.77334544508642955</v>
      </c>
      <c r="AA128" s="83">
        <f t="shared" si="11"/>
        <v>0.77433716211842596</v>
      </c>
      <c r="AB128" s="83">
        <f t="shared" si="11"/>
        <v>0.77571132349058158</v>
      </c>
      <c r="AC128" s="83">
        <f t="shared" si="11"/>
        <v>0.7766195899786319</v>
      </c>
      <c r="AD128" s="83">
        <f t="shared" si="11"/>
        <v>0.77876035939877575</v>
      </c>
      <c r="AE128" s="83">
        <f t="shared" si="11"/>
        <v>0.78017142460459221</v>
      </c>
      <c r="AF128" s="83">
        <f t="shared" si="11"/>
        <v>0.78129076940565667</v>
      </c>
      <c r="AG128" s="83">
        <f t="shared" si="11"/>
        <v>0.78172149270375846</v>
      </c>
      <c r="AH128" s="83">
        <f t="shared" si="11"/>
        <v>0.78291286298305596</v>
      </c>
    </row>
    <row r="129" spans="1:34" ht="14.25" hidden="1" customHeight="1" x14ac:dyDescent="0.25">
      <c r="A129" s="2"/>
      <c r="B129" s="2"/>
      <c r="C129" s="7" t="s">
        <v>408</v>
      </c>
      <c r="D129" s="82">
        <f t="shared" si="6"/>
        <v>0</v>
      </c>
      <c r="E129" s="82">
        <f t="shared" ref="E129:AH129" si="12">E110/E$140</f>
        <v>0</v>
      </c>
      <c r="F129" s="82">
        <f t="shared" si="12"/>
        <v>0</v>
      </c>
      <c r="G129" s="82">
        <f t="shared" si="12"/>
        <v>0</v>
      </c>
      <c r="H129" s="82">
        <f t="shared" si="12"/>
        <v>0</v>
      </c>
      <c r="I129" s="82">
        <f t="shared" si="12"/>
        <v>0</v>
      </c>
      <c r="J129" s="82">
        <f t="shared" si="12"/>
        <v>0</v>
      </c>
      <c r="K129" s="82">
        <f t="shared" si="12"/>
        <v>0</v>
      </c>
      <c r="L129" s="82">
        <f t="shared" si="12"/>
        <v>0</v>
      </c>
      <c r="M129" s="82">
        <f t="shared" si="12"/>
        <v>0</v>
      </c>
      <c r="N129" s="82">
        <f t="shared" si="12"/>
        <v>0</v>
      </c>
      <c r="O129" s="82">
        <f t="shared" si="12"/>
        <v>0</v>
      </c>
      <c r="P129" s="82">
        <f t="shared" si="12"/>
        <v>0</v>
      </c>
      <c r="Q129" s="82">
        <f t="shared" si="12"/>
        <v>0</v>
      </c>
      <c r="R129" s="82">
        <f t="shared" si="12"/>
        <v>0</v>
      </c>
      <c r="S129" s="82">
        <f t="shared" si="12"/>
        <v>0</v>
      </c>
      <c r="T129" s="82">
        <f t="shared" si="12"/>
        <v>0</v>
      </c>
      <c r="U129" s="82">
        <f t="shared" si="12"/>
        <v>0</v>
      </c>
      <c r="V129" s="82">
        <f t="shared" si="12"/>
        <v>0</v>
      </c>
      <c r="W129" s="82">
        <f t="shared" si="12"/>
        <v>0</v>
      </c>
      <c r="X129" s="82">
        <f t="shared" si="12"/>
        <v>0</v>
      </c>
      <c r="Y129" s="82">
        <f t="shared" si="12"/>
        <v>0</v>
      </c>
      <c r="Z129" s="82">
        <f t="shared" si="12"/>
        <v>0</v>
      </c>
      <c r="AA129" s="82">
        <f t="shared" si="12"/>
        <v>0</v>
      </c>
      <c r="AB129" s="82">
        <f t="shared" si="12"/>
        <v>0</v>
      </c>
      <c r="AC129" s="82">
        <f t="shared" si="12"/>
        <v>0</v>
      </c>
      <c r="AD129" s="82">
        <f t="shared" si="12"/>
        <v>0</v>
      </c>
      <c r="AE129" s="82">
        <f t="shared" si="12"/>
        <v>0</v>
      </c>
      <c r="AF129" s="82">
        <f t="shared" si="12"/>
        <v>0</v>
      </c>
      <c r="AG129" s="82">
        <f t="shared" si="12"/>
        <v>0</v>
      </c>
      <c r="AH129" s="82">
        <f t="shared" si="12"/>
        <v>0</v>
      </c>
    </row>
    <row r="130" spans="1:34" ht="14.25" hidden="1" customHeight="1" x14ac:dyDescent="0.25">
      <c r="A130" s="2"/>
      <c r="B130" s="2"/>
      <c r="C130" s="7" t="s">
        <v>409</v>
      </c>
      <c r="D130" s="82">
        <f t="shared" si="6"/>
        <v>0</v>
      </c>
      <c r="E130" s="82">
        <f t="shared" ref="E130:AH130" si="13">E111/E$140</f>
        <v>0</v>
      </c>
      <c r="F130" s="82">
        <f t="shared" si="13"/>
        <v>0</v>
      </c>
      <c r="G130" s="82">
        <f t="shared" si="13"/>
        <v>0</v>
      </c>
      <c r="H130" s="82">
        <f t="shared" si="13"/>
        <v>0</v>
      </c>
      <c r="I130" s="82">
        <f t="shared" si="13"/>
        <v>0</v>
      </c>
      <c r="J130" s="82">
        <f t="shared" si="13"/>
        <v>0</v>
      </c>
      <c r="K130" s="82">
        <f t="shared" si="13"/>
        <v>0</v>
      </c>
      <c r="L130" s="82">
        <f t="shared" si="13"/>
        <v>0</v>
      </c>
      <c r="M130" s="82">
        <f t="shared" si="13"/>
        <v>0</v>
      </c>
      <c r="N130" s="82">
        <f t="shared" si="13"/>
        <v>0</v>
      </c>
      <c r="O130" s="82">
        <f t="shared" si="13"/>
        <v>0</v>
      </c>
      <c r="P130" s="82">
        <f t="shared" si="13"/>
        <v>0</v>
      </c>
      <c r="Q130" s="82">
        <f t="shared" si="13"/>
        <v>0</v>
      </c>
      <c r="R130" s="82">
        <f t="shared" si="13"/>
        <v>0</v>
      </c>
      <c r="S130" s="82">
        <f t="shared" si="13"/>
        <v>0</v>
      </c>
      <c r="T130" s="82">
        <f t="shared" si="13"/>
        <v>0</v>
      </c>
      <c r="U130" s="82">
        <f t="shared" si="13"/>
        <v>0</v>
      </c>
      <c r="V130" s="82">
        <f t="shared" si="13"/>
        <v>0</v>
      </c>
      <c r="W130" s="82">
        <f t="shared" si="13"/>
        <v>0</v>
      </c>
      <c r="X130" s="82">
        <f t="shared" si="13"/>
        <v>0</v>
      </c>
      <c r="Y130" s="82">
        <f t="shared" si="13"/>
        <v>0</v>
      </c>
      <c r="Z130" s="82">
        <f t="shared" si="13"/>
        <v>0</v>
      </c>
      <c r="AA130" s="82">
        <f t="shared" si="13"/>
        <v>0</v>
      </c>
      <c r="AB130" s="82">
        <f t="shared" si="13"/>
        <v>0</v>
      </c>
      <c r="AC130" s="82">
        <f t="shared" si="13"/>
        <v>0</v>
      </c>
      <c r="AD130" s="82">
        <f t="shared" si="13"/>
        <v>0</v>
      </c>
      <c r="AE130" s="82">
        <f t="shared" si="13"/>
        <v>0</v>
      </c>
      <c r="AF130" s="82">
        <f t="shared" si="13"/>
        <v>0</v>
      </c>
      <c r="AG130" s="82">
        <f t="shared" si="13"/>
        <v>0</v>
      </c>
      <c r="AH130" s="82">
        <f t="shared" si="13"/>
        <v>0</v>
      </c>
    </row>
    <row r="131" spans="1:34" ht="14.25" hidden="1" customHeight="1" x14ac:dyDescent="0.25">
      <c r="A131" s="2"/>
      <c r="B131" s="2"/>
      <c r="C131" s="7" t="s">
        <v>410</v>
      </c>
      <c r="D131" s="82">
        <f t="shared" si="6"/>
        <v>0</v>
      </c>
      <c r="E131" s="82">
        <f t="shared" ref="E131:AH131" si="14">E112/E$140</f>
        <v>0</v>
      </c>
      <c r="F131" s="82">
        <f t="shared" si="14"/>
        <v>0</v>
      </c>
      <c r="G131" s="82">
        <f t="shared" si="14"/>
        <v>0</v>
      </c>
      <c r="H131" s="82">
        <f t="shared" si="14"/>
        <v>0</v>
      </c>
      <c r="I131" s="82">
        <f t="shared" si="14"/>
        <v>0</v>
      </c>
      <c r="J131" s="82">
        <f t="shared" si="14"/>
        <v>0</v>
      </c>
      <c r="K131" s="82">
        <f t="shared" si="14"/>
        <v>0</v>
      </c>
      <c r="L131" s="82">
        <f t="shared" si="14"/>
        <v>0</v>
      </c>
      <c r="M131" s="82">
        <f t="shared" si="14"/>
        <v>0</v>
      </c>
      <c r="N131" s="82">
        <f t="shared" si="14"/>
        <v>0</v>
      </c>
      <c r="O131" s="82">
        <f t="shared" si="14"/>
        <v>0</v>
      </c>
      <c r="P131" s="82">
        <f t="shared" si="14"/>
        <v>0</v>
      </c>
      <c r="Q131" s="82">
        <f t="shared" si="14"/>
        <v>0</v>
      </c>
      <c r="R131" s="82">
        <f t="shared" si="14"/>
        <v>0</v>
      </c>
      <c r="S131" s="82">
        <f t="shared" si="14"/>
        <v>0</v>
      </c>
      <c r="T131" s="82">
        <f t="shared" si="14"/>
        <v>0</v>
      </c>
      <c r="U131" s="82">
        <f t="shared" si="14"/>
        <v>0</v>
      </c>
      <c r="V131" s="82">
        <f t="shared" si="14"/>
        <v>0</v>
      </c>
      <c r="W131" s="82">
        <f t="shared" si="14"/>
        <v>0</v>
      </c>
      <c r="X131" s="82">
        <f t="shared" si="14"/>
        <v>0</v>
      </c>
      <c r="Y131" s="82">
        <f t="shared" si="14"/>
        <v>0</v>
      </c>
      <c r="Z131" s="82">
        <f t="shared" si="14"/>
        <v>0</v>
      </c>
      <c r="AA131" s="82">
        <f t="shared" si="14"/>
        <v>0</v>
      </c>
      <c r="AB131" s="82">
        <f t="shared" si="14"/>
        <v>0</v>
      </c>
      <c r="AC131" s="82">
        <f t="shared" si="14"/>
        <v>0</v>
      </c>
      <c r="AD131" s="82">
        <f t="shared" si="14"/>
        <v>0</v>
      </c>
      <c r="AE131" s="82">
        <f t="shared" si="14"/>
        <v>0</v>
      </c>
      <c r="AF131" s="82">
        <f t="shared" si="14"/>
        <v>0</v>
      </c>
      <c r="AG131" s="82">
        <f t="shared" si="14"/>
        <v>0</v>
      </c>
      <c r="AH131" s="82">
        <f t="shared" si="14"/>
        <v>0</v>
      </c>
    </row>
    <row r="132" spans="1:34" ht="14.25" hidden="1" customHeight="1" x14ac:dyDescent="0.25">
      <c r="A132" s="2"/>
      <c r="B132" s="17" t="s">
        <v>252</v>
      </c>
      <c r="C132" s="7" t="s">
        <v>411</v>
      </c>
      <c r="D132" s="83">
        <f t="shared" si="6"/>
        <v>4.4518937139884336E-3</v>
      </c>
      <c r="E132" s="83">
        <f t="shared" ref="E132:AH132" si="15">E113/E$140</f>
        <v>3.9995574810105386E-3</v>
      </c>
      <c r="F132" s="83">
        <f t="shared" si="15"/>
        <v>3.7224533794526084E-3</v>
      </c>
      <c r="G132" s="83">
        <f t="shared" si="15"/>
        <v>3.581293230365669E-3</v>
      </c>
      <c r="H132" s="83">
        <f t="shared" si="15"/>
        <v>3.4989680348936673E-3</v>
      </c>
      <c r="I132" s="83">
        <f t="shared" si="15"/>
        <v>3.3559240313259867E-3</v>
      </c>
      <c r="J132" s="83">
        <f t="shared" si="15"/>
        <v>3.2246243998149686E-3</v>
      </c>
      <c r="K132" s="83">
        <f t="shared" si="15"/>
        <v>3.1107876117927951E-3</v>
      </c>
      <c r="L132" s="83">
        <f t="shared" si="15"/>
        <v>3.0285303007562387E-3</v>
      </c>
      <c r="M132" s="83">
        <f t="shared" si="15"/>
        <v>2.9456621266892688E-3</v>
      </c>
      <c r="N132" s="83">
        <f t="shared" si="15"/>
        <v>2.850786660246526E-3</v>
      </c>
      <c r="O132" s="83">
        <f t="shared" si="15"/>
        <v>2.8090480782935333E-3</v>
      </c>
      <c r="P132" s="83">
        <f t="shared" si="15"/>
        <v>2.77620864097231E-3</v>
      </c>
      <c r="Q132" s="83">
        <f t="shared" si="15"/>
        <v>2.7255983726946036E-3</v>
      </c>
      <c r="R132" s="83">
        <f t="shared" si="15"/>
        <v>2.6755238686442255E-3</v>
      </c>
      <c r="S132" s="83">
        <f t="shared" si="15"/>
        <v>2.6500322122308059E-3</v>
      </c>
      <c r="T132" s="83">
        <f t="shared" si="15"/>
        <v>2.5974879636297284E-3</v>
      </c>
      <c r="U132" s="83">
        <f t="shared" si="15"/>
        <v>2.5697254749891367E-3</v>
      </c>
      <c r="V132" s="83">
        <f t="shared" si="15"/>
        <v>2.5224909278657947E-3</v>
      </c>
      <c r="W132" s="83">
        <f t="shared" si="15"/>
        <v>2.4932401055826692E-3</v>
      </c>
      <c r="X132" s="83">
        <f t="shared" si="15"/>
        <v>2.4695797357578509E-3</v>
      </c>
      <c r="Y132" s="83">
        <f t="shared" si="15"/>
        <v>2.439483758537888E-3</v>
      </c>
      <c r="Z132" s="83">
        <f t="shared" si="15"/>
        <v>2.4101704902438695E-3</v>
      </c>
      <c r="AA132" s="83">
        <f t="shared" si="15"/>
        <v>2.3826639516349333E-3</v>
      </c>
      <c r="AB132" s="83">
        <f t="shared" si="15"/>
        <v>2.3477017640028959E-3</v>
      </c>
      <c r="AC132" s="83">
        <f t="shared" si="15"/>
        <v>2.3216250957568728E-3</v>
      </c>
      <c r="AD132" s="83">
        <f t="shared" si="15"/>
        <v>2.283183705166507E-3</v>
      </c>
      <c r="AE132" s="83">
        <f t="shared" si="15"/>
        <v>2.251295446529905E-3</v>
      </c>
      <c r="AF132" s="83">
        <f t="shared" si="15"/>
        <v>2.2240639101546123E-3</v>
      </c>
      <c r="AG132" s="83">
        <f t="shared" si="15"/>
        <v>2.204208197693239E-3</v>
      </c>
      <c r="AH132" s="83">
        <f t="shared" si="15"/>
        <v>2.1769595968786299E-3</v>
      </c>
    </row>
    <row r="133" spans="1:34" ht="14.25" hidden="1" customHeight="1" x14ac:dyDescent="0.25">
      <c r="A133" s="2"/>
      <c r="B133" s="2"/>
      <c r="C133" s="7" t="s">
        <v>412</v>
      </c>
      <c r="D133" s="82">
        <f t="shared" si="6"/>
        <v>0</v>
      </c>
      <c r="E133" s="82">
        <f t="shared" ref="E133:AH133" si="16">E114/E$140</f>
        <v>0</v>
      </c>
      <c r="F133" s="82">
        <f t="shared" si="16"/>
        <v>0</v>
      </c>
      <c r="G133" s="82">
        <f t="shared" si="16"/>
        <v>0</v>
      </c>
      <c r="H133" s="82">
        <f t="shared" si="16"/>
        <v>0</v>
      </c>
      <c r="I133" s="82">
        <f t="shared" si="16"/>
        <v>0</v>
      </c>
      <c r="J133" s="82">
        <f t="shared" si="16"/>
        <v>0</v>
      </c>
      <c r="K133" s="82">
        <f t="shared" si="16"/>
        <v>0</v>
      </c>
      <c r="L133" s="82">
        <f t="shared" si="16"/>
        <v>0</v>
      </c>
      <c r="M133" s="82">
        <f t="shared" si="16"/>
        <v>0</v>
      </c>
      <c r="N133" s="82">
        <f t="shared" si="16"/>
        <v>0</v>
      </c>
      <c r="O133" s="82">
        <f t="shared" si="16"/>
        <v>0</v>
      </c>
      <c r="P133" s="82">
        <f t="shared" si="16"/>
        <v>0</v>
      </c>
      <c r="Q133" s="82">
        <f t="shared" si="16"/>
        <v>0</v>
      </c>
      <c r="R133" s="82">
        <f t="shared" si="16"/>
        <v>0</v>
      </c>
      <c r="S133" s="82">
        <f t="shared" si="16"/>
        <v>0</v>
      </c>
      <c r="T133" s="82">
        <f t="shared" si="16"/>
        <v>0</v>
      </c>
      <c r="U133" s="82">
        <f t="shared" si="16"/>
        <v>0</v>
      </c>
      <c r="V133" s="82">
        <f t="shared" si="16"/>
        <v>0</v>
      </c>
      <c r="W133" s="82">
        <f t="shared" si="16"/>
        <v>0</v>
      </c>
      <c r="X133" s="82">
        <f t="shared" si="16"/>
        <v>0</v>
      </c>
      <c r="Y133" s="82">
        <f t="shared" si="16"/>
        <v>0</v>
      </c>
      <c r="Z133" s="82">
        <f t="shared" si="16"/>
        <v>0</v>
      </c>
      <c r="AA133" s="82">
        <f t="shared" si="16"/>
        <v>0</v>
      </c>
      <c r="AB133" s="82">
        <f t="shared" si="16"/>
        <v>0</v>
      </c>
      <c r="AC133" s="82">
        <f t="shared" si="16"/>
        <v>0</v>
      </c>
      <c r="AD133" s="82">
        <f t="shared" si="16"/>
        <v>0</v>
      </c>
      <c r="AE133" s="82">
        <f t="shared" si="16"/>
        <v>0</v>
      </c>
      <c r="AF133" s="82">
        <f t="shared" si="16"/>
        <v>0</v>
      </c>
      <c r="AG133" s="82">
        <f t="shared" si="16"/>
        <v>0</v>
      </c>
      <c r="AH133" s="82">
        <f t="shared" si="16"/>
        <v>0</v>
      </c>
    </row>
    <row r="134" spans="1:34" ht="14.25" hidden="1" customHeight="1" x14ac:dyDescent="0.25">
      <c r="A134" s="2"/>
      <c r="B134" s="2"/>
      <c r="C134" s="7" t="s">
        <v>413</v>
      </c>
      <c r="D134" s="82">
        <f t="shared" si="6"/>
        <v>0</v>
      </c>
      <c r="E134" s="82">
        <f t="shared" ref="E134:AH134" si="17">E115/E$140</f>
        <v>0</v>
      </c>
      <c r="F134" s="82">
        <f t="shared" si="17"/>
        <v>0</v>
      </c>
      <c r="G134" s="82">
        <f t="shared" si="17"/>
        <v>0</v>
      </c>
      <c r="H134" s="82">
        <f t="shared" si="17"/>
        <v>0</v>
      </c>
      <c r="I134" s="82">
        <f t="shared" si="17"/>
        <v>0</v>
      </c>
      <c r="J134" s="82">
        <f t="shared" si="17"/>
        <v>0</v>
      </c>
      <c r="K134" s="82">
        <f t="shared" si="17"/>
        <v>0</v>
      </c>
      <c r="L134" s="82">
        <f t="shared" si="17"/>
        <v>0</v>
      </c>
      <c r="M134" s="82">
        <f t="shared" si="17"/>
        <v>0</v>
      </c>
      <c r="N134" s="82">
        <f t="shared" si="17"/>
        <v>0</v>
      </c>
      <c r="O134" s="82">
        <f t="shared" si="17"/>
        <v>0</v>
      </c>
      <c r="P134" s="82">
        <f t="shared" si="17"/>
        <v>0</v>
      </c>
      <c r="Q134" s="82">
        <f t="shared" si="17"/>
        <v>0</v>
      </c>
      <c r="R134" s="82">
        <f t="shared" si="17"/>
        <v>0</v>
      </c>
      <c r="S134" s="82">
        <f t="shared" si="17"/>
        <v>0</v>
      </c>
      <c r="T134" s="82">
        <f t="shared" si="17"/>
        <v>0</v>
      </c>
      <c r="U134" s="82">
        <f t="shared" si="17"/>
        <v>0</v>
      </c>
      <c r="V134" s="82">
        <f t="shared" si="17"/>
        <v>0</v>
      </c>
      <c r="W134" s="82">
        <f t="shared" si="17"/>
        <v>0</v>
      </c>
      <c r="X134" s="82">
        <f t="shared" si="17"/>
        <v>0</v>
      </c>
      <c r="Y134" s="82">
        <f t="shared" si="17"/>
        <v>0</v>
      </c>
      <c r="Z134" s="82">
        <f t="shared" si="17"/>
        <v>0</v>
      </c>
      <c r="AA134" s="82">
        <f t="shared" si="17"/>
        <v>0</v>
      </c>
      <c r="AB134" s="82">
        <f t="shared" si="17"/>
        <v>0</v>
      </c>
      <c r="AC134" s="82">
        <f t="shared" si="17"/>
        <v>0</v>
      </c>
      <c r="AD134" s="82">
        <f t="shared" si="17"/>
        <v>0</v>
      </c>
      <c r="AE134" s="82">
        <f t="shared" si="17"/>
        <v>0</v>
      </c>
      <c r="AF134" s="82">
        <f t="shared" si="17"/>
        <v>0</v>
      </c>
      <c r="AG134" s="82">
        <f t="shared" si="17"/>
        <v>0</v>
      </c>
      <c r="AH134" s="82">
        <f t="shared" si="17"/>
        <v>0</v>
      </c>
    </row>
    <row r="135" spans="1:34" ht="14.25" hidden="1" customHeight="1" x14ac:dyDescent="0.25">
      <c r="A135" s="2"/>
      <c r="B135" s="2"/>
      <c r="C135" s="7" t="s">
        <v>414</v>
      </c>
      <c r="D135" s="82">
        <f t="shared" si="6"/>
        <v>0</v>
      </c>
      <c r="E135" s="82">
        <f t="shared" ref="E135:AH135" si="18">E116/E$140</f>
        <v>0</v>
      </c>
      <c r="F135" s="82">
        <f t="shared" si="18"/>
        <v>0</v>
      </c>
      <c r="G135" s="82">
        <f t="shared" si="18"/>
        <v>0</v>
      </c>
      <c r="H135" s="82">
        <f t="shared" si="18"/>
        <v>0</v>
      </c>
      <c r="I135" s="82">
        <f t="shared" si="18"/>
        <v>0</v>
      </c>
      <c r="J135" s="82">
        <f t="shared" si="18"/>
        <v>0</v>
      </c>
      <c r="K135" s="82">
        <f t="shared" si="18"/>
        <v>0</v>
      </c>
      <c r="L135" s="82">
        <f t="shared" si="18"/>
        <v>0</v>
      </c>
      <c r="M135" s="82">
        <f t="shared" si="18"/>
        <v>0</v>
      </c>
      <c r="N135" s="82">
        <f t="shared" si="18"/>
        <v>0</v>
      </c>
      <c r="O135" s="82">
        <f t="shared" si="18"/>
        <v>0</v>
      </c>
      <c r="P135" s="82">
        <f t="shared" si="18"/>
        <v>0</v>
      </c>
      <c r="Q135" s="82">
        <f t="shared" si="18"/>
        <v>0</v>
      </c>
      <c r="R135" s="82">
        <f t="shared" si="18"/>
        <v>0</v>
      </c>
      <c r="S135" s="82">
        <f t="shared" si="18"/>
        <v>0</v>
      </c>
      <c r="T135" s="82">
        <f t="shared" si="18"/>
        <v>0</v>
      </c>
      <c r="U135" s="82">
        <f t="shared" si="18"/>
        <v>0</v>
      </c>
      <c r="V135" s="82">
        <f t="shared" si="18"/>
        <v>0</v>
      </c>
      <c r="W135" s="82">
        <f t="shared" si="18"/>
        <v>0</v>
      </c>
      <c r="X135" s="82">
        <f t="shared" si="18"/>
        <v>0</v>
      </c>
      <c r="Y135" s="82">
        <f t="shared" si="18"/>
        <v>0</v>
      </c>
      <c r="Z135" s="82">
        <f t="shared" si="18"/>
        <v>0</v>
      </c>
      <c r="AA135" s="82">
        <f t="shared" si="18"/>
        <v>0</v>
      </c>
      <c r="AB135" s="82">
        <f t="shared" si="18"/>
        <v>0</v>
      </c>
      <c r="AC135" s="82">
        <f t="shared" si="18"/>
        <v>0</v>
      </c>
      <c r="AD135" s="82">
        <f t="shared" si="18"/>
        <v>0</v>
      </c>
      <c r="AE135" s="82">
        <f t="shared" si="18"/>
        <v>0</v>
      </c>
      <c r="AF135" s="82">
        <f t="shared" si="18"/>
        <v>0</v>
      </c>
      <c r="AG135" s="82">
        <f t="shared" si="18"/>
        <v>0</v>
      </c>
      <c r="AH135" s="82">
        <f t="shared" si="18"/>
        <v>0</v>
      </c>
    </row>
    <row r="136" spans="1:34" ht="14.25" hidden="1" customHeight="1" x14ac:dyDescent="0.25">
      <c r="A136" s="2"/>
      <c r="B136" s="2"/>
      <c r="C136" s="7" t="s">
        <v>415</v>
      </c>
      <c r="D136" s="82">
        <f t="shared" si="6"/>
        <v>0</v>
      </c>
      <c r="E136" s="82">
        <f t="shared" ref="E136:AH136" si="19">E117/E$140</f>
        <v>0</v>
      </c>
      <c r="F136" s="82">
        <f t="shared" si="19"/>
        <v>0</v>
      </c>
      <c r="G136" s="82">
        <f t="shared" si="19"/>
        <v>0</v>
      </c>
      <c r="H136" s="82">
        <f t="shared" si="19"/>
        <v>0</v>
      </c>
      <c r="I136" s="82">
        <f t="shared" si="19"/>
        <v>0</v>
      </c>
      <c r="J136" s="82">
        <f t="shared" si="19"/>
        <v>0</v>
      </c>
      <c r="K136" s="82">
        <f t="shared" si="19"/>
        <v>0</v>
      </c>
      <c r="L136" s="82">
        <f t="shared" si="19"/>
        <v>0</v>
      </c>
      <c r="M136" s="82">
        <f t="shared" si="19"/>
        <v>0</v>
      </c>
      <c r="N136" s="82">
        <f t="shared" si="19"/>
        <v>0</v>
      </c>
      <c r="O136" s="82">
        <f t="shared" si="19"/>
        <v>0</v>
      </c>
      <c r="P136" s="82">
        <f t="shared" si="19"/>
        <v>0</v>
      </c>
      <c r="Q136" s="82">
        <f t="shared" si="19"/>
        <v>0</v>
      </c>
      <c r="R136" s="82">
        <f t="shared" si="19"/>
        <v>0</v>
      </c>
      <c r="S136" s="82">
        <f t="shared" si="19"/>
        <v>0</v>
      </c>
      <c r="T136" s="82">
        <f t="shared" si="19"/>
        <v>0</v>
      </c>
      <c r="U136" s="82">
        <f t="shared" si="19"/>
        <v>0</v>
      </c>
      <c r="V136" s="82">
        <f t="shared" si="19"/>
        <v>0</v>
      </c>
      <c r="W136" s="82">
        <f t="shared" si="19"/>
        <v>0</v>
      </c>
      <c r="X136" s="82">
        <f t="shared" si="19"/>
        <v>0</v>
      </c>
      <c r="Y136" s="82">
        <f t="shared" si="19"/>
        <v>0</v>
      </c>
      <c r="Z136" s="82">
        <f t="shared" si="19"/>
        <v>0</v>
      </c>
      <c r="AA136" s="82">
        <f t="shared" si="19"/>
        <v>0</v>
      </c>
      <c r="AB136" s="82">
        <f t="shared" si="19"/>
        <v>0</v>
      </c>
      <c r="AC136" s="82">
        <f t="shared" si="19"/>
        <v>0</v>
      </c>
      <c r="AD136" s="82">
        <f t="shared" si="19"/>
        <v>0</v>
      </c>
      <c r="AE136" s="82">
        <f t="shared" si="19"/>
        <v>0</v>
      </c>
      <c r="AF136" s="82">
        <f t="shared" si="19"/>
        <v>0</v>
      </c>
      <c r="AG136" s="82">
        <f t="shared" si="19"/>
        <v>0</v>
      </c>
      <c r="AH136" s="82">
        <f t="shared" si="19"/>
        <v>0</v>
      </c>
    </row>
    <row r="137" spans="1:34" ht="14.25" hidden="1" customHeight="1" x14ac:dyDescent="0.25">
      <c r="A137" s="2"/>
      <c r="B137" s="2"/>
      <c r="C137" s="7" t="s">
        <v>416</v>
      </c>
      <c r="D137" s="82">
        <f t="shared" si="6"/>
        <v>0</v>
      </c>
      <c r="E137" s="82">
        <f t="shared" ref="E137:AH137" si="20">E118/E$140</f>
        <v>0</v>
      </c>
      <c r="F137" s="82">
        <f t="shared" si="20"/>
        <v>0</v>
      </c>
      <c r="G137" s="82">
        <f t="shared" si="20"/>
        <v>0</v>
      </c>
      <c r="H137" s="82">
        <f t="shared" si="20"/>
        <v>0</v>
      </c>
      <c r="I137" s="82">
        <f t="shared" si="20"/>
        <v>0</v>
      </c>
      <c r="J137" s="82">
        <f t="shared" si="20"/>
        <v>0</v>
      </c>
      <c r="K137" s="82">
        <f t="shared" si="20"/>
        <v>0</v>
      </c>
      <c r="L137" s="82">
        <f t="shared" si="20"/>
        <v>0</v>
      </c>
      <c r="M137" s="82">
        <f t="shared" si="20"/>
        <v>0</v>
      </c>
      <c r="N137" s="82">
        <f t="shared" si="20"/>
        <v>0</v>
      </c>
      <c r="O137" s="82">
        <f t="shared" si="20"/>
        <v>0</v>
      </c>
      <c r="P137" s="82">
        <f t="shared" si="20"/>
        <v>0</v>
      </c>
      <c r="Q137" s="82">
        <f t="shared" si="20"/>
        <v>0</v>
      </c>
      <c r="R137" s="82">
        <f t="shared" si="20"/>
        <v>0</v>
      </c>
      <c r="S137" s="82">
        <f t="shared" si="20"/>
        <v>0</v>
      </c>
      <c r="T137" s="82">
        <f t="shared" si="20"/>
        <v>0</v>
      </c>
      <c r="U137" s="82">
        <f t="shared" si="20"/>
        <v>0</v>
      </c>
      <c r="V137" s="82">
        <f t="shared" si="20"/>
        <v>0</v>
      </c>
      <c r="W137" s="82">
        <f t="shared" si="20"/>
        <v>0</v>
      </c>
      <c r="X137" s="82">
        <f t="shared" si="20"/>
        <v>0</v>
      </c>
      <c r="Y137" s="82">
        <f t="shared" si="20"/>
        <v>0</v>
      </c>
      <c r="Z137" s="82">
        <f t="shared" si="20"/>
        <v>0</v>
      </c>
      <c r="AA137" s="82">
        <f t="shared" si="20"/>
        <v>0</v>
      </c>
      <c r="AB137" s="82">
        <f t="shared" si="20"/>
        <v>0</v>
      </c>
      <c r="AC137" s="82">
        <f t="shared" si="20"/>
        <v>0</v>
      </c>
      <c r="AD137" s="82">
        <f t="shared" si="20"/>
        <v>0</v>
      </c>
      <c r="AE137" s="82">
        <f t="shared" si="20"/>
        <v>0</v>
      </c>
      <c r="AF137" s="82">
        <f t="shared" si="20"/>
        <v>0</v>
      </c>
      <c r="AG137" s="82">
        <f t="shared" si="20"/>
        <v>0</v>
      </c>
      <c r="AH137" s="82">
        <f t="shared" si="20"/>
        <v>0</v>
      </c>
    </row>
    <row r="138" spans="1:34" ht="14.25" hidden="1" customHeight="1" x14ac:dyDescent="0.25">
      <c r="A138" s="2"/>
      <c r="B138" s="2"/>
      <c r="C138" s="7" t="s">
        <v>417</v>
      </c>
      <c r="D138" s="82">
        <f t="shared" si="6"/>
        <v>0</v>
      </c>
      <c r="E138" s="82">
        <f t="shared" ref="E138:AH138" si="21">E119/E$140</f>
        <v>0</v>
      </c>
      <c r="F138" s="82">
        <f t="shared" si="21"/>
        <v>0</v>
      </c>
      <c r="G138" s="82">
        <f t="shared" si="21"/>
        <v>0</v>
      </c>
      <c r="H138" s="82">
        <f t="shared" si="21"/>
        <v>0</v>
      </c>
      <c r="I138" s="82">
        <f t="shared" si="21"/>
        <v>0</v>
      </c>
      <c r="J138" s="82">
        <f t="shared" si="21"/>
        <v>0</v>
      </c>
      <c r="K138" s="82">
        <f t="shared" si="21"/>
        <v>0</v>
      </c>
      <c r="L138" s="82">
        <f t="shared" si="21"/>
        <v>0</v>
      </c>
      <c r="M138" s="82">
        <f t="shared" si="21"/>
        <v>0</v>
      </c>
      <c r="N138" s="82">
        <f t="shared" si="21"/>
        <v>0</v>
      </c>
      <c r="O138" s="82">
        <f t="shared" si="21"/>
        <v>0</v>
      </c>
      <c r="P138" s="82">
        <f t="shared" si="21"/>
        <v>0</v>
      </c>
      <c r="Q138" s="82">
        <f t="shared" si="21"/>
        <v>0</v>
      </c>
      <c r="R138" s="82">
        <f t="shared" si="21"/>
        <v>0</v>
      </c>
      <c r="S138" s="82">
        <f t="shared" si="21"/>
        <v>0</v>
      </c>
      <c r="T138" s="82">
        <f t="shared" si="21"/>
        <v>0</v>
      </c>
      <c r="U138" s="82">
        <f t="shared" si="21"/>
        <v>0</v>
      </c>
      <c r="V138" s="82">
        <f t="shared" si="21"/>
        <v>0</v>
      </c>
      <c r="W138" s="82">
        <f t="shared" si="21"/>
        <v>0</v>
      </c>
      <c r="X138" s="82">
        <f t="shared" si="21"/>
        <v>0</v>
      </c>
      <c r="Y138" s="82">
        <f t="shared" si="21"/>
        <v>0</v>
      </c>
      <c r="Z138" s="82">
        <f t="shared" si="21"/>
        <v>0</v>
      </c>
      <c r="AA138" s="82">
        <f t="shared" si="21"/>
        <v>0</v>
      </c>
      <c r="AB138" s="82">
        <f t="shared" si="21"/>
        <v>0</v>
      </c>
      <c r="AC138" s="82">
        <f t="shared" si="21"/>
        <v>0</v>
      </c>
      <c r="AD138" s="82">
        <f t="shared" si="21"/>
        <v>0</v>
      </c>
      <c r="AE138" s="82">
        <f t="shared" si="21"/>
        <v>0</v>
      </c>
      <c r="AF138" s="82">
        <f t="shared" si="21"/>
        <v>0</v>
      </c>
      <c r="AG138" s="82">
        <f t="shared" si="21"/>
        <v>0</v>
      </c>
      <c r="AH138" s="82">
        <f t="shared" si="21"/>
        <v>0</v>
      </c>
    </row>
    <row r="139" spans="1:34" ht="14.25" hidden="1" customHeight="1" x14ac:dyDescent="0.25">
      <c r="A139" s="2"/>
      <c r="B139" s="2"/>
      <c r="C139" s="2"/>
      <c r="D139" s="82">
        <f>SUM(D123:D138)</f>
        <v>1</v>
      </c>
      <c r="E139" s="82">
        <f t="shared" ref="E139:AH139" si="22">SUM(E123:E138)</f>
        <v>1</v>
      </c>
      <c r="F139" s="82">
        <f t="shared" si="22"/>
        <v>1</v>
      </c>
      <c r="G139" s="82">
        <f t="shared" si="22"/>
        <v>1</v>
      </c>
      <c r="H139" s="82">
        <f t="shared" si="22"/>
        <v>1</v>
      </c>
      <c r="I139" s="82">
        <f t="shared" si="22"/>
        <v>1</v>
      </c>
      <c r="J139" s="82">
        <f t="shared" si="22"/>
        <v>1</v>
      </c>
      <c r="K139" s="82">
        <f t="shared" si="22"/>
        <v>1</v>
      </c>
      <c r="L139" s="82">
        <f t="shared" si="22"/>
        <v>1</v>
      </c>
      <c r="M139" s="82">
        <f t="shared" si="22"/>
        <v>0.99999999999999989</v>
      </c>
      <c r="N139" s="82">
        <f t="shared" si="22"/>
        <v>1</v>
      </c>
      <c r="O139" s="82">
        <f t="shared" si="22"/>
        <v>0.99999999999999989</v>
      </c>
      <c r="P139" s="82">
        <f t="shared" si="22"/>
        <v>1</v>
      </c>
      <c r="Q139" s="82">
        <f t="shared" si="22"/>
        <v>1</v>
      </c>
      <c r="R139" s="82">
        <f t="shared" si="22"/>
        <v>1</v>
      </c>
      <c r="S139" s="82">
        <f t="shared" si="22"/>
        <v>1</v>
      </c>
      <c r="T139" s="82">
        <f t="shared" si="22"/>
        <v>1</v>
      </c>
      <c r="U139" s="82">
        <f t="shared" si="22"/>
        <v>1</v>
      </c>
      <c r="V139" s="82">
        <f t="shared" si="22"/>
        <v>1</v>
      </c>
      <c r="W139" s="82">
        <f t="shared" si="22"/>
        <v>1</v>
      </c>
      <c r="X139" s="82">
        <f t="shared" si="22"/>
        <v>1</v>
      </c>
      <c r="Y139" s="82">
        <f t="shared" si="22"/>
        <v>1</v>
      </c>
      <c r="Z139" s="82">
        <f t="shared" si="22"/>
        <v>0.99999999999999989</v>
      </c>
      <c r="AA139" s="82">
        <f t="shared" si="22"/>
        <v>1</v>
      </c>
      <c r="AB139" s="82">
        <f t="shared" si="22"/>
        <v>0.99999999999999989</v>
      </c>
      <c r="AC139" s="82">
        <f t="shared" si="22"/>
        <v>0.99999999999999989</v>
      </c>
      <c r="AD139" s="82">
        <f t="shared" si="22"/>
        <v>1</v>
      </c>
      <c r="AE139" s="82">
        <f t="shared" si="22"/>
        <v>1</v>
      </c>
      <c r="AF139" s="82">
        <f t="shared" si="22"/>
        <v>1</v>
      </c>
      <c r="AG139" s="82">
        <f t="shared" si="22"/>
        <v>1</v>
      </c>
      <c r="AH139" s="82">
        <f t="shared" si="22"/>
        <v>1</v>
      </c>
    </row>
    <row r="140" spans="1:34" ht="14.25" hidden="1" customHeight="1" x14ac:dyDescent="0.25">
      <c r="A140" s="2"/>
      <c r="B140" s="2"/>
      <c r="C140" s="2" t="s">
        <v>517</v>
      </c>
      <c r="D140" s="20">
        <f>SUM(D104:D119)</f>
        <v>33676680</v>
      </c>
      <c r="E140" s="20">
        <f t="shared" ref="E140:AH140" si="23">SUM(E104:E119)</f>
        <v>37485397</v>
      </c>
      <c r="F140" s="20">
        <f t="shared" si="23"/>
        <v>40275857</v>
      </c>
      <c r="G140" s="20">
        <f t="shared" si="23"/>
        <v>41863369</v>
      </c>
      <c r="H140" s="20">
        <f t="shared" si="23"/>
        <v>42848348</v>
      </c>
      <c r="I140" s="20">
        <f t="shared" si="23"/>
        <v>44674730</v>
      </c>
      <c r="J140" s="20">
        <f t="shared" si="23"/>
        <v>46493787</v>
      </c>
      <c r="K140" s="20">
        <f t="shared" si="23"/>
        <v>48195190</v>
      </c>
      <c r="L140" s="20">
        <f t="shared" si="23"/>
        <v>49504210</v>
      </c>
      <c r="M140" s="20">
        <f t="shared" si="23"/>
        <v>50896876</v>
      </c>
      <c r="N140" s="20">
        <f t="shared" si="23"/>
        <v>52590747</v>
      </c>
      <c r="O140" s="20">
        <f t="shared" si="23"/>
        <v>53372173</v>
      </c>
      <c r="P140" s="20">
        <f t="shared" si="23"/>
        <v>54003506</v>
      </c>
      <c r="Q140" s="20">
        <f t="shared" si="23"/>
        <v>55006270</v>
      </c>
      <c r="R140" s="20">
        <f t="shared" si="23"/>
        <v>56035755</v>
      </c>
      <c r="S140" s="20">
        <f t="shared" si="23"/>
        <v>56574784</v>
      </c>
      <c r="T140" s="20">
        <f t="shared" si="23"/>
        <v>57719228</v>
      </c>
      <c r="U140" s="20">
        <f t="shared" si="23"/>
        <v>58342808</v>
      </c>
      <c r="V140" s="20">
        <f t="shared" si="23"/>
        <v>59435298</v>
      </c>
      <c r="W140" s="20">
        <f t="shared" si="23"/>
        <v>60132596</v>
      </c>
      <c r="X140" s="20">
        <f t="shared" si="23"/>
        <v>60708710</v>
      </c>
      <c r="Y140" s="20">
        <f t="shared" si="23"/>
        <v>61457675</v>
      </c>
      <c r="Z140" s="20">
        <f t="shared" si="23"/>
        <v>62205143</v>
      </c>
      <c r="AA140" s="20">
        <f t="shared" si="23"/>
        <v>62923267</v>
      </c>
      <c r="AB140" s="20">
        <f t="shared" si="23"/>
        <v>63860326</v>
      </c>
      <c r="AC140" s="20">
        <f t="shared" si="23"/>
        <v>64577610</v>
      </c>
      <c r="AD140" s="20">
        <f t="shared" si="23"/>
        <v>65664887</v>
      </c>
      <c r="AE140" s="20">
        <f t="shared" si="23"/>
        <v>66594991</v>
      </c>
      <c r="AF140" s="20">
        <f t="shared" si="23"/>
        <v>67410383</v>
      </c>
      <c r="AG140" s="20">
        <f t="shared" si="23"/>
        <v>68017622</v>
      </c>
      <c r="AH140" s="20">
        <f t="shared" si="23"/>
        <v>68868986</v>
      </c>
    </row>
    <row r="141" spans="1:34" ht="14.25" hidden="1" customHeight="1" x14ac:dyDescent="0.25">
      <c r="A141" s="2"/>
      <c r="B141" s="2"/>
      <c r="C141" s="2"/>
    </row>
    <row r="142" spans="1:34" ht="14.25" customHeight="1" x14ac:dyDescent="0.25">
      <c r="A142" s="2"/>
      <c r="B142" s="1" t="s">
        <v>424</v>
      </c>
      <c r="C142" s="2"/>
    </row>
    <row r="143" spans="1:34" ht="14.25" customHeight="1" x14ac:dyDescent="0.25">
      <c r="A143" s="2"/>
      <c r="B143" s="2"/>
      <c r="C143" s="1" t="s">
        <v>401</v>
      </c>
      <c r="D143" s="7">
        <v>2020</v>
      </c>
      <c r="E143" s="7">
        <v>2021</v>
      </c>
      <c r="F143" s="7">
        <v>2022</v>
      </c>
      <c r="G143" s="7">
        <v>2023</v>
      </c>
      <c r="H143" s="7">
        <v>2024</v>
      </c>
      <c r="I143" s="7">
        <v>2025</v>
      </c>
      <c r="J143" s="7">
        <v>2026</v>
      </c>
      <c r="K143" s="7">
        <v>2027</v>
      </c>
      <c r="L143" s="7">
        <v>2028</v>
      </c>
      <c r="M143" s="7">
        <v>2029</v>
      </c>
      <c r="N143" s="7">
        <v>2030</v>
      </c>
      <c r="O143" s="7">
        <v>2031</v>
      </c>
      <c r="P143" s="7">
        <v>2032</v>
      </c>
      <c r="Q143" s="7">
        <v>2033</v>
      </c>
      <c r="R143" s="7">
        <v>2034</v>
      </c>
      <c r="S143" s="7">
        <v>2035</v>
      </c>
      <c r="T143" s="7">
        <v>2036</v>
      </c>
      <c r="U143" s="7">
        <v>2037</v>
      </c>
      <c r="V143" s="7">
        <v>2038</v>
      </c>
      <c r="W143" s="7">
        <v>2039</v>
      </c>
      <c r="X143" s="7">
        <v>2040</v>
      </c>
      <c r="Y143" s="7">
        <v>2041</v>
      </c>
      <c r="Z143" s="7">
        <v>2042</v>
      </c>
      <c r="AA143" s="7">
        <v>2043</v>
      </c>
      <c r="AB143" s="7">
        <v>2044</v>
      </c>
      <c r="AC143" s="7">
        <v>2045</v>
      </c>
      <c r="AD143" s="7">
        <v>2046</v>
      </c>
      <c r="AE143" s="7">
        <v>2047</v>
      </c>
      <c r="AF143" s="7">
        <v>2048</v>
      </c>
      <c r="AG143" s="7">
        <v>2049</v>
      </c>
      <c r="AH143" s="7">
        <v>2050</v>
      </c>
    </row>
    <row r="144" spans="1:34" ht="14.25" customHeight="1" x14ac:dyDescent="0.25">
      <c r="A144" s="2"/>
      <c r="B144" s="2"/>
      <c r="C144" s="7" t="s">
        <v>402</v>
      </c>
      <c r="D144" s="20">
        <f>D123*'IEPR 2021 Electricity_MidDemand'!B$67</f>
        <v>0</v>
      </c>
      <c r="E144" s="20">
        <f>E123*'IEPR 2021 Electricity_MidDemand'!C$67</f>
        <v>0</v>
      </c>
      <c r="F144" s="20">
        <f>F123*'IEPR 2021 Electricity_MidDemand'!D$67</f>
        <v>0</v>
      </c>
      <c r="G144" s="20">
        <f>G123*'IEPR 2021 Electricity_MidDemand'!E$67</f>
        <v>0</v>
      </c>
      <c r="H144" s="20">
        <f>H123*'IEPR 2021 Electricity_MidDemand'!F$67</f>
        <v>0</v>
      </c>
      <c r="I144" s="20">
        <f>I123*'IEPR 2021 Electricity_MidDemand'!G$67</f>
        <v>0</v>
      </c>
      <c r="J144" s="20">
        <f>J123*'IEPR 2021 Electricity_MidDemand'!H$67</f>
        <v>0</v>
      </c>
      <c r="K144" s="20">
        <f>K123*'IEPR 2021 Electricity_MidDemand'!I$67</f>
        <v>0</v>
      </c>
      <c r="L144" s="20">
        <f>L123*'IEPR 2021 Electricity_MidDemand'!J$67</f>
        <v>0</v>
      </c>
      <c r="M144" s="20">
        <f>M123*'IEPR 2021 Electricity_MidDemand'!K$67</f>
        <v>0</v>
      </c>
      <c r="N144" s="20">
        <f>N123*'IEPR 2021 Electricity_MidDemand'!L$67</f>
        <v>0</v>
      </c>
      <c r="O144" s="20">
        <f>O123*'IEPR 2021 Electricity_MidDemand'!M$67</f>
        <v>0</v>
      </c>
      <c r="P144" s="20">
        <f>P123*'IEPR 2021 Electricity_MidDemand'!N$67</f>
        <v>0</v>
      </c>
      <c r="Q144" s="20">
        <f>Q123*'IEPR 2021 Electricity_MidDemand'!O$67</f>
        <v>0</v>
      </c>
      <c r="R144" s="20">
        <f>R123*'IEPR 2021 Electricity_MidDemand'!P$67</f>
        <v>0</v>
      </c>
      <c r="S144" s="20">
        <f>S123*'IEPR 2021 Electricity_MidDemand'!Q$67</f>
        <v>0</v>
      </c>
      <c r="T144" s="20">
        <f>T123*'IEPR 2021 Electricity_MidDemand'!R$67</f>
        <v>0</v>
      </c>
      <c r="U144" s="20">
        <f>U123*'IEPR 2021 Electricity_MidDemand'!S$67</f>
        <v>0</v>
      </c>
      <c r="V144" s="20">
        <f>V123*'IEPR 2021 Electricity_MidDemand'!T$67</f>
        <v>0</v>
      </c>
      <c r="W144" s="20">
        <f>W123*'IEPR 2021 Electricity_MidDemand'!U$67</f>
        <v>0</v>
      </c>
      <c r="X144" s="20">
        <f>X123*'IEPR 2021 Electricity_MidDemand'!V$67</f>
        <v>0</v>
      </c>
      <c r="Y144" s="20">
        <f>Y123*'IEPR 2021 Electricity_MidDemand'!W$67</f>
        <v>0</v>
      </c>
      <c r="Z144" s="20">
        <f>Z123*'IEPR 2021 Electricity_MidDemand'!X$67</f>
        <v>0</v>
      </c>
      <c r="AA144" s="20">
        <f>AA123*'IEPR 2021 Electricity_MidDemand'!Y$67</f>
        <v>0</v>
      </c>
      <c r="AB144" s="20">
        <f>AB123*'IEPR 2021 Electricity_MidDemand'!Z$67</f>
        <v>0</v>
      </c>
      <c r="AC144" s="20">
        <f>AC123*'IEPR 2021 Electricity_MidDemand'!AA$67</f>
        <v>0</v>
      </c>
      <c r="AD144" s="20">
        <f>AD123*'IEPR 2021 Electricity_MidDemand'!AB$67</f>
        <v>0</v>
      </c>
      <c r="AE144" s="20">
        <f>AE123*'IEPR 2021 Electricity_MidDemand'!AC$67</f>
        <v>0</v>
      </c>
      <c r="AF144" s="20">
        <f>AF123*'IEPR 2021 Electricity_MidDemand'!AD$67</f>
        <v>0</v>
      </c>
      <c r="AG144" s="20">
        <f>AG123*'IEPR 2021 Electricity_MidDemand'!AE$67</f>
        <v>0</v>
      </c>
      <c r="AH144" s="20">
        <f>AH123*'IEPR 2021 Electricity_MidDemand'!AF$67</f>
        <v>0</v>
      </c>
    </row>
    <row r="145" spans="1:34" ht="14.25" customHeight="1" x14ac:dyDescent="0.25">
      <c r="A145" s="2"/>
      <c r="B145" s="17" t="s">
        <v>253</v>
      </c>
      <c r="C145" s="7" t="s">
        <v>403</v>
      </c>
      <c r="D145" s="21">
        <f>D124*'IEPR 2021 Electricity_MidDemand'!B$67</f>
        <v>2072639.3507768749</v>
      </c>
      <c r="E145" s="21">
        <f>E124*'IEPR 2021 Electricity_MidDemand'!C$67</f>
        <v>2084863.4718758734</v>
      </c>
      <c r="F145" s="21">
        <f>F124*'IEPR 2021 Electricity_MidDemand'!D$67</f>
        <v>2178325.8667054391</v>
      </c>
      <c r="G145" s="21">
        <f>G124*'IEPR 2021 Electricity_MidDemand'!E$67</f>
        <v>2365809.6487171836</v>
      </c>
      <c r="H145" s="21">
        <f>H124*'IEPR 2021 Electricity_MidDemand'!F$67</f>
        <v>2587446.5836478444</v>
      </c>
      <c r="I145" s="21">
        <f>I124*'IEPR 2021 Electricity_MidDemand'!G$67</f>
        <v>2744307.8977519372</v>
      </c>
      <c r="J145" s="21">
        <f>J124*'IEPR 2021 Electricity_MidDemand'!H$67</f>
        <v>2905683.5347812292</v>
      </c>
      <c r="K145" s="21">
        <f>K124*'IEPR 2021 Electricity_MidDemand'!I$67</f>
        <v>3069722.5171650425</v>
      </c>
      <c r="L145" s="21">
        <f>L124*'IEPR 2021 Electricity_MidDemand'!J$67</f>
        <v>3256049.2217081375</v>
      </c>
      <c r="M145" s="21">
        <f>M124*'IEPR 2021 Electricity_MidDemand'!K$67</f>
        <v>3439370.8366402453</v>
      </c>
      <c r="N145" s="21">
        <f>N124*'IEPR 2021 Electricity_MidDemand'!L$67</f>
        <v>3606965.0823747721</v>
      </c>
      <c r="O145" s="21">
        <f>O124*'IEPR 2021 Electricity_MidDemand'!M$67</f>
        <v>3834781.2655616966</v>
      </c>
      <c r="P145" s="21">
        <f>P124*'IEPR 2021 Electricity_MidDemand'!N$67</f>
        <v>4076357.430158976</v>
      </c>
      <c r="Q145" s="21">
        <f>Q124*'IEPR 2021 Electricity_MidDemand'!O$67</f>
        <v>4301473.9951951047</v>
      </c>
      <c r="R145" s="21">
        <f>R124*'IEPR 2021 Electricity_MidDemand'!P$67</f>
        <v>4520031.0721416539</v>
      </c>
      <c r="S145" s="21">
        <f>S124*'IEPR 2021 Electricity_MidDemand'!Q$67</f>
        <v>4778117.4748777989</v>
      </c>
      <c r="T145" s="21">
        <f>T124*'IEPR 2021 Electricity_MidDemand'!R$67</f>
        <v>4949079.1336026508</v>
      </c>
      <c r="U145" s="21">
        <f>U124*'IEPR 2021 Electricity_MidDemand'!S$67</f>
        <v>5185312.8163369242</v>
      </c>
      <c r="V145" s="21">
        <f>V124*'IEPR 2021 Electricity_MidDemand'!T$67</f>
        <v>5388500.6363801491</v>
      </c>
      <c r="W145" s="21">
        <f>W124*'IEPR 2021 Electricity_MidDemand'!U$67</f>
        <v>5615653.5483875498</v>
      </c>
      <c r="X145" s="21">
        <f>X124*'IEPR 2021 Electricity_MidDemand'!V$67</f>
        <v>5849001.7438656185</v>
      </c>
      <c r="Y145" s="21">
        <f>Y124*'IEPR 2021 Electricity_MidDemand'!W$67</f>
        <v>6071108.2074973658</v>
      </c>
      <c r="Z145" s="21">
        <f>Z124*'IEPR 2021 Electricity_MidDemand'!X$67</f>
        <v>6299635.6870714296</v>
      </c>
      <c r="AA145" s="21">
        <f>AA124*'IEPR 2021 Electricity_MidDemand'!Y$67</f>
        <v>6516120.9728157418</v>
      </c>
      <c r="AB145" s="21">
        <f>AB124*'IEPR 2021 Electricity_MidDemand'!Z$67</f>
        <v>6724209.4146244759</v>
      </c>
      <c r="AC145" s="21">
        <f>AC124*'IEPR 2021 Electricity_MidDemand'!AA$67</f>
        <v>6939216.6396081513</v>
      </c>
      <c r="AD145" s="21">
        <f>AD124*'IEPR 2021 Electricity_MidDemand'!AB$67</f>
        <v>7112750.9744077278</v>
      </c>
      <c r="AE145" s="21">
        <f>AE124*'IEPR 2021 Electricity_MidDemand'!AC$67</f>
        <v>7306560.7820136016</v>
      </c>
      <c r="AF145" s="21">
        <f>AF124*'IEPR 2021 Electricity_MidDemand'!AD$67</f>
        <v>7507775.5252750171</v>
      </c>
      <c r="AG145" s="21">
        <f>AG124*'IEPR 2021 Electricity_MidDemand'!AE$67</f>
        <v>7731454.7573871799</v>
      </c>
      <c r="AH145" s="21">
        <f>AH124*'IEPR 2021 Electricity_MidDemand'!AF$67</f>
        <v>7926608.8543028086</v>
      </c>
    </row>
    <row r="146" spans="1:34" ht="14.25" customHeight="1" x14ac:dyDescent="0.25">
      <c r="A146" s="2"/>
      <c r="B146" s="2"/>
      <c r="C146" s="7" t="s">
        <v>404</v>
      </c>
      <c r="D146" s="20">
        <f>D125*'IEPR 2021 Electricity_MidDemand'!B$67</f>
        <v>0</v>
      </c>
      <c r="E146" s="20">
        <f>E125*'IEPR 2021 Electricity_MidDemand'!C$67</f>
        <v>0</v>
      </c>
      <c r="F146" s="20">
        <f>F125*'IEPR 2021 Electricity_MidDemand'!D$67</f>
        <v>0</v>
      </c>
      <c r="G146" s="20">
        <f>G125*'IEPR 2021 Electricity_MidDemand'!E$67</f>
        <v>0</v>
      </c>
      <c r="H146" s="20">
        <f>H125*'IEPR 2021 Electricity_MidDemand'!F$67</f>
        <v>0</v>
      </c>
      <c r="I146" s="20">
        <f>I125*'IEPR 2021 Electricity_MidDemand'!G$67</f>
        <v>0</v>
      </c>
      <c r="J146" s="20">
        <f>J125*'IEPR 2021 Electricity_MidDemand'!H$67</f>
        <v>0</v>
      </c>
      <c r="K146" s="20">
        <f>K125*'IEPR 2021 Electricity_MidDemand'!I$67</f>
        <v>0</v>
      </c>
      <c r="L146" s="20">
        <f>L125*'IEPR 2021 Electricity_MidDemand'!J$67</f>
        <v>0</v>
      </c>
      <c r="M146" s="20">
        <f>M125*'IEPR 2021 Electricity_MidDemand'!K$67</f>
        <v>0</v>
      </c>
      <c r="N146" s="20">
        <f>N125*'IEPR 2021 Electricity_MidDemand'!L$67</f>
        <v>0</v>
      </c>
      <c r="O146" s="20">
        <f>O125*'IEPR 2021 Electricity_MidDemand'!M$67</f>
        <v>0</v>
      </c>
      <c r="P146" s="20">
        <f>P125*'IEPR 2021 Electricity_MidDemand'!N$67</f>
        <v>0</v>
      </c>
      <c r="Q146" s="20">
        <f>Q125*'IEPR 2021 Electricity_MidDemand'!O$67</f>
        <v>0</v>
      </c>
      <c r="R146" s="20">
        <f>R125*'IEPR 2021 Electricity_MidDemand'!P$67</f>
        <v>0</v>
      </c>
      <c r="S146" s="20">
        <f>S125*'IEPR 2021 Electricity_MidDemand'!Q$67</f>
        <v>0</v>
      </c>
      <c r="T146" s="20">
        <f>T125*'IEPR 2021 Electricity_MidDemand'!R$67</f>
        <v>0</v>
      </c>
      <c r="U146" s="20">
        <f>U125*'IEPR 2021 Electricity_MidDemand'!S$67</f>
        <v>0</v>
      </c>
      <c r="V146" s="20">
        <f>V125*'IEPR 2021 Electricity_MidDemand'!T$67</f>
        <v>0</v>
      </c>
      <c r="W146" s="20">
        <f>W125*'IEPR 2021 Electricity_MidDemand'!U$67</f>
        <v>0</v>
      </c>
      <c r="X146" s="20">
        <f>X125*'IEPR 2021 Electricity_MidDemand'!V$67</f>
        <v>0</v>
      </c>
      <c r="Y146" s="20">
        <f>Y125*'IEPR 2021 Electricity_MidDemand'!W$67</f>
        <v>0</v>
      </c>
      <c r="Z146" s="20">
        <f>Z125*'IEPR 2021 Electricity_MidDemand'!X$67</f>
        <v>0</v>
      </c>
      <c r="AA146" s="20">
        <f>AA125*'IEPR 2021 Electricity_MidDemand'!Y$67</f>
        <v>0</v>
      </c>
      <c r="AB146" s="20">
        <f>AB125*'IEPR 2021 Electricity_MidDemand'!Z$67</f>
        <v>0</v>
      </c>
      <c r="AC146" s="20">
        <f>AC125*'IEPR 2021 Electricity_MidDemand'!AA$67</f>
        <v>0</v>
      </c>
      <c r="AD146" s="20">
        <f>AD125*'IEPR 2021 Electricity_MidDemand'!AB$67</f>
        <v>0</v>
      </c>
      <c r="AE146" s="20">
        <f>AE125*'IEPR 2021 Electricity_MidDemand'!AC$67</f>
        <v>0</v>
      </c>
      <c r="AF146" s="20">
        <f>AF125*'IEPR 2021 Electricity_MidDemand'!AD$67</f>
        <v>0</v>
      </c>
      <c r="AG146" s="20">
        <f>AG125*'IEPR 2021 Electricity_MidDemand'!AE$67</f>
        <v>0</v>
      </c>
      <c r="AH146" s="20">
        <f>AH125*'IEPR 2021 Electricity_MidDemand'!AF$67</f>
        <v>0</v>
      </c>
    </row>
    <row r="147" spans="1:34" ht="14.25" customHeight="1" x14ac:dyDescent="0.25">
      <c r="A147" s="2"/>
      <c r="B147" s="2"/>
      <c r="C147" s="7" t="s">
        <v>405</v>
      </c>
      <c r="D147" s="20">
        <f>D126*'IEPR 2021 Electricity_MidDemand'!B$67</f>
        <v>0</v>
      </c>
      <c r="E147" s="20">
        <f>E126*'IEPR 2021 Electricity_MidDemand'!C$67</f>
        <v>0</v>
      </c>
      <c r="F147" s="20">
        <f>F126*'IEPR 2021 Electricity_MidDemand'!D$67</f>
        <v>0</v>
      </c>
      <c r="G147" s="20">
        <f>G126*'IEPR 2021 Electricity_MidDemand'!E$67</f>
        <v>0</v>
      </c>
      <c r="H147" s="20">
        <f>H126*'IEPR 2021 Electricity_MidDemand'!F$67</f>
        <v>0</v>
      </c>
      <c r="I147" s="20">
        <f>I126*'IEPR 2021 Electricity_MidDemand'!G$67</f>
        <v>0</v>
      </c>
      <c r="J147" s="20">
        <f>J126*'IEPR 2021 Electricity_MidDemand'!H$67</f>
        <v>0</v>
      </c>
      <c r="K147" s="20">
        <f>K126*'IEPR 2021 Electricity_MidDemand'!I$67</f>
        <v>0</v>
      </c>
      <c r="L147" s="20">
        <f>L126*'IEPR 2021 Electricity_MidDemand'!J$67</f>
        <v>0</v>
      </c>
      <c r="M147" s="20">
        <f>M126*'IEPR 2021 Electricity_MidDemand'!K$67</f>
        <v>0</v>
      </c>
      <c r="N147" s="20">
        <f>N126*'IEPR 2021 Electricity_MidDemand'!L$67</f>
        <v>0</v>
      </c>
      <c r="O147" s="20">
        <f>O126*'IEPR 2021 Electricity_MidDemand'!M$67</f>
        <v>0</v>
      </c>
      <c r="P147" s="20">
        <f>P126*'IEPR 2021 Electricity_MidDemand'!N$67</f>
        <v>0</v>
      </c>
      <c r="Q147" s="20">
        <f>Q126*'IEPR 2021 Electricity_MidDemand'!O$67</f>
        <v>0</v>
      </c>
      <c r="R147" s="20">
        <f>R126*'IEPR 2021 Electricity_MidDemand'!P$67</f>
        <v>0</v>
      </c>
      <c r="S147" s="20">
        <f>S126*'IEPR 2021 Electricity_MidDemand'!Q$67</f>
        <v>0</v>
      </c>
      <c r="T147" s="20">
        <f>T126*'IEPR 2021 Electricity_MidDemand'!R$67</f>
        <v>0</v>
      </c>
      <c r="U147" s="20">
        <f>U126*'IEPR 2021 Electricity_MidDemand'!S$67</f>
        <v>0</v>
      </c>
      <c r="V147" s="20">
        <f>V126*'IEPR 2021 Electricity_MidDemand'!T$67</f>
        <v>0</v>
      </c>
      <c r="W147" s="20">
        <f>W126*'IEPR 2021 Electricity_MidDemand'!U$67</f>
        <v>0</v>
      </c>
      <c r="X147" s="20">
        <f>X126*'IEPR 2021 Electricity_MidDemand'!V$67</f>
        <v>0</v>
      </c>
      <c r="Y147" s="20">
        <f>Y126*'IEPR 2021 Electricity_MidDemand'!W$67</f>
        <v>0</v>
      </c>
      <c r="Z147" s="20">
        <f>Z126*'IEPR 2021 Electricity_MidDemand'!X$67</f>
        <v>0</v>
      </c>
      <c r="AA147" s="20">
        <f>AA126*'IEPR 2021 Electricity_MidDemand'!Y$67</f>
        <v>0</v>
      </c>
      <c r="AB147" s="20">
        <f>AB126*'IEPR 2021 Electricity_MidDemand'!Z$67</f>
        <v>0</v>
      </c>
      <c r="AC147" s="20">
        <f>AC126*'IEPR 2021 Electricity_MidDemand'!AA$67</f>
        <v>0</v>
      </c>
      <c r="AD147" s="20">
        <f>AD126*'IEPR 2021 Electricity_MidDemand'!AB$67</f>
        <v>0</v>
      </c>
      <c r="AE147" s="20">
        <f>AE126*'IEPR 2021 Electricity_MidDemand'!AC$67</f>
        <v>0</v>
      </c>
      <c r="AF147" s="20">
        <f>AF126*'IEPR 2021 Electricity_MidDemand'!AD$67</f>
        <v>0</v>
      </c>
      <c r="AG147" s="20">
        <f>AG126*'IEPR 2021 Electricity_MidDemand'!AE$67</f>
        <v>0</v>
      </c>
      <c r="AH147" s="20">
        <f>AH126*'IEPR 2021 Electricity_MidDemand'!AF$67</f>
        <v>0</v>
      </c>
    </row>
    <row r="148" spans="1:34" ht="14.25" customHeight="1" x14ac:dyDescent="0.25">
      <c r="A148" s="2"/>
      <c r="B148" s="17" t="s">
        <v>255</v>
      </c>
      <c r="C148" s="7" t="s">
        <v>406</v>
      </c>
      <c r="D148" s="21">
        <f>D127*'IEPR 2021 Electricity_MidDemand'!B$67</f>
        <v>151210.0578949762</v>
      </c>
      <c r="E148" s="21">
        <f>E127*'IEPR 2021 Electricity_MidDemand'!C$67</f>
        <v>149162.19003357616</v>
      </c>
      <c r="F148" s="21">
        <f>F127*'IEPR 2021 Electricity_MidDemand'!D$67</f>
        <v>153141.96805113732</v>
      </c>
      <c r="G148" s="21">
        <f>G127*'IEPR 2021 Electricity_MidDemand'!E$67</f>
        <v>163946.96748146234</v>
      </c>
      <c r="H148" s="21">
        <f>H127*'IEPR 2021 Electricity_MidDemand'!F$67</f>
        <v>177114.45633659477</v>
      </c>
      <c r="I148" s="21">
        <f>I127*'IEPR 2021 Electricity_MidDemand'!G$67</f>
        <v>185797.78795358323</v>
      </c>
      <c r="J148" s="21">
        <f>J127*'IEPR 2021 Electricity_MidDemand'!H$67</f>
        <v>195151.73734194072</v>
      </c>
      <c r="K148" s="21">
        <f>K127*'IEPR 2021 Electricity_MidDemand'!I$67</f>
        <v>204966.30247463638</v>
      </c>
      <c r="L148" s="21">
        <f>L127*'IEPR 2021 Electricity_MidDemand'!J$67</f>
        <v>215421.58434763286</v>
      </c>
      <c r="M148" s="21">
        <f>M127*'IEPR 2021 Electricity_MidDemand'!K$67</f>
        <v>225478.64146575189</v>
      </c>
      <c r="N148" s="21">
        <f>N127*'IEPR 2021 Electricity_MidDemand'!L$67</f>
        <v>234668.50227850355</v>
      </c>
      <c r="O148" s="21">
        <f>O127*'IEPR 2021 Electricity_MidDemand'!M$67</f>
        <v>247138.87688086974</v>
      </c>
      <c r="P148" s="21">
        <f>P127*'IEPR 2021 Electricity_MidDemand'!N$67</f>
        <v>260465.58404731617</v>
      </c>
      <c r="Q148" s="21">
        <f>Q127*'IEPR 2021 Electricity_MidDemand'!O$67</f>
        <v>272464.98758132861</v>
      </c>
      <c r="R148" s="21">
        <f>R127*'IEPR 2021 Electricity_MidDemand'!P$67</f>
        <v>284044.42594007682</v>
      </c>
      <c r="S148" s="21">
        <f>S127*'IEPR 2021 Electricity_MidDemand'!Q$67</f>
        <v>297809.28327651811</v>
      </c>
      <c r="T148" s="21">
        <f>T127*'IEPR 2021 Electricity_MidDemand'!R$67</f>
        <v>305945.30661361699</v>
      </c>
      <c r="U148" s="21">
        <f>U127*'IEPR 2021 Electricity_MidDemand'!S$67</f>
        <v>318073.55962915515</v>
      </c>
      <c r="V148" s="21">
        <f>V127*'IEPR 2021 Electricity_MidDemand'!T$67</f>
        <v>328318.31175743067</v>
      </c>
      <c r="W148" s="21">
        <f>W127*'IEPR 2021 Electricity_MidDemand'!U$67</f>
        <v>340352.59116128489</v>
      </c>
      <c r="X148" s="21">
        <f>X127*'IEPR 2021 Electricity_MidDemand'!V$67</f>
        <v>351832.55263685022</v>
      </c>
      <c r="Y148" s="21">
        <f>Y127*'IEPR 2021 Electricity_MidDemand'!W$67</f>
        <v>363364.19199921796</v>
      </c>
      <c r="Z148" s="21">
        <f>Z127*'IEPR 2021 Electricity_MidDemand'!X$67</f>
        <v>373515.83316163631</v>
      </c>
      <c r="AA148" s="21">
        <f>AA127*'IEPR 2021 Electricity_MidDemand'!Y$67</f>
        <v>383429.26323542558</v>
      </c>
      <c r="AB148" s="21">
        <f>AB127*'IEPR 2021 Electricity_MidDemand'!Z$67</f>
        <v>392138.06673277728</v>
      </c>
      <c r="AC148" s="21">
        <f>AC127*'IEPR 2021 Electricity_MidDemand'!AA$67</f>
        <v>401643.25101757573</v>
      </c>
      <c r="AD148" s="21">
        <f>AD127*'IEPR 2021 Electricity_MidDemand'!AB$67</f>
        <v>408666.21068376652</v>
      </c>
      <c r="AE148" s="21">
        <f>AE127*'IEPR 2021 Electricity_MidDemand'!AC$67</f>
        <v>416488.7033113956</v>
      </c>
      <c r="AF148" s="21">
        <f>AF127*'IEPR 2021 Electricity_MidDemand'!AD$67</f>
        <v>424742.42357589648</v>
      </c>
      <c r="AG148" s="21">
        <f>AG127*'IEPR 2021 Electricity_MidDemand'!AE$67</f>
        <v>434143.14641679224</v>
      </c>
      <c r="AH148" s="21">
        <f>AH127*'IEPR 2021 Electricity_MidDemand'!AF$67</f>
        <v>441806.46946668514</v>
      </c>
    </row>
    <row r="149" spans="1:34" ht="14.25" customHeight="1" x14ac:dyDescent="0.25">
      <c r="A149" s="2"/>
      <c r="B149" s="17" t="s">
        <v>254</v>
      </c>
      <c r="C149" s="7" t="s">
        <v>407</v>
      </c>
      <c r="D149" s="21">
        <f>D128*'IEPR 2021 Electricity_MidDemand'!B$67</f>
        <v>4487176.198025275</v>
      </c>
      <c r="E149" s="21">
        <f>E128*'IEPR 2021 Electricity_MidDemand'!C$67</f>
        <v>5126754.0138924941</v>
      </c>
      <c r="F149" s="21">
        <f>F128*'IEPR 2021 Electricity_MidDemand'!D$67</f>
        <v>5788092.1556850262</v>
      </c>
      <c r="G149" s="21">
        <f>G128*'IEPR 2021 Electricity_MidDemand'!E$67</f>
        <v>6504995.8645136384</v>
      </c>
      <c r="H149" s="21">
        <f>H128*'IEPR 2021 Electricity_MidDemand'!F$67</f>
        <v>7212638.8244906384</v>
      </c>
      <c r="I149" s="21">
        <f>I128*'IEPR 2021 Electricity_MidDemand'!G$67</f>
        <v>7956154.0283204829</v>
      </c>
      <c r="J149" s="21">
        <f>J128*'IEPR 2021 Electricity_MidDemand'!H$67</f>
        <v>8734540.422184607</v>
      </c>
      <c r="K149" s="21">
        <f>K128*'IEPR 2021 Electricity_MidDemand'!I$67</f>
        <v>9546032.7203373574</v>
      </c>
      <c r="L149" s="21">
        <f>L128*'IEPR 2021 Electricity_MidDemand'!J$67</f>
        <v>10369547.574526941</v>
      </c>
      <c r="M149" s="21">
        <f>M128*'IEPR 2021 Electricity_MidDemand'!K$67</f>
        <v>11230247.046751043</v>
      </c>
      <c r="N149" s="21">
        <f>N128*'IEPR 2021 Electricity_MidDemand'!L$67</f>
        <v>12141722.443543244</v>
      </c>
      <c r="O149" s="21">
        <f>O128*'IEPR 2021 Electricity_MidDemand'!M$67</f>
        <v>12999649.093734708</v>
      </c>
      <c r="P149" s="21">
        <f>P128*'IEPR 2021 Electricity_MidDemand'!N$67</f>
        <v>13872356.512649156</v>
      </c>
      <c r="Q149" s="21">
        <f>Q128*'IEPR 2021 Electricity_MidDemand'!O$67</f>
        <v>14790714.306154938</v>
      </c>
      <c r="R149" s="21">
        <f>R128*'IEPR 2021 Electricity_MidDemand'!P$67</f>
        <v>15741543.010942336</v>
      </c>
      <c r="S149" s="21">
        <f>S128*'IEPR 2021 Electricity_MidDemand'!Q$67</f>
        <v>16673106.495712169</v>
      </c>
      <c r="T149" s="21">
        <f>T128*'IEPR 2021 Electricity_MidDemand'!R$67</f>
        <v>17536907.578722235</v>
      </c>
      <c r="U149" s="21">
        <f>U128*'IEPR 2021 Electricity_MidDemand'!S$67</f>
        <v>18448725.802586243</v>
      </c>
      <c r="V149" s="21">
        <f>V128*'IEPR 2021 Electricity_MidDemand'!T$67</f>
        <v>19393576.346834738</v>
      </c>
      <c r="W149" s="21">
        <f>W128*'IEPR 2021 Electricity_MidDemand'!U$67</f>
        <v>20309329.586292714</v>
      </c>
      <c r="X149" s="21">
        <f>X128*'IEPR 2021 Electricity_MidDemand'!V$67</f>
        <v>21211200.017360404</v>
      </c>
      <c r="Y149" s="21">
        <f>Y128*'IEPR 2021 Electricity_MidDemand'!W$67</f>
        <v>22116758.801403712</v>
      </c>
      <c r="Z149" s="21">
        <f>Z128*'IEPR 2021 Electricity_MidDemand'!X$67</f>
        <v>23013514.232764881</v>
      </c>
      <c r="AA149" s="21">
        <f>AA128*'IEPR 2021 Electricity_MidDemand'!Y$67</f>
        <v>23927687.154855814</v>
      </c>
      <c r="AB149" s="21">
        <f>AB128*'IEPR 2021 Electricity_MidDemand'!Z$67</f>
        <v>24872519.95497749</v>
      </c>
      <c r="AC149" s="21">
        <f>AC128*'IEPR 2021 Electricity_MidDemand'!AA$67</f>
        <v>25789771.712835602</v>
      </c>
      <c r="AD149" s="21">
        <f>AD128*'IEPR 2021 Electricity_MidDemand'!AB$67</f>
        <v>26751353.366256643</v>
      </c>
      <c r="AE149" s="21">
        <f>AE128*'IEPR 2021 Electricity_MidDemand'!AC$67</f>
        <v>27692700.821857303</v>
      </c>
      <c r="AF149" s="21">
        <f>AF128*'IEPR 2021 Electricity_MidDemand'!AD$67</f>
        <v>28628303.483827386</v>
      </c>
      <c r="AG149" s="21">
        <f>AG128*'IEPR 2021 Electricity_MidDemand'!AE$67</f>
        <v>29541798.394398712</v>
      </c>
      <c r="AH149" s="21">
        <f>AH128*'IEPR 2021 Electricity_MidDemand'!AF$67</f>
        <v>30485945.702597231</v>
      </c>
    </row>
    <row r="150" spans="1:34" ht="14.25" customHeight="1" x14ac:dyDescent="0.25">
      <c r="A150" s="2"/>
      <c r="B150" s="2"/>
      <c r="C150" s="7" t="s">
        <v>408</v>
      </c>
      <c r="D150" s="20">
        <f>D129*'IEPR 2021 Electricity_MidDemand'!B$67</f>
        <v>0</v>
      </c>
      <c r="E150" s="20">
        <f>E129*'IEPR 2021 Electricity_MidDemand'!C$67</f>
        <v>0</v>
      </c>
      <c r="F150" s="20">
        <f>F129*'IEPR 2021 Electricity_MidDemand'!D$67</f>
        <v>0</v>
      </c>
      <c r="G150" s="20">
        <f>G129*'IEPR 2021 Electricity_MidDemand'!E$67</f>
        <v>0</v>
      </c>
      <c r="H150" s="20">
        <f>H129*'IEPR 2021 Electricity_MidDemand'!F$67</f>
        <v>0</v>
      </c>
      <c r="I150" s="20">
        <f>I129*'IEPR 2021 Electricity_MidDemand'!G$67</f>
        <v>0</v>
      </c>
      <c r="J150" s="20">
        <f>J129*'IEPR 2021 Electricity_MidDemand'!H$67</f>
        <v>0</v>
      </c>
      <c r="K150" s="20">
        <f>K129*'IEPR 2021 Electricity_MidDemand'!I$67</f>
        <v>0</v>
      </c>
      <c r="L150" s="20">
        <f>L129*'IEPR 2021 Electricity_MidDemand'!J$67</f>
        <v>0</v>
      </c>
      <c r="M150" s="20">
        <f>M129*'IEPR 2021 Electricity_MidDemand'!K$67</f>
        <v>0</v>
      </c>
      <c r="N150" s="20">
        <f>N129*'IEPR 2021 Electricity_MidDemand'!L$67</f>
        <v>0</v>
      </c>
      <c r="O150" s="20">
        <f>O129*'IEPR 2021 Electricity_MidDemand'!M$67</f>
        <v>0</v>
      </c>
      <c r="P150" s="20">
        <f>P129*'IEPR 2021 Electricity_MidDemand'!N$67</f>
        <v>0</v>
      </c>
      <c r="Q150" s="20">
        <f>Q129*'IEPR 2021 Electricity_MidDemand'!O$67</f>
        <v>0</v>
      </c>
      <c r="R150" s="20">
        <f>R129*'IEPR 2021 Electricity_MidDemand'!P$67</f>
        <v>0</v>
      </c>
      <c r="S150" s="20">
        <f>S129*'IEPR 2021 Electricity_MidDemand'!Q$67</f>
        <v>0</v>
      </c>
      <c r="T150" s="20">
        <f>T129*'IEPR 2021 Electricity_MidDemand'!R$67</f>
        <v>0</v>
      </c>
      <c r="U150" s="20">
        <f>U129*'IEPR 2021 Electricity_MidDemand'!S$67</f>
        <v>0</v>
      </c>
      <c r="V150" s="20">
        <f>V129*'IEPR 2021 Electricity_MidDemand'!T$67</f>
        <v>0</v>
      </c>
      <c r="W150" s="20">
        <f>W129*'IEPR 2021 Electricity_MidDemand'!U$67</f>
        <v>0</v>
      </c>
      <c r="X150" s="20">
        <f>X129*'IEPR 2021 Electricity_MidDemand'!V$67</f>
        <v>0</v>
      </c>
      <c r="Y150" s="20">
        <f>Y129*'IEPR 2021 Electricity_MidDemand'!W$67</f>
        <v>0</v>
      </c>
      <c r="Z150" s="20">
        <f>Z129*'IEPR 2021 Electricity_MidDemand'!X$67</f>
        <v>0</v>
      </c>
      <c r="AA150" s="20">
        <f>AA129*'IEPR 2021 Electricity_MidDemand'!Y$67</f>
        <v>0</v>
      </c>
      <c r="AB150" s="20">
        <f>AB129*'IEPR 2021 Electricity_MidDemand'!Z$67</f>
        <v>0</v>
      </c>
      <c r="AC150" s="20">
        <f>AC129*'IEPR 2021 Electricity_MidDemand'!AA$67</f>
        <v>0</v>
      </c>
      <c r="AD150" s="20">
        <f>AD129*'IEPR 2021 Electricity_MidDemand'!AB$67</f>
        <v>0</v>
      </c>
      <c r="AE150" s="20">
        <f>AE129*'IEPR 2021 Electricity_MidDemand'!AC$67</f>
        <v>0</v>
      </c>
      <c r="AF150" s="20">
        <f>AF129*'IEPR 2021 Electricity_MidDemand'!AD$67</f>
        <v>0</v>
      </c>
      <c r="AG150" s="20">
        <f>AG129*'IEPR 2021 Electricity_MidDemand'!AE$67</f>
        <v>0</v>
      </c>
      <c r="AH150" s="20">
        <f>AH129*'IEPR 2021 Electricity_MidDemand'!AF$67</f>
        <v>0</v>
      </c>
    </row>
    <row r="151" spans="1:34" ht="14.25" customHeight="1" x14ac:dyDescent="0.25">
      <c r="A151" s="2"/>
      <c r="B151" s="2"/>
      <c r="C151" s="7" t="s">
        <v>409</v>
      </c>
      <c r="D151" s="20">
        <f>D130*'IEPR 2021 Electricity_MidDemand'!B$67</f>
        <v>0</v>
      </c>
      <c r="E151" s="20">
        <f>E130*'IEPR 2021 Electricity_MidDemand'!C$67</f>
        <v>0</v>
      </c>
      <c r="F151" s="20">
        <f>F130*'IEPR 2021 Electricity_MidDemand'!D$67</f>
        <v>0</v>
      </c>
      <c r="G151" s="20">
        <f>G130*'IEPR 2021 Electricity_MidDemand'!E$67</f>
        <v>0</v>
      </c>
      <c r="H151" s="20">
        <f>H130*'IEPR 2021 Electricity_MidDemand'!F$67</f>
        <v>0</v>
      </c>
      <c r="I151" s="20">
        <f>I130*'IEPR 2021 Electricity_MidDemand'!G$67</f>
        <v>0</v>
      </c>
      <c r="J151" s="20">
        <f>J130*'IEPR 2021 Electricity_MidDemand'!H$67</f>
        <v>0</v>
      </c>
      <c r="K151" s="20">
        <f>K130*'IEPR 2021 Electricity_MidDemand'!I$67</f>
        <v>0</v>
      </c>
      <c r="L151" s="20">
        <f>L130*'IEPR 2021 Electricity_MidDemand'!J$67</f>
        <v>0</v>
      </c>
      <c r="M151" s="20">
        <f>M130*'IEPR 2021 Electricity_MidDemand'!K$67</f>
        <v>0</v>
      </c>
      <c r="N151" s="20">
        <f>N130*'IEPR 2021 Electricity_MidDemand'!L$67</f>
        <v>0</v>
      </c>
      <c r="O151" s="20">
        <f>O130*'IEPR 2021 Electricity_MidDemand'!M$67</f>
        <v>0</v>
      </c>
      <c r="P151" s="20">
        <f>P130*'IEPR 2021 Electricity_MidDemand'!N$67</f>
        <v>0</v>
      </c>
      <c r="Q151" s="20">
        <f>Q130*'IEPR 2021 Electricity_MidDemand'!O$67</f>
        <v>0</v>
      </c>
      <c r="R151" s="20">
        <f>R130*'IEPR 2021 Electricity_MidDemand'!P$67</f>
        <v>0</v>
      </c>
      <c r="S151" s="20">
        <f>S130*'IEPR 2021 Electricity_MidDemand'!Q$67</f>
        <v>0</v>
      </c>
      <c r="T151" s="20">
        <f>T130*'IEPR 2021 Electricity_MidDemand'!R$67</f>
        <v>0</v>
      </c>
      <c r="U151" s="20">
        <f>U130*'IEPR 2021 Electricity_MidDemand'!S$67</f>
        <v>0</v>
      </c>
      <c r="V151" s="20">
        <f>V130*'IEPR 2021 Electricity_MidDemand'!T$67</f>
        <v>0</v>
      </c>
      <c r="W151" s="20">
        <f>W130*'IEPR 2021 Electricity_MidDemand'!U$67</f>
        <v>0</v>
      </c>
      <c r="X151" s="20">
        <f>X130*'IEPR 2021 Electricity_MidDemand'!V$67</f>
        <v>0</v>
      </c>
      <c r="Y151" s="20">
        <f>Y130*'IEPR 2021 Electricity_MidDemand'!W$67</f>
        <v>0</v>
      </c>
      <c r="Z151" s="20">
        <f>Z130*'IEPR 2021 Electricity_MidDemand'!X$67</f>
        <v>0</v>
      </c>
      <c r="AA151" s="20">
        <f>AA130*'IEPR 2021 Electricity_MidDemand'!Y$67</f>
        <v>0</v>
      </c>
      <c r="AB151" s="20">
        <f>AB130*'IEPR 2021 Electricity_MidDemand'!Z$67</f>
        <v>0</v>
      </c>
      <c r="AC151" s="20">
        <f>AC130*'IEPR 2021 Electricity_MidDemand'!AA$67</f>
        <v>0</v>
      </c>
      <c r="AD151" s="20">
        <f>AD130*'IEPR 2021 Electricity_MidDemand'!AB$67</f>
        <v>0</v>
      </c>
      <c r="AE151" s="20">
        <f>AE130*'IEPR 2021 Electricity_MidDemand'!AC$67</f>
        <v>0</v>
      </c>
      <c r="AF151" s="20">
        <f>AF130*'IEPR 2021 Electricity_MidDemand'!AD$67</f>
        <v>0</v>
      </c>
      <c r="AG151" s="20">
        <f>AG130*'IEPR 2021 Electricity_MidDemand'!AE$67</f>
        <v>0</v>
      </c>
      <c r="AH151" s="20">
        <f>AH130*'IEPR 2021 Electricity_MidDemand'!AF$67</f>
        <v>0</v>
      </c>
    </row>
    <row r="152" spans="1:34" ht="14.25" customHeight="1" x14ac:dyDescent="0.25">
      <c r="A152" s="2"/>
      <c r="B152" s="2"/>
      <c r="C152" s="7" t="s">
        <v>410</v>
      </c>
      <c r="D152" s="20">
        <f>D131*'IEPR 2021 Electricity_MidDemand'!B$67</f>
        <v>0</v>
      </c>
      <c r="E152" s="20">
        <f>E131*'IEPR 2021 Electricity_MidDemand'!C$67</f>
        <v>0</v>
      </c>
      <c r="F152" s="20">
        <f>F131*'IEPR 2021 Electricity_MidDemand'!D$67</f>
        <v>0</v>
      </c>
      <c r="G152" s="20">
        <f>G131*'IEPR 2021 Electricity_MidDemand'!E$67</f>
        <v>0</v>
      </c>
      <c r="H152" s="20">
        <f>H131*'IEPR 2021 Electricity_MidDemand'!F$67</f>
        <v>0</v>
      </c>
      <c r="I152" s="20">
        <f>I131*'IEPR 2021 Electricity_MidDemand'!G$67</f>
        <v>0</v>
      </c>
      <c r="J152" s="20">
        <f>J131*'IEPR 2021 Electricity_MidDemand'!H$67</f>
        <v>0</v>
      </c>
      <c r="K152" s="20">
        <f>K131*'IEPR 2021 Electricity_MidDemand'!I$67</f>
        <v>0</v>
      </c>
      <c r="L152" s="20">
        <f>L131*'IEPR 2021 Electricity_MidDemand'!J$67</f>
        <v>0</v>
      </c>
      <c r="M152" s="20">
        <f>M131*'IEPR 2021 Electricity_MidDemand'!K$67</f>
        <v>0</v>
      </c>
      <c r="N152" s="20">
        <f>N131*'IEPR 2021 Electricity_MidDemand'!L$67</f>
        <v>0</v>
      </c>
      <c r="O152" s="20">
        <f>O131*'IEPR 2021 Electricity_MidDemand'!M$67</f>
        <v>0</v>
      </c>
      <c r="P152" s="20">
        <f>P131*'IEPR 2021 Electricity_MidDemand'!N$67</f>
        <v>0</v>
      </c>
      <c r="Q152" s="20">
        <f>Q131*'IEPR 2021 Electricity_MidDemand'!O$67</f>
        <v>0</v>
      </c>
      <c r="R152" s="20">
        <f>R131*'IEPR 2021 Electricity_MidDemand'!P$67</f>
        <v>0</v>
      </c>
      <c r="S152" s="20">
        <f>S131*'IEPR 2021 Electricity_MidDemand'!Q$67</f>
        <v>0</v>
      </c>
      <c r="T152" s="20">
        <f>T131*'IEPR 2021 Electricity_MidDemand'!R$67</f>
        <v>0</v>
      </c>
      <c r="U152" s="20">
        <f>U131*'IEPR 2021 Electricity_MidDemand'!S$67</f>
        <v>0</v>
      </c>
      <c r="V152" s="20">
        <f>V131*'IEPR 2021 Electricity_MidDemand'!T$67</f>
        <v>0</v>
      </c>
      <c r="W152" s="20">
        <f>W131*'IEPR 2021 Electricity_MidDemand'!U$67</f>
        <v>0</v>
      </c>
      <c r="X152" s="20">
        <f>X131*'IEPR 2021 Electricity_MidDemand'!V$67</f>
        <v>0</v>
      </c>
      <c r="Y152" s="20">
        <f>Y131*'IEPR 2021 Electricity_MidDemand'!W$67</f>
        <v>0</v>
      </c>
      <c r="Z152" s="20">
        <f>Z131*'IEPR 2021 Electricity_MidDemand'!X$67</f>
        <v>0</v>
      </c>
      <c r="AA152" s="20">
        <f>AA131*'IEPR 2021 Electricity_MidDemand'!Y$67</f>
        <v>0</v>
      </c>
      <c r="AB152" s="20">
        <f>AB131*'IEPR 2021 Electricity_MidDemand'!Z$67</f>
        <v>0</v>
      </c>
      <c r="AC152" s="20">
        <f>AC131*'IEPR 2021 Electricity_MidDemand'!AA$67</f>
        <v>0</v>
      </c>
      <c r="AD152" s="20">
        <f>AD131*'IEPR 2021 Electricity_MidDemand'!AB$67</f>
        <v>0</v>
      </c>
      <c r="AE152" s="20">
        <f>AE131*'IEPR 2021 Electricity_MidDemand'!AC$67</f>
        <v>0</v>
      </c>
      <c r="AF152" s="20">
        <f>AF131*'IEPR 2021 Electricity_MidDemand'!AD$67</f>
        <v>0</v>
      </c>
      <c r="AG152" s="20">
        <f>AG131*'IEPR 2021 Electricity_MidDemand'!AE$67</f>
        <v>0</v>
      </c>
      <c r="AH152" s="20">
        <f>AH131*'IEPR 2021 Electricity_MidDemand'!AF$67</f>
        <v>0</v>
      </c>
    </row>
    <row r="153" spans="1:34" ht="14.25" customHeight="1" x14ac:dyDescent="0.25">
      <c r="A153" s="2"/>
      <c r="B153" s="17" t="s">
        <v>252</v>
      </c>
      <c r="C153" s="7" t="s">
        <v>411</v>
      </c>
      <c r="D153" s="21">
        <f>D132*'IEPR 2021 Electricity_MidDemand'!B$67</f>
        <v>30010.375715874281</v>
      </c>
      <c r="E153" s="21">
        <f>E132*'IEPR 2021 Electricity_MidDemand'!C$67</f>
        <v>29558.080661056229</v>
      </c>
      <c r="F153" s="21">
        <f>F132*'IEPR 2021 Electricity_MidDemand'!D$67</f>
        <v>30337.613879397424</v>
      </c>
      <c r="G153" s="21">
        <f>G132*'IEPR 2021 Electricity_MidDemand'!E$67</f>
        <v>32472.39105145069</v>
      </c>
      <c r="H153" s="21">
        <f>H132*'IEPR 2021 Electricity_MidDemand'!F$67</f>
        <v>35032.480934516621</v>
      </c>
      <c r="I153" s="21">
        <f>I132*'IEPR 2021 Electricity_MidDemand'!G$67</f>
        <v>36656.476937413841</v>
      </c>
      <c r="J153" s="21">
        <f>J132*'IEPR 2021 Electricity_MidDemand'!H$67</f>
        <v>38288.106005690533</v>
      </c>
      <c r="K153" s="21">
        <f>K132*'IEPR 2021 Electricity_MidDemand'!I$67</f>
        <v>40006.995005253004</v>
      </c>
      <c r="L153" s="21">
        <f>L132*'IEPR 2021 Electricity_MidDemand'!J$67</f>
        <v>42045.278960253665</v>
      </c>
      <c r="M153" s="21">
        <f>M132*'IEPR 2021 Electricity_MidDemand'!K$67</f>
        <v>44005.547180345711</v>
      </c>
      <c r="N153" s="21">
        <f>N132*'IEPR 2021 Electricity_MidDemand'!L$67</f>
        <v>45695.406005027209</v>
      </c>
      <c r="O153" s="21">
        <f>O132*'IEPR 2021 Electricity_MidDemand'!M$67</f>
        <v>48118.115336538925</v>
      </c>
      <c r="P153" s="21">
        <f>P132*'IEPR 2021 Electricity_MidDemand'!N$67</f>
        <v>50693.216493139109</v>
      </c>
      <c r="Q153" s="21">
        <f>Q132*'IEPR 2021 Electricity_MidDemand'!O$67</f>
        <v>52924.518473533659</v>
      </c>
      <c r="R153" s="21">
        <f>R132*'IEPR 2021 Electricity_MidDemand'!P$67</f>
        <v>55117.761603709449</v>
      </c>
      <c r="S153" s="21">
        <f>S132*'IEPR 2021 Electricity_MidDemand'!Q$67</f>
        <v>57788.780838352344</v>
      </c>
      <c r="T153" s="21">
        <f>T132*'IEPR 2021 Electricity_MidDemand'!R$67</f>
        <v>59355.945440912408</v>
      </c>
      <c r="U153" s="21">
        <f>U132*'IEPR 2021 Electricity_MidDemand'!S$67</f>
        <v>61708.927848951163</v>
      </c>
      <c r="V153" s="21">
        <f>V132*'IEPR 2021 Electricity_MidDemand'!T$67</f>
        <v>63500.924833495192</v>
      </c>
      <c r="W153" s="21">
        <f>W132*'IEPR 2021 Electricity_MidDemand'!U$67</f>
        <v>65649.46830555101</v>
      </c>
      <c r="X153" s="21">
        <f>X132*'IEPR 2021 Electricity_MidDemand'!V$67</f>
        <v>67863.79952150445</v>
      </c>
      <c r="Y153" s="21">
        <f>Y132*'IEPR 2021 Electricity_MidDemand'!W$67</f>
        <v>69820.590998609099</v>
      </c>
      <c r="Z153" s="21">
        <f>Z132*'IEPR 2021 Electricity_MidDemand'!X$67</f>
        <v>71722.789903311874</v>
      </c>
      <c r="AA153" s="21">
        <f>AA132*'IEPR 2021 Electricity_MidDemand'!Y$67</f>
        <v>73626.374167424903</v>
      </c>
      <c r="AB153" s="21">
        <f>AB132*'IEPR 2021 Electricity_MidDemand'!Z$67</f>
        <v>75277.048568450962</v>
      </c>
      <c r="AC153" s="21">
        <f>AC132*'IEPR 2021 Electricity_MidDemand'!AA$67</f>
        <v>77095.893530070796</v>
      </c>
      <c r="AD153" s="21">
        <f>AD132*'IEPR 2021 Electricity_MidDemand'!AB$67</f>
        <v>78430.101583679003</v>
      </c>
      <c r="AE153" s="21">
        <f>AE132*'IEPR 2021 Electricity_MidDemand'!AC$67</f>
        <v>79911.221170347038</v>
      </c>
      <c r="AF153" s="21">
        <f>AF132*'IEPR 2021 Electricity_MidDemand'!AD$67</f>
        <v>81494.853235972521</v>
      </c>
      <c r="AG153" s="21">
        <f>AG132*'IEPR 2021 Electricity_MidDemand'!AE$67</f>
        <v>83298.55940165522</v>
      </c>
      <c r="AH153" s="21">
        <f>AH132*'IEPR 2021 Electricity_MidDemand'!AF$67</f>
        <v>84768.912614769739</v>
      </c>
    </row>
    <row r="154" spans="1:34" ht="14.25" customHeight="1" x14ac:dyDescent="0.25">
      <c r="A154" s="2"/>
      <c r="B154" s="2"/>
      <c r="C154" s="7" t="s">
        <v>412</v>
      </c>
      <c r="D154" s="20">
        <f>D133*'IEPR 2021 Electricity_MidDemand'!B$67</f>
        <v>0</v>
      </c>
      <c r="E154" s="20">
        <f>E133*'IEPR 2021 Electricity_MidDemand'!C$67</f>
        <v>0</v>
      </c>
      <c r="F154" s="20">
        <f>F133*'IEPR 2021 Electricity_MidDemand'!D$67</f>
        <v>0</v>
      </c>
      <c r="G154" s="20">
        <f>G133*'IEPR 2021 Electricity_MidDemand'!E$67</f>
        <v>0</v>
      </c>
      <c r="H154" s="20">
        <f>H133*'IEPR 2021 Electricity_MidDemand'!F$67</f>
        <v>0</v>
      </c>
      <c r="I154" s="20">
        <f>I133*'IEPR 2021 Electricity_MidDemand'!G$67</f>
        <v>0</v>
      </c>
      <c r="J154" s="20">
        <f>J133*'IEPR 2021 Electricity_MidDemand'!H$67</f>
        <v>0</v>
      </c>
      <c r="K154" s="20">
        <f>K133*'IEPR 2021 Electricity_MidDemand'!I$67</f>
        <v>0</v>
      </c>
      <c r="L154" s="20">
        <f>L133*'IEPR 2021 Electricity_MidDemand'!J$67</f>
        <v>0</v>
      </c>
      <c r="M154" s="20">
        <f>M133*'IEPR 2021 Electricity_MidDemand'!K$67</f>
        <v>0</v>
      </c>
      <c r="N154" s="20">
        <f>N133*'IEPR 2021 Electricity_MidDemand'!L$67</f>
        <v>0</v>
      </c>
      <c r="O154" s="20">
        <f>O133*'IEPR 2021 Electricity_MidDemand'!M$67</f>
        <v>0</v>
      </c>
      <c r="P154" s="20">
        <f>P133*'IEPR 2021 Electricity_MidDemand'!N$67</f>
        <v>0</v>
      </c>
      <c r="Q154" s="20">
        <f>Q133*'IEPR 2021 Electricity_MidDemand'!O$67</f>
        <v>0</v>
      </c>
      <c r="R154" s="20">
        <f>R133*'IEPR 2021 Electricity_MidDemand'!P$67</f>
        <v>0</v>
      </c>
      <c r="S154" s="20">
        <f>S133*'IEPR 2021 Electricity_MidDemand'!Q$67</f>
        <v>0</v>
      </c>
      <c r="T154" s="20">
        <f>T133*'IEPR 2021 Electricity_MidDemand'!R$67</f>
        <v>0</v>
      </c>
      <c r="U154" s="20">
        <f>U133*'IEPR 2021 Electricity_MidDemand'!S$67</f>
        <v>0</v>
      </c>
      <c r="V154" s="20">
        <f>V133*'IEPR 2021 Electricity_MidDemand'!T$67</f>
        <v>0</v>
      </c>
      <c r="W154" s="20">
        <f>W133*'IEPR 2021 Electricity_MidDemand'!U$67</f>
        <v>0</v>
      </c>
      <c r="X154" s="20">
        <f>X133*'IEPR 2021 Electricity_MidDemand'!V$67</f>
        <v>0</v>
      </c>
      <c r="Y154" s="20">
        <f>Y133*'IEPR 2021 Electricity_MidDemand'!W$67</f>
        <v>0</v>
      </c>
      <c r="Z154" s="20">
        <f>Z133*'IEPR 2021 Electricity_MidDemand'!X$67</f>
        <v>0</v>
      </c>
      <c r="AA154" s="20">
        <f>AA133*'IEPR 2021 Electricity_MidDemand'!Y$67</f>
        <v>0</v>
      </c>
      <c r="AB154" s="20">
        <f>AB133*'IEPR 2021 Electricity_MidDemand'!Z$67</f>
        <v>0</v>
      </c>
      <c r="AC154" s="20">
        <f>AC133*'IEPR 2021 Electricity_MidDemand'!AA$67</f>
        <v>0</v>
      </c>
      <c r="AD154" s="20">
        <f>AD133*'IEPR 2021 Electricity_MidDemand'!AB$67</f>
        <v>0</v>
      </c>
      <c r="AE154" s="20">
        <f>AE133*'IEPR 2021 Electricity_MidDemand'!AC$67</f>
        <v>0</v>
      </c>
      <c r="AF154" s="20">
        <f>AF133*'IEPR 2021 Electricity_MidDemand'!AD$67</f>
        <v>0</v>
      </c>
      <c r="AG154" s="20">
        <f>AG133*'IEPR 2021 Electricity_MidDemand'!AE$67</f>
        <v>0</v>
      </c>
      <c r="AH154" s="20">
        <f>AH133*'IEPR 2021 Electricity_MidDemand'!AF$67</f>
        <v>0</v>
      </c>
    </row>
    <row r="155" spans="1:34" ht="14.25" customHeight="1" x14ac:dyDescent="0.25">
      <c r="A155" s="2"/>
      <c r="B155" s="2"/>
      <c r="C155" s="7" t="s">
        <v>413</v>
      </c>
      <c r="D155" s="20">
        <f>D134*'IEPR 2021 Electricity_MidDemand'!B$67</f>
        <v>0</v>
      </c>
      <c r="E155" s="20">
        <f>E134*'IEPR 2021 Electricity_MidDemand'!C$67</f>
        <v>0</v>
      </c>
      <c r="F155" s="20">
        <f>F134*'IEPR 2021 Electricity_MidDemand'!D$67</f>
        <v>0</v>
      </c>
      <c r="G155" s="20">
        <f>G134*'IEPR 2021 Electricity_MidDemand'!E$67</f>
        <v>0</v>
      </c>
      <c r="H155" s="20">
        <f>H134*'IEPR 2021 Electricity_MidDemand'!F$67</f>
        <v>0</v>
      </c>
      <c r="I155" s="20">
        <f>I134*'IEPR 2021 Electricity_MidDemand'!G$67</f>
        <v>0</v>
      </c>
      <c r="J155" s="20">
        <f>J134*'IEPR 2021 Electricity_MidDemand'!H$67</f>
        <v>0</v>
      </c>
      <c r="K155" s="20">
        <f>K134*'IEPR 2021 Electricity_MidDemand'!I$67</f>
        <v>0</v>
      </c>
      <c r="L155" s="20">
        <f>L134*'IEPR 2021 Electricity_MidDemand'!J$67</f>
        <v>0</v>
      </c>
      <c r="M155" s="20">
        <f>M134*'IEPR 2021 Electricity_MidDemand'!K$67</f>
        <v>0</v>
      </c>
      <c r="N155" s="20">
        <f>N134*'IEPR 2021 Electricity_MidDemand'!L$67</f>
        <v>0</v>
      </c>
      <c r="O155" s="20">
        <f>O134*'IEPR 2021 Electricity_MidDemand'!M$67</f>
        <v>0</v>
      </c>
      <c r="P155" s="20">
        <f>P134*'IEPR 2021 Electricity_MidDemand'!N$67</f>
        <v>0</v>
      </c>
      <c r="Q155" s="20">
        <f>Q134*'IEPR 2021 Electricity_MidDemand'!O$67</f>
        <v>0</v>
      </c>
      <c r="R155" s="20">
        <f>R134*'IEPR 2021 Electricity_MidDemand'!P$67</f>
        <v>0</v>
      </c>
      <c r="S155" s="20">
        <f>S134*'IEPR 2021 Electricity_MidDemand'!Q$67</f>
        <v>0</v>
      </c>
      <c r="T155" s="20">
        <f>T134*'IEPR 2021 Electricity_MidDemand'!R$67</f>
        <v>0</v>
      </c>
      <c r="U155" s="20">
        <f>U134*'IEPR 2021 Electricity_MidDemand'!S$67</f>
        <v>0</v>
      </c>
      <c r="V155" s="20">
        <f>V134*'IEPR 2021 Electricity_MidDemand'!T$67</f>
        <v>0</v>
      </c>
      <c r="W155" s="20">
        <f>W134*'IEPR 2021 Electricity_MidDemand'!U$67</f>
        <v>0</v>
      </c>
      <c r="X155" s="20">
        <f>X134*'IEPR 2021 Electricity_MidDemand'!V$67</f>
        <v>0</v>
      </c>
      <c r="Y155" s="20">
        <f>Y134*'IEPR 2021 Electricity_MidDemand'!W$67</f>
        <v>0</v>
      </c>
      <c r="Z155" s="20">
        <f>Z134*'IEPR 2021 Electricity_MidDemand'!X$67</f>
        <v>0</v>
      </c>
      <c r="AA155" s="20">
        <f>AA134*'IEPR 2021 Electricity_MidDemand'!Y$67</f>
        <v>0</v>
      </c>
      <c r="AB155" s="20">
        <f>AB134*'IEPR 2021 Electricity_MidDemand'!Z$67</f>
        <v>0</v>
      </c>
      <c r="AC155" s="20">
        <f>AC134*'IEPR 2021 Electricity_MidDemand'!AA$67</f>
        <v>0</v>
      </c>
      <c r="AD155" s="20">
        <f>AD134*'IEPR 2021 Electricity_MidDemand'!AB$67</f>
        <v>0</v>
      </c>
      <c r="AE155" s="20">
        <f>AE134*'IEPR 2021 Electricity_MidDemand'!AC$67</f>
        <v>0</v>
      </c>
      <c r="AF155" s="20">
        <f>AF134*'IEPR 2021 Electricity_MidDemand'!AD$67</f>
        <v>0</v>
      </c>
      <c r="AG155" s="20">
        <f>AG134*'IEPR 2021 Electricity_MidDemand'!AE$67</f>
        <v>0</v>
      </c>
      <c r="AH155" s="20">
        <f>AH134*'IEPR 2021 Electricity_MidDemand'!AF$67</f>
        <v>0</v>
      </c>
    </row>
    <row r="156" spans="1:34" ht="14.25" customHeight="1" x14ac:dyDescent="0.25">
      <c r="A156" s="2"/>
      <c r="B156" s="2"/>
      <c r="C156" s="7" t="s">
        <v>414</v>
      </c>
      <c r="D156" s="20">
        <f>D135*'IEPR 2021 Electricity_MidDemand'!B$67</f>
        <v>0</v>
      </c>
      <c r="E156" s="20">
        <f>E135*'IEPR 2021 Electricity_MidDemand'!C$67</f>
        <v>0</v>
      </c>
      <c r="F156" s="20">
        <f>F135*'IEPR 2021 Electricity_MidDemand'!D$67</f>
        <v>0</v>
      </c>
      <c r="G156" s="20">
        <f>G135*'IEPR 2021 Electricity_MidDemand'!E$67</f>
        <v>0</v>
      </c>
      <c r="H156" s="20">
        <f>H135*'IEPR 2021 Electricity_MidDemand'!F$67</f>
        <v>0</v>
      </c>
      <c r="I156" s="20">
        <f>I135*'IEPR 2021 Electricity_MidDemand'!G$67</f>
        <v>0</v>
      </c>
      <c r="J156" s="20">
        <f>J135*'IEPR 2021 Electricity_MidDemand'!H$67</f>
        <v>0</v>
      </c>
      <c r="K156" s="20">
        <f>K135*'IEPR 2021 Electricity_MidDemand'!I$67</f>
        <v>0</v>
      </c>
      <c r="L156" s="20">
        <f>L135*'IEPR 2021 Electricity_MidDemand'!J$67</f>
        <v>0</v>
      </c>
      <c r="M156" s="20">
        <f>M135*'IEPR 2021 Electricity_MidDemand'!K$67</f>
        <v>0</v>
      </c>
      <c r="N156" s="20">
        <f>N135*'IEPR 2021 Electricity_MidDemand'!L$67</f>
        <v>0</v>
      </c>
      <c r="O156" s="20">
        <f>O135*'IEPR 2021 Electricity_MidDemand'!M$67</f>
        <v>0</v>
      </c>
      <c r="P156" s="20">
        <f>P135*'IEPR 2021 Electricity_MidDemand'!N$67</f>
        <v>0</v>
      </c>
      <c r="Q156" s="20">
        <f>Q135*'IEPR 2021 Electricity_MidDemand'!O$67</f>
        <v>0</v>
      </c>
      <c r="R156" s="20">
        <f>R135*'IEPR 2021 Electricity_MidDemand'!P$67</f>
        <v>0</v>
      </c>
      <c r="S156" s="20">
        <f>S135*'IEPR 2021 Electricity_MidDemand'!Q$67</f>
        <v>0</v>
      </c>
      <c r="T156" s="20">
        <f>T135*'IEPR 2021 Electricity_MidDemand'!R$67</f>
        <v>0</v>
      </c>
      <c r="U156" s="20">
        <f>U135*'IEPR 2021 Electricity_MidDemand'!S$67</f>
        <v>0</v>
      </c>
      <c r="V156" s="20">
        <f>V135*'IEPR 2021 Electricity_MidDemand'!T$67</f>
        <v>0</v>
      </c>
      <c r="W156" s="20">
        <f>W135*'IEPR 2021 Electricity_MidDemand'!U$67</f>
        <v>0</v>
      </c>
      <c r="X156" s="20">
        <f>X135*'IEPR 2021 Electricity_MidDemand'!V$67</f>
        <v>0</v>
      </c>
      <c r="Y156" s="20">
        <f>Y135*'IEPR 2021 Electricity_MidDemand'!W$67</f>
        <v>0</v>
      </c>
      <c r="Z156" s="20">
        <f>Z135*'IEPR 2021 Electricity_MidDemand'!X$67</f>
        <v>0</v>
      </c>
      <c r="AA156" s="20">
        <f>AA135*'IEPR 2021 Electricity_MidDemand'!Y$67</f>
        <v>0</v>
      </c>
      <c r="AB156" s="20">
        <f>AB135*'IEPR 2021 Electricity_MidDemand'!Z$67</f>
        <v>0</v>
      </c>
      <c r="AC156" s="20">
        <f>AC135*'IEPR 2021 Electricity_MidDemand'!AA$67</f>
        <v>0</v>
      </c>
      <c r="AD156" s="20">
        <f>AD135*'IEPR 2021 Electricity_MidDemand'!AB$67</f>
        <v>0</v>
      </c>
      <c r="AE156" s="20">
        <f>AE135*'IEPR 2021 Electricity_MidDemand'!AC$67</f>
        <v>0</v>
      </c>
      <c r="AF156" s="20">
        <f>AF135*'IEPR 2021 Electricity_MidDemand'!AD$67</f>
        <v>0</v>
      </c>
      <c r="AG156" s="20">
        <f>AG135*'IEPR 2021 Electricity_MidDemand'!AE$67</f>
        <v>0</v>
      </c>
      <c r="AH156" s="20">
        <f>AH135*'IEPR 2021 Electricity_MidDemand'!AF$67</f>
        <v>0</v>
      </c>
    </row>
    <row r="157" spans="1:34" ht="14.25" customHeight="1" x14ac:dyDescent="0.25">
      <c r="A157" s="2"/>
      <c r="B157" s="2"/>
      <c r="C157" s="7" t="s">
        <v>415</v>
      </c>
      <c r="D157" s="20">
        <f>D136*'IEPR 2021 Electricity_MidDemand'!B$67</f>
        <v>0</v>
      </c>
      <c r="E157" s="20">
        <f>E136*'IEPR 2021 Electricity_MidDemand'!C$67</f>
        <v>0</v>
      </c>
      <c r="F157" s="20">
        <f>F136*'IEPR 2021 Electricity_MidDemand'!D$67</f>
        <v>0</v>
      </c>
      <c r="G157" s="20">
        <f>G136*'IEPR 2021 Electricity_MidDemand'!E$67</f>
        <v>0</v>
      </c>
      <c r="H157" s="20">
        <f>H136*'IEPR 2021 Electricity_MidDemand'!F$67</f>
        <v>0</v>
      </c>
      <c r="I157" s="20">
        <f>I136*'IEPR 2021 Electricity_MidDemand'!G$67</f>
        <v>0</v>
      </c>
      <c r="J157" s="20">
        <f>J136*'IEPR 2021 Electricity_MidDemand'!H$67</f>
        <v>0</v>
      </c>
      <c r="K157" s="20">
        <f>K136*'IEPR 2021 Electricity_MidDemand'!I$67</f>
        <v>0</v>
      </c>
      <c r="L157" s="20">
        <f>L136*'IEPR 2021 Electricity_MidDemand'!J$67</f>
        <v>0</v>
      </c>
      <c r="M157" s="20">
        <f>M136*'IEPR 2021 Electricity_MidDemand'!K$67</f>
        <v>0</v>
      </c>
      <c r="N157" s="20">
        <f>N136*'IEPR 2021 Electricity_MidDemand'!L$67</f>
        <v>0</v>
      </c>
      <c r="O157" s="20">
        <f>O136*'IEPR 2021 Electricity_MidDemand'!M$67</f>
        <v>0</v>
      </c>
      <c r="P157" s="20">
        <f>P136*'IEPR 2021 Electricity_MidDemand'!N$67</f>
        <v>0</v>
      </c>
      <c r="Q157" s="20">
        <f>Q136*'IEPR 2021 Electricity_MidDemand'!O$67</f>
        <v>0</v>
      </c>
      <c r="R157" s="20">
        <f>R136*'IEPR 2021 Electricity_MidDemand'!P$67</f>
        <v>0</v>
      </c>
      <c r="S157" s="20">
        <f>S136*'IEPR 2021 Electricity_MidDemand'!Q$67</f>
        <v>0</v>
      </c>
      <c r="T157" s="20">
        <f>T136*'IEPR 2021 Electricity_MidDemand'!R$67</f>
        <v>0</v>
      </c>
      <c r="U157" s="20">
        <f>U136*'IEPR 2021 Electricity_MidDemand'!S$67</f>
        <v>0</v>
      </c>
      <c r="V157" s="20">
        <f>V136*'IEPR 2021 Electricity_MidDemand'!T$67</f>
        <v>0</v>
      </c>
      <c r="W157" s="20">
        <f>W136*'IEPR 2021 Electricity_MidDemand'!U$67</f>
        <v>0</v>
      </c>
      <c r="X157" s="20">
        <f>X136*'IEPR 2021 Electricity_MidDemand'!V$67</f>
        <v>0</v>
      </c>
      <c r="Y157" s="20">
        <f>Y136*'IEPR 2021 Electricity_MidDemand'!W$67</f>
        <v>0</v>
      </c>
      <c r="Z157" s="20">
        <f>Z136*'IEPR 2021 Electricity_MidDemand'!X$67</f>
        <v>0</v>
      </c>
      <c r="AA157" s="20">
        <f>AA136*'IEPR 2021 Electricity_MidDemand'!Y$67</f>
        <v>0</v>
      </c>
      <c r="AB157" s="20">
        <f>AB136*'IEPR 2021 Electricity_MidDemand'!Z$67</f>
        <v>0</v>
      </c>
      <c r="AC157" s="20">
        <f>AC136*'IEPR 2021 Electricity_MidDemand'!AA$67</f>
        <v>0</v>
      </c>
      <c r="AD157" s="20">
        <f>AD136*'IEPR 2021 Electricity_MidDemand'!AB$67</f>
        <v>0</v>
      </c>
      <c r="AE157" s="20">
        <f>AE136*'IEPR 2021 Electricity_MidDemand'!AC$67</f>
        <v>0</v>
      </c>
      <c r="AF157" s="20">
        <f>AF136*'IEPR 2021 Electricity_MidDemand'!AD$67</f>
        <v>0</v>
      </c>
      <c r="AG157" s="20">
        <f>AG136*'IEPR 2021 Electricity_MidDemand'!AE$67</f>
        <v>0</v>
      </c>
      <c r="AH157" s="20">
        <f>AH136*'IEPR 2021 Electricity_MidDemand'!AF$67</f>
        <v>0</v>
      </c>
    </row>
    <row r="158" spans="1:34" ht="14.25" customHeight="1" x14ac:dyDescent="0.25">
      <c r="A158" s="2"/>
      <c r="B158" s="2"/>
      <c r="C158" s="7" t="s">
        <v>416</v>
      </c>
      <c r="D158" s="20">
        <f>D137*'IEPR 2021 Electricity_MidDemand'!B$67</f>
        <v>0</v>
      </c>
      <c r="E158" s="20">
        <f>E137*'IEPR 2021 Electricity_MidDemand'!C$67</f>
        <v>0</v>
      </c>
      <c r="F158" s="20">
        <f>F137*'IEPR 2021 Electricity_MidDemand'!D$67</f>
        <v>0</v>
      </c>
      <c r="G158" s="20">
        <f>G137*'IEPR 2021 Electricity_MidDemand'!E$67</f>
        <v>0</v>
      </c>
      <c r="H158" s="20">
        <f>H137*'IEPR 2021 Electricity_MidDemand'!F$67</f>
        <v>0</v>
      </c>
      <c r="I158" s="20">
        <f>I137*'IEPR 2021 Electricity_MidDemand'!G$67</f>
        <v>0</v>
      </c>
      <c r="J158" s="20">
        <f>J137*'IEPR 2021 Electricity_MidDemand'!H$67</f>
        <v>0</v>
      </c>
      <c r="K158" s="20">
        <f>K137*'IEPR 2021 Electricity_MidDemand'!I$67</f>
        <v>0</v>
      </c>
      <c r="L158" s="20">
        <f>L137*'IEPR 2021 Electricity_MidDemand'!J$67</f>
        <v>0</v>
      </c>
      <c r="M158" s="20">
        <f>M137*'IEPR 2021 Electricity_MidDemand'!K$67</f>
        <v>0</v>
      </c>
      <c r="N158" s="20">
        <f>N137*'IEPR 2021 Electricity_MidDemand'!L$67</f>
        <v>0</v>
      </c>
      <c r="O158" s="20">
        <f>O137*'IEPR 2021 Electricity_MidDemand'!M$67</f>
        <v>0</v>
      </c>
      <c r="P158" s="20">
        <f>P137*'IEPR 2021 Electricity_MidDemand'!N$67</f>
        <v>0</v>
      </c>
      <c r="Q158" s="20">
        <f>Q137*'IEPR 2021 Electricity_MidDemand'!O$67</f>
        <v>0</v>
      </c>
      <c r="R158" s="20">
        <f>R137*'IEPR 2021 Electricity_MidDemand'!P$67</f>
        <v>0</v>
      </c>
      <c r="S158" s="20">
        <f>S137*'IEPR 2021 Electricity_MidDemand'!Q$67</f>
        <v>0</v>
      </c>
      <c r="T158" s="20">
        <f>T137*'IEPR 2021 Electricity_MidDemand'!R$67</f>
        <v>0</v>
      </c>
      <c r="U158" s="20">
        <f>U137*'IEPR 2021 Electricity_MidDemand'!S$67</f>
        <v>0</v>
      </c>
      <c r="V158" s="20">
        <f>V137*'IEPR 2021 Electricity_MidDemand'!T$67</f>
        <v>0</v>
      </c>
      <c r="W158" s="20">
        <f>W137*'IEPR 2021 Electricity_MidDemand'!U$67</f>
        <v>0</v>
      </c>
      <c r="X158" s="20">
        <f>X137*'IEPR 2021 Electricity_MidDemand'!V$67</f>
        <v>0</v>
      </c>
      <c r="Y158" s="20">
        <f>Y137*'IEPR 2021 Electricity_MidDemand'!W$67</f>
        <v>0</v>
      </c>
      <c r="Z158" s="20">
        <f>Z137*'IEPR 2021 Electricity_MidDemand'!X$67</f>
        <v>0</v>
      </c>
      <c r="AA158" s="20">
        <f>AA137*'IEPR 2021 Electricity_MidDemand'!Y$67</f>
        <v>0</v>
      </c>
      <c r="AB158" s="20">
        <f>AB137*'IEPR 2021 Electricity_MidDemand'!Z$67</f>
        <v>0</v>
      </c>
      <c r="AC158" s="20">
        <f>AC137*'IEPR 2021 Electricity_MidDemand'!AA$67</f>
        <v>0</v>
      </c>
      <c r="AD158" s="20">
        <f>AD137*'IEPR 2021 Electricity_MidDemand'!AB$67</f>
        <v>0</v>
      </c>
      <c r="AE158" s="20">
        <f>AE137*'IEPR 2021 Electricity_MidDemand'!AC$67</f>
        <v>0</v>
      </c>
      <c r="AF158" s="20">
        <f>AF137*'IEPR 2021 Electricity_MidDemand'!AD$67</f>
        <v>0</v>
      </c>
      <c r="AG158" s="20">
        <f>AG137*'IEPR 2021 Electricity_MidDemand'!AE$67</f>
        <v>0</v>
      </c>
      <c r="AH158" s="20">
        <f>AH137*'IEPR 2021 Electricity_MidDemand'!AF$67</f>
        <v>0</v>
      </c>
    </row>
    <row r="159" spans="1:34" ht="14.25" customHeight="1" x14ac:dyDescent="0.25">
      <c r="A159" s="2"/>
      <c r="B159" s="2"/>
      <c r="C159" s="7" t="s">
        <v>417</v>
      </c>
      <c r="D159" s="20">
        <f>D138*'IEPR 2021 Electricity_MidDemand'!B$67</f>
        <v>0</v>
      </c>
      <c r="E159" s="20">
        <f>E138*'IEPR 2021 Electricity_MidDemand'!C$67</f>
        <v>0</v>
      </c>
      <c r="F159" s="20">
        <f>F138*'IEPR 2021 Electricity_MidDemand'!D$67</f>
        <v>0</v>
      </c>
      <c r="G159" s="20">
        <f>G138*'IEPR 2021 Electricity_MidDemand'!E$67</f>
        <v>0</v>
      </c>
      <c r="H159" s="20">
        <f>H138*'IEPR 2021 Electricity_MidDemand'!F$67</f>
        <v>0</v>
      </c>
      <c r="I159" s="20">
        <f>I138*'IEPR 2021 Electricity_MidDemand'!G$67</f>
        <v>0</v>
      </c>
      <c r="J159" s="20">
        <f>J138*'IEPR 2021 Electricity_MidDemand'!H$67</f>
        <v>0</v>
      </c>
      <c r="K159" s="20">
        <f>K138*'IEPR 2021 Electricity_MidDemand'!I$67</f>
        <v>0</v>
      </c>
      <c r="L159" s="20">
        <f>L138*'IEPR 2021 Electricity_MidDemand'!J$67</f>
        <v>0</v>
      </c>
      <c r="M159" s="20">
        <f>M138*'IEPR 2021 Electricity_MidDemand'!K$67</f>
        <v>0</v>
      </c>
      <c r="N159" s="20">
        <f>N138*'IEPR 2021 Electricity_MidDemand'!L$67</f>
        <v>0</v>
      </c>
      <c r="O159" s="20">
        <f>O138*'IEPR 2021 Electricity_MidDemand'!M$67</f>
        <v>0</v>
      </c>
      <c r="P159" s="20">
        <f>P138*'IEPR 2021 Electricity_MidDemand'!N$67</f>
        <v>0</v>
      </c>
      <c r="Q159" s="20">
        <f>Q138*'IEPR 2021 Electricity_MidDemand'!O$67</f>
        <v>0</v>
      </c>
      <c r="R159" s="20">
        <f>R138*'IEPR 2021 Electricity_MidDemand'!P$67</f>
        <v>0</v>
      </c>
      <c r="S159" s="20">
        <f>S138*'IEPR 2021 Electricity_MidDemand'!Q$67</f>
        <v>0</v>
      </c>
      <c r="T159" s="20">
        <f>T138*'IEPR 2021 Electricity_MidDemand'!R$67</f>
        <v>0</v>
      </c>
      <c r="U159" s="20">
        <f>U138*'IEPR 2021 Electricity_MidDemand'!S$67</f>
        <v>0</v>
      </c>
      <c r="V159" s="20">
        <f>V138*'IEPR 2021 Electricity_MidDemand'!T$67</f>
        <v>0</v>
      </c>
      <c r="W159" s="20">
        <f>W138*'IEPR 2021 Electricity_MidDemand'!U$67</f>
        <v>0</v>
      </c>
      <c r="X159" s="20">
        <f>X138*'IEPR 2021 Electricity_MidDemand'!V$67</f>
        <v>0</v>
      </c>
      <c r="Y159" s="20">
        <f>Y138*'IEPR 2021 Electricity_MidDemand'!W$67</f>
        <v>0</v>
      </c>
      <c r="Z159" s="20">
        <f>Z138*'IEPR 2021 Electricity_MidDemand'!X$67</f>
        <v>0</v>
      </c>
      <c r="AA159" s="20">
        <f>AA138*'IEPR 2021 Electricity_MidDemand'!Y$67</f>
        <v>0</v>
      </c>
      <c r="AB159" s="20">
        <f>AB138*'IEPR 2021 Electricity_MidDemand'!Z$67</f>
        <v>0</v>
      </c>
      <c r="AC159" s="20">
        <f>AC138*'IEPR 2021 Electricity_MidDemand'!AA$67</f>
        <v>0</v>
      </c>
      <c r="AD159" s="20">
        <f>AD138*'IEPR 2021 Electricity_MidDemand'!AB$67</f>
        <v>0</v>
      </c>
      <c r="AE159" s="20">
        <f>AE138*'IEPR 2021 Electricity_MidDemand'!AC$67</f>
        <v>0</v>
      </c>
      <c r="AF159" s="20">
        <f>AF138*'IEPR 2021 Electricity_MidDemand'!AD$67</f>
        <v>0</v>
      </c>
      <c r="AG159" s="20">
        <f>AG138*'IEPR 2021 Electricity_MidDemand'!AE$67</f>
        <v>0</v>
      </c>
      <c r="AH159" s="20">
        <f>AH138*'IEPR 2021 Electricity_MidDemand'!AF$67</f>
        <v>0</v>
      </c>
    </row>
    <row r="160" spans="1:34" ht="14.25" customHeight="1" x14ac:dyDescent="0.25">
      <c r="A160" s="2"/>
      <c r="B160" s="2"/>
      <c r="C160" s="2"/>
    </row>
    <row r="161" spans="1:3" ht="14.25" customHeight="1" x14ac:dyDescent="0.25">
      <c r="A161" s="2"/>
      <c r="B161" s="2"/>
      <c r="C161" s="2"/>
    </row>
    <row r="162" spans="1:3" ht="14.25" customHeight="1" x14ac:dyDescent="0.25">
      <c r="A162" s="2"/>
      <c r="B162" s="2"/>
      <c r="C162" s="2"/>
    </row>
    <row r="163" spans="1:3" ht="14.25" customHeight="1" x14ac:dyDescent="0.25">
      <c r="A163" s="2"/>
      <c r="B163" s="2"/>
      <c r="C163" s="2"/>
    </row>
    <row r="164" spans="1:3" ht="14.25" customHeight="1" x14ac:dyDescent="0.25">
      <c r="A164" s="2"/>
      <c r="B164" s="2"/>
      <c r="C164" s="2"/>
    </row>
    <row r="165" spans="1:3" ht="14.25" customHeight="1" x14ac:dyDescent="0.25">
      <c r="A165" s="2"/>
      <c r="B165" s="2"/>
      <c r="C165" s="2"/>
    </row>
    <row r="166" spans="1:3" ht="14.25" customHeight="1" x14ac:dyDescent="0.25">
      <c r="A166" s="2"/>
      <c r="B166" s="2"/>
      <c r="C166" s="2"/>
    </row>
    <row r="167" spans="1:3" ht="14.25" customHeight="1" x14ac:dyDescent="0.25">
      <c r="A167" s="2"/>
      <c r="B167" s="2"/>
      <c r="C167" s="2"/>
    </row>
    <row r="168" spans="1:3" ht="14.25" customHeight="1" x14ac:dyDescent="0.25">
      <c r="A168" s="2"/>
      <c r="B168" s="2"/>
      <c r="C168" s="2"/>
    </row>
    <row r="169" spans="1:3" ht="14.25" customHeight="1" x14ac:dyDescent="0.25">
      <c r="A169" s="2"/>
      <c r="B169" s="2"/>
      <c r="C169" s="2"/>
    </row>
    <row r="170" spans="1:3" ht="14.25" customHeight="1" x14ac:dyDescent="0.25">
      <c r="A170" s="2"/>
      <c r="B170" s="2"/>
      <c r="C170" s="2"/>
    </row>
    <row r="171" spans="1:3" ht="14.25" customHeight="1" x14ac:dyDescent="0.25">
      <c r="A171" s="2"/>
      <c r="B171" s="2"/>
      <c r="C171" s="2"/>
    </row>
    <row r="172" spans="1:3" ht="14.25" customHeight="1" x14ac:dyDescent="0.25">
      <c r="A172" s="2"/>
      <c r="B172" s="2"/>
      <c r="C172" s="2"/>
    </row>
    <row r="173" spans="1:3" ht="14.25" customHeight="1" x14ac:dyDescent="0.25">
      <c r="A173" s="2"/>
      <c r="B173" s="2"/>
      <c r="C173" s="2"/>
    </row>
    <row r="174" spans="1:3" ht="14.25" customHeight="1" x14ac:dyDescent="0.25">
      <c r="A174" s="2"/>
      <c r="B174" s="2"/>
      <c r="C174" s="2"/>
    </row>
    <row r="175" spans="1:3" ht="14.25" customHeight="1" x14ac:dyDescent="0.25">
      <c r="A175" s="2"/>
      <c r="B175" s="2"/>
      <c r="C175" s="2"/>
    </row>
    <row r="176" spans="1:3" ht="14.25" customHeight="1" x14ac:dyDescent="0.25">
      <c r="A176" s="2"/>
      <c r="B176" s="2"/>
      <c r="C176" s="2"/>
    </row>
    <row r="177" spans="1:3" ht="14.25" customHeight="1" x14ac:dyDescent="0.25">
      <c r="A177" s="2"/>
      <c r="B177" s="2"/>
      <c r="C177" s="2"/>
    </row>
    <row r="178" spans="1:3" ht="14.25" customHeight="1" x14ac:dyDescent="0.25">
      <c r="A178" s="2"/>
      <c r="B178" s="2"/>
      <c r="C178" s="2"/>
    </row>
    <row r="179" spans="1:3" ht="14.25" customHeight="1" x14ac:dyDescent="0.25">
      <c r="A179" s="2"/>
      <c r="B179" s="2"/>
      <c r="C179" s="2"/>
    </row>
    <row r="180" spans="1:3" ht="14.25" customHeight="1" x14ac:dyDescent="0.25">
      <c r="A180" s="2"/>
      <c r="B180" s="2"/>
      <c r="C180" s="2"/>
    </row>
    <row r="181" spans="1:3" ht="14.25" customHeight="1" x14ac:dyDescent="0.25">
      <c r="A181" s="2"/>
      <c r="B181" s="2"/>
      <c r="C181" s="2"/>
    </row>
    <row r="182" spans="1:3" ht="14.25" customHeight="1" x14ac:dyDescent="0.25">
      <c r="A182" s="2"/>
      <c r="B182" s="2"/>
      <c r="C182" s="2"/>
    </row>
    <row r="183" spans="1:3" ht="14.25" customHeight="1" x14ac:dyDescent="0.25">
      <c r="A183" s="2"/>
      <c r="B183" s="2"/>
      <c r="C183" s="2"/>
    </row>
    <row r="184" spans="1:3" ht="14.25" customHeight="1" x14ac:dyDescent="0.25">
      <c r="A184" s="2"/>
      <c r="B184" s="2"/>
      <c r="C184" s="2"/>
    </row>
    <row r="185" spans="1:3" ht="14.25" customHeight="1" x14ac:dyDescent="0.25">
      <c r="A185" s="2"/>
      <c r="B185" s="2"/>
      <c r="C185" s="2"/>
    </row>
    <row r="186" spans="1:3" ht="14.25" customHeight="1" x14ac:dyDescent="0.25">
      <c r="A186" s="2"/>
      <c r="B186" s="2"/>
      <c r="C186" s="2"/>
    </row>
    <row r="187" spans="1:3" ht="14.25" customHeight="1" x14ac:dyDescent="0.25">
      <c r="A187" s="2"/>
      <c r="B187" s="2"/>
      <c r="C187" s="2"/>
    </row>
    <row r="188" spans="1:3" ht="14.25" customHeight="1" x14ac:dyDescent="0.25">
      <c r="A188" s="2"/>
      <c r="B188" s="2"/>
      <c r="C188" s="2"/>
    </row>
    <row r="189" spans="1:3" ht="14.25" customHeight="1" x14ac:dyDescent="0.25">
      <c r="A189" s="2"/>
      <c r="B189" s="2"/>
      <c r="C189" s="2"/>
    </row>
    <row r="190" spans="1:3" ht="14.25" customHeight="1" x14ac:dyDescent="0.25">
      <c r="A190" s="2"/>
      <c r="B190" s="2"/>
      <c r="C190" s="2"/>
    </row>
    <row r="191" spans="1:3" ht="14.25" customHeight="1" x14ac:dyDescent="0.25">
      <c r="A191" s="2"/>
      <c r="B191" s="2"/>
      <c r="C191" s="2"/>
    </row>
    <row r="192" spans="1:3" ht="14.25" customHeight="1" x14ac:dyDescent="0.25">
      <c r="A192" s="2"/>
      <c r="B192" s="2"/>
      <c r="C192" s="2"/>
    </row>
    <row r="193" spans="1:3" ht="14.25" customHeight="1" x14ac:dyDescent="0.25">
      <c r="A193" s="2"/>
      <c r="B193" s="2"/>
      <c r="C193" s="2"/>
    </row>
    <row r="194" spans="1:3" ht="14.25" customHeight="1" x14ac:dyDescent="0.25">
      <c r="A194" s="2"/>
      <c r="B194" s="2"/>
      <c r="C194" s="2"/>
    </row>
    <row r="195" spans="1:3" ht="14.25" customHeight="1" x14ac:dyDescent="0.25">
      <c r="A195" s="2"/>
      <c r="B195" s="2"/>
      <c r="C195" s="2"/>
    </row>
    <row r="196" spans="1:3" ht="14.25" customHeight="1" x14ac:dyDescent="0.25">
      <c r="A196" s="2"/>
      <c r="B196" s="2"/>
      <c r="C196" s="2"/>
    </row>
    <row r="197" spans="1:3" ht="14.25" customHeight="1" x14ac:dyDescent="0.25">
      <c r="A197" s="2"/>
      <c r="B197" s="2"/>
      <c r="C197" s="2"/>
    </row>
    <row r="198" spans="1:3" ht="14.25" customHeight="1" x14ac:dyDescent="0.25">
      <c r="A198" s="2"/>
      <c r="B198" s="2"/>
      <c r="C198" s="2"/>
    </row>
    <row r="199" spans="1:3" ht="14.25" customHeight="1" x14ac:dyDescent="0.25">
      <c r="A199" s="2"/>
      <c r="B199" s="2"/>
      <c r="C199" s="2"/>
    </row>
    <row r="200" spans="1:3" ht="14.25" customHeight="1" x14ac:dyDescent="0.25">
      <c r="A200" s="2"/>
      <c r="B200" s="2"/>
      <c r="C200" s="2"/>
    </row>
    <row r="201" spans="1:3" ht="14.25" customHeight="1" x14ac:dyDescent="0.25">
      <c r="A201" s="2"/>
      <c r="B201" s="2"/>
      <c r="C201" s="2"/>
    </row>
    <row r="202" spans="1:3" ht="14.25" customHeight="1" x14ac:dyDescent="0.25">
      <c r="A202" s="2"/>
      <c r="B202" s="2"/>
      <c r="C202" s="2"/>
    </row>
    <row r="203" spans="1:3" ht="14.25" customHeight="1" x14ac:dyDescent="0.25">
      <c r="A203" s="2"/>
      <c r="B203" s="2"/>
      <c r="C203" s="2"/>
    </row>
    <row r="204" spans="1:3" ht="14.25" customHeight="1" x14ac:dyDescent="0.25">
      <c r="A204" s="2"/>
      <c r="B204" s="2"/>
      <c r="C204" s="2"/>
    </row>
    <row r="205" spans="1:3" ht="14.25" customHeight="1" x14ac:dyDescent="0.25">
      <c r="A205" s="2"/>
      <c r="B205" s="2"/>
      <c r="C205" s="2"/>
    </row>
    <row r="206" spans="1:3" ht="14.25" customHeight="1" x14ac:dyDescent="0.25">
      <c r="A206" s="2"/>
      <c r="B206" s="2"/>
      <c r="C206" s="2"/>
    </row>
    <row r="207" spans="1:3" ht="14.25" customHeight="1" x14ac:dyDescent="0.25">
      <c r="A207" s="2"/>
      <c r="B207" s="2"/>
      <c r="C207" s="2"/>
    </row>
    <row r="208" spans="1:3" ht="14.25" customHeight="1" x14ac:dyDescent="0.25">
      <c r="A208" s="2"/>
      <c r="B208" s="2"/>
      <c r="C208" s="2"/>
    </row>
    <row r="209" spans="1:3" ht="14.25" customHeight="1" x14ac:dyDescent="0.25">
      <c r="A209" s="2"/>
      <c r="B209" s="2"/>
      <c r="C209" s="2"/>
    </row>
    <row r="210" spans="1:3" ht="14.25" customHeight="1" x14ac:dyDescent="0.25">
      <c r="A210" s="2"/>
      <c r="B210" s="2"/>
      <c r="C210" s="2"/>
    </row>
    <row r="211" spans="1:3" ht="14.25" customHeight="1" x14ac:dyDescent="0.25">
      <c r="A211" s="2"/>
      <c r="B211" s="2"/>
      <c r="C211" s="2"/>
    </row>
    <row r="212" spans="1:3" ht="14.25" customHeight="1" x14ac:dyDescent="0.25">
      <c r="A212" s="2"/>
      <c r="B212" s="2"/>
      <c r="C212" s="2"/>
    </row>
    <row r="213" spans="1:3" ht="14.25" customHeight="1" x14ac:dyDescent="0.25">
      <c r="A213" s="2"/>
      <c r="B213" s="2"/>
      <c r="C213" s="2"/>
    </row>
    <row r="214" spans="1:3" ht="14.25" customHeight="1" x14ac:dyDescent="0.25">
      <c r="A214" s="2"/>
      <c r="B214" s="2"/>
      <c r="C214" s="2"/>
    </row>
    <row r="215" spans="1:3" ht="14.25" customHeight="1" x14ac:dyDescent="0.25">
      <c r="A215" s="2"/>
      <c r="B215" s="2"/>
      <c r="C215" s="2"/>
    </row>
    <row r="216" spans="1:3" ht="14.25" customHeight="1" x14ac:dyDescent="0.25">
      <c r="A216" s="2"/>
      <c r="B216" s="2"/>
      <c r="C216" s="2"/>
    </row>
    <row r="217" spans="1:3" ht="14.25" customHeight="1" x14ac:dyDescent="0.25">
      <c r="A217" s="2"/>
      <c r="B217" s="2"/>
      <c r="C217" s="2"/>
    </row>
    <row r="218" spans="1:3" ht="14.25" customHeight="1" x14ac:dyDescent="0.25">
      <c r="A218" s="2"/>
      <c r="B218" s="2"/>
      <c r="C218" s="2"/>
    </row>
    <row r="219" spans="1:3" ht="14.25" customHeight="1" x14ac:dyDescent="0.25">
      <c r="A219" s="2"/>
      <c r="B219" s="2"/>
      <c r="C219" s="2"/>
    </row>
    <row r="220" spans="1:3" ht="14.25" customHeight="1" x14ac:dyDescent="0.25">
      <c r="A220" s="2"/>
      <c r="B220" s="2"/>
      <c r="C220" s="2"/>
    </row>
    <row r="221" spans="1:3" ht="14.25" customHeight="1" x14ac:dyDescent="0.25">
      <c r="A221" s="2"/>
      <c r="B221" s="2"/>
      <c r="C221" s="2"/>
    </row>
    <row r="222" spans="1:3" ht="14.25" customHeight="1" x14ac:dyDescent="0.25">
      <c r="A222" s="2"/>
      <c r="B222" s="2"/>
      <c r="C222" s="2"/>
    </row>
    <row r="223" spans="1:3" ht="14.25" customHeight="1" x14ac:dyDescent="0.25">
      <c r="A223" s="2"/>
      <c r="B223" s="2"/>
      <c r="C223" s="2"/>
    </row>
    <row r="224" spans="1:3" ht="14.25" customHeight="1" x14ac:dyDescent="0.25">
      <c r="A224" s="2"/>
      <c r="B224" s="2"/>
      <c r="C224" s="2"/>
    </row>
    <row r="225" spans="1:3" ht="14.25" customHeight="1" x14ac:dyDescent="0.25">
      <c r="A225" s="2"/>
      <c r="B225" s="2"/>
      <c r="C225" s="2"/>
    </row>
    <row r="226" spans="1:3" ht="14.25" customHeight="1" x14ac:dyDescent="0.25">
      <c r="A226" s="2"/>
      <c r="B226" s="2"/>
      <c r="C226" s="2"/>
    </row>
    <row r="227" spans="1:3" ht="14.25" customHeight="1" x14ac:dyDescent="0.25">
      <c r="A227" s="2"/>
      <c r="B227" s="2"/>
      <c r="C227" s="2"/>
    </row>
    <row r="228" spans="1:3" ht="14.25" customHeight="1" x14ac:dyDescent="0.25">
      <c r="A228" s="2"/>
      <c r="B228" s="2"/>
      <c r="C228" s="2"/>
    </row>
    <row r="229" spans="1:3" ht="14.25" customHeight="1" x14ac:dyDescent="0.25">
      <c r="A229" s="2"/>
      <c r="B229" s="2"/>
      <c r="C229" s="2"/>
    </row>
    <row r="230" spans="1:3" ht="14.25" customHeight="1" x14ac:dyDescent="0.25">
      <c r="A230" s="2"/>
      <c r="B230" s="2"/>
      <c r="C230" s="2"/>
    </row>
    <row r="231" spans="1:3" ht="14.25" customHeight="1" x14ac:dyDescent="0.25">
      <c r="A231" s="2"/>
      <c r="B231" s="2"/>
      <c r="C231" s="2"/>
    </row>
    <row r="232" spans="1:3" ht="14.25" customHeight="1" x14ac:dyDescent="0.25">
      <c r="A232" s="2"/>
      <c r="B232" s="2"/>
      <c r="C232" s="2"/>
    </row>
    <row r="233" spans="1:3" ht="14.25" customHeight="1" x14ac:dyDescent="0.25">
      <c r="A233" s="2"/>
      <c r="B233" s="2"/>
      <c r="C233" s="2"/>
    </row>
    <row r="234" spans="1:3" ht="14.25" customHeight="1" x14ac:dyDescent="0.25">
      <c r="A234" s="2"/>
      <c r="B234" s="2"/>
      <c r="C234" s="2"/>
    </row>
    <row r="235" spans="1:3" ht="14.25" customHeight="1" x14ac:dyDescent="0.25">
      <c r="A235" s="2"/>
      <c r="B235" s="2"/>
      <c r="C235" s="2"/>
    </row>
    <row r="236" spans="1:3" ht="14.25" customHeight="1" x14ac:dyDescent="0.25">
      <c r="A236" s="2"/>
      <c r="B236" s="2"/>
      <c r="C236" s="2"/>
    </row>
    <row r="237" spans="1:3" ht="14.25" customHeight="1" x14ac:dyDescent="0.25">
      <c r="A237" s="2"/>
      <c r="B237" s="2"/>
      <c r="C237" s="2"/>
    </row>
    <row r="238" spans="1:3" ht="14.25" customHeight="1" x14ac:dyDescent="0.25">
      <c r="A238" s="2"/>
      <c r="B238" s="2"/>
      <c r="C238" s="2"/>
    </row>
    <row r="239" spans="1:3" ht="14.25" customHeight="1" x14ac:dyDescent="0.25">
      <c r="A239" s="2"/>
      <c r="B239" s="2"/>
      <c r="C239" s="2"/>
    </row>
    <row r="240" spans="1:3" ht="14.25" customHeight="1" x14ac:dyDescent="0.25">
      <c r="A240" s="2"/>
      <c r="B240" s="2"/>
      <c r="C240" s="2"/>
    </row>
    <row r="241" spans="1:3" ht="14.25" customHeight="1" x14ac:dyDescent="0.25">
      <c r="A241" s="2"/>
      <c r="B241" s="2"/>
      <c r="C241" s="2"/>
    </row>
    <row r="242" spans="1:3" ht="14.25" customHeight="1" x14ac:dyDescent="0.25">
      <c r="A242" s="2"/>
      <c r="B242" s="2"/>
      <c r="C242" s="2"/>
    </row>
    <row r="243" spans="1:3" ht="14.25" customHeight="1" x14ac:dyDescent="0.25">
      <c r="A243" s="2"/>
      <c r="B243" s="2"/>
      <c r="C243" s="2"/>
    </row>
    <row r="244" spans="1:3" ht="14.25" customHeight="1" x14ac:dyDescent="0.25">
      <c r="A244" s="2"/>
      <c r="B244" s="2"/>
      <c r="C244" s="2"/>
    </row>
    <row r="245" spans="1:3" ht="14.25" customHeight="1" x14ac:dyDescent="0.25">
      <c r="A245" s="2"/>
      <c r="B245" s="2"/>
      <c r="C245" s="2"/>
    </row>
    <row r="246" spans="1:3" ht="14.25" customHeight="1" x14ac:dyDescent="0.25">
      <c r="A246" s="2"/>
      <c r="B246" s="2"/>
      <c r="C246" s="2"/>
    </row>
    <row r="247" spans="1:3" ht="14.25" customHeight="1" x14ac:dyDescent="0.25">
      <c r="A247" s="2"/>
      <c r="B247" s="2"/>
      <c r="C247" s="2"/>
    </row>
    <row r="248" spans="1:3" ht="14.25" customHeight="1" x14ac:dyDescent="0.25">
      <c r="A248" s="2"/>
      <c r="B248" s="2"/>
      <c r="C248" s="2"/>
    </row>
    <row r="249" spans="1:3" ht="14.25" customHeight="1" x14ac:dyDescent="0.25">
      <c r="A249" s="2"/>
      <c r="B249" s="2"/>
      <c r="C249" s="2"/>
    </row>
    <row r="250" spans="1:3" ht="14.25" customHeight="1" x14ac:dyDescent="0.25">
      <c r="A250" s="2"/>
      <c r="B250" s="2"/>
      <c r="C250" s="2"/>
    </row>
    <row r="251" spans="1:3" ht="14.25" customHeight="1" x14ac:dyDescent="0.25">
      <c r="A251" s="2"/>
      <c r="B251" s="2"/>
      <c r="C251" s="2"/>
    </row>
    <row r="252" spans="1:3" ht="14.25" customHeight="1" x14ac:dyDescent="0.25">
      <c r="A252" s="2"/>
      <c r="B252" s="2"/>
      <c r="C252" s="2"/>
    </row>
    <row r="253" spans="1:3" ht="14.25" customHeight="1" x14ac:dyDescent="0.25">
      <c r="A253" s="2"/>
      <c r="B253" s="2"/>
      <c r="C253" s="2"/>
    </row>
    <row r="254" spans="1:3" ht="14.25" customHeight="1" x14ac:dyDescent="0.25">
      <c r="A254" s="2"/>
      <c r="B254" s="2"/>
      <c r="C254" s="2"/>
    </row>
    <row r="255" spans="1:3" ht="14.25" customHeight="1" x14ac:dyDescent="0.25">
      <c r="A255" s="2"/>
      <c r="B255" s="2"/>
      <c r="C255" s="2"/>
    </row>
    <row r="256" spans="1:3" ht="14.25" customHeight="1" x14ac:dyDescent="0.25">
      <c r="A256" s="2"/>
      <c r="B256" s="2"/>
      <c r="C256" s="2"/>
    </row>
    <row r="257" spans="1:3" ht="14.25" customHeight="1" x14ac:dyDescent="0.25">
      <c r="A257" s="2"/>
      <c r="B257" s="2"/>
      <c r="C257" s="2"/>
    </row>
    <row r="258" spans="1:3" ht="14.25" customHeight="1" x14ac:dyDescent="0.25">
      <c r="A258" s="2"/>
      <c r="B258" s="2"/>
      <c r="C258" s="2"/>
    </row>
    <row r="259" spans="1:3" ht="14.25" customHeight="1" x14ac:dyDescent="0.25">
      <c r="A259" s="2"/>
      <c r="B259" s="2"/>
      <c r="C259" s="2"/>
    </row>
    <row r="260" spans="1:3" ht="14.25" customHeight="1" x14ac:dyDescent="0.25">
      <c r="A260" s="2"/>
      <c r="B260" s="2"/>
      <c r="C260" s="2"/>
    </row>
    <row r="261" spans="1:3" ht="14.25" customHeight="1" x14ac:dyDescent="0.25">
      <c r="A261" s="2"/>
      <c r="B261" s="2"/>
      <c r="C261" s="2"/>
    </row>
    <row r="262" spans="1:3" ht="14.25" customHeight="1" x14ac:dyDescent="0.25">
      <c r="A262" s="2"/>
      <c r="B262" s="2"/>
      <c r="C262" s="2"/>
    </row>
    <row r="263" spans="1:3" ht="14.25" customHeight="1" x14ac:dyDescent="0.25">
      <c r="A263" s="2"/>
      <c r="B263" s="2"/>
      <c r="C263" s="2"/>
    </row>
    <row r="264" spans="1:3" ht="14.25" customHeight="1" x14ac:dyDescent="0.25">
      <c r="A264" s="2"/>
      <c r="B264" s="2"/>
      <c r="C264" s="2"/>
    </row>
    <row r="265" spans="1:3" ht="14.25" customHeight="1" x14ac:dyDescent="0.25">
      <c r="A265" s="2"/>
      <c r="B265" s="2"/>
      <c r="C265" s="2"/>
    </row>
    <row r="266" spans="1:3" ht="14.25" customHeight="1" x14ac:dyDescent="0.25">
      <c r="A266" s="2"/>
      <c r="B266" s="2"/>
      <c r="C266" s="2"/>
    </row>
    <row r="267" spans="1:3" ht="14.25" customHeight="1" x14ac:dyDescent="0.25">
      <c r="A267" s="2"/>
      <c r="B267" s="2"/>
      <c r="C267" s="2"/>
    </row>
    <row r="268" spans="1:3" ht="14.25" customHeight="1" x14ac:dyDescent="0.25">
      <c r="A268" s="2"/>
      <c r="B268" s="2"/>
      <c r="C268" s="2"/>
    </row>
    <row r="269" spans="1:3" ht="14.25" customHeight="1" x14ac:dyDescent="0.25">
      <c r="A269" s="2"/>
      <c r="B269" s="2"/>
      <c r="C269" s="2"/>
    </row>
    <row r="270" spans="1:3" ht="14.25" customHeight="1" x14ac:dyDescent="0.25">
      <c r="A270" s="2"/>
      <c r="B270" s="2"/>
      <c r="C270" s="2"/>
    </row>
    <row r="271" spans="1:3" ht="14.25" customHeight="1" x14ac:dyDescent="0.25">
      <c r="A271" s="2"/>
      <c r="B271" s="2"/>
      <c r="C271" s="2"/>
    </row>
    <row r="272" spans="1:3" ht="14.25" customHeight="1" x14ac:dyDescent="0.25">
      <c r="A272" s="2"/>
      <c r="B272" s="2"/>
      <c r="C272" s="2"/>
    </row>
    <row r="273" spans="1:3" ht="14.25" customHeight="1" x14ac:dyDescent="0.25">
      <c r="A273" s="2"/>
      <c r="B273" s="2"/>
      <c r="C273" s="2"/>
    </row>
    <row r="274" spans="1:3" ht="14.25" customHeight="1" x14ac:dyDescent="0.25">
      <c r="A274" s="2"/>
      <c r="B274" s="2"/>
      <c r="C274" s="2"/>
    </row>
    <row r="275" spans="1:3" ht="14.25" customHeight="1" x14ac:dyDescent="0.25">
      <c r="A275" s="2"/>
      <c r="B275" s="2"/>
      <c r="C275" s="2"/>
    </row>
    <row r="276" spans="1:3" ht="14.25" customHeight="1" x14ac:dyDescent="0.25">
      <c r="A276" s="2"/>
      <c r="B276" s="2"/>
      <c r="C276" s="2"/>
    </row>
    <row r="277" spans="1:3" ht="14.25" customHeight="1" x14ac:dyDescent="0.25">
      <c r="A277" s="2"/>
      <c r="B277" s="2"/>
      <c r="C277" s="2"/>
    </row>
    <row r="278" spans="1:3" ht="14.25" customHeight="1" x14ac:dyDescent="0.25">
      <c r="A278" s="2"/>
      <c r="B278" s="2"/>
      <c r="C278" s="2"/>
    </row>
    <row r="279" spans="1:3" ht="14.25" customHeight="1" x14ac:dyDescent="0.25">
      <c r="A279" s="2"/>
      <c r="B279" s="2"/>
      <c r="C279" s="2"/>
    </row>
    <row r="280" spans="1:3" ht="14.25" customHeight="1" x14ac:dyDescent="0.25">
      <c r="A280" s="2"/>
      <c r="B280" s="2"/>
      <c r="C280" s="2"/>
    </row>
    <row r="281" spans="1:3" ht="14.25" customHeight="1" x14ac:dyDescent="0.25">
      <c r="A281" s="2"/>
      <c r="B281" s="2"/>
      <c r="C281" s="2"/>
    </row>
    <row r="282" spans="1:3" ht="14.25" customHeight="1" x14ac:dyDescent="0.25">
      <c r="A282" s="2"/>
      <c r="B282" s="2"/>
      <c r="C282" s="2"/>
    </row>
    <row r="283" spans="1:3" ht="14.25" customHeight="1" x14ac:dyDescent="0.25">
      <c r="A283" s="2"/>
      <c r="B283" s="2"/>
      <c r="C283" s="2"/>
    </row>
    <row r="284" spans="1:3" ht="14.25" customHeight="1" x14ac:dyDescent="0.25">
      <c r="A284" s="2"/>
      <c r="B284" s="2"/>
      <c r="C284" s="2"/>
    </row>
    <row r="285" spans="1:3" ht="14.25" customHeight="1" x14ac:dyDescent="0.25">
      <c r="A285" s="2"/>
      <c r="B285" s="2"/>
      <c r="C285" s="2"/>
    </row>
    <row r="286" spans="1:3" ht="14.25" customHeight="1" x14ac:dyDescent="0.25">
      <c r="A286" s="2"/>
      <c r="B286" s="2"/>
      <c r="C286" s="2"/>
    </row>
    <row r="287" spans="1:3" ht="14.25" customHeight="1" x14ac:dyDescent="0.25">
      <c r="A287" s="2"/>
      <c r="B287" s="2"/>
      <c r="C287" s="2"/>
    </row>
    <row r="288" spans="1:3" ht="14.25" customHeight="1" x14ac:dyDescent="0.25">
      <c r="A288" s="2"/>
      <c r="B288" s="2"/>
      <c r="C288" s="2"/>
    </row>
    <row r="289" spans="1:3" ht="14.25" customHeight="1" x14ac:dyDescent="0.25">
      <c r="A289" s="2"/>
      <c r="B289" s="2"/>
      <c r="C289" s="2"/>
    </row>
    <row r="290" spans="1:3" ht="14.25" customHeight="1" x14ac:dyDescent="0.25">
      <c r="A290" s="2"/>
      <c r="B290" s="2"/>
      <c r="C290" s="2"/>
    </row>
    <row r="291" spans="1:3" ht="14.25" customHeight="1" x14ac:dyDescent="0.25">
      <c r="A291" s="2"/>
      <c r="B291" s="2"/>
      <c r="C291" s="2"/>
    </row>
    <row r="292" spans="1:3" ht="14.25" customHeight="1" x14ac:dyDescent="0.25">
      <c r="A292" s="2"/>
      <c r="B292" s="2"/>
      <c r="C292" s="2"/>
    </row>
    <row r="293" spans="1:3" ht="14.25" customHeight="1" x14ac:dyDescent="0.25">
      <c r="A293" s="2"/>
      <c r="B293" s="2"/>
      <c r="C293" s="2"/>
    </row>
    <row r="294" spans="1:3" ht="14.25" customHeight="1" x14ac:dyDescent="0.25">
      <c r="A294" s="2"/>
      <c r="B294" s="2"/>
      <c r="C294" s="2"/>
    </row>
    <row r="295" spans="1:3" ht="14.25" customHeight="1" x14ac:dyDescent="0.25">
      <c r="A295" s="2"/>
      <c r="B295" s="2"/>
      <c r="C295" s="2"/>
    </row>
    <row r="296" spans="1:3" ht="14.25" customHeight="1" x14ac:dyDescent="0.25">
      <c r="A296" s="2"/>
      <c r="B296" s="2"/>
      <c r="C296" s="2"/>
    </row>
    <row r="297" spans="1:3" ht="14.25" customHeight="1" x14ac:dyDescent="0.25">
      <c r="A297" s="2"/>
      <c r="B297" s="2"/>
      <c r="C297" s="2"/>
    </row>
    <row r="298" spans="1:3" ht="14.25" customHeight="1" x14ac:dyDescent="0.25">
      <c r="A298" s="2"/>
      <c r="B298" s="2"/>
      <c r="C298" s="2"/>
    </row>
    <row r="299" spans="1:3" ht="14.25" customHeight="1" x14ac:dyDescent="0.25">
      <c r="A299" s="2"/>
      <c r="B299" s="2"/>
      <c r="C299" s="2"/>
    </row>
    <row r="300" spans="1:3" ht="14.25" customHeight="1" x14ac:dyDescent="0.25">
      <c r="A300" s="2"/>
      <c r="B300" s="2"/>
      <c r="C300" s="2"/>
    </row>
    <row r="301" spans="1:3" ht="14.25" customHeight="1" x14ac:dyDescent="0.25">
      <c r="A301" s="2"/>
      <c r="B301" s="2"/>
      <c r="C301" s="2"/>
    </row>
    <row r="302" spans="1:3" ht="14.25" customHeight="1" x14ac:dyDescent="0.25">
      <c r="A302" s="2"/>
      <c r="B302" s="2"/>
      <c r="C302" s="2"/>
    </row>
    <row r="303" spans="1:3" ht="14.25" customHeight="1" x14ac:dyDescent="0.25">
      <c r="A303" s="2"/>
      <c r="B303" s="2"/>
      <c r="C303" s="2"/>
    </row>
    <row r="304" spans="1:3" ht="14.25" customHeight="1" x14ac:dyDescent="0.25">
      <c r="A304" s="2"/>
      <c r="B304" s="2"/>
      <c r="C304" s="2"/>
    </row>
    <row r="305" spans="1:3" ht="14.25" customHeight="1" x14ac:dyDescent="0.25">
      <c r="A305" s="2"/>
      <c r="B305" s="2"/>
      <c r="C305" s="2"/>
    </row>
    <row r="306" spans="1:3" ht="14.25" customHeight="1" x14ac:dyDescent="0.25">
      <c r="A306" s="2"/>
      <c r="B306" s="2"/>
      <c r="C306" s="2"/>
    </row>
    <row r="307" spans="1:3" ht="14.25" customHeight="1" x14ac:dyDescent="0.25">
      <c r="A307" s="2"/>
      <c r="B307" s="2"/>
      <c r="C307" s="2"/>
    </row>
    <row r="308" spans="1:3" ht="14.25" customHeight="1" x14ac:dyDescent="0.25">
      <c r="A308" s="2"/>
      <c r="B308" s="2"/>
      <c r="C308" s="2"/>
    </row>
    <row r="309" spans="1:3" ht="14.25" customHeight="1" x14ac:dyDescent="0.25">
      <c r="A309" s="2"/>
      <c r="B309" s="2"/>
      <c r="C309" s="2"/>
    </row>
    <row r="310" spans="1:3" ht="14.25" customHeight="1" x14ac:dyDescent="0.25">
      <c r="A310" s="2"/>
      <c r="B310" s="2"/>
      <c r="C310" s="2"/>
    </row>
    <row r="311" spans="1:3" ht="14.25" customHeight="1" x14ac:dyDescent="0.25">
      <c r="A311" s="2"/>
      <c r="B311" s="2"/>
      <c r="C311" s="2"/>
    </row>
    <row r="312" spans="1:3" ht="14.25" customHeight="1" x14ac:dyDescent="0.25">
      <c r="A312" s="2"/>
      <c r="B312" s="2"/>
      <c r="C312" s="2"/>
    </row>
    <row r="313" spans="1:3" ht="14.25" customHeight="1" x14ac:dyDescent="0.25">
      <c r="A313" s="2"/>
      <c r="B313" s="2"/>
      <c r="C313" s="2"/>
    </row>
    <row r="314" spans="1:3" ht="14.25" customHeight="1" x14ac:dyDescent="0.25">
      <c r="A314" s="2"/>
      <c r="B314" s="2"/>
      <c r="C314" s="2"/>
    </row>
    <row r="315" spans="1:3" ht="14.25" customHeight="1" x14ac:dyDescent="0.25">
      <c r="A315" s="2"/>
      <c r="B315" s="2"/>
      <c r="C315" s="2"/>
    </row>
    <row r="316" spans="1:3" ht="14.25" customHeight="1" x14ac:dyDescent="0.25">
      <c r="A316" s="2"/>
      <c r="B316" s="2"/>
      <c r="C316" s="2"/>
    </row>
    <row r="317" spans="1:3" ht="14.25" customHeight="1" x14ac:dyDescent="0.25">
      <c r="A317" s="2"/>
      <c r="B317" s="2"/>
      <c r="C317" s="2"/>
    </row>
    <row r="318" spans="1:3" ht="14.25" customHeight="1" x14ac:dyDescent="0.25">
      <c r="A318" s="2"/>
      <c r="B318" s="2"/>
      <c r="C318" s="2"/>
    </row>
    <row r="319" spans="1:3" ht="14.25" customHeight="1" x14ac:dyDescent="0.25">
      <c r="A319" s="2"/>
      <c r="B319" s="2"/>
      <c r="C319" s="2"/>
    </row>
    <row r="320" spans="1:3" ht="14.25" customHeight="1" x14ac:dyDescent="0.25">
      <c r="A320" s="2"/>
      <c r="B320" s="2"/>
      <c r="C320" s="2"/>
    </row>
    <row r="321" spans="1:3" ht="14.25" customHeight="1" x14ac:dyDescent="0.25">
      <c r="A321" s="2"/>
      <c r="B321" s="2"/>
      <c r="C321" s="2"/>
    </row>
    <row r="322" spans="1:3" ht="14.25" customHeight="1" x14ac:dyDescent="0.25">
      <c r="A322" s="2"/>
      <c r="B322" s="2"/>
      <c r="C322" s="2"/>
    </row>
    <row r="323" spans="1:3" ht="14.25" customHeight="1" x14ac:dyDescent="0.25">
      <c r="A323" s="2"/>
      <c r="B323" s="2"/>
      <c r="C323" s="2"/>
    </row>
    <row r="324" spans="1:3" ht="14.25" customHeight="1" x14ac:dyDescent="0.25">
      <c r="A324" s="2"/>
      <c r="B324" s="2"/>
      <c r="C324" s="2"/>
    </row>
    <row r="325" spans="1:3" ht="14.25" customHeight="1" x14ac:dyDescent="0.25">
      <c r="A325" s="2"/>
      <c r="B325" s="2"/>
      <c r="C325" s="2"/>
    </row>
    <row r="326" spans="1:3" ht="14.25" customHeight="1" x14ac:dyDescent="0.25">
      <c r="A326" s="2"/>
      <c r="B326" s="2"/>
      <c r="C326" s="2"/>
    </row>
    <row r="327" spans="1:3" ht="14.25" customHeight="1" x14ac:dyDescent="0.25">
      <c r="A327" s="2"/>
      <c r="B327" s="2"/>
      <c r="C327" s="2"/>
    </row>
    <row r="328" spans="1:3" ht="14.25" customHeight="1" x14ac:dyDescent="0.25">
      <c r="A328" s="2"/>
      <c r="B328" s="2"/>
      <c r="C328" s="2"/>
    </row>
    <row r="329" spans="1:3" ht="14.25" customHeight="1" x14ac:dyDescent="0.25">
      <c r="A329" s="2"/>
      <c r="B329" s="2"/>
      <c r="C329" s="2"/>
    </row>
    <row r="330" spans="1:3" ht="14.25" customHeight="1" x14ac:dyDescent="0.25">
      <c r="A330" s="2"/>
      <c r="B330" s="2"/>
      <c r="C330" s="2"/>
    </row>
    <row r="331" spans="1:3" ht="14.25" customHeight="1" x14ac:dyDescent="0.25">
      <c r="A331" s="2"/>
      <c r="B331" s="2"/>
      <c r="C331" s="2"/>
    </row>
    <row r="332" spans="1:3" ht="14.25" customHeight="1" x14ac:dyDescent="0.25">
      <c r="A332" s="2"/>
      <c r="B332" s="2"/>
      <c r="C332" s="2"/>
    </row>
    <row r="333" spans="1:3" ht="14.25" customHeight="1" x14ac:dyDescent="0.25">
      <c r="A333" s="2"/>
      <c r="B333" s="2"/>
      <c r="C333" s="2"/>
    </row>
    <row r="334" spans="1:3" ht="14.25" customHeight="1" x14ac:dyDescent="0.25">
      <c r="A334" s="2"/>
      <c r="B334" s="2"/>
      <c r="C334" s="2"/>
    </row>
    <row r="335" spans="1:3" ht="14.25" customHeight="1" x14ac:dyDescent="0.25">
      <c r="A335" s="2"/>
      <c r="B335" s="2"/>
      <c r="C335" s="2"/>
    </row>
    <row r="336" spans="1:3" ht="14.25" customHeight="1" x14ac:dyDescent="0.25">
      <c r="A336" s="2"/>
      <c r="B336" s="2"/>
      <c r="C336" s="2"/>
    </row>
    <row r="337" spans="1:3" ht="14.25" customHeight="1" x14ac:dyDescent="0.25">
      <c r="A337" s="2"/>
      <c r="B337" s="2"/>
      <c r="C337" s="2"/>
    </row>
    <row r="338" spans="1:3" ht="14.25" customHeight="1" x14ac:dyDescent="0.25">
      <c r="A338" s="2"/>
      <c r="B338" s="2"/>
      <c r="C338" s="2"/>
    </row>
    <row r="339" spans="1:3" ht="14.25" customHeight="1" x14ac:dyDescent="0.25">
      <c r="A339" s="2"/>
      <c r="B339" s="2"/>
      <c r="C339" s="2"/>
    </row>
    <row r="340" spans="1:3" ht="14.25" customHeight="1" x14ac:dyDescent="0.25">
      <c r="A340" s="2"/>
      <c r="B340" s="2"/>
      <c r="C340" s="2"/>
    </row>
    <row r="341" spans="1:3" ht="14.25" customHeight="1" x14ac:dyDescent="0.25">
      <c r="A341" s="2"/>
      <c r="B341" s="2"/>
      <c r="C341" s="2"/>
    </row>
    <row r="342" spans="1:3" ht="14.25" customHeight="1" x14ac:dyDescent="0.25">
      <c r="A342" s="2"/>
      <c r="B342" s="2"/>
      <c r="C342" s="2"/>
    </row>
    <row r="343" spans="1:3" ht="14.25" customHeight="1" x14ac:dyDescent="0.25">
      <c r="A343" s="2"/>
      <c r="B343" s="2"/>
      <c r="C343" s="2"/>
    </row>
    <row r="344" spans="1:3" ht="14.25" customHeight="1" x14ac:dyDescent="0.25">
      <c r="A344" s="2"/>
      <c r="B344" s="2"/>
      <c r="C344" s="2"/>
    </row>
    <row r="345" spans="1:3" ht="14.25" customHeight="1" x14ac:dyDescent="0.25">
      <c r="A345" s="2"/>
      <c r="B345" s="2"/>
      <c r="C345" s="2"/>
    </row>
    <row r="346" spans="1:3" ht="14.25" customHeight="1" x14ac:dyDescent="0.25">
      <c r="A346" s="2"/>
      <c r="B346" s="2"/>
      <c r="C346" s="2"/>
    </row>
    <row r="347" spans="1:3" ht="14.25" customHeight="1" x14ac:dyDescent="0.25">
      <c r="A347" s="2"/>
      <c r="B347" s="2"/>
      <c r="C347" s="2"/>
    </row>
    <row r="348" spans="1:3" ht="14.25" customHeight="1" x14ac:dyDescent="0.25">
      <c r="A348" s="2"/>
      <c r="B348" s="2"/>
      <c r="C348" s="2"/>
    </row>
    <row r="349" spans="1:3" ht="14.25" customHeight="1" x14ac:dyDescent="0.25">
      <c r="A349" s="2"/>
      <c r="B349" s="2"/>
      <c r="C349" s="2"/>
    </row>
    <row r="350" spans="1:3" ht="14.25" customHeight="1" x14ac:dyDescent="0.25">
      <c r="A350" s="2"/>
      <c r="B350" s="2"/>
      <c r="C350" s="2"/>
    </row>
    <row r="351" spans="1:3" ht="14.25" customHeight="1" x14ac:dyDescent="0.25">
      <c r="A351" s="2"/>
      <c r="B351" s="2"/>
      <c r="C351" s="2"/>
    </row>
    <row r="352" spans="1:3" ht="14.25" customHeight="1" x14ac:dyDescent="0.25">
      <c r="A352" s="2"/>
      <c r="B352" s="2"/>
      <c r="C352" s="2"/>
    </row>
    <row r="353" spans="1:3" ht="14.25" customHeight="1" x14ac:dyDescent="0.25">
      <c r="A353" s="2"/>
      <c r="B353" s="2"/>
      <c r="C353" s="2"/>
    </row>
    <row r="354" spans="1:3" ht="14.25" customHeight="1" x14ac:dyDescent="0.25">
      <c r="A354" s="2"/>
      <c r="B354" s="2"/>
      <c r="C354" s="2"/>
    </row>
    <row r="355" spans="1:3" ht="14.25" customHeight="1" x14ac:dyDescent="0.25">
      <c r="A355" s="2"/>
      <c r="B355" s="2"/>
      <c r="C355" s="2"/>
    </row>
    <row r="356" spans="1:3" ht="14.25" customHeight="1" x14ac:dyDescent="0.25">
      <c r="A356" s="2"/>
      <c r="B356" s="2"/>
      <c r="C356" s="2"/>
    </row>
    <row r="357" spans="1:3" ht="14.25" customHeight="1" x14ac:dyDescent="0.25">
      <c r="A357" s="2"/>
      <c r="B357" s="2"/>
      <c r="C357" s="2"/>
    </row>
    <row r="358" spans="1:3" ht="14.25" customHeight="1" x14ac:dyDescent="0.25">
      <c r="A358" s="2"/>
      <c r="B358" s="2"/>
      <c r="C358" s="2"/>
    </row>
    <row r="359" spans="1:3" ht="14.25" customHeight="1" x14ac:dyDescent="0.25">
      <c r="A359" s="2"/>
      <c r="B359" s="2"/>
      <c r="C359" s="2"/>
    </row>
    <row r="360" spans="1:3" ht="14.25" customHeight="1" x14ac:dyDescent="0.25">
      <c r="A360" s="2"/>
      <c r="B360" s="2"/>
      <c r="C360" s="2"/>
    </row>
    <row r="361" spans="1:3" ht="14.25" customHeight="1" x14ac:dyDescent="0.25">
      <c r="A361" s="2"/>
      <c r="B361" s="2"/>
      <c r="C361" s="2"/>
    </row>
    <row r="362" spans="1:3" ht="14.25" customHeight="1" x14ac:dyDescent="0.25">
      <c r="A362" s="2"/>
      <c r="B362" s="2"/>
      <c r="C362" s="2"/>
    </row>
    <row r="363" spans="1:3" ht="14.25" customHeight="1" x14ac:dyDescent="0.25">
      <c r="A363" s="2"/>
      <c r="B363" s="2"/>
      <c r="C363" s="2"/>
    </row>
    <row r="364" spans="1:3" ht="14.25" customHeight="1" x14ac:dyDescent="0.25">
      <c r="A364" s="2"/>
      <c r="B364" s="2"/>
      <c r="C364" s="2"/>
    </row>
    <row r="365" spans="1:3" ht="14.25" customHeight="1" x14ac:dyDescent="0.25">
      <c r="A365" s="2"/>
      <c r="B365" s="2"/>
      <c r="C365" s="2"/>
    </row>
    <row r="366" spans="1:3" ht="14.25" customHeight="1" x14ac:dyDescent="0.25">
      <c r="A366" s="2"/>
      <c r="B366" s="2"/>
      <c r="C366" s="2"/>
    </row>
    <row r="367" spans="1:3" ht="14.25" customHeight="1" x14ac:dyDescent="0.25">
      <c r="A367" s="2"/>
      <c r="B367" s="2"/>
      <c r="C367" s="2"/>
    </row>
    <row r="368" spans="1:3" ht="14.25" customHeight="1" x14ac:dyDescent="0.25">
      <c r="A368" s="2"/>
      <c r="B368" s="2"/>
      <c r="C368" s="2"/>
    </row>
    <row r="369" spans="1:3" ht="14.25" customHeight="1" x14ac:dyDescent="0.25">
      <c r="A369" s="2"/>
      <c r="B369" s="2"/>
      <c r="C369" s="2"/>
    </row>
    <row r="370" spans="1:3" ht="14.25" customHeight="1" x14ac:dyDescent="0.25">
      <c r="A370" s="2"/>
      <c r="B370" s="2"/>
      <c r="C370" s="2"/>
    </row>
    <row r="371" spans="1:3" ht="14.25" customHeight="1" x14ac:dyDescent="0.25">
      <c r="A371" s="2"/>
      <c r="B371" s="2"/>
      <c r="C371" s="2"/>
    </row>
    <row r="372" spans="1:3" ht="14.25" customHeight="1" x14ac:dyDescent="0.25">
      <c r="A372" s="2"/>
      <c r="B372" s="2"/>
      <c r="C372" s="2"/>
    </row>
    <row r="373" spans="1:3" ht="14.25" customHeight="1" x14ac:dyDescent="0.25">
      <c r="A373" s="2"/>
      <c r="B373" s="2"/>
      <c r="C373" s="2"/>
    </row>
    <row r="374" spans="1:3" ht="14.25" customHeight="1" x14ac:dyDescent="0.25">
      <c r="A374" s="2"/>
      <c r="B374" s="2"/>
      <c r="C374" s="2"/>
    </row>
    <row r="375" spans="1:3" ht="14.25" customHeight="1" x14ac:dyDescent="0.25">
      <c r="A375" s="2"/>
      <c r="B375" s="2"/>
      <c r="C375" s="2"/>
    </row>
    <row r="376" spans="1:3" ht="14.25" customHeight="1" x14ac:dyDescent="0.25">
      <c r="A376" s="2"/>
      <c r="B376" s="2"/>
      <c r="C376" s="2"/>
    </row>
    <row r="377" spans="1:3" ht="14.25" customHeight="1" x14ac:dyDescent="0.25">
      <c r="A377" s="2"/>
      <c r="B377" s="2"/>
      <c r="C377" s="2"/>
    </row>
    <row r="378" spans="1:3" ht="14.25" customHeight="1" x14ac:dyDescent="0.25">
      <c r="A378" s="2"/>
      <c r="B378" s="2"/>
      <c r="C378" s="2"/>
    </row>
    <row r="379" spans="1:3" ht="14.25" customHeight="1" x14ac:dyDescent="0.25">
      <c r="A379" s="2"/>
      <c r="B379" s="2"/>
      <c r="C379" s="2"/>
    </row>
    <row r="380" spans="1:3" ht="14.25" customHeight="1" x14ac:dyDescent="0.25">
      <c r="A380" s="2"/>
      <c r="B380" s="2"/>
      <c r="C380" s="2"/>
    </row>
    <row r="381" spans="1:3" ht="14.25" customHeight="1" x14ac:dyDescent="0.25">
      <c r="A381" s="2"/>
      <c r="B381" s="2"/>
      <c r="C381" s="2"/>
    </row>
    <row r="382" spans="1:3" ht="14.25" customHeight="1" x14ac:dyDescent="0.25">
      <c r="A382" s="2"/>
      <c r="B382" s="2"/>
      <c r="C382" s="2"/>
    </row>
    <row r="383" spans="1:3" ht="14.25" customHeight="1" x14ac:dyDescent="0.25">
      <c r="A383" s="2"/>
      <c r="B383" s="2"/>
      <c r="C383" s="2"/>
    </row>
    <row r="384" spans="1:3" ht="14.25" customHeight="1" x14ac:dyDescent="0.25">
      <c r="A384" s="2"/>
      <c r="B384" s="2"/>
      <c r="C384" s="2"/>
    </row>
    <row r="385" spans="1:3" ht="14.25" customHeight="1" x14ac:dyDescent="0.25">
      <c r="A385" s="2"/>
      <c r="B385" s="2"/>
      <c r="C385" s="2"/>
    </row>
    <row r="386" spans="1:3" ht="14.25" customHeight="1" x14ac:dyDescent="0.25">
      <c r="A386" s="2"/>
      <c r="B386" s="2"/>
      <c r="C386" s="2"/>
    </row>
    <row r="387" spans="1:3" ht="14.25" customHeight="1" x14ac:dyDescent="0.25">
      <c r="A387" s="2"/>
      <c r="B387" s="2"/>
      <c r="C387" s="2"/>
    </row>
    <row r="388" spans="1:3" ht="14.25" customHeight="1" x14ac:dyDescent="0.25">
      <c r="A388" s="2"/>
      <c r="B388" s="2"/>
      <c r="C388" s="2"/>
    </row>
    <row r="389" spans="1:3" ht="14.25" customHeight="1" x14ac:dyDescent="0.25">
      <c r="A389" s="2"/>
      <c r="B389" s="2"/>
      <c r="C389" s="2"/>
    </row>
    <row r="390" spans="1:3" ht="14.25" customHeight="1" x14ac:dyDescent="0.25">
      <c r="A390" s="2"/>
      <c r="B390" s="2"/>
      <c r="C390" s="2"/>
    </row>
    <row r="391" spans="1:3" ht="14.25" customHeight="1" x14ac:dyDescent="0.25">
      <c r="A391" s="2"/>
      <c r="B391" s="2"/>
      <c r="C391" s="2"/>
    </row>
    <row r="392" spans="1:3" ht="14.25" customHeight="1" x14ac:dyDescent="0.25">
      <c r="A392" s="2"/>
      <c r="B392" s="2"/>
      <c r="C392" s="2"/>
    </row>
    <row r="393" spans="1:3" ht="14.25" customHeight="1" x14ac:dyDescent="0.25">
      <c r="A393" s="2"/>
      <c r="B393" s="2"/>
      <c r="C393" s="2"/>
    </row>
    <row r="394" spans="1:3" ht="14.25" customHeight="1" x14ac:dyDescent="0.25">
      <c r="A394" s="2"/>
      <c r="B394" s="2"/>
      <c r="C394" s="2"/>
    </row>
    <row r="395" spans="1:3" ht="14.25" customHeight="1" x14ac:dyDescent="0.25">
      <c r="A395" s="2"/>
      <c r="B395" s="2"/>
      <c r="C395" s="2"/>
    </row>
    <row r="396" spans="1:3" ht="14.25" customHeight="1" x14ac:dyDescent="0.25">
      <c r="A396" s="2"/>
      <c r="B396" s="2"/>
      <c r="C396" s="2"/>
    </row>
    <row r="397" spans="1:3" ht="14.25" customHeight="1" x14ac:dyDescent="0.25">
      <c r="A397" s="2"/>
      <c r="B397" s="2"/>
      <c r="C397" s="2"/>
    </row>
    <row r="398" spans="1:3" ht="14.25" customHeight="1" x14ac:dyDescent="0.25">
      <c r="A398" s="2"/>
      <c r="B398" s="2"/>
      <c r="C398" s="2"/>
    </row>
    <row r="399" spans="1:3" ht="14.25" customHeight="1" x14ac:dyDescent="0.25">
      <c r="A399" s="2"/>
      <c r="B399" s="2"/>
      <c r="C399" s="2"/>
    </row>
    <row r="400" spans="1:3" ht="14.25" customHeight="1" x14ac:dyDescent="0.25">
      <c r="A400" s="2"/>
      <c r="B400" s="2"/>
      <c r="C400" s="2"/>
    </row>
    <row r="401" spans="1:3" ht="14.25" customHeight="1" x14ac:dyDescent="0.25">
      <c r="A401" s="2"/>
      <c r="B401" s="2"/>
      <c r="C401" s="2"/>
    </row>
    <row r="402" spans="1:3" ht="14.25" customHeight="1" x14ac:dyDescent="0.25">
      <c r="A402" s="2"/>
      <c r="B402" s="2"/>
      <c r="C402" s="2"/>
    </row>
    <row r="403" spans="1:3" ht="14.25" customHeight="1" x14ac:dyDescent="0.25">
      <c r="A403" s="2"/>
      <c r="B403" s="2"/>
      <c r="C403" s="2"/>
    </row>
    <row r="404" spans="1:3" ht="14.25" customHeight="1" x14ac:dyDescent="0.25">
      <c r="A404" s="2"/>
      <c r="B404" s="2"/>
      <c r="C404" s="2"/>
    </row>
    <row r="405" spans="1:3" ht="14.25" customHeight="1" x14ac:dyDescent="0.25">
      <c r="A405" s="2"/>
      <c r="B405" s="2"/>
      <c r="C405" s="2"/>
    </row>
    <row r="406" spans="1:3" ht="14.25" customHeight="1" x14ac:dyDescent="0.25">
      <c r="A406" s="2"/>
      <c r="B406" s="2"/>
      <c r="C406" s="2"/>
    </row>
    <row r="407" spans="1:3" ht="14.25" customHeight="1" x14ac:dyDescent="0.25">
      <c r="A407" s="2"/>
      <c r="B407" s="2"/>
      <c r="C407" s="2"/>
    </row>
    <row r="408" spans="1:3" ht="14.25" customHeight="1" x14ac:dyDescent="0.25">
      <c r="A408" s="2"/>
      <c r="B408" s="2"/>
      <c r="C408" s="2"/>
    </row>
    <row r="409" spans="1:3" ht="14.25" customHeight="1" x14ac:dyDescent="0.25">
      <c r="A409" s="2"/>
      <c r="B409" s="2"/>
      <c r="C409" s="2"/>
    </row>
    <row r="410" spans="1:3" ht="14.25" customHeight="1" x14ac:dyDescent="0.25">
      <c r="A410" s="2"/>
      <c r="B410" s="2"/>
      <c r="C410" s="2"/>
    </row>
    <row r="411" spans="1:3" ht="14.25" customHeight="1" x14ac:dyDescent="0.25">
      <c r="A411" s="2"/>
      <c r="B411" s="2"/>
      <c r="C411" s="2"/>
    </row>
    <row r="412" spans="1:3" ht="14.25" customHeight="1" x14ac:dyDescent="0.25">
      <c r="A412" s="2"/>
      <c r="B412" s="2"/>
      <c r="C412" s="2"/>
    </row>
    <row r="413" spans="1:3" ht="14.25" customHeight="1" x14ac:dyDescent="0.25">
      <c r="A413" s="2"/>
      <c r="B413" s="2"/>
      <c r="C413" s="2"/>
    </row>
    <row r="414" spans="1:3" ht="14.25" customHeight="1" x14ac:dyDescent="0.25">
      <c r="A414" s="2"/>
      <c r="B414" s="2"/>
      <c r="C414" s="2"/>
    </row>
    <row r="415" spans="1:3" ht="14.25" customHeight="1" x14ac:dyDescent="0.25">
      <c r="A415" s="2"/>
      <c r="B415" s="2"/>
      <c r="C415" s="2"/>
    </row>
    <row r="416" spans="1:3" ht="14.25" customHeight="1" x14ac:dyDescent="0.25">
      <c r="A416" s="2"/>
      <c r="B416" s="2"/>
      <c r="C416" s="2"/>
    </row>
    <row r="417" spans="1:3" ht="14.25" customHeight="1" x14ac:dyDescent="0.25">
      <c r="A417" s="2"/>
      <c r="B417" s="2"/>
      <c r="C417" s="2"/>
    </row>
    <row r="418" spans="1:3" ht="14.25" customHeight="1" x14ac:dyDescent="0.25">
      <c r="A418" s="2"/>
      <c r="B418" s="2"/>
      <c r="C418" s="2"/>
    </row>
    <row r="419" spans="1:3" ht="14.25" customHeight="1" x14ac:dyDescent="0.25">
      <c r="A419" s="2"/>
      <c r="B419" s="2"/>
      <c r="C419" s="2"/>
    </row>
    <row r="420" spans="1:3" ht="14.25" customHeight="1" x14ac:dyDescent="0.25">
      <c r="A420" s="2"/>
      <c r="B420" s="2"/>
      <c r="C420" s="2"/>
    </row>
    <row r="421" spans="1:3" ht="14.25" customHeight="1" x14ac:dyDescent="0.25">
      <c r="A421" s="2"/>
      <c r="B421" s="2"/>
      <c r="C421" s="2"/>
    </row>
    <row r="422" spans="1:3" ht="14.25" customHeight="1" x14ac:dyDescent="0.25">
      <c r="A422" s="2"/>
      <c r="B422" s="2"/>
      <c r="C422" s="2"/>
    </row>
    <row r="423" spans="1:3" ht="14.25" customHeight="1" x14ac:dyDescent="0.25">
      <c r="A423" s="2"/>
      <c r="B423" s="2"/>
      <c r="C423" s="2"/>
    </row>
    <row r="424" spans="1:3" ht="14.25" customHeight="1" x14ac:dyDescent="0.25">
      <c r="A424" s="2"/>
      <c r="B424" s="2"/>
      <c r="C424" s="2"/>
    </row>
    <row r="425" spans="1:3" ht="14.25" customHeight="1" x14ac:dyDescent="0.25">
      <c r="A425" s="2"/>
      <c r="B425" s="2"/>
      <c r="C425" s="2"/>
    </row>
    <row r="426" spans="1:3" ht="14.25" customHeight="1" x14ac:dyDescent="0.25">
      <c r="A426" s="2"/>
      <c r="B426" s="2"/>
      <c r="C426" s="2"/>
    </row>
    <row r="427" spans="1:3" ht="14.25" customHeight="1" x14ac:dyDescent="0.25">
      <c r="A427" s="2"/>
      <c r="B427" s="2"/>
      <c r="C427" s="2"/>
    </row>
    <row r="428" spans="1:3" ht="14.25" customHeight="1" x14ac:dyDescent="0.25">
      <c r="A428" s="2"/>
      <c r="B428" s="2"/>
      <c r="C428" s="2"/>
    </row>
    <row r="429" spans="1:3" ht="14.25" customHeight="1" x14ac:dyDescent="0.25">
      <c r="A429" s="2"/>
      <c r="B429" s="2"/>
      <c r="C429" s="2"/>
    </row>
    <row r="430" spans="1:3" ht="14.25" customHeight="1" x14ac:dyDescent="0.25">
      <c r="A430" s="2"/>
      <c r="B430" s="2"/>
      <c r="C430" s="2"/>
    </row>
    <row r="431" spans="1:3" ht="14.25" customHeight="1" x14ac:dyDescent="0.25">
      <c r="A431" s="2"/>
      <c r="B431" s="2"/>
      <c r="C431" s="2"/>
    </row>
    <row r="432" spans="1:3" ht="14.25" customHeight="1" x14ac:dyDescent="0.25">
      <c r="A432" s="2"/>
      <c r="B432" s="2"/>
      <c r="C432" s="2"/>
    </row>
    <row r="433" spans="1:3" ht="14.25" customHeight="1" x14ac:dyDescent="0.25">
      <c r="A433" s="2"/>
      <c r="B433" s="2"/>
      <c r="C433" s="2"/>
    </row>
    <row r="434" spans="1:3" ht="14.25" customHeight="1" x14ac:dyDescent="0.25">
      <c r="A434" s="2"/>
      <c r="B434" s="2"/>
      <c r="C434" s="2"/>
    </row>
    <row r="435" spans="1:3" ht="14.25" customHeight="1" x14ac:dyDescent="0.25">
      <c r="A435" s="2"/>
      <c r="B435" s="2"/>
      <c r="C435" s="2"/>
    </row>
    <row r="436" spans="1:3" ht="14.25" customHeight="1" x14ac:dyDescent="0.25">
      <c r="A436" s="2"/>
      <c r="B436" s="2"/>
      <c r="C436" s="2"/>
    </row>
    <row r="437" spans="1:3" ht="14.25" customHeight="1" x14ac:dyDescent="0.25">
      <c r="A437" s="2"/>
      <c r="B437" s="2"/>
      <c r="C437" s="2"/>
    </row>
    <row r="438" spans="1:3" ht="14.25" customHeight="1" x14ac:dyDescent="0.25">
      <c r="A438" s="2"/>
      <c r="B438" s="2"/>
      <c r="C438" s="2"/>
    </row>
    <row r="439" spans="1:3" ht="14.25" customHeight="1" x14ac:dyDescent="0.25">
      <c r="A439" s="2"/>
      <c r="B439" s="2"/>
      <c r="C439" s="2"/>
    </row>
    <row r="440" spans="1:3" ht="14.25" customHeight="1" x14ac:dyDescent="0.25">
      <c r="A440" s="2"/>
      <c r="B440" s="2"/>
      <c r="C440" s="2"/>
    </row>
    <row r="441" spans="1:3" ht="14.25" customHeight="1" x14ac:dyDescent="0.25">
      <c r="A441" s="2"/>
      <c r="B441" s="2"/>
      <c r="C441" s="2"/>
    </row>
    <row r="442" spans="1:3" ht="14.25" customHeight="1" x14ac:dyDescent="0.25">
      <c r="A442" s="2"/>
      <c r="B442" s="2"/>
      <c r="C442" s="2"/>
    </row>
    <row r="443" spans="1:3" ht="14.25" customHeight="1" x14ac:dyDescent="0.25">
      <c r="A443" s="2"/>
      <c r="B443" s="2"/>
      <c r="C443" s="2"/>
    </row>
    <row r="444" spans="1:3" ht="14.25" customHeight="1" x14ac:dyDescent="0.25">
      <c r="A444" s="2"/>
      <c r="B444" s="2"/>
      <c r="C444" s="2"/>
    </row>
    <row r="445" spans="1:3" ht="14.25" customHeight="1" x14ac:dyDescent="0.25">
      <c r="A445" s="2"/>
      <c r="B445" s="2"/>
      <c r="C445" s="2"/>
    </row>
    <row r="446" spans="1:3" ht="14.25" customHeight="1" x14ac:dyDescent="0.25">
      <c r="A446" s="2"/>
      <c r="B446" s="2"/>
      <c r="C446" s="2"/>
    </row>
    <row r="447" spans="1:3" ht="14.25" customHeight="1" x14ac:dyDescent="0.25">
      <c r="A447" s="2"/>
      <c r="B447" s="2"/>
      <c r="C447" s="2"/>
    </row>
    <row r="448" spans="1:3" ht="14.25" customHeight="1" x14ac:dyDescent="0.25">
      <c r="A448" s="2"/>
      <c r="B448" s="2"/>
      <c r="C448" s="2"/>
    </row>
    <row r="449" spans="1:3" ht="14.25" customHeight="1" x14ac:dyDescent="0.25">
      <c r="A449" s="2"/>
      <c r="B449" s="2"/>
      <c r="C449" s="2"/>
    </row>
    <row r="450" spans="1:3" ht="14.25" customHeight="1" x14ac:dyDescent="0.25">
      <c r="A450" s="2"/>
      <c r="B450" s="2"/>
      <c r="C450" s="2"/>
    </row>
    <row r="451" spans="1:3" ht="14.25" customHeight="1" x14ac:dyDescent="0.25">
      <c r="A451" s="2"/>
      <c r="B451" s="2"/>
      <c r="C451" s="2"/>
    </row>
    <row r="452" spans="1:3" ht="14.25" customHeight="1" x14ac:dyDescent="0.25">
      <c r="A452" s="2"/>
      <c r="B452" s="2"/>
      <c r="C452" s="2"/>
    </row>
    <row r="453" spans="1:3" ht="14.25" customHeight="1" x14ac:dyDescent="0.25">
      <c r="A453" s="2"/>
      <c r="B453" s="2"/>
      <c r="C453" s="2"/>
    </row>
    <row r="454" spans="1:3" ht="14.25" customHeight="1" x14ac:dyDescent="0.25">
      <c r="A454" s="2"/>
      <c r="B454" s="2"/>
      <c r="C454" s="2"/>
    </row>
    <row r="455" spans="1:3" ht="14.25" customHeight="1" x14ac:dyDescent="0.25">
      <c r="A455" s="2"/>
      <c r="B455" s="2"/>
      <c r="C455" s="2"/>
    </row>
    <row r="456" spans="1:3" ht="14.25" customHeight="1" x14ac:dyDescent="0.25">
      <c r="A456" s="2"/>
      <c r="B456" s="2"/>
      <c r="C456" s="2"/>
    </row>
    <row r="457" spans="1:3" ht="14.25" customHeight="1" x14ac:dyDescent="0.25">
      <c r="A457" s="2"/>
      <c r="B457" s="2"/>
      <c r="C457" s="2"/>
    </row>
    <row r="458" spans="1:3" ht="14.25" customHeight="1" x14ac:dyDescent="0.25">
      <c r="A458" s="2"/>
      <c r="B458" s="2"/>
      <c r="C458" s="2"/>
    </row>
    <row r="459" spans="1:3" ht="14.25" customHeight="1" x14ac:dyDescent="0.25">
      <c r="A459" s="2"/>
      <c r="B459" s="2"/>
      <c r="C459" s="2"/>
    </row>
    <row r="460" spans="1:3" ht="14.25" customHeight="1" x14ac:dyDescent="0.25">
      <c r="A460" s="2"/>
      <c r="B460" s="2"/>
      <c r="C460" s="2"/>
    </row>
    <row r="461" spans="1:3" ht="14.25" customHeight="1" x14ac:dyDescent="0.25">
      <c r="A461" s="2"/>
      <c r="B461" s="2"/>
      <c r="C461" s="2"/>
    </row>
    <row r="462" spans="1:3" ht="14.25" customHeight="1" x14ac:dyDescent="0.25">
      <c r="A462" s="2"/>
      <c r="B462" s="2"/>
      <c r="C462" s="2"/>
    </row>
    <row r="463" spans="1:3" ht="14.25" customHeight="1" x14ac:dyDescent="0.25">
      <c r="A463" s="2"/>
      <c r="B463" s="2"/>
      <c r="C463" s="2"/>
    </row>
    <row r="464" spans="1:3" ht="14.25" customHeight="1" x14ac:dyDescent="0.25">
      <c r="A464" s="2"/>
      <c r="B464" s="2"/>
      <c r="C464" s="2"/>
    </row>
    <row r="465" spans="1:3" ht="14.25" customHeight="1" x14ac:dyDescent="0.25">
      <c r="A465" s="2"/>
      <c r="B465" s="2"/>
      <c r="C465" s="2"/>
    </row>
    <row r="466" spans="1:3" ht="14.25" customHeight="1" x14ac:dyDescent="0.25">
      <c r="A466" s="2"/>
      <c r="B466" s="2"/>
      <c r="C466" s="2"/>
    </row>
    <row r="467" spans="1:3" ht="14.25" customHeight="1" x14ac:dyDescent="0.25">
      <c r="A467" s="2"/>
      <c r="B467" s="2"/>
      <c r="C467" s="2"/>
    </row>
    <row r="468" spans="1:3" ht="14.25" customHeight="1" x14ac:dyDescent="0.25">
      <c r="A468" s="2"/>
      <c r="B468" s="2"/>
      <c r="C468" s="2"/>
    </row>
    <row r="469" spans="1:3" ht="14.25" customHeight="1" x14ac:dyDescent="0.25">
      <c r="A469" s="2"/>
      <c r="B469" s="2"/>
      <c r="C469" s="2"/>
    </row>
    <row r="470" spans="1:3" ht="14.25" customHeight="1" x14ac:dyDescent="0.25">
      <c r="A470" s="2"/>
      <c r="B470" s="2"/>
      <c r="C470" s="2"/>
    </row>
    <row r="471" spans="1:3" ht="14.25" customHeight="1" x14ac:dyDescent="0.25">
      <c r="A471" s="2"/>
      <c r="B471" s="2"/>
      <c r="C471" s="2"/>
    </row>
    <row r="472" spans="1:3" ht="14.25" customHeight="1" x14ac:dyDescent="0.25">
      <c r="A472" s="2"/>
      <c r="B472" s="2"/>
      <c r="C472" s="2"/>
    </row>
    <row r="473" spans="1:3" ht="14.25" customHeight="1" x14ac:dyDescent="0.25">
      <c r="A473" s="2"/>
      <c r="B473" s="2"/>
      <c r="C473" s="2"/>
    </row>
    <row r="474" spans="1:3" ht="14.25" customHeight="1" x14ac:dyDescent="0.25">
      <c r="A474" s="2"/>
      <c r="B474" s="2"/>
      <c r="C474" s="2"/>
    </row>
    <row r="475" spans="1:3" ht="14.25" customHeight="1" x14ac:dyDescent="0.25">
      <c r="A475" s="2"/>
      <c r="B475" s="2"/>
      <c r="C475" s="2"/>
    </row>
    <row r="476" spans="1:3" ht="14.25" customHeight="1" x14ac:dyDescent="0.25">
      <c r="A476" s="2"/>
      <c r="B476" s="2"/>
      <c r="C476" s="2"/>
    </row>
    <row r="477" spans="1:3" ht="14.25" customHeight="1" x14ac:dyDescent="0.25">
      <c r="A477" s="2"/>
      <c r="B477" s="2"/>
      <c r="C477" s="2"/>
    </row>
    <row r="478" spans="1:3" ht="14.25" customHeight="1" x14ac:dyDescent="0.25">
      <c r="A478" s="2"/>
      <c r="B478" s="2"/>
      <c r="C478" s="2"/>
    </row>
    <row r="479" spans="1:3" ht="14.25" customHeight="1" x14ac:dyDescent="0.25">
      <c r="A479" s="2"/>
      <c r="B479" s="2"/>
      <c r="C479" s="2"/>
    </row>
    <row r="480" spans="1:3" ht="14.25" customHeight="1" x14ac:dyDescent="0.25">
      <c r="A480" s="2"/>
      <c r="B480" s="2"/>
      <c r="C480" s="2"/>
    </row>
    <row r="481" spans="1:3" ht="14.25" customHeight="1" x14ac:dyDescent="0.25">
      <c r="A481" s="2"/>
      <c r="B481" s="2"/>
      <c r="C481" s="2"/>
    </row>
    <row r="482" spans="1:3" ht="14.25" customHeight="1" x14ac:dyDescent="0.25">
      <c r="A482" s="2"/>
      <c r="B482" s="2"/>
      <c r="C482" s="2"/>
    </row>
    <row r="483" spans="1:3" ht="14.25" customHeight="1" x14ac:dyDescent="0.25">
      <c r="A483" s="2"/>
      <c r="B483" s="2"/>
      <c r="C483" s="2"/>
    </row>
    <row r="484" spans="1:3" ht="14.25" customHeight="1" x14ac:dyDescent="0.25">
      <c r="A484" s="2"/>
      <c r="B484" s="2"/>
      <c r="C484" s="2"/>
    </row>
    <row r="485" spans="1:3" ht="14.25" customHeight="1" x14ac:dyDescent="0.25">
      <c r="A485" s="2"/>
      <c r="B485" s="2"/>
      <c r="C485" s="2"/>
    </row>
    <row r="486" spans="1:3" ht="14.25" customHeight="1" x14ac:dyDescent="0.25">
      <c r="A486" s="2"/>
      <c r="B486" s="2"/>
      <c r="C486" s="2"/>
    </row>
    <row r="487" spans="1:3" ht="14.25" customHeight="1" x14ac:dyDescent="0.25">
      <c r="A487" s="2"/>
      <c r="B487" s="2"/>
      <c r="C487" s="2"/>
    </row>
    <row r="488" spans="1:3" ht="14.25" customHeight="1" x14ac:dyDescent="0.25">
      <c r="A488" s="2"/>
      <c r="B488" s="2"/>
      <c r="C488" s="2"/>
    </row>
    <row r="489" spans="1:3" ht="14.25" customHeight="1" x14ac:dyDescent="0.25">
      <c r="A489" s="2"/>
      <c r="B489" s="2"/>
      <c r="C489" s="2"/>
    </row>
    <row r="490" spans="1:3" ht="14.25" customHeight="1" x14ac:dyDescent="0.25">
      <c r="A490" s="2"/>
      <c r="B490" s="2"/>
      <c r="C490" s="2"/>
    </row>
    <row r="491" spans="1:3" ht="14.25" customHeight="1" x14ac:dyDescent="0.25">
      <c r="A491" s="2"/>
      <c r="B491" s="2"/>
      <c r="C491" s="2"/>
    </row>
    <row r="492" spans="1:3" ht="14.25" customHeight="1" x14ac:dyDescent="0.25">
      <c r="A492" s="2"/>
      <c r="B492" s="2"/>
      <c r="C492" s="2"/>
    </row>
    <row r="493" spans="1:3" ht="14.25" customHeight="1" x14ac:dyDescent="0.25">
      <c r="A493" s="2"/>
      <c r="B493" s="2"/>
      <c r="C493" s="2"/>
    </row>
    <row r="494" spans="1:3" ht="14.25" customHeight="1" x14ac:dyDescent="0.25">
      <c r="A494" s="2"/>
      <c r="B494" s="2"/>
      <c r="C494" s="2"/>
    </row>
    <row r="495" spans="1:3" ht="14.25" customHeight="1" x14ac:dyDescent="0.25">
      <c r="A495" s="2"/>
      <c r="B495" s="2"/>
      <c r="C495" s="2"/>
    </row>
    <row r="496" spans="1:3" ht="14.25" customHeight="1" x14ac:dyDescent="0.25">
      <c r="A496" s="2"/>
      <c r="B496" s="2"/>
      <c r="C496" s="2"/>
    </row>
    <row r="497" spans="1:3" ht="14.25" customHeight="1" x14ac:dyDescent="0.25">
      <c r="A497" s="2"/>
      <c r="B497" s="2"/>
      <c r="C497" s="2"/>
    </row>
    <row r="498" spans="1:3" ht="14.25" customHeight="1" x14ac:dyDescent="0.25">
      <c r="A498" s="2"/>
      <c r="B498" s="2"/>
      <c r="C498" s="2"/>
    </row>
    <row r="499" spans="1:3" ht="14.25" customHeight="1" x14ac:dyDescent="0.25">
      <c r="A499" s="2"/>
      <c r="B499" s="2"/>
      <c r="C499" s="2"/>
    </row>
    <row r="500" spans="1:3" ht="14.25" customHeight="1" x14ac:dyDescent="0.25">
      <c r="A500" s="2"/>
      <c r="B500" s="2"/>
      <c r="C500" s="2"/>
    </row>
    <row r="501" spans="1:3" ht="14.25" customHeight="1" x14ac:dyDescent="0.25">
      <c r="A501" s="2"/>
      <c r="B501" s="2"/>
      <c r="C501" s="2"/>
    </row>
    <row r="502" spans="1:3" ht="14.25" customHeight="1" x14ac:dyDescent="0.25">
      <c r="A502" s="2"/>
      <c r="B502" s="2"/>
      <c r="C502" s="2"/>
    </row>
    <row r="503" spans="1:3" ht="14.25" customHeight="1" x14ac:dyDescent="0.25">
      <c r="A503" s="2"/>
      <c r="B503" s="2"/>
      <c r="C503" s="2"/>
    </row>
    <row r="504" spans="1:3" ht="14.25" customHeight="1" x14ac:dyDescent="0.25">
      <c r="A504" s="2"/>
      <c r="B504" s="2"/>
      <c r="C504" s="2"/>
    </row>
    <row r="505" spans="1:3" ht="14.25" customHeight="1" x14ac:dyDescent="0.25">
      <c r="A505" s="2"/>
      <c r="B505" s="2"/>
      <c r="C505" s="2"/>
    </row>
    <row r="506" spans="1:3" ht="14.25" customHeight="1" x14ac:dyDescent="0.25">
      <c r="A506" s="2"/>
      <c r="B506" s="2"/>
      <c r="C506" s="2"/>
    </row>
    <row r="507" spans="1:3" ht="14.25" customHeight="1" x14ac:dyDescent="0.25">
      <c r="A507" s="2"/>
      <c r="B507" s="2"/>
      <c r="C507" s="2"/>
    </row>
    <row r="508" spans="1:3" ht="14.25" customHeight="1" x14ac:dyDescent="0.25">
      <c r="A508" s="2"/>
      <c r="B508" s="2"/>
      <c r="C508" s="2"/>
    </row>
    <row r="509" spans="1:3" ht="14.25" customHeight="1" x14ac:dyDescent="0.25">
      <c r="A509" s="2"/>
      <c r="B509" s="2"/>
      <c r="C509" s="2"/>
    </row>
    <row r="510" spans="1:3" ht="14.25" customHeight="1" x14ac:dyDescent="0.25">
      <c r="A510" s="2"/>
      <c r="B510" s="2"/>
      <c r="C510" s="2"/>
    </row>
    <row r="511" spans="1:3" ht="14.25" customHeight="1" x14ac:dyDescent="0.25">
      <c r="A511" s="2"/>
      <c r="B511" s="2"/>
      <c r="C511" s="2"/>
    </row>
    <row r="512" spans="1:3" ht="14.25" customHeight="1" x14ac:dyDescent="0.25">
      <c r="A512" s="2"/>
      <c r="B512" s="2"/>
      <c r="C512" s="2"/>
    </row>
    <row r="513" spans="1:3" ht="14.25" customHeight="1" x14ac:dyDescent="0.25">
      <c r="A513" s="2"/>
      <c r="B513" s="2"/>
      <c r="C513" s="2"/>
    </row>
    <row r="514" spans="1:3" ht="14.25" customHeight="1" x14ac:dyDescent="0.25">
      <c r="A514" s="2"/>
      <c r="B514" s="2"/>
      <c r="C514" s="2"/>
    </row>
    <row r="515" spans="1:3" ht="14.25" customHeight="1" x14ac:dyDescent="0.25">
      <c r="A515" s="2"/>
      <c r="B515" s="2"/>
      <c r="C515" s="2"/>
    </row>
    <row r="516" spans="1:3" ht="14.25" customHeight="1" x14ac:dyDescent="0.25">
      <c r="A516" s="2"/>
      <c r="B516" s="2"/>
      <c r="C516" s="2"/>
    </row>
    <row r="517" spans="1:3" ht="14.25" customHeight="1" x14ac:dyDescent="0.25">
      <c r="A517" s="2"/>
      <c r="B517" s="2"/>
      <c r="C517" s="2"/>
    </row>
    <row r="518" spans="1:3" ht="14.25" customHeight="1" x14ac:dyDescent="0.25">
      <c r="A518" s="2"/>
      <c r="B518" s="2"/>
      <c r="C518" s="2"/>
    </row>
    <row r="519" spans="1:3" ht="14.25" customHeight="1" x14ac:dyDescent="0.25">
      <c r="A519" s="2"/>
      <c r="B519" s="2"/>
      <c r="C519" s="2"/>
    </row>
    <row r="520" spans="1:3" ht="14.25" customHeight="1" x14ac:dyDescent="0.25">
      <c r="A520" s="2"/>
      <c r="B520" s="2"/>
      <c r="C520" s="2"/>
    </row>
    <row r="521" spans="1:3" ht="14.25" customHeight="1" x14ac:dyDescent="0.25">
      <c r="A521" s="2"/>
      <c r="B521" s="2"/>
      <c r="C521" s="2"/>
    </row>
    <row r="522" spans="1:3" ht="14.25" customHeight="1" x14ac:dyDescent="0.25">
      <c r="A522" s="2"/>
      <c r="B522" s="2"/>
      <c r="C522" s="2"/>
    </row>
    <row r="523" spans="1:3" ht="14.25" customHeight="1" x14ac:dyDescent="0.25">
      <c r="A523" s="2"/>
      <c r="B523" s="2"/>
      <c r="C523" s="2"/>
    </row>
    <row r="524" spans="1:3" ht="14.25" customHeight="1" x14ac:dyDescent="0.25">
      <c r="A524" s="2"/>
      <c r="B524" s="2"/>
      <c r="C524" s="2"/>
    </row>
    <row r="525" spans="1:3" ht="14.25" customHeight="1" x14ac:dyDescent="0.25">
      <c r="A525" s="2"/>
      <c r="B525" s="2"/>
      <c r="C525" s="2"/>
    </row>
    <row r="526" spans="1:3" ht="14.25" customHeight="1" x14ac:dyDescent="0.25">
      <c r="A526" s="2"/>
      <c r="B526" s="2"/>
      <c r="C526" s="2"/>
    </row>
    <row r="527" spans="1:3" ht="14.25" customHeight="1" x14ac:dyDescent="0.25">
      <c r="A527" s="2"/>
      <c r="B527" s="2"/>
      <c r="C527" s="2"/>
    </row>
    <row r="528" spans="1:3" ht="14.25" customHeight="1" x14ac:dyDescent="0.25">
      <c r="A528" s="2"/>
      <c r="B528" s="2"/>
      <c r="C528" s="2"/>
    </row>
    <row r="529" spans="1:3" ht="14.25" customHeight="1" x14ac:dyDescent="0.25">
      <c r="A529" s="2"/>
      <c r="B529" s="2"/>
      <c r="C529" s="2"/>
    </row>
    <row r="530" spans="1:3" ht="14.25" customHeight="1" x14ac:dyDescent="0.25">
      <c r="A530" s="2"/>
      <c r="B530" s="2"/>
      <c r="C530" s="2"/>
    </row>
    <row r="531" spans="1:3" ht="14.25" customHeight="1" x14ac:dyDescent="0.25">
      <c r="A531" s="2"/>
      <c r="B531" s="2"/>
      <c r="C531" s="2"/>
    </row>
    <row r="532" spans="1:3" ht="14.25" customHeight="1" x14ac:dyDescent="0.25">
      <c r="A532" s="2"/>
      <c r="B532" s="2"/>
      <c r="C532" s="2"/>
    </row>
    <row r="533" spans="1:3" ht="14.25" customHeight="1" x14ac:dyDescent="0.25">
      <c r="A533" s="2"/>
      <c r="B533" s="2"/>
      <c r="C533" s="2"/>
    </row>
    <row r="534" spans="1:3" ht="14.25" customHeight="1" x14ac:dyDescent="0.25">
      <c r="A534" s="2"/>
      <c r="B534" s="2"/>
      <c r="C534" s="2"/>
    </row>
    <row r="535" spans="1:3" ht="14.25" customHeight="1" x14ac:dyDescent="0.25">
      <c r="A535" s="2"/>
      <c r="B535" s="2"/>
      <c r="C535" s="2"/>
    </row>
    <row r="536" spans="1:3" ht="14.25" customHeight="1" x14ac:dyDescent="0.25">
      <c r="A536" s="2"/>
      <c r="B536" s="2"/>
      <c r="C536" s="2"/>
    </row>
    <row r="537" spans="1:3" ht="14.25" customHeight="1" x14ac:dyDescent="0.25">
      <c r="A537" s="2"/>
      <c r="B537" s="2"/>
      <c r="C537" s="2"/>
    </row>
    <row r="538" spans="1:3" ht="14.25" customHeight="1" x14ac:dyDescent="0.25">
      <c r="A538" s="2"/>
      <c r="B538" s="2"/>
      <c r="C538" s="2"/>
    </row>
    <row r="539" spans="1:3" ht="14.25" customHeight="1" x14ac:dyDescent="0.25">
      <c r="A539" s="2"/>
      <c r="B539" s="2"/>
      <c r="C539" s="2"/>
    </row>
    <row r="540" spans="1:3" ht="14.25" customHeight="1" x14ac:dyDescent="0.25">
      <c r="A540" s="2"/>
      <c r="B540" s="2"/>
      <c r="C540" s="2"/>
    </row>
    <row r="541" spans="1:3" ht="14.25" customHeight="1" x14ac:dyDescent="0.25">
      <c r="A541" s="2"/>
      <c r="B541" s="2"/>
      <c r="C541" s="2"/>
    </row>
    <row r="542" spans="1:3" ht="14.25" customHeight="1" x14ac:dyDescent="0.25">
      <c r="A542" s="2"/>
      <c r="B542" s="2"/>
      <c r="C542" s="2"/>
    </row>
    <row r="543" spans="1:3" ht="14.25" customHeight="1" x14ac:dyDescent="0.25">
      <c r="A543" s="2"/>
      <c r="B543" s="2"/>
      <c r="C543" s="2"/>
    </row>
    <row r="544" spans="1:3" ht="14.25" customHeight="1" x14ac:dyDescent="0.25">
      <c r="A544" s="2"/>
      <c r="B544" s="2"/>
      <c r="C544" s="2"/>
    </row>
    <row r="545" spans="1:3" ht="14.25" customHeight="1" x14ac:dyDescent="0.25">
      <c r="A545" s="2"/>
      <c r="B545" s="2"/>
      <c r="C545" s="2"/>
    </row>
    <row r="546" spans="1:3" ht="14.25" customHeight="1" x14ac:dyDescent="0.25">
      <c r="A546" s="2"/>
      <c r="B546" s="2"/>
      <c r="C546" s="2"/>
    </row>
    <row r="547" spans="1:3" ht="14.25" customHeight="1" x14ac:dyDescent="0.25">
      <c r="A547" s="2"/>
      <c r="B547" s="2"/>
      <c r="C547" s="2"/>
    </row>
    <row r="548" spans="1:3" ht="14.25" customHeight="1" x14ac:dyDescent="0.25">
      <c r="A548" s="2"/>
      <c r="B548" s="2"/>
      <c r="C548" s="2"/>
    </row>
    <row r="549" spans="1:3" ht="14.25" customHeight="1" x14ac:dyDescent="0.25">
      <c r="A549" s="2"/>
      <c r="B549" s="2"/>
      <c r="C549" s="2"/>
    </row>
    <row r="550" spans="1:3" ht="14.25" customHeight="1" x14ac:dyDescent="0.25">
      <c r="A550" s="2"/>
      <c r="B550" s="2"/>
      <c r="C550" s="2"/>
    </row>
    <row r="551" spans="1:3" ht="14.25" customHeight="1" x14ac:dyDescent="0.25">
      <c r="A551" s="2"/>
      <c r="B551" s="2"/>
      <c r="C551" s="2"/>
    </row>
    <row r="552" spans="1:3" ht="14.25" customHeight="1" x14ac:dyDescent="0.25">
      <c r="A552" s="2"/>
      <c r="B552" s="2"/>
      <c r="C552" s="2"/>
    </row>
    <row r="553" spans="1:3" ht="14.25" customHeight="1" x14ac:dyDescent="0.25">
      <c r="A553" s="2"/>
      <c r="B553" s="2"/>
      <c r="C553" s="2"/>
    </row>
    <row r="554" spans="1:3" ht="14.25" customHeight="1" x14ac:dyDescent="0.25">
      <c r="A554" s="2"/>
      <c r="B554" s="2"/>
      <c r="C554" s="2"/>
    </row>
    <row r="555" spans="1:3" ht="14.25" customHeight="1" x14ac:dyDescent="0.25">
      <c r="A555" s="2"/>
      <c r="B555" s="2"/>
      <c r="C555" s="2"/>
    </row>
    <row r="556" spans="1:3" ht="14.25" customHeight="1" x14ac:dyDescent="0.25">
      <c r="A556" s="2"/>
      <c r="B556" s="2"/>
      <c r="C556" s="2"/>
    </row>
    <row r="557" spans="1:3" ht="14.25" customHeight="1" x14ac:dyDescent="0.25">
      <c r="A557" s="2"/>
      <c r="B557" s="2"/>
      <c r="C557" s="2"/>
    </row>
    <row r="558" spans="1:3" ht="14.25" customHeight="1" x14ac:dyDescent="0.25">
      <c r="A558" s="2"/>
      <c r="B558" s="2"/>
      <c r="C558" s="2"/>
    </row>
    <row r="559" spans="1:3" ht="14.25" customHeight="1" x14ac:dyDescent="0.25">
      <c r="A559" s="2"/>
      <c r="B559" s="2"/>
      <c r="C559" s="2"/>
    </row>
    <row r="560" spans="1:3" ht="14.25" customHeight="1" x14ac:dyDescent="0.25">
      <c r="A560" s="2"/>
      <c r="B560" s="2"/>
      <c r="C560" s="2"/>
    </row>
    <row r="561" spans="1:3" ht="14.25" customHeight="1" x14ac:dyDescent="0.25">
      <c r="A561" s="2"/>
      <c r="B561" s="2"/>
      <c r="C561" s="2"/>
    </row>
    <row r="562" spans="1:3" ht="14.25" customHeight="1" x14ac:dyDescent="0.25">
      <c r="A562" s="2"/>
      <c r="B562" s="2"/>
      <c r="C562" s="2"/>
    </row>
    <row r="563" spans="1:3" ht="14.25" customHeight="1" x14ac:dyDescent="0.25">
      <c r="A563" s="2"/>
      <c r="B563" s="2"/>
      <c r="C563" s="2"/>
    </row>
    <row r="564" spans="1:3" ht="14.25" customHeight="1" x14ac:dyDescent="0.25">
      <c r="A564" s="2"/>
      <c r="B564" s="2"/>
      <c r="C564" s="2"/>
    </row>
    <row r="565" spans="1:3" ht="14.25" customHeight="1" x14ac:dyDescent="0.25">
      <c r="A565" s="2"/>
      <c r="B565" s="2"/>
      <c r="C565" s="2"/>
    </row>
    <row r="566" spans="1:3" ht="14.25" customHeight="1" x14ac:dyDescent="0.25">
      <c r="A566" s="2"/>
      <c r="B566" s="2"/>
      <c r="C566" s="2"/>
    </row>
    <row r="567" spans="1:3" ht="14.25" customHeight="1" x14ac:dyDescent="0.25">
      <c r="A567" s="2"/>
      <c r="B567" s="2"/>
      <c r="C567" s="2"/>
    </row>
    <row r="568" spans="1:3" ht="14.25" customHeight="1" x14ac:dyDescent="0.25">
      <c r="A568" s="2"/>
      <c r="B568" s="2"/>
      <c r="C568" s="2"/>
    </row>
    <row r="569" spans="1:3" ht="14.25" customHeight="1" x14ac:dyDescent="0.25">
      <c r="A569" s="2"/>
      <c r="B569" s="2"/>
      <c r="C569" s="2"/>
    </row>
    <row r="570" spans="1:3" ht="14.25" customHeight="1" x14ac:dyDescent="0.25">
      <c r="A570" s="2"/>
      <c r="B570" s="2"/>
      <c r="C570" s="2"/>
    </row>
    <row r="571" spans="1:3" ht="14.25" customHeight="1" x14ac:dyDescent="0.25">
      <c r="A571" s="2"/>
      <c r="B571" s="2"/>
      <c r="C571" s="2"/>
    </row>
    <row r="572" spans="1:3" ht="14.25" customHeight="1" x14ac:dyDescent="0.25">
      <c r="A572" s="2"/>
      <c r="B572" s="2"/>
      <c r="C572" s="2"/>
    </row>
    <row r="573" spans="1:3" ht="14.25" customHeight="1" x14ac:dyDescent="0.25">
      <c r="A573" s="2"/>
      <c r="B573" s="2"/>
      <c r="C573" s="2"/>
    </row>
    <row r="574" spans="1:3" ht="14.25" customHeight="1" x14ac:dyDescent="0.25">
      <c r="A574" s="2"/>
      <c r="B574" s="2"/>
      <c r="C574" s="2"/>
    </row>
    <row r="575" spans="1:3" ht="14.25" customHeight="1" x14ac:dyDescent="0.25">
      <c r="A575" s="2"/>
      <c r="B575" s="2"/>
      <c r="C575" s="2"/>
    </row>
    <row r="576" spans="1:3" ht="14.25" customHeight="1" x14ac:dyDescent="0.25">
      <c r="A576" s="2"/>
      <c r="B576" s="2"/>
      <c r="C576" s="2"/>
    </row>
    <row r="577" spans="1:3" ht="14.25" customHeight="1" x14ac:dyDescent="0.25">
      <c r="A577" s="2"/>
      <c r="B577" s="2"/>
      <c r="C577" s="2"/>
    </row>
    <row r="578" spans="1:3" ht="14.25" customHeight="1" x14ac:dyDescent="0.25">
      <c r="A578" s="2"/>
      <c r="B578" s="2"/>
      <c r="C578" s="2"/>
    </row>
    <row r="579" spans="1:3" ht="14.25" customHeight="1" x14ac:dyDescent="0.25">
      <c r="A579" s="2"/>
      <c r="B579" s="2"/>
      <c r="C579" s="2"/>
    </row>
    <row r="580" spans="1:3" ht="14.25" customHeight="1" x14ac:dyDescent="0.25">
      <c r="A580" s="2"/>
      <c r="B580" s="2"/>
      <c r="C580" s="2"/>
    </row>
    <row r="581" spans="1:3" ht="14.25" customHeight="1" x14ac:dyDescent="0.25">
      <c r="A581" s="2"/>
      <c r="B581" s="2"/>
      <c r="C581" s="2"/>
    </row>
    <row r="582" spans="1:3" ht="14.25" customHeight="1" x14ac:dyDescent="0.25">
      <c r="A582" s="2"/>
      <c r="B582" s="2"/>
      <c r="C582" s="2"/>
    </row>
    <row r="583" spans="1:3" ht="14.25" customHeight="1" x14ac:dyDescent="0.25">
      <c r="A583" s="2"/>
      <c r="B583" s="2"/>
      <c r="C583" s="2"/>
    </row>
    <row r="584" spans="1:3" ht="14.25" customHeight="1" x14ac:dyDescent="0.25">
      <c r="A584" s="2"/>
      <c r="B584" s="2"/>
      <c r="C584" s="2"/>
    </row>
    <row r="585" spans="1:3" ht="14.25" customHeight="1" x14ac:dyDescent="0.25">
      <c r="A585" s="2"/>
      <c r="B585" s="2"/>
      <c r="C585" s="2"/>
    </row>
    <row r="586" spans="1:3" ht="14.25" customHeight="1" x14ac:dyDescent="0.25">
      <c r="A586" s="2"/>
      <c r="B586" s="2"/>
      <c r="C586" s="2"/>
    </row>
    <row r="587" spans="1:3" ht="14.25" customHeight="1" x14ac:dyDescent="0.25">
      <c r="A587" s="2"/>
      <c r="B587" s="2"/>
      <c r="C587" s="2"/>
    </row>
    <row r="588" spans="1:3" ht="14.25" customHeight="1" x14ac:dyDescent="0.25">
      <c r="A588" s="2"/>
      <c r="B588" s="2"/>
      <c r="C588" s="2"/>
    </row>
    <row r="589" spans="1:3" ht="14.25" customHeight="1" x14ac:dyDescent="0.25">
      <c r="A589" s="2"/>
      <c r="B589" s="2"/>
      <c r="C589" s="2"/>
    </row>
    <row r="590" spans="1:3" ht="14.25" customHeight="1" x14ac:dyDescent="0.25">
      <c r="A590" s="2"/>
      <c r="B590" s="2"/>
      <c r="C590" s="2"/>
    </row>
    <row r="591" spans="1:3" ht="14.25" customHeight="1" x14ac:dyDescent="0.25">
      <c r="A591" s="2"/>
      <c r="B591" s="2"/>
      <c r="C591" s="2"/>
    </row>
    <row r="592" spans="1:3" ht="14.25" customHeight="1" x14ac:dyDescent="0.25">
      <c r="A592" s="2"/>
      <c r="B592" s="2"/>
      <c r="C592" s="2"/>
    </row>
    <row r="593" spans="1:3" ht="14.25" customHeight="1" x14ac:dyDescent="0.25">
      <c r="A593" s="2"/>
      <c r="B593" s="2"/>
      <c r="C593" s="2"/>
    </row>
    <row r="594" spans="1:3" ht="14.25" customHeight="1" x14ac:dyDescent="0.25">
      <c r="A594" s="2"/>
      <c r="B594" s="2"/>
      <c r="C594" s="2"/>
    </row>
    <row r="595" spans="1:3" ht="14.25" customHeight="1" x14ac:dyDescent="0.25">
      <c r="A595" s="2"/>
      <c r="B595" s="2"/>
      <c r="C595" s="2"/>
    </row>
    <row r="596" spans="1:3" ht="14.25" customHeight="1" x14ac:dyDescent="0.25">
      <c r="A596" s="2"/>
      <c r="B596" s="2"/>
      <c r="C596" s="2"/>
    </row>
    <row r="597" spans="1:3" ht="14.25" customHeight="1" x14ac:dyDescent="0.25">
      <c r="A597" s="2"/>
      <c r="B597" s="2"/>
      <c r="C597" s="2"/>
    </row>
    <row r="598" spans="1:3" ht="14.25" customHeight="1" x14ac:dyDescent="0.25">
      <c r="A598" s="2"/>
      <c r="B598" s="2"/>
      <c r="C598" s="2"/>
    </row>
    <row r="599" spans="1:3" ht="14.25" customHeight="1" x14ac:dyDescent="0.25">
      <c r="A599" s="2"/>
      <c r="B599" s="2"/>
      <c r="C599" s="2"/>
    </row>
    <row r="600" spans="1:3" ht="14.25" customHeight="1" x14ac:dyDescent="0.25">
      <c r="A600" s="2"/>
      <c r="B600" s="2"/>
      <c r="C600" s="2"/>
    </row>
    <row r="601" spans="1:3" ht="14.25" customHeight="1" x14ac:dyDescent="0.25">
      <c r="A601" s="2"/>
      <c r="B601" s="2"/>
      <c r="C601" s="2"/>
    </row>
    <row r="602" spans="1:3" ht="14.25" customHeight="1" x14ac:dyDescent="0.25">
      <c r="A602" s="2"/>
      <c r="B602" s="2"/>
      <c r="C602" s="2"/>
    </row>
    <row r="603" spans="1:3" ht="14.25" customHeight="1" x14ac:dyDescent="0.25">
      <c r="A603" s="2"/>
      <c r="B603" s="2"/>
      <c r="C603" s="2"/>
    </row>
    <row r="604" spans="1:3" ht="14.25" customHeight="1" x14ac:dyDescent="0.25">
      <c r="A604" s="2"/>
      <c r="B604" s="2"/>
      <c r="C604" s="2"/>
    </row>
    <row r="605" spans="1:3" ht="14.25" customHeight="1" x14ac:dyDescent="0.25">
      <c r="A605" s="2"/>
      <c r="B605" s="2"/>
      <c r="C605" s="2"/>
    </row>
    <row r="606" spans="1:3" ht="14.25" customHeight="1" x14ac:dyDescent="0.25">
      <c r="A606" s="2"/>
      <c r="B606" s="2"/>
      <c r="C606" s="2"/>
    </row>
    <row r="607" spans="1:3" ht="14.25" customHeight="1" x14ac:dyDescent="0.25">
      <c r="A607" s="2"/>
      <c r="B607" s="2"/>
      <c r="C607" s="2"/>
    </row>
    <row r="608" spans="1:3" ht="14.25" customHeight="1" x14ac:dyDescent="0.25">
      <c r="A608" s="2"/>
      <c r="B608" s="2"/>
      <c r="C608" s="2"/>
    </row>
    <row r="609" spans="1:3" ht="14.25" customHeight="1" x14ac:dyDescent="0.25">
      <c r="A609" s="2"/>
      <c r="B609" s="2"/>
      <c r="C609" s="2"/>
    </row>
    <row r="610" spans="1:3" ht="14.25" customHeight="1" x14ac:dyDescent="0.25">
      <c r="A610" s="2"/>
      <c r="B610" s="2"/>
      <c r="C610" s="2"/>
    </row>
    <row r="611" spans="1:3" ht="14.25" customHeight="1" x14ac:dyDescent="0.25">
      <c r="A611" s="2"/>
      <c r="B611" s="2"/>
      <c r="C611" s="2"/>
    </row>
    <row r="612" spans="1:3" ht="14.25" customHeight="1" x14ac:dyDescent="0.25">
      <c r="A612" s="2"/>
      <c r="B612" s="2"/>
      <c r="C612" s="2"/>
    </row>
    <row r="613" spans="1:3" ht="14.25" customHeight="1" x14ac:dyDescent="0.25">
      <c r="A613" s="2"/>
      <c r="B613" s="2"/>
      <c r="C613" s="2"/>
    </row>
    <row r="614" spans="1:3" ht="14.25" customHeight="1" x14ac:dyDescent="0.25">
      <c r="A614" s="2"/>
      <c r="B614" s="2"/>
      <c r="C614" s="2"/>
    </row>
    <row r="615" spans="1:3" ht="14.25" customHeight="1" x14ac:dyDescent="0.25">
      <c r="A615" s="2"/>
      <c r="B615" s="2"/>
      <c r="C615" s="2"/>
    </row>
    <row r="616" spans="1:3" ht="14.25" customHeight="1" x14ac:dyDescent="0.25">
      <c r="A616" s="2"/>
      <c r="B616" s="2"/>
      <c r="C616" s="2"/>
    </row>
    <row r="617" spans="1:3" ht="14.25" customHeight="1" x14ac:dyDescent="0.25">
      <c r="A617" s="2"/>
      <c r="B617" s="2"/>
      <c r="C617" s="2"/>
    </row>
    <row r="618" spans="1:3" ht="14.25" customHeight="1" x14ac:dyDescent="0.25">
      <c r="A618" s="2"/>
      <c r="B618" s="2"/>
      <c r="C618" s="2"/>
    </row>
    <row r="619" spans="1:3" ht="14.25" customHeight="1" x14ac:dyDescent="0.25">
      <c r="A619" s="2"/>
      <c r="B619" s="2"/>
      <c r="C619" s="2"/>
    </row>
    <row r="620" spans="1:3" ht="14.25" customHeight="1" x14ac:dyDescent="0.25">
      <c r="A620" s="2"/>
      <c r="B620" s="2"/>
      <c r="C620" s="2"/>
    </row>
    <row r="621" spans="1:3" ht="14.25" customHeight="1" x14ac:dyDescent="0.25">
      <c r="A621" s="2"/>
      <c r="B621" s="2"/>
      <c r="C621" s="2"/>
    </row>
    <row r="622" spans="1:3" ht="14.25" customHeight="1" x14ac:dyDescent="0.25">
      <c r="A622" s="2"/>
      <c r="B622" s="2"/>
      <c r="C622" s="2"/>
    </row>
    <row r="623" spans="1:3" ht="14.25" customHeight="1" x14ac:dyDescent="0.25">
      <c r="A623" s="2"/>
      <c r="B623" s="2"/>
      <c r="C623" s="2"/>
    </row>
    <row r="624" spans="1:3" ht="14.25" customHeight="1" x14ac:dyDescent="0.25">
      <c r="A624" s="2"/>
      <c r="B624" s="2"/>
      <c r="C624" s="2"/>
    </row>
    <row r="625" spans="1:3" ht="14.25" customHeight="1" x14ac:dyDescent="0.25">
      <c r="A625" s="2"/>
      <c r="B625" s="2"/>
      <c r="C625" s="2"/>
    </row>
    <row r="626" spans="1:3" ht="14.25" customHeight="1" x14ac:dyDescent="0.25">
      <c r="A626" s="2"/>
      <c r="B626" s="2"/>
      <c r="C626" s="2"/>
    </row>
    <row r="627" spans="1:3" ht="14.25" customHeight="1" x14ac:dyDescent="0.25">
      <c r="A627" s="2"/>
      <c r="B627" s="2"/>
      <c r="C627" s="2"/>
    </row>
    <row r="628" spans="1:3" ht="14.25" customHeight="1" x14ac:dyDescent="0.25">
      <c r="A628" s="2"/>
      <c r="B628" s="2"/>
      <c r="C628" s="2"/>
    </row>
    <row r="629" spans="1:3" ht="14.25" customHeight="1" x14ac:dyDescent="0.25">
      <c r="A629" s="2"/>
      <c r="B629" s="2"/>
      <c r="C629" s="2"/>
    </row>
    <row r="630" spans="1:3" ht="14.25" customHeight="1" x14ac:dyDescent="0.25">
      <c r="A630" s="2"/>
      <c r="B630" s="2"/>
      <c r="C630" s="2"/>
    </row>
    <row r="631" spans="1:3" ht="14.25" customHeight="1" x14ac:dyDescent="0.25">
      <c r="A631" s="2"/>
      <c r="B631" s="2"/>
      <c r="C631" s="2"/>
    </row>
    <row r="632" spans="1:3" ht="14.25" customHeight="1" x14ac:dyDescent="0.25">
      <c r="A632" s="2"/>
      <c r="B632" s="2"/>
      <c r="C632" s="2"/>
    </row>
    <row r="633" spans="1:3" ht="14.25" customHeight="1" x14ac:dyDescent="0.25">
      <c r="A633" s="2"/>
      <c r="B633" s="2"/>
      <c r="C633" s="2"/>
    </row>
    <row r="634" spans="1:3" ht="14.25" customHeight="1" x14ac:dyDescent="0.25">
      <c r="A634" s="2"/>
      <c r="B634" s="2"/>
      <c r="C634" s="2"/>
    </row>
    <row r="635" spans="1:3" ht="14.25" customHeight="1" x14ac:dyDescent="0.25">
      <c r="A635" s="2"/>
      <c r="B635" s="2"/>
      <c r="C635" s="2"/>
    </row>
    <row r="636" spans="1:3" ht="14.25" customHeight="1" x14ac:dyDescent="0.25">
      <c r="A636" s="2"/>
      <c r="B636" s="2"/>
      <c r="C636" s="2"/>
    </row>
    <row r="637" spans="1:3" ht="14.25" customHeight="1" x14ac:dyDescent="0.25">
      <c r="A637" s="2"/>
      <c r="B637" s="2"/>
      <c r="C637" s="2"/>
    </row>
    <row r="638" spans="1:3" ht="14.25" customHeight="1" x14ac:dyDescent="0.25">
      <c r="A638" s="2"/>
      <c r="B638" s="2"/>
      <c r="C638" s="2"/>
    </row>
    <row r="639" spans="1:3" ht="14.25" customHeight="1" x14ac:dyDescent="0.25">
      <c r="A639" s="2"/>
      <c r="B639" s="2"/>
      <c r="C639" s="2"/>
    </row>
    <row r="640" spans="1:3" ht="14.25" customHeight="1" x14ac:dyDescent="0.25">
      <c r="A640" s="2"/>
      <c r="B640" s="2"/>
      <c r="C640" s="2"/>
    </row>
    <row r="641" spans="1:3" ht="14.25" customHeight="1" x14ac:dyDescent="0.25">
      <c r="A641" s="2"/>
      <c r="B641" s="2"/>
      <c r="C641" s="2"/>
    </row>
    <row r="642" spans="1:3" ht="14.25" customHeight="1" x14ac:dyDescent="0.25">
      <c r="A642" s="2"/>
      <c r="B642" s="2"/>
      <c r="C642" s="2"/>
    </row>
    <row r="643" spans="1:3" ht="14.25" customHeight="1" x14ac:dyDescent="0.25">
      <c r="A643" s="2"/>
      <c r="B643" s="2"/>
      <c r="C643" s="2"/>
    </row>
    <row r="644" spans="1:3" ht="14.25" customHeight="1" x14ac:dyDescent="0.25">
      <c r="A644" s="2"/>
      <c r="B644" s="2"/>
      <c r="C644" s="2"/>
    </row>
    <row r="645" spans="1:3" ht="14.25" customHeight="1" x14ac:dyDescent="0.25">
      <c r="A645" s="2"/>
      <c r="B645" s="2"/>
      <c r="C645" s="2"/>
    </row>
    <row r="646" spans="1:3" ht="14.25" customHeight="1" x14ac:dyDescent="0.25">
      <c r="A646" s="2"/>
      <c r="B646" s="2"/>
      <c r="C646" s="2"/>
    </row>
    <row r="647" spans="1:3" ht="14.25" customHeight="1" x14ac:dyDescent="0.25">
      <c r="A647" s="2"/>
      <c r="B647" s="2"/>
      <c r="C647" s="2"/>
    </row>
    <row r="648" spans="1:3" ht="14.25" customHeight="1" x14ac:dyDescent="0.25">
      <c r="A648" s="2"/>
      <c r="B648" s="2"/>
      <c r="C648" s="2"/>
    </row>
    <row r="649" spans="1:3" ht="14.25" customHeight="1" x14ac:dyDescent="0.25">
      <c r="A649" s="2"/>
      <c r="B649" s="2"/>
      <c r="C649" s="2"/>
    </row>
    <row r="650" spans="1:3" ht="14.25" customHeight="1" x14ac:dyDescent="0.25">
      <c r="A650" s="2"/>
      <c r="B650" s="2"/>
      <c r="C650" s="2"/>
    </row>
    <row r="651" spans="1:3" ht="14.25" customHeight="1" x14ac:dyDescent="0.25">
      <c r="A651" s="2"/>
      <c r="B651" s="2"/>
      <c r="C651" s="2"/>
    </row>
    <row r="652" spans="1:3" ht="14.25" customHeight="1" x14ac:dyDescent="0.25">
      <c r="A652" s="2"/>
      <c r="B652" s="2"/>
      <c r="C652" s="2"/>
    </row>
    <row r="653" spans="1:3" ht="14.25" customHeight="1" x14ac:dyDescent="0.25">
      <c r="A653" s="2"/>
      <c r="B653" s="2"/>
      <c r="C653" s="2"/>
    </row>
    <row r="654" spans="1:3" ht="14.25" customHeight="1" x14ac:dyDescent="0.25">
      <c r="A654" s="2"/>
      <c r="B654" s="2"/>
      <c r="C654" s="2"/>
    </row>
    <row r="655" spans="1:3" ht="14.25" customHeight="1" x14ac:dyDescent="0.25">
      <c r="A655" s="2"/>
      <c r="B655" s="2"/>
      <c r="C655" s="2"/>
    </row>
    <row r="656" spans="1:3" ht="14.25" customHeight="1" x14ac:dyDescent="0.25">
      <c r="A656" s="2"/>
      <c r="B656" s="2"/>
      <c r="C656" s="2"/>
    </row>
    <row r="657" spans="1:3" ht="14.25" customHeight="1" x14ac:dyDescent="0.25">
      <c r="A657" s="2"/>
      <c r="B657" s="2"/>
      <c r="C657" s="2"/>
    </row>
    <row r="658" spans="1:3" ht="14.25" customHeight="1" x14ac:dyDescent="0.25">
      <c r="A658" s="2"/>
      <c r="B658" s="2"/>
      <c r="C658" s="2"/>
    </row>
    <row r="659" spans="1:3" ht="14.25" customHeight="1" x14ac:dyDescent="0.25">
      <c r="A659" s="2"/>
      <c r="B659" s="2"/>
      <c r="C659" s="2"/>
    </row>
    <row r="660" spans="1:3" ht="14.25" customHeight="1" x14ac:dyDescent="0.25">
      <c r="A660" s="2"/>
      <c r="B660" s="2"/>
      <c r="C660" s="2"/>
    </row>
    <row r="661" spans="1:3" ht="14.25" customHeight="1" x14ac:dyDescent="0.25">
      <c r="A661" s="2"/>
      <c r="B661" s="2"/>
      <c r="C661" s="2"/>
    </row>
    <row r="662" spans="1:3" ht="14.25" customHeight="1" x14ac:dyDescent="0.25">
      <c r="A662" s="2"/>
      <c r="B662" s="2"/>
      <c r="C662" s="2"/>
    </row>
    <row r="663" spans="1:3" ht="14.25" customHeight="1" x14ac:dyDescent="0.25">
      <c r="A663" s="2"/>
      <c r="B663" s="2"/>
      <c r="C663" s="2"/>
    </row>
    <row r="664" spans="1:3" ht="14.25" customHeight="1" x14ac:dyDescent="0.25">
      <c r="A664" s="2"/>
      <c r="B664" s="2"/>
      <c r="C664" s="2"/>
    </row>
    <row r="665" spans="1:3" ht="14.25" customHeight="1" x14ac:dyDescent="0.25">
      <c r="A665" s="2"/>
      <c r="B665" s="2"/>
      <c r="C665" s="2"/>
    </row>
    <row r="666" spans="1:3" ht="14.25" customHeight="1" x14ac:dyDescent="0.25">
      <c r="A666" s="2"/>
      <c r="B666" s="2"/>
      <c r="C666" s="2"/>
    </row>
    <row r="667" spans="1:3" ht="14.25" customHeight="1" x14ac:dyDescent="0.25">
      <c r="A667" s="2"/>
      <c r="B667" s="2"/>
      <c r="C667" s="2"/>
    </row>
    <row r="668" spans="1:3" ht="14.25" customHeight="1" x14ac:dyDescent="0.25">
      <c r="A668" s="2"/>
      <c r="B668" s="2"/>
      <c r="C668" s="2"/>
    </row>
    <row r="669" spans="1:3" ht="14.25" customHeight="1" x14ac:dyDescent="0.25">
      <c r="A669" s="2"/>
      <c r="B669" s="2"/>
      <c r="C669" s="2"/>
    </row>
    <row r="670" spans="1:3" ht="14.25" customHeight="1" x14ac:dyDescent="0.25">
      <c r="A670" s="2"/>
      <c r="B670" s="2"/>
      <c r="C670" s="2"/>
    </row>
    <row r="671" spans="1:3" ht="14.25" customHeight="1" x14ac:dyDescent="0.25">
      <c r="A671" s="2"/>
      <c r="B671" s="2"/>
      <c r="C671" s="2"/>
    </row>
    <row r="672" spans="1:3" ht="14.25" customHeight="1" x14ac:dyDescent="0.25">
      <c r="A672" s="2"/>
      <c r="B672" s="2"/>
      <c r="C672" s="2"/>
    </row>
    <row r="673" spans="1:3" ht="14.25" customHeight="1" x14ac:dyDescent="0.25">
      <c r="A673" s="2"/>
      <c r="B673" s="2"/>
      <c r="C673" s="2"/>
    </row>
    <row r="674" spans="1:3" ht="14.25" customHeight="1" x14ac:dyDescent="0.25">
      <c r="A674" s="2"/>
      <c r="B674" s="2"/>
      <c r="C674" s="2"/>
    </row>
    <row r="675" spans="1:3" ht="14.25" customHeight="1" x14ac:dyDescent="0.25">
      <c r="A675" s="2"/>
      <c r="B675" s="2"/>
      <c r="C675" s="2"/>
    </row>
    <row r="676" spans="1:3" ht="14.25" customHeight="1" x14ac:dyDescent="0.25">
      <c r="A676" s="2"/>
      <c r="B676" s="2"/>
      <c r="C676" s="2"/>
    </row>
    <row r="677" spans="1:3" ht="14.25" customHeight="1" x14ac:dyDescent="0.25">
      <c r="A677" s="2"/>
      <c r="B677" s="2"/>
      <c r="C677" s="2"/>
    </row>
    <row r="678" spans="1:3" ht="14.25" customHeight="1" x14ac:dyDescent="0.25">
      <c r="A678" s="2"/>
      <c r="B678" s="2"/>
      <c r="C678" s="2"/>
    </row>
    <row r="679" spans="1:3" ht="14.25" customHeight="1" x14ac:dyDescent="0.25">
      <c r="A679" s="2"/>
      <c r="B679" s="2"/>
      <c r="C679" s="2"/>
    </row>
    <row r="680" spans="1:3" ht="14.25" customHeight="1" x14ac:dyDescent="0.25">
      <c r="A680" s="2"/>
      <c r="B680" s="2"/>
      <c r="C680" s="2"/>
    </row>
    <row r="681" spans="1:3" ht="14.25" customHeight="1" x14ac:dyDescent="0.25">
      <c r="A681" s="2"/>
      <c r="B681" s="2"/>
      <c r="C681" s="2"/>
    </row>
    <row r="682" spans="1:3" ht="14.25" customHeight="1" x14ac:dyDescent="0.25">
      <c r="A682" s="2"/>
      <c r="B682" s="2"/>
      <c r="C682" s="2"/>
    </row>
    <row r="683" spans="1:3" ht="14.25" customHeight="1" x14ac:dyDescent="0.25">
      <c r="A683" s="2"/>
      <c r="B683" s="2"/>
      <c r="C683" s="2"/>
    </row>
    <row r="684" spans="1:3" ht="14.25" customHeight="1" x14ac:dyDescent="0.25">
      <c r="A684" s="2"/>
      <c r="B684" s="2"/>
      <c r="C684" s="2"/>
    </row>
    <row r="685" spans="1:3" ht="14.25" customHeight="1" x14ac:dyDescent="0.25">
      <c r="A685" s="2"/>
      <c r="B685" s="2"/>
      <c r="C685" s="2"/>
    </row>
    <row r="686" spans="1:3" ht="14.25" customHeight="1" x14ac:dyDescent="0.25">
      <c r="A686" s="2"/>
      <c r="B686" s="2"/>
      <c r="C686" s="2"/>
    </row>
    <row r="687" spans="1:3" ht="14.25" customHeight="1" x14ac:dyDescent="0.25">
      <c r="A687" s="2"/>
      <c r="B687" s="2"/>
      <c r="C687" s="2"/>
    </row>
    <row r="688" spans="1:3" ht="14.25" customHeight="1" x14ac:dyDescent="0.25">
      <c r="A688" s="2"/>
      <c r="B688" s="2"/>
      <c r="C688" s="2"/>
    </row>
    <row r="689" spans="1:3" ht="14.25" customHeight="1" x14ac:dyDescent="0.25">
      <c r="A689" s="2"/>
      <c r="B689" s="2"/>
      <c r="C689" s="2"/>
    </row>
    <row r="690" spans="1:3" ht="14.25" customHeight="1" x14ac:dyDescent="0.25">
      <c r="A690" s="2"/>
      <c r="B690" s="2"/>
      <c r="C690" s="2"/>
    </row>
    <row r="691" spans="1:3" ht="14.25" customHeight="1" x14ac:dyDescent="0.25">
      <c r="A691" s="2"/>
      <c r="B691" s="2"/>
      <c r="C691" s="2"/>
    </row>
    <row r="692" spans="1:3" ht="14.25" customHeight="1" x14ac:dyDescent="0.25">
      <c r="A692" s="2"/>
      <c r="B692" s="2"/>
      <c r="C692" s="2"/>
    </row>
    <row r="693" spans="1:3" ht="14.25" customHeight="1" x14ac:dyDescent="0.25">
      <c r="A693" s="2"/>
      <c r="B693" s="2"/>
      <c r="C693" s="2"/>
    </row>
    <row r="694" spans="1:3" ht="14.25" customHeight="1" x14ac:dyDescent="0.25">
      <c r="A694" s="2"/>
      <c r="B694" s="2"/>
      <c r="C694" s="2"/>
    </row>
    <row r="695" spans="1:3" ht="14.25" customHeight="1" x14ac:dyDescent="0.25">
      <c r="A695" s="2"/>
      <c r="B695" s="2"/>
      <c r="C695" s="2"/>
    </row>
    <row r="696" spans="1:3" ht="14.25" customHeight="1" x14ac:dyDescent="0.25">
      <c r="A696" s="2"/>
      <c r="B696" s="2"/>
      <c r="C696" s="2"/>
    </row>
    <row r="697" spans="1:3" ht="14.25" customHeight="1" x14ac:dyDescent="0.25">
      <c r="A697" s="2"/>
      <c r="B697" s="2"/>
      <c r="C697" s="2"/>
    </row>
    <row r="698" spans="1:3" ht="14.25" customHeight="1" x14ac:dyDescent="0.25">
      <c r="A698" s="2"/>
      <c r="B698" s="2"/>
      <c r="C698" s="2"/>
    </row>
    <row r="699" spans="1:3" ht="14.25" customHeight="1" x14ac:dyDescent="0.25">
      <c r="A699" s="2"/>
      <c r="B699" s="2"/>
      <c r="C699" s="2"/>
    </row>
    <row r="700" spans="1:3" ht="14.25" customHeight="1" x14ac:dyDescent="0.25">
      <c r="A700" s="2"/>
      <c r="B700" s="2"/>
      <c r="C700" s="2"/>
    </row>
    <row r="701" spans="1:3" ht="14.25" customHeight="1" x14ac:dyDescent="0.25">
      <c r="A701" s="2"/>
      <c r="B701" s="2"/>
      <c r="C701" s="2"/>
    </row>
    <row r="702" spans="1:3" ht="14.25" customHeight="1" x14ac:dyDescent="0.25">
      <c r="A702" s="2"/>
      <c r="B702" s="2"/>
      <c r="C702" s="2"/>
    </row>
    <row r="703" spans="1:3" ht="14.25" customHeight="1" x14ac:dyDescent="0.25">
      <c r="A703" s="2"/>
      <c r="B703" s="2"/>
      <c r="C703" s="2"/>
    </row>
    <row r="704" spans="1:3" ht="14.25" customHeight="1" x14ac:dyDescent="0.25">
      <c r="A704" s="2"/>
      <c r="B704" s="2"/>
      <c r="C704" s="2"/>
    </row>
    <row r="705" spans="1:3" ht="14.25" customHeight="1" x14ac:dyDescent="0.25">
      <c r="A705" s="2"/>
      <c r="B705" s="2"/>
      <c r="C705" s="2"/>
    </row>
    <row r="706" spans="1:3" ht="14.25" customHeight="1" x14ac:dyDescent="0.25">
      <c r="A706" s="2"/>
      <c r="B706" s="2"/>
      <c r="C706" s="2"/>
    </row>
    <row r="707" spans="1:3" ht="14.25" customHeight="1" x14ac:dyDescent="0.25">
      <c r="A707" s="2"/>
      <c r="B707" s="2"/>
      <c r="C707" s="2"/>
    </row>
    <row r="708" spans="1:3" ht="14.25" customHeight="1" x14ac:dyDescent="0.25">
      <c r="A708" s="2"/>
      <c r="B708" s="2"/>
      <c r="C708" s="2"/>
    </row>
    <row r="709" spans="1:3" ht="14.25" customHeight="1" x14ac:dyDescent="0.25">
      <c r="A709" s="2"/>
      <c r="B709" s="2"/>
      <c r="C709" s="2"/>
    </row>
    <row r="710" spans="1:3" ht="14.25" customHeight="1" x14ac:dyDescent="0.25">
      <c r="A710" s="2"/>
      <c r="B710" s="2"/>
      <c r="C710" s="2"/>
    </row>
    <row r="711" spans="1:3" ht="14.25" customHeight="1" x14ac:dyDescent="0.25">
      <c r="A711" s="2"/>
      <c r="B711" s="2"/>
      <c r="C711" s="2"/>
    </row>
    <row r="712" spans="1:3" ht="14.25" customHeight="1" x14ac:dyDescent="0.25">
      <c r="A712" s="2"/>
      <c r="B712" s="2"/>
      <c r="C712" s="2"/>
    </row>
    <row r="713" spans="1:3" ht="14.25" customHeight="1" x14ac:dyDescent="0.25">
      <c r="A713" s="2"/>
      <c r="B713" s="2"/>
      <c r="C713" s="2"/>
    </row>
    <row r="714" spans="1:3" ht="14.25" customHeight="1" x14ac:dyDescent="0.25">
      <c r="A714" s="2"/>
      <c r="B714" s="2"/>
      <c r="C714" s="2"/>
    </row>
    <row r="715" spans="1:3" ht="14.25" customHeight="1" x14ac:dyDescent="0.25">
      <c r="A715" s="2"/>
      <c r="B715" s="2"/>
      <c r="C715" s="2"/>
    </row>
    <row r="716" spans="1:3" ht="14.25" customHeight="1" x14ac:dyDescent="0.25">
      <c r="A716" s="2"/>
      <c r="B716" s="2"/>
      <c r="C716" s="2"/>
    </row>
    <row r="717" spans="1:3" ht="14.25" customHeight="1" x14ac:dyDescent="0.25">
      <c r="A717" s="2"/>
      <c r="B717" s="2"/>
      <c r="C717" s="2"/>
    </row>
    <row r="718" spans="1:3" ht="14.25" customHeight="1" x14ac:dyDescent="0.25">
      <c r="A718" s="2"/>
      <c r="B718" s="2"/>
      <c r="C718" s="2"/>
    </row>
    <row r="719" spans="1:3" ht="14.25" customHeight="1" x14ac:dyDescent="0.25">
      <c r="A719" s="2"/>
      <c r="B719" s="2"/>
      <c r="C719" s="2"/>
    </row>
    <row r="720" spans="1:3" ht="14.25" customHeight="1" x14ac:dyDescent="0.25">
      <c r="A720" s="2"/>
      <c r="B720" s="2"/>
      <c r="C720" s="2"/>
    </row>
    <row r="721" spans="1:3" ht="14.25" customHeight="1" x14ac:dyDescent="0.25">
      <c r="A721" s="2"/>
      <c r="B721" s="2"/>
      <c r="C721" s="2"/>
    </row>
    <row r="722" spans="1:3" ht="14.25" customHeight="1" x14ac:dyDescent="0.25">
      <c r="A722" s="2"/>
      <c r="B722" s="2"/>
      <c r="C722" s="2"/>
    </row>
    <row r="723" spans="1:3" ht="14.25" customHeight="1" x14ac:dyDescent="0.25">
      <c r="A723" s="2"/>
      <c r="B723" s="2"/>
      <c r="C723" s="2"/>
    </row>
    <row r="724" spans="1:3" ht="14.25" customHeight="1" x14ac:dyDescent="0.25">
      <c r="A724" s="2"/>
      <c r="B724" s="2"/>
      <c r="C724" s="2"/>
    </row>
    <row r="725" spans="1:3" ht="14.25" customHeight="1" x14ac:dyDescent="0.25">
      <c r="A725" s="2"/>
      <c r="B725" s="2"/>
      <c r="C725" s="2"/>
    </row>
    <row r="726" spans="1:3" ht="14.25" customHeight="1" x14ac:dyDescent="0.25">
      <c r="A726" s="2"/>
      <c r="B726" s="2"/>
      <c r="C726" s="2"/>
    </row>
    <row r="727" spans="1:3" ht="14.25" customHeight="1" x14ac:dyDescent="0.25">
      <c r="A727" s="2"/>
      <c r="B727" s="2"/>
      <c r="C727" s="2"/>
    </row>
    <row r="728" spans="1:3" ht="14.25" customHeight="1" x14ac:dyDescent="0.25">
      <c r="A728" s="2"/>
      <c r="B728" s="2"/>
      <c r="C728" s="2"/>
    </row>
    <row r="729" spans="1:3" ht="14.25" customHeight="1" x14ac:dyDescent="0.25">
      <c r="A729" s="2"/>
      <c r="B729" s="2"/>
      <c r="C729" s="2"/>
    </row>
    <row r="730" spans="1:3" ht="14.25" customHeight="1" x14ac:dyDescent="0.25">
      <c r="A730" s="2"/>
      <c r="B730" s="2"/>
      <c r="C730" s="2"/>
    </row>
    <row r="731" spans="1:3" ht="14.25" customHeight="1" x14ac:dyDescent="0.25">
      <c r="A731" s="2"/>
      <c r="B731" s="2"/>
      <c r="C731" s="2"/>
    </row>
    <row r="732" spans="1:3" ht="14.25" customHeight="1" x14ac:dyDescent="0.25">
      <c r="A732" s="2"/>
      <c r="B732" s="2"/>
      <c r="C732" s="2"/>
    </row>
    <row r="733" spans="1:3" ht="14.25" customHeight="1" x14ac:dyDescent="0.25">
      <c r="A733" s="2"/>
      <c r="B733" s="2"/>
      <c r="C733" s="2"/>
    </row>
    <row r="734" spans="1:3" ht="14.25" customHeight="1" x14ac:dyDescent="0.25">
      <c r="A734" s="2"/>
      <c r="B734" s="2"/>
      <c r="C734" s="2"/>
    </row>
    <row r="735" spans="1:3" ht="14.25" customHeight="1" x14ac:dyDescent="0.25">
      <c r="A735" s="2"/>
      <c r="B735" s="2"/>
      <c r="C735" s="2"/>
    </row>
    <row r="736" spans="1:3" ht="14.25" customHeight="1" x14ac:dyDescent="0.25">
      <c r="A736" s="2"/>
      <c r="B736" s="2"/>
      <c r="C736" s="2"/>
    </row>
    <row r="737" spans="1:3" ht="14.25" customHeight="1" x14ac:dyDescent="0.25">
      <c r="A737" s="2"/>
      <c r="B737" s="2"/>
      <c r="C737" s="2"/>
    </row>
    <row r="738" spans="1:3" ht="14.25" customHeight="1" x14ac:dyDescent="0.25">
      <c r="A738" s="2"/>
      <c r="B738" s="2"/>
      <c r="C738" s="2"/>
    </row>
    <row r="739" spans="1:3" ht="14.25" customHeight="1" x14ac:dyDescent="0.25">
      <c r="A739" s="2"/>
      <c r="B739" s="2"/>
      <c r="C739" s="2"/>
    </row>
    <row r="740" spans="1:3" ht="14.25" customHeight="1" x14ac:dyDescent="0.25">
      <c r="A740" s="2"/>
      <c r="B740" s="2"/>
      <c r="C740" s="2"/>
    </row>
    <row r="741" spans="1:3" ht="14.25" customHeight="1" x14ac:dyDescent="0.25">
      <c r="A741" s="2"/>
      <c r="B741" s="2"/>
      <c r="C741" s="2"/>
    </row>
    <row r="742" spans="1:3" ht="14.25" customHeight="1" x14ac:dyDescent="0.25">
      <c r="A742" s="2"/>
      <c r="B742" s="2"/>
      <c r="C742" s="2"/>
    </row>
    <row r="743" spans="1:3" ht="14.25" customHeight="1" x14ac:dyDescent="0.25">
      <c r="A743" s="2"/>
      <c r="B743" s="2"/>
      <c r="C743" s="2"/>
    </row>
    <row r="744" spans="1:3" ht="14.25" customHeight="1" x14ac:dyDescent="0.25">
      <c r="A744" s="2"/>
      <c r="B744" s="2"/>
      <c r="C744" s="2"/>
    </row>
    <row r="745" spans="1:3" ht="14.25" customHeight="1" x14ac:dyDescent="0.25">
      <c r="A745" s="2"/>
      <c r="B745" s="2"/>
      <c r="C745" s="2"/>
    </row>
    <row r="746" spans="1:3" ht="14.25" customHeight="1" x14ac:dyDescent="0.25">
      <c r="A746" s="2"/>
      <c r="B746" s="2"/>
      <c r="C746" s="2"/>
    </row>
    <row r="747" spans="1:3" ht="14.25" customHeight="1" x14ac:dyDescent="0.25">
      <c r="A747" s="2"/>
      <c r="B747" s="2"/>
      <c r="C747" s="2"/>
    </row>
    <row r="748" spans="1:3" ht="14.25" customHeight="1" x14ac:dyDescent="0.25">
      <c r="A748" s="2"/>
      <c r="B748" s="2"/>
      <c r="C748" s="2"/>
    </row>
    <row r="749" spans="1:3" ht="14.25" customHeight="1" x14ac:dyDescent="0.25">
      <c r="A749" s="2"/>
      <c r="B749" s="2"/>
      <c r="C749" s="2"/>
    </row>
    <row r="750" spans="1:3" ht="14.25" customHeight="1" x14ac:dyDescent="0.25">
      <c r="A750" s="2"/>
      <c r="B750" s="2"/>
      <c r="C750" s="2"/>
    </row>
    <row r="751" spans="1:3" ht="14.25" customHeight="1" x14ac:dyDescent="0.25">
      <c r="A751" s="2"/>
      <c r="B751" s="2"/>
      <c r="C751" s="2"/>
    </row>
    <row r="752" spans="1:3" ht="14.25" customHeight="1" x14ac:dyDescent="0.25">
      <c r="A752" s="2"/>
      <c r="B752" s="2"/>
      <c r="C752" s="2"/>
    </row>
    <row r="753" spans="1:3" ht="14.25" customHeight="1" x14ac:dyDescent="0.25">
      <c r="A753" s="2"/>
      <c r="B753" s="2"/>
      <c r="C753" s="2"/>
    </row>
    <row r="754" spans="1:3" ht="14.25" customHeight="1" x14ac:dyDescent="0.25">
      <c r="A754" s="2"/>
      <c r="B754" s="2"/>
      <c r="C754" s="2"/>
    </row>
    <row r="755" spans="1:3" ht="14.25" customHeight="1" x14ac:dyDescent="0.25">
      <c r="A755" s="2"/>
      <c r="B755" s="2"/>
      <c r="C755" s="2"/>
    </row>
    <row r="756" spans="1:3" ht="14.25" customHeight="1" x14ac:dyDescent="0.25">
      <c r="A756" s="2"/>
      <c r="B756" s="2"/>
      <c r="C756" s="2"/>
    </row>
    <row r="757" spans="1:3" ht="14.25" customHeight="1" x14ac:dyDescent="0.25">
      <c r="A757" s="2"/>
      <c r="B757" s="2"/>
      <c r="C757" s="2"/>
    </row>
    <row r="758" spans="1:3" ht="14.25" customHeight="1" x14ac:dyDescent="0.25">
      <c r="A758" s="2"/>
      <c r="B758" s="2"/>
      <c r="C758" s="2"/>
    </row>
    <row r="759" spans="1:3" ht="14.25" customHeight="1" x14ac:dyDescent="0.25">
      <c r="A759" s="2"/>
      <c r="B759" s="2"/>
      <c r="C759" s="2"/>
    </row>
    <row r="760" spans="1:3" ht="14.25" customHeight="1" x14ac:dyDescent="0.25">
      <c r="A760" s="2"/>
      <c r="B760" s="2"/>
      <c r="C760" s="2"/>
    </row>
    <row r="761" spans="1:3" ht="14.25" customHeight="1" x14ac:dyDescent="0.25">
      <c r="A761" s="2"/>
      <c r="B761" s="2"/>
      <c r="C761" s="2"/>
    </row>
    <row r="762" spans="1:3" ht="14.25" customHeight="1" x14ac:dyDescent="0.25">
      <c r="A762" s="2"/>
      <c r="B762" s="2"/>
      <c r="C762" s="2"/>
    </row>
    <row r="763" spans="1:3" ht="14.25" customHeight="1" x14ac:dyDescent="0.25">
      <c r="A763" s="2"/>
      <c r="B763" s="2"/>
      <c r="C763" s="2"/>
    </row>
    <row r="764" spans="1:3" ht="14.25" customHeight="1" x14ac:dyDescent="0.25">
      <c r="A764" s="2"/>
      <c r="B764" s="2"/>
      <c r="C764" s="2"/>
    </row>
    <row r="765" spans="1:3" ht="14.25" customHeight="1" x14ac:dyDescent="0.25">
      <c r="A765" s="2"/>
      <c r="B765" s="2"/>
      <c r="C765" s="2"/>
    </row>
    <row r="766" spans="1:3" ht="14.25" customHeight="1" x14ac:dyDescent="0.25">
      <c r="A766" s="2"/>
      <c r="B766" s="2"/>
      <c r="C766" s="2"/>
    </row>
    <row r="767" spans="1:3" ht="14.25" customHeight="1" x14ac:dyDescent="0.25">
      <c r="A767" s="2"/>
      <c r="B767" s="2"/>
      <c r="C767" s="2"/>
    </row>
    <row r="768" spans="1:3" ht="14.25" customHeight="1" x14ac:dyDescent="0.25">
      <c r="A768" s="2"/>
      <c r="B768" s="2"/>
      <c r="C768" s="2"/>
    </row>
    <row r="769" spans="1:3" ht="14.25" customHeight="1" x14ac:dyDescent="0.25">
      <c r="A769" s="2"/>
      <c r="B769" s="2"/>
      <c r="C769" s="2"/>
    </row>
    <row r="770" spans="1:3" ht="14.25" customHeight="1" x14ac:dyDescent="0.25">
      <c r="A770" s="2"/>
      <c r="B770" s="2"/>
      <c r="C770" s="2"/>
    </row>
    <row r="771" spans="1:3" ht="14.25" customHeight="1" x14ac:dyDescent="0.25">
      <c r="A771" s="2"/>
      <c r="B771" s="2"/>
      <c r="C771" s="2"/>
    </row>
    <row r="772" spans="1:3" ht="14.25" customHeight="1" x14ac:dyDescent="0.25">
      <c r="A772" s="2"/>
      <c r="B772" s="2"/>
      <c r="C772" s="2"/>
    </row>
    <row r="773" spans="1:3" ht="14.25" customHeight="1" x14ac:dyDescent="0.25">
      <c r="A773" s="2"/>
      <c r="B773" s="2"/>
      <c r="C773" s="2"/>
    </row>
    <row r="774" spans="1:3" ht="14.25" customHeight="1" x14ac:dyDescent="0.25">
      <c r="A774" s="2"/>
      <c r="B774" s="2"/>
      <c r="C774" s="2"/>
    </row>
    <row r="775" spans="1:3" ht="14.25" customHeight="1" x14ac:dyDescent="0.25">
      <c r="A775" s="2"/>
      <c r="B775" s="2"/>
      <c r="C775" s="2"/>
    </row>
    <row r="776" spans="1:3" ht="14.25" customHeight="1" x14ac:dyDescent="0.25">
      <c r="A776" s="2"/>
      <c r="B776" s="2"/>
      <c r="C776" s="2"/>
    </row>
    <row r="777" spans="1:3" ht="14.25" customHeight="1" x14ac:dyDescent="0.25">
      <c r="A777" s="2"/>
      <c r="B777" s="2"/>
      <c r="C777" s="2"/>
    </row>
    <row r="778" spans="1:3" ht="14.25" customHeight="1" x14ac:dyDescent="0.25">
      <c r="A778" s="2"/>
      <c r="B778" s="2"/>
      <c r="C778" s="2"/>
    </row>
    <row r="779" spans="1:3" ht="14.25" customHeight="1" x14ac:dyDescent="0.25">
      <c r="A779" s="2"/>
      <c r="B779" s="2"/>
      <c r="C779" s="2"/>
    </row>
    <row r="780" spans="1:3" ht="14.25" customHeight="1" x14ac:dyDescent="0.25">
      <c r="A780" s="2"/>
      <c r="B780" s="2"/>
      <c r="C780" s="2"/>
    </row>
    <row r="781" spans="1:3" ht="14.25" customHeight="1" x14ac:dyDescent="0.25">
      <c r="A781" s="2"/>
      <c r="B781" s="2"/>
      <c r="C781" s="2"/>
    </row>
    <row r="782" spans="1:3" ht="14.25" customHeight="1" x14ac:dyDescent="0.25">
      <c r="A782" s="2"/>
      <c r="B782" s="2"/>
      <c r="C782" s="2"/>
    </row>
    <row r="783" spans="1:3" ht="14.25" customHeight="1" x14ac:dyDescent="0.25">
      <c r="A783" s="2"/>
      <c r="B783" s="2"/>
      <c r="C783" s="2"/>
    </row>
    <row r="784" spans="1:3" ht="14.25" customHeight="1" x14ac:dyDescent="0.25">
      <c r="A784" s="2"/>
      <c r="B784" s="2"/>
      <c r="C784" s="2"/>
    </row>
    <row r="785" spans="1:3" ht="14.25" customHeight="1" x14ac:dyDescent="0.25">
      <c r="A785" s="2"/>
      <c r="B785" s="2"/>
      <c r="C785" s="2"/>
    </row>
    <row r="786" spans="1:3" ht="14.25" customHeight="1" x14ac:dyDescent="0.25">
      <c r="A786" s="2"/>
      <c r="B786" s="2"/>
      <c r="C786" s="2"/>
    </row>
    <row r="787" spans="1:3" ht="14.25" customHeight="1" x14ac:dyDescent="0.25">
      <c r="A787" s="2"/>
      <c r="B787" s="2"/>
      <c r="C787" s="2"/>
    </row>
    <row r="788" spans="1:3" ht="14.25" customHeight="1" x14ac:dyDescent="0.25">
      <c r="A788" s="2"/>
      <c r="B788" s="2"/>
      <c r="C788" s="2"/>
    </row>
    <row r="789" spans="1:3" ht="14.25" customHeight="1" x14ac:dyDescent="0.25">
      <c r="A789" s="2"/>
      <c r="B789" s="2"/>
      <c r="C789" s="2"/>
    </row>
    <row r="790" spans="1:3" ht="14.25" customHeight="1" x14ac:dyDescent="0.25">
      <c r="A790" s="2"/>
      <c r="B790" s="2"/>
      <c r="C790" s="2"/>
    </row>
    <row r="791" spans="1:3" ht="14.25" customHeight="1" x14ac:dyDescent="0.25">
      <c r="A791" s="2"/>
      <c r="B791" s="2"/>
      <c r="C791" s="2"/>
    </row>
    <row r="792" spans="1:3" ht="14.25" customHeight="1" x14ac:dyDescent="0.25">
      <c r="A792" s="2"/>
      <c r="B792" s="2"/>
      <c r="C792" s="2"/>
    </row>
    <row r="793" spans="1:3" ht="14.25" customHeight="1" x14ac:dyDescent="0.25">
      <c r="A793" s="2"/>
      <c r="B793" s="2"/>
      <c r="C793" s="2"/>
    </row>
    <row r="794" spans="1:3" ht="14.25" customHeight="1" x14ac:dyDescent="0.25">
      <c r="A794" s="2"/>
      <c r="B794" s="2"/>
      <c r="C794" s="2"/>
    </row>
    <row r="795" spans="1:3" ht="14.25" customHeight="1" x14ac:dyDescent="0.25">
      <c r="A795" s="2"/>
      <c r="B795" s="2"/>
      <c r="C795" s="2"/>
    </row>
    <row r="796" spans="1:3" ht="14.25" customHeight="1" x14ac:dyDescent="0.25">
      <c r="A796" s="2"/>
      <c r="B796" s="2"/>
      <c r="C796" s="2"/>
    </row>
    <row r="797" spans="1:3" ht="14.25" customHeight="1" x14ac:dyDescent="0.25">
      <c r="A797" s="2"/>
      <c r="B797" s="2"/>
      <c r="C797" s="2"/>
    </row>
    <row r="798" spans="1:3" ht="14.25" customHeight="1" x14ac:dyDescent="0.25">
      <c r="A798" s="2"/>
      <c r="B798" s="2"/>
      <c r="C798" s="2"/>
    </row>
    <row r="799" spans="1:3" ht="14.25" customHeight="1" x14ac:dyDescent="0.25">
      <c r="A799" s="2"/>
      <c r="B799" s="2"/>
      <c r="C799" s="2"/>
    </row>
    <row r="800" spans="1:3" ht="14.25" customHeight="1" x14ac:dyDescent="0.25">
      <c r="A800" s="2"/>
      <c r="B800" s="2"/>
      <c r="C800" s="2"/>
    </row>
    <row r="801" spans="1:3" ht="14.25" customHeight="1" x14ac:dyDescent="0.25">
      <c r="A801" s="2"/>
      <c r="B801" s="2"/>
      <c r="C801" s="2"/>
    </row>
    <row r="802" spans="1:3" ht="14.25" customHeight="1" x14ac:dyDescent="0.25">
      <c r="A802" s="2"/>
      <c r="B802" s="2"/>
      <c r="C802" s="2"/>
    </row>
    <row r="803" spans="1:3" ht="14.25" customHeight="1" x14ac:dyDescent="0.25">
      <c r="A803" s="2"/>
      <c r="B803" s="2"/>
      <c r="C803" s="2"/>
    </row>
    <row r="804" spans="1:3" ht="14.25" customHeight="1" x14ac:dyDescent="0.25">
      <c r="A804" s="2"/>
      <c r="B804" s="2"/>
      <c r="C804" s="2"/>
    </row>
    <row r="805" spans="1:3" ht="14.25" customHeight="1" x14ac:dyDescent="0.25">
      <c r="A805" s="2"/>
      <c r="B805" s="2"/>
      <c r="C805" s="2"/>
    </row>
    <row r="806" spans="1:3" ht="14.25" customHeight="1" x14ac:dyDescent="0.25">
      <c r="A806" s="2"/>
      <c r="B806" s="2"/>
      <c r="C806" s="2"/>
    </row>
    <row r="807" spans="1:3" ht="14.25" customHeight="1" x14ac:dyDescent="0.25">
      <c r="A807" s="2"/>
      <c r="B807" s="2"/>
      <c r="C807" s="2"/>
    </row>
    <row r="808" spans="1:3" ht="14.25" customHeight="1" x14ac:dyDescent="0.25">
      <c r="A808" s="2"/>
      <c r="B808" s="2"/>
      <c r="C808" s="2"/>
    </row>
    <row r="809" spans="1:3" ht="14.25" customHeight="1" x14ac:dyDescent="0.25">
      <c r="A809" s="2"/>
      <c r="B809" s="2"/>
      <c r="C809" s="2"/>
    </row>
    <row r="810" spans="1:3" ht="14.25" customHeight="1" x14ac:dyDescent="0.25">
      <c r="A810" s="2"/>
      <c r="B810" s="2"/>
      <c r="C810" s="2"/>
    </row>
    <row r="811" spans="1:3" ht="14.25" customHeight="1" x14ac:dyDescent="0.25">
      <c r="A811" s="2"/>
      <c r="B811" s="2"/>
      <c r="C811" s="2"/>
    </row>
    <row r="812" spans="1:3" ht="14.25" customHeight="1" x14ac:dyDescent="0.25">
      <c r="A812" s="2"/>
      <c r="B812" s="2"/>
      <c r="C812" s="2"/>
    </row>
    <row r="813" spans="1:3" ht="14.25" customHeight="1" x14ac:dyDescent="0.25">
      <c r="A813" s="2"/>
      <c r="B813" s="2"/>
      <c r="C813" s="2"/>
    </row>
    <row r="814" spans="1:3" ht="14.25" customHeight="1" x14ac:dyDescent="0.25">
      <c r="A814" s="2"/>
      <c r="B814" s="2"/>
      <c r="C814" s="2"/>
    </row>
    <row r="815" spans="1:3" ht="14.25" customHeight="1" x14ac:dyDescent="0.25">
      <c r="A815" s="2"/>
      <c r="B815" s="2"/>
      <c r="C815" s="2"/>
    </row>
    <row r="816" spans="1:3" ht="14.25" customHeight="1" x14ac:dyDescent="0.25">
      <c r="A816" s="2"/>
      <c r="B816" s="2"/>
      <c r="C816" s="2"/>
    </row>
    <row r="817" spans="1:3" ht="14.25" customHeight="1" x14ac:dyDescent="0.25">
      <c r="A817" s="2"/>
      <c r="B817" s="2"/>
      <c r="C817" s="2"/>
    </row>
    <row r="818" spans="1:3" ht="14.25" customHeight="1" x14ac:dyDescent="0.25">
      <c r="A818" s="2"/>
      <c r="B818" s="2"/>
      <c r="C818" s="2"/>
    </row>
    <row r="819" spans="1:3" ht="14.25" customHeight="1" x14ac:dyDescent="0.25">
      <c r="A819" s="2"/>
      <c r="B819" s="2"/>
      <c r="C819" s="2"/>
    </row>
    <row r="820" spans="1:3" ht="14.25" customHeight="1" x14ac:dyDescent="0.25">
      <c r="A820" s="2"/>
      <c r="B820" s="2"/>
      <c r="C820" s="2"/>
    </row>
    <row r="821" spans="1:3" ht="14.25" customHeight="1" x14ac:dyDescent="0.25">
      <c r="A821" s="2"/>
      <c r="B821" s="2"/>
      <c r="C821" s="2"/>
    </row>
    <row r="822" spans="1:3" ht="14.25" customHeight="1" x14ac:dyDescent="0.25">
      <c r="A822" s="2"/>
      <c r="B822" s="2"/>
      <c r="C822" s="2"/>
    </row>
    <row r="823" spans="1:3" ht="14.25" customHeight="1" x14ac:dyDescent="0.25">
      <c r="A823" s="2"/>
      <c r="B823" s="2"/>
      <c r="C823" s="2"/>
    </row>
    <row r="824" spans="1:3" ht="14.25" customHeight="1" x14ac:dyDescent="0.25">
      <c r="A824" s="2"/>
      <c r="B824" s="2"/>
      <c r="C824" s="2"/>
    </row>
    <row r="825" spans="1:3" ht="14.25" customHeight="1" x14ac:dyDescent="0.25">
      <c r="A825" s="2"/>
      <c r="B825" s="2"/>
      <c r="C825" s="2"/>
    </row>
    <row r="826" spans="1:3" ht="14.25" customHeight="1" x14ac:dyDescent="0.25">
      <c r="A826" s="2"/>
      <c r="B826" s="2"/>
      <c r="C826" s="2"/>
    </row>
    <row r="827" spans="1:3" ht="14.25" customHeight="1" x14ac:dyDescent="0.25">
      <c r="A827" s="2"/>
      <c r="B827" s="2"/>
      <c r="C827" s="2"/>
    </row>
    <row r="828" spans="1:3" ht="14.25" customHeight="1" x14ac:dyDescent="0.25">
      <c r="A828" s="2"/>
      <c r="B828" s="2"/>
      <c r="C828" s="2"/>
    </row>
    <row r="829" spans="1:3" ht="14.25" customHeight="1" x14ac:dyDescent="0.25">
      <c r="A829" s="2"/>
      <c r="B829" s="2"/>
      <c r="C829" s="2"/>
    </row>
    <row r="830" spans="1:3" ht="14.25" customHeight="1" x14ac:dyDescent="0.25">
      <c r="A830" s="2"/>
      <c r="B830" s="2"/>
      <c r="C830" s="2"/>
    </row>
    <row r="831" spans="1:3" ht="14.25" customHeight="1" x14ac:dyDescent="0.25">
      <c r="A831" s="2"/>
      <c r="B831" s="2"/>
      <c r="C831" s="2"/>
    </row>
    <row r="832" spans="1:3" ht="14.25" customHeight="1" x14ac:dyDescent="0.25">
      <c r="A832" s="2"/>
      <c r="B832" s="2"/>
      <c r="C832" s="2"/>
    </row>
    <row r="833" spans="1:3" ht="14.25" customHeight="1" x14ac:dyDescent="0.25">
      <c r="A833" s="2"/>
      <c r="B833" s="2"/>
      <c r="C833" s="2"/>
    </row>
    <row r="834" spans="1:3" ht="14.25" customHeight="1" x14ac:dyDescent="0.25">
      <c r="A834" s="2"/>
      <c r="B834" s="2"/>
      <c r="C834" s="2"/>
    </row>
    <row r="835" spans="1:3" ht="14.25" customHeight="1" x14ac:dyDescent="0.25">
      <c r="A835" s="2"/>
      <c r="B835" s="2"/>
      <c r="C835" s="2"/>
    </row>
    <row r="836" spans="1:3" ht="14.25" customHeight="1" x14ac:dyDescent="0.25">
      <c r="A836" s="2"/>
      <c r="B836" s="2"/>
      <c r="C836" s="2"/>
    </row>
    <row r="837" spans="1:3" ht="14.25" customHeight="1" x14ac:dyDescent="0.25">
      <c r="A837" s="2"/>
      <c r="B837" s="2"/>
      <c r="C837" s="2"/>
    </row>
    <row r="838" spans="1:3" ht="14.25" customHeight="1" x14ac:dyDescent="0.25">
      <c r="A838" s="2"/>
      <c r="B838" s="2"/>
      <c r="C838" s="2"/>
    </row>
    <row r="839" spans="1:3" ht="14.25" customHeight="1" x14ac:dyDescent="0.25">
      <c r="A839" s="2"/>
      <c r="B839" s="2"/>
      <c r="C839" s="2"/>
    </row>
    <row r="840" spans="1:3" ht="14.25" customHeight="1" x14ac:dyDescent="0.25">
      <c r="A840" s="2"/>
      <c r="B840" s="2"/>
      <c r="C840" s="2"/>
    </row>
    <row r="841" spans="1:3" ht="14.25" customHeight="1" x14ac:dyDescent="0.25">
      <c r="A841" s="2"/>
      <c r="B841" s="2"/>
      <c r="C841" s="2"/>
    </row>
    <row r="842" spans="1:3" ht="14.25" customHeight="1" x14ac:dyDescent="0.25">
      <c r="A842" s="2"/>
      <c r="B842" s="2"/>
      <c r="C842" s="2"/>
    </row>
    <row r="843" spans="1:3" ht="14.25" customHeight="1" x14ac:dyDescent="0.25">
      <c r="A843" s="2"/>
      <c r="B843" s="2"/>
      <c r="C843" s="2"/>
    </row>
    <row r="844" spans="1:3" ht="14.25" customHeight="1" x14ac:dyDescent="0.25">
      <c r="A844" s="2"/>
      <c r="B844" s="2"/>
      <c r="C844" s="2"/>
    </row>
    <row r="845" spans="1:3" ht="14.25" customHeight="1" x14ac:dyDescent="0.25">
      <c r="A845" s="2"/>
      <c r="B845" s="2"/>
      <c r="C845" s="2"/>
    </row>
    <row r="846" spans="1:3" ht="14.25" customHeight="1" x14ac:dyDescent="0.25">
      <c r="A846" s="2"/>
      <c r="B846" s="2"/>
      <c r="C846" s="2"/>
    </row>
    <row r="847" spans="1:3" ht="14.25" customHeight="1" x14ac:dyDescent="0.25">
      <c r="A847" s="2"/>
      <c r="B847" s="2"/>
      <c r="C847" s="2"/>
    </row>
    <row r="848" spans="1:3" ht="14.25" customHeight="1" x14ac:dyDescent="0.25">
      <c r="A848" s="2"/>
      <c r="B848" s="2"/>
      <c r="C848" s="2"/>
    </row>
    <row r="849" spans="1:3" ht="14.25" customHeight="1" x14ac:dyDescent="0.25">
      <c r="A849" s="2"/>
      <c r="B849" s="2"/>
      <c r="C849" s="2"/>
    </row>
    <row r="850" spans="1:3" ht="14.25" customHeight="1" x14ac:dyDescent="0.25">
      <c r="A850" s="2"/>
      <c r="B850" s="2"/>
      <c r="C850" s="2"/>
    </row>
    <row r="851" spans="1:3" ht="14.25" customHeight="1" x14ac:dyDescent="0.25">
      <c r="A851" s="2"/>
      <c r="B851" s="2"/>
      <c r="C851" s="2"/>
    </row>
    <row r="852" spans="1:3" ht="14.25" customHeight="1" x14ac:dyDescent="0.25">
      <c r="A852" s="2"/>
      <c r="B852" s="2"/>
      <c r="C852" s="2"/>
    </row>
    <row r="853" spans="1:3" ht="14.25" customHeight="1" x14ac:dyDescent="0.25">
      <c r="A853" s="2"/>
      <c r="B853" s="2"/>
      <c r="C853" s="2"/>
    </row>
    <row r="854" spans="1:3" ht="14.25" customHeight="1" x14ac:dyDescent="0.25">
      <c r="A854" s="2"/>
      <c r="B854" s="2"/>
      <c r="C854" s="2"/>
    </row>
    <row r="855" spans="1:3" ht="14.25" customHeight="1" x14ac:dyDescent="0.25">
      <c r="A855" s="2"/>
      <c r="B855" s="2"/>
      <c r="C855" s="2"/>
    </row>
    <row r="856" spans="1:3" ht="14.25" customHeight="1" x14ac:dyDescent="0.25">
      <c r="A856" s="2"/>
      <c r="B856" s="2"/>
      <c r="C856" s="2"/>
    </row>
    <row r="857" spans="1:3" ht="14.25" customHeight="1" x14ac:dyDescent="0.25">
      <c r="A857" s="2"/>
      <c r="B857" s="2"/>
      <c r="C857" s="2"/>
    </row>
    <row r="858" spans="1:3" ht="14.25" customHeight="1" x14ac:dyDescent="0.25">
      <c r="A858" s="2"/>
      <c r="B858" s="2"/>
      <c r="C858" s="2"/>
    </row>
    <row r="859" spans="1:3" ht="14.25" customHeight="1" x14ac:dyDescent="0.25">
      <c r="A859" s="2"/>
      <c r="B859" s="2"/>
      <c r="C859" s="2"/>
    </row>
    <row r="860" spans="1:3" ht="14.25" customHeight="1" x14ac:dyDescent="0.25">
      <c r="A860" s="2"/>
      <c r="B860" s="2"/>
      <c r="C860" s="2"/>
    </row>
    <row r="861" spans="1:3" ht="14.25" customHeight="1" x14ac:dyDescent="0.25">
      <c r="A861" s="2"/>
      <c r="B861" s="2"/>
      <c r="C861" s="2"/>
    </row>
    <row r="862" spans="1:3" ht="14.25" customHeight="1" x14ac:dyDescent="0.25">
      <c r="A862" s="2"/>
      <c r="B862" s="2"/>
      <c r="C862" s="2"/>
    </row>
    <row r="863" spans="1:3" ht="14.25" customHeight="1" x14ac:dyDescent="0.25">
      <c r="A863" s="2"/>
      <c r="B863" s="2"/>
      <c r="C863" s="2"/>
    </row>
    <row r="864" spans="1:3" ht="14.25" customHeight="1" x14ac:dyDescent="0.25">
      <c r="A864" s="2"/>
      <c r="B864" s="2"/>
      <c r="C864" s="2"/>
    </row>
    <row r="865" spans="1:3" ht="14.25" customHeight="1" x14ac:dyDescent="0.25">
      <c r="A865" s="2"/>
      <c r="B865" s="2"/>
      <c r="C865" s="2"/>
    </row>
    <row r="866" spans="1:3" ht="14.25" customHeight="1" x14ac:dyDescent="0.25">
      <c r="A866" s="2"/>
      <c r="B866" s="2"/>
      <c r="C866" s="2"/>
    </row>
    <row r="867" spans="1:3" ht="14.25" customHeight="1" x14ac:dyDescent="0.25">
      <c r="A867" s="2"/>
      <c r="B867" s="2"/>
      <c r="C867" s="2"/>
    </row>
    <row r="868" spans="1:3" ht="14.25" customHeight="1" x14ac:dyDescent="0.25">
      <c r="A868" s="2"/>
      <c r="B868" s="2"/>
      <c r="C868" s="2"/>
    </row>
    <row r="869" spans="1:3" ht="14.25" customHeight="1" x14ac:dyDescent="0.25">
      <c r="A869" s="2"/>
      <c r="B869" s="2"/>
      <c r="C869" s="2"/>
    </row>
    <row r="870" spans="1:3" ht="14.25" customHeight="1" x14ac:dyDescent="0.25">
      <c r="A870" s="2"/>
      <c r="B870" s="2"/>
      <c r="C870" s="2"/>
    </row>
    <row r="871" spans="1:3" ht="14.25" customHeight="1" x14ac:dyDescent="0.25">
      <c r="A871" s="2"/>
      <c r="B871" s="2"/>
      <c r="C871" s="2"/>
    </row>
    <row r="872" spans="1:3" ht="14.25" customHeight="1" x14ac:dyDescent="0.25">
      <c r="A872" s="2"/>
      <c r="B872" s="2"/>
      <c r="C872" s="2"/>
    </row>
    <row r="873" spans="1:3" ht="14.25" customHeight="1" x14ac:dyDescent="0.25">
      <c r="A873" s="2"/>
      <c r="B873" s="2"/>
      <c r="C873" s="2"/>
    </row>
    <row r="874" spans="1:3" ht="14.25" customHeight="1" x14ac:dyDescent="0.25">
      <c r="A874" s="2"/>
      <c r="B874" s="2"/>
      <c r="C874" s="2"/>
    </row>
    <row r="875" spans="1:3" ht="14.25" customHeight="1" x14ac:dyDescent="0.25">
      <c r="A875" s="2"/>
      <c r="B875" s="2"/>
      <c r="C875" s="2"/>
    </row>
    <row r="876" spans="1:3" ht="14.25" customHeight="1" x14ac:dyDescent="0.25">
      <c r="A876" s="2"/>
      <c r="B876" s="2"/>
      <c r="C876" s="2"/>
    </row>
    <row r="877" spans="1:3" ht="14.25" customHeight="1" x14ac:dyDescent="0.25">
      <c r="A877" s="2"/>
      <c r="B877" s="2"/>
      <c r="C877" s="2"/>
    </row>
    <row r="878" spans="1:3" ht="14.25" customHeight="1" x14ac:dyDescent="0.25">
      <c r="A878" s="2"/>
      <c r="B878" s="2"/>
      <c r="C878" s="2"/>
    </row>
    <row r="879" spans="1:3" ht="14.25" customHeight="1" x14ac:dyDescent="0.25">
      <c r="A879" s="2"/>
      <c r="B879" s="2"/>
      <c r="C879" s="2"/>
    </row>
    <row r="880" spans="1:3" ht="14.25" customHeight="1" x14ac:dyDescent="0.25">
      <c r="A880" s="2"/>
      <c r="B880" s="2"/>
      <c r="C880" s="2"/>
    </row>
    <row r="881" spans="1:3" ht="14.25" customHeight="1" x14ac:dyDescent="0.25">
      <c r="A881" s="2"/>
      <c r="B881" s="2"/>
      <c r="C881" s="2"/>
    </row>
    <row r="882" spans="1:3" ht="14.25" customHeight="1" x14ac:dyDescent="0.25">
      <c r="A882" s="2"/>
      <c r="B882" s="2"/>
      <c r="C882" s="2"/>
    </row>
    <row r="883" spans="1:3" ht="14.25" customHeight="1" x14ac:dyDescent="0.25">
      <c r="A883" s="2"/>
      <c r="B883" s="2"/>
      <c r="C883" s="2"/>
    </row>
    <row r="884" spans="1:3" ht="14.25" customHeight="1" x14ac:dyDescent="0.25">
      <c r="A884" s="2"/>
      <c r="B884" s="2"/>
      <c r="C884" s="2"/>
    </row>
    <row r="885" spans="1:3" ht="14.25" customHeight="1" x14ac:dyDescent="0.25">
      <c r="A885" s="2"/>
      <c r="B885" s="2"/>
      <c r="C885" s="2"/>
    </row>
    <row r="886" spans="1:3" ht="14.25" customHeight="1" x14ac:dyDescent="0.25">
      <c r="A886" s="2"/>
      <c r="B886" s="2"/>
      <c r="C886" s="2"/>
    </row>
    <row r="887" spans="1:3" ht="14.25" customHeight="1" x14ac:dyDescent="0.25">
      <c r="A887" s="2"/>
      <c r="B887" s="2"/>
      <c r="C887" s="2"/>
    </row>
    <row r="888" spans="1:3" ht="14.25" customHeight="1" x14ac:dyDescent="0.25">
      <c r="A888" s="2"/>
      <c r="B888" s="2"/>
      <c r="C888" s="2"/>
    </row>
    <row r="889" spans="1:3" ht="14.25" customHeight="1" x14ac:dyDescent="0.25">
      <c r="A889" s="2"/>
      <c r="B889" s="2"/>
      <c r="C889" s="2"/>
    </row>
    <row r="890" spans="1:3" ht="14.25" customHeight="1" x14ac:dyDescent="0.25">
      <c r="A890" s="2"/>
      <c r="B890" s="2"/>
      <c r="C890" s="2"/>
    </row>
    <row r="891" spans="1:3" ht="14.25" customHeight="1" x14ac:dyDescent="0.25">
      <c r="A891" s="2"/>
      <c r="B891" s="2"/>
      <c r="C891" s="2"/>
    </row>
    <row r="892" spans="1:3" ht="14.25" customHeight="1" x14ac:dyDescent="0.25">
      <c r="A892" s="2"/>
      <c r="B892" s="2"/>
      <c r="C892" s="2"/>
    </row>
    <row r="893" spans="1:3" ht="14.25" customHeight="1" x14ac:dyDescent="0.25">
      <c r="A893" s="2"/>
      <c r="B893" s="2"/>
      <c r="C893" s="2"/>
    </row>
    <row r="894" spans="1:3" ht="14.25" customHeight="1" x14ac:dyDescent="0.25">
      <c r="A894" s="2"/>
      <c r="B894" s="2"/>
      <c r="C894" s="2"/>
    </row>
    <row r="895" spans="1:3" ht="14.25" customHeight="1" x14ac:dyDescent="0.25">
      <c r="A895" s="2"/>
      <c r="B895" s="2"/>
      <c r="C895" s="2"/>
    </row>
    <row r="896" spans="1:3" ht="14.25" customHeight="1" x14ac:dyDescent="0.25">
      <c r="A896" s="2"/>
      <c r="B896" s="2"/>
      <c r="C896" s="2"/>
    </row>
    <row r="897" spans="1:3" ht="14.25" customHeight="1" x14ac:dyDescent="0.25">
      <c r="A897" s="2"/>
      <c r="B897" s="2"/>
      <c r="C897" s="2"/>
    </row>
    <row r="898" spans="1:3" ht="14.25" customHeight="1" x14ac:dyDescent="0.25">
      <c r="A898" s="2"/>
      <c r="B898" s="2"/>
      <c r="C898" s="2"/>
    </row>
    <row r="899" spans="1:3" ht="14.25" customHeight="1" x14ac:dyDescent="0.25">
      <c r="A899" s="2"/>
      <c r="B899" s="2"/>
      <c r="C899" s="2"/>
    </row>
    <row r="900" spans="1:3" ht="14.25" customHeight="1" x14ac:dyDescent="0.25">
      <c r="A900" s="2"/>
      <c r="B900" s="2"/>
      <c r="C900" s="2"/>
    </row>
    <row r="901" spans="1:3" ht="14.25" customHeight="1" x14ac:dyDescent="0.25">
      <c r="A901" s="2"/>
      <c r="B901" s="2"/>
      <c r="C901" s="2"/>
    </row>
    <row r="902" spans="1:3" ht="14.25" customHeight="1" x14ac:dyDescent="0.25">
      <c r="A902" s="2"/>
      <c r="B902" s="2"/>
      <c r="C902" s="2"/>
    </row>
    <row r="903" spans="1:3" ht="14.25" customHeight="1" x14ac:dyDescent="0.25">
      <c r="A903" s="2"/>
      <c r="B903" s="2"/>
      <c r="C903" s="2"/>
    </row>
    <row r="904" spans="1:3" ht="14.25" customHeight="1" x14ac:dyDescent="0.25">
      <c r="A904" s="2"/>
      <c r="B904" s="2"/>
      <c r="C904" s="2"/>
    </row>
    <row r="905" spans="1:3" ht="14.25" customHeight="1" x14ac:dyDescent="0.25">
      <c r="A905" s="2"/>
      <c r="B905" s="2"/>
      <c r="C905" s="2"/>
    </row>
    <row r="906" spans="1:3" ht="14.25" customHeight="1" x14ac:dyDescent="0.25">
      <c r="A906" s="2"/>
      <c r="B906" s="2"/>
      <c r="C906" s="2"/>
    </row>
    <row r="907" spans="1:3" ht="14.25" customHeight="1" x14ac:dyDescent="0.25">
      <c r="A907" s="2"/>
      <c r="B907" s="2"/>
      <c r="C907" s="2"/>
    </row>
    <row r="908" spans="1:3" ht="14.25" customHeight="1" x14ac:dyDescent="0.25">
      <c r="A908" s="2"/>
      <c r="B908" s="2"/>
      <c r="C908" s="2"/>
    </row>
    <row r="909" spans="1:3" ht="14.25" customHeight="1" x14ac:dyDescent="0.25">
      <c r="A909" s="2"/>
      <c r="B909" s="2"/>
      <c r="C909" s="2"/>
    </row>
    <row r="910" spans="1:3" ht="14.25" customHeight="1" x14ac:dyDescent="0.25">
      <c r="A910" s="2"/>
      <c r="B910" s="2"/>
      <c r="C910" s="2"/>
    </row>
    <row r="911" spans="1:3" ht="14.25" customHeight="1" x14ac:dyDescent="0.25">
      <c r="A911" s="2"/>
      <c r="B911" s="2"/>
      <c r="C911" s="2"/>
    </row>
    <row r="912" spans="1:3" ht="14.25" customHeight="1" x14ac:dyDescent="0.25">
      <c r="A912" s="2"/>
      <c r="B912" s="2"/>
      <c r="C912" s="2"/>
    </row>
    <row r="913" spans="1:3" ht="14.25" customHeight="1" x14ac:dyDescent="0.25">
      <c r="A913" s="2"/>
      <c r="B913" s="2"/>
      <c r="C913" s="2"/>
    </row>
    <row r="914" spans="1:3" ht="14.25" customHeight="1" x14ac:dyDescent="0.25">
      <c r="A914" s="2"/>
      <c r="B914" s="2"/>
      <c r="C914" s="2"/>
    </row>
    <row r="915" spans="1:3" ht="14.25" customHeight="1" x14ac:dyDescent="0.25">
      <c r="A915" s="2"/>
      <c r="B915" s="2"/>
      <c r="C915" s="2"/>
    </row>
    <row r="916" spans="1:3" ht="14.25" customHeight="1" x14ac:dyDescent="0.25">
      <c r="A916" s="2"/>
      <c r="B916" s="2"/>
      <c r="C916" s="2"/>
    </row>
    <row r="917" spans="1:3" ht="14.25" customHeight="1" x14ac:dyDescent="0.25">
      <c r="A917" s="2"/>
      <c r="B917" s="2"/>
      <c r="C917" s="2"/>
    </row>
    <row r="918" spans="1:3" ht="14.25" customHeight="1" x14ac:dyDescent="0.25">
      <c r="A918" s="2"/>
      <c r="B918" s="2"/>
      <c r="C918" s="2"/>
    </row>
    <row r="919" spans="1:3" ht="14.25" customHeight="1" x14ac:dyDescent="0.25">
      <c r="A919" s="2"/>
      <c r="B919" s="2"/>
      <c r="C919" s="2"/>
    </row>
    <row r="920" spans="1:3" ht="14.25" customHeight="1" x14ac:dyDescent="0.25">
      <c r="A920" s="2"/>
      <c r="B920" s="2"/>
      <c r="C920" s="2"/>
    </row>
    <row r="921" spans="1:3" ht="14.25" customHeight="1" x14ac:dyDescent="0.25">
      <c r="A921" s="2"/>
      <c r="B921" s="2"/>
      <c r="C921" s="2"/>
    </row>
    <row r="922" spans="1:3" ht="14.25" customHeight="1" x14ac:dyDescent="0.25">
      <c r="A922" s="2"/>
      <c r="B922" s="2"/>
      <c r="C922" s="2"/>
    </row>
    <row r="923" spans="1:3" ht="14.25" customHeight="1" x14ac:dyDescent="0.25">
      <c r="A923" s="2"/>
      <c r="B923" s="2"/>
      <c r="C923" s="2"/>
    </row>
    <row r="924" spans="1:3" ht="14.25" customHeight="1" x14ac:dyDescent="0.25">
      <c r="A924" s="2"/>
      <c r="B924" s="2"/>
      <c r="C924" s="2"/>
    </row>
    <row r="925" spans="1:3" ht="14.25" customHeight="1" x14ac:dyDescent="0.25">
      <c r="A925" s="2"/>
      <c r="B925" s="2"/>
      <c r="C925" s="2"/>
    </row>
    <row r="926" spans="1:3" ht="14.25" customHeight="1" x14ac:dyDescent="0.25">
      <c r="A926" s="2"/>
      <c r="B926" s="2"/>
      <c r="C926" s="2"/>
    </row>
    <row r="927" spans="1:3" ht="14.25" customHeight="1" x14ac:dyDescent="0.25">
      <c r="A927" s="2"/>
      <c r="B927" s="2"/>
      <c r="C927" s="2"/>
    </row>
    <row r="928" spans="1:3" ht="14.25" customHeight="1" x14ac:dyDescent="0.25">
      <c r="A928" s="2"/>
      <c r="B928" s="2"/>
      <c r="C928" s="2"/>
    </row>
    <row r="929" spans="1:3" ht="14.25" customHeight="1" x14ac:dyDescent="0.25">
      <c r="A929" s="2"/>
      <c r="B929" s="2"/>
      <c r="C929" s="2"/>
    </row>
    <row r="930" spans="1:3" ht="14.25" customHeight="1" x14ac:dyDescent="0.25">
      <c r="A930" s="2"/>
      <c r="B930" s="2"/>
      <c r="C930" s="2"/>
    </row>
    <row r="931" spans="1:3" ht="14.25" customHeight="1" x14ac:dyDescent="0.25">
      <c r="A931" s="2"/>
      <c r="B931" s="2"/>
      <c r="C931" s="2"/>
    </row>
    <row r="932" spans="1:3" ht="14.25" customHeight="1" x14ac:dyDescent="0.25">
      <c r="A932" s="2"/>
      <c r="B932" s="2"/>
      <c r="C932" s="2"/>
    </row>
    <row r="933" spans="1:3" ht="14.25" customHeight="1" x14ac:dyDescent="0.25">
      <c r="A933" s="2"/>
      <c r="B933" s="2"/>
      <c r="C933" s="2"/>
    </row>
    <row r="934" spans="1:3" ht="14.25" customHeight="1" x14ac:dyDescent="0.25">
      <c r="A934" s="2"/>
      <c r="B934" s="2"/>
      <c r="C934" s="2"/>
    </row>
    <row r="935" spans="1:3" ht="14.25" customHeight="1" x14ac:dyDescent="0.25">
      <c r="A935" s="2"/>
      <c r="B935" s="2"/>
      <c r="C935" s="2"/>
    </row>
    <row r="936" spans="1:3" ht="14.25" customHeight="1" x14ac:dyDescent="0.25">
      <c r="A936" s="2"/>
      <c r="B936" s="2"/>
      <c r="C936" s="2"/>
    </row>
    <row r="937" spans="1:3" ht="14.25" customHeight="1" x14ac:dyDescent="0.25">
      <c r="A937" s="2"/>
      <c r="B937" s="2"/>
      <c r="C937" s="2"/>
    </row>
    <row r="938" spans="1:3" ht="14.25" customHeight="1" x14ac:dyDescent="0.25">
      <c r="A938" s="2"/>
      <c r="B938" s="2"/>
      <c r="C938" s="2"/>
    </row>
    <row r="939" spans="1:3" ht="14.25" customHeight="1" x14ac:dyDescent="0.25">
      <c r="A939" s="2"/>
      <c r="B939" s="2"/>
      <c r="C939" s="2"/>
    </row>
    <row r="940" spans="1:3" ht="14.25" customHeight="1" x14ac:dyDescent="0.25">
      <c r="A940" s="2"/>
      <c r="B940" s="2"/>
      <c r="C940" s="2"/>
    </row>
    <row r="941" spans="1:3" ht="14.25" customHeight="1" x14ac:dyDescent="0.25">
      <c r="A941" s="2"/>
      <c r="B941" s="2"/>
      <c r="C941" s="2"/>
    </row>
    <row r="942" spans="1:3" ht="14.25" customHeight="1" x14ac:dyDescent="0.25">
      <c r="A942" s="2"/>
      <c r="B942" s="2"/>
      <c r="C942" s="2"/>
    </row>
    <row r="943" spans="1:3" ht="14.25" customHeight="1" x14ac:dyDescent="0.25">
      <c r="A943" s="2"/>
      <c r="B943" s="2"/>
      <c r="C943" s="2"/>
    </row>
    <row r="944" spans="1:3" ht="14.25" customHeight="1" x14ac:dyDescent="0.25">
      <c r="A944" s="2"/>
      <c r="B944" s="2"/>
      <c r="C944" s="2"/>
    </row>
    <row r="945" spans="1:3" ht="14.25" customHeight="1" x14ac:dyDescent="0.25">
      <c r="A945" s="2"/>
      <c r="B945" s="2"/>
      <c r="C945" s="2"/>
    </row>
    <row r="946" spans="1:3" ht="14.25" customHeight="1" x14ac:dyDescent="0.25">
      <c r="A946" s="2"/>
      <c r="B946" s="2"/>
      <c r="C946" s="2"/>
    </row>
    <row r="947" spans="1:3" ht="14.25" customHeight="1" x14ac:dyDescent="0.25">
      <c r="A947" s="2"/>
      <c r="B947" s="2"/>
      <c r="C947" s="2"/>
    </row>
    <row r="948" spans="1:3" ht="14.25" customHeight="1" x14ac:dyDescent="0.25">
      <c r="A948" s="2"/>
      <c r="B948" s="2"/>
      <c r="C948" s="2"/>
    </row>
    <row r="949" spans="1:3" ht="14.25" customHeight="1" x14ac:dyDescent="0.25">
      <c r="A949" s="2"/>
      <c r="B949" s="2"/>
      <c r="C949" s="2"/>
    </row>
    <row r="950" spans="1:3" ht="14.25" customHeight="1" x14ac:dyDescent="0.25">
      <c r="A950" s="2"/>
      <c r="B950" s="2"/>
      <c r="C950" s="2"/>
    </row>
    <row r="951" spans="1:3" ht="14.25" customHeight="1" x14ac:dyDescent="0.25">
      <c r="A951" s="2"/>
      <c r="B951" s="2"/>
      <c r="C951" s="2"/>
    </row>
    <row r="952" spans="1:3" ht="14.25" customHeight="1" x14ac:dyDescent="0.25">
      <c r="A952" s="2"/>
      <c r="B952" s="2"/>
      <c r="C952" s="2"/>
    </row>
    <row r="953" spans="1:3" ht="14.25" customHeight="1" x14ac:dyDescent="0.25">
      <c r="A953" s="2"/>
      <c r="B953" s="2"/>
      <c r="C953" s="2"/>
    </row>
    <row r="954" spans="1:3" ht="14.25" customHeight="1" x14ac:dyDescent="0.25">
      <c r="A954" s="2"/>
      <c r="B954" s="2"/>
      <c r="C954" s="2"/>
    </row>
    <row r="955" spans="1:3" ht="14.25" customHeight="1" x14ac:dyDescent="0.25">
      <c r="A955" s="2"/>
      <c r="B955" s="2"/>
      <c r="C955" s="2"/>
    </row>
    <row r="956" spans="1:3" ht="14.25" customHeight="1" x14ac:dyDescent="0.25">
      <c r="A956" s="2"/>
      <c r="B956" s="2"/>
      <c r="C956" s="2"/>
    </row>
    <row r="957" spans="1:3" ht="14.25" customHeight="1" x14ac:dyDescent="0.25">
      <c r="A957" s="2"/>
      <c r="B957" s="2"/>
      <c r="C957" s="2"/>
    </row>
    <row r="958" spans="1:3" ht="14.25" customHeight="1" x14ac:dyDescent="0.25">
      <c r="A958" s="2"/>
      <c r="B958" s="2"/>
      <c r="C958" s="2"/>
    </row>
    <row r="959" spans="1:3" ht="14.25" customHeight="1" x14ac:dyDescent="0.25">
      <c r="A959" s="2"/>
      <c r="B959" s="2"/>
      <c r="C959" s="2"/>
    </row>
    <row r="960" spans="1:3" ht="14.25" customHeight="1" x14ac:dyDescent="0.25">
      <c r="A960" s="2"/>
      <c r="B960" s="2"/>
      <c r="C960" s="2"/>
    </row>
    <row r="961" spans="1:3" ht="14.25" customHeight="1" x14ac:dyDescent="0.25">
      <c r="A961" s="2"/>
      <c r="B961" s="2"/>
      <c r="C961" s="2"/>
    </row>
    <row r="962" spans="1:3" ht="14.25" customHeight="1" x14ac:dyDescent="0.25">
      <c r="A962" s="2"/>
      <c r="B962" s="2"/>
      <c r="C962" s="2"/>
    </row>
    <row r="963" spans="1:3" ht="14.25" customHeight="1" x14ac:dyDescent="0.25">
      <c r="A963" s="2"/>
      <c r="B963" s="2"/>
      <c r="C963" s="2"/>
    </row>
    <row r="964" spans="1:3" ht="14.25" customHeight="1" x14ac:dyDescent="0.25">
      <c r="A964" s="2"/>
      <c r="B964" s="2"/>
      <c r="C964" s="2"/>
    </row>
    <row r="965" spans="1:3" ht="14.25" customHeight="1" x14ac:dyDescent="0.25">
      <c r="A965" s="2"/>
      <c r="B965" s="2"/>
      <c r="C965" s="2"/>
    </row>
    <row r="966" spans="1:3" ht="14.25" customHeight="1" x14ac:dyDescent="0.25">
      <c r="A966" s="2"/>
      <c r="B966" s="2"/>
      <c r="C966" s="2"/>
    </row>
    <row r="967" spans="1:3" ht="14.25" customHeight="1" x14ac:dyDescent="0.25">
      <c r="A967" s="2"/>
      <c r="B967" s="2"/>
      <c r="C967" s="2"/>
    </row>
    <row r="968" spans="1:3" ht="14.25" customHeight="1" x14ac:dyDescent="0.25">
      <c r="A968" s="2"/>
      <c r="B968" s="2"/>
      <c r="C968" s="2"/>
    </row>
    <row r="969" spans="1:3" ht="14.25" customHeight="1" x14ac:dyDescent="0.25">
      <c r="A969" s="2"/>
      <c r="B969" s="2"/>
      <c r="C969" s="2"/>
    </row>
    <row r="970" spans="1:3" ht="14.25" customHeight="1" x14ac:dyDescent="0.25">
      <c r="A970" s="2"/>
      <c r="B970" s="2"/>
      <c r="C970" s="2"/>
    </row>
    <row r="971" spans="1:3" ht="14.25" customHeight="1" x14ac:dyDescent="0.25">
      <c r="A971" s="2"/>
      <c r="B971" s="2"/>
      <c r="C971" s="2"/>
    </row>
    <row r="972" spans="1:3" ht="14.25" customHeight="1" x14ac:dyDescent="0.25">
      <c r="A972" s="2"/>
      <c r="B972" s="2"/>
      <c r="C972" s="2"/>
    </row>
    <row r="973" spans="1:3" ht="14.25" customHeight="1" x14ac:dyDescent="0.25">
      <c r="A973" s="2"/>
      <c r="B973" s="2"/>
      <c r="C973" s="2"/>
    </row>
    <row r="974" spans="1:3" ht="14.25" customHeight="1" x14ac:dyDescent="0.25">
      <c r="A974" s="2"/>
      <c r="B974" s="2"/>
      <c r="C974" s="2"/>
    </row>
    <row r="975" spans="1:3" ht="14.25" customHeight="1" x14ac:dyDescent="0.25">
      <c r="A975" s="2"/>
      <c r="B975" s="2"/>
      <c r="C975" s="2"/>
    </row>
    <row r="976" spans="1:3" ht="14.25" customHeight="1" x14ac:dyDescent="0.25">
      <c r="A976" s="2"/>
      <c r="B976" s="2"/>
      <c r="C976" s="2"/>
    </row>
    <row r="977" spans="1:3" ht="14.25" customHeight="1" x14ac:dyDescent="0.25">
      <c r="A977" s="2"/>
      <c r="B977" s="2"/>
      <c r="C977" s="2"/>
    </row>
    <row r="978" spans="1:3" ht="14.25" customHeight="1" x14ac:dyDescent="0.25">
      <c r="A978" s="2"/>
      <c r="B978" s="2"/>
      <c r="C978" s="2"/>
    </row>
    <row r="979" spans="1:3" ht="14.25" customHeight="1" x14ac:dyDescent="0.25">
      <c r="A979" s="2"/>
      <c r="B979" s="2"/>
      <c r="C979" s="2"/>
    </row>
    <row r="980" spans="1:3" ht="14.25" customHeight="1" x14ac:dyDescent="0.25">
      <c r="A980" s="2"/>
      <c r="B980" s="2"/>
      <c r="C980" s="2"/>
    </row>
    <row r="981" spans="1:3" ht="14.25" customHeight="1" x14ac:dyDescent="0.25">
      <c r="A981" s="2"/>
      <c r="B981" s="2"/>
      <c r="C981" s="2"/>
    </row>
    <row r="982" spans="1:3" ht="14.25" customHeight="1" x14ac:dyDescent="0.25">
      <c r="A982" s="2"/>
      <c r="B982" s="2"/>
      <c r="C982" s="2"/>
    </row>
    <row r="983" spans="1:3" ht="14.25" customHeight="1" x14ac:dyDescent="0.25">
      <c r="A983" s="2"/>
      <c r="B983" s="2"/>
      <c r="C983" s="2"/>
    </row>
    <row r="984" spans="1:3" ht="14.25" customHeight="1" x14ac:dyDescent="0.25">
      <c r="A984" s="2"/>
      <c r="B984" s="2"/>
      <c r="C984" s="2"/>
    </row>
    <row r="985" spans="1:3" ht="14.25" customHeight="1" x14ac:dyDescent="0.25">
      <c r="A985" s="2"/>
      <c r="B985" s="2"/>
      <c r="C985" s="2"/>
    </row>
    <row r="986" spans="1:3" ht="14.25" customHeight="1" x14ac:dyDescent="0.25">
      <c r="A986" s="2"/>
      <c r="B986" s="2"/>
      <c r="C986" s="2"/>
    </row>
    <row r="987" spans="1:3" ht="14.25" customHeight="1" x14ac:dyDescent="0.25">
      <c r="A987" s="2"/>
      <c r="B987" s="2"/>
      <c r="C987" s="2"/>
    </row>
    <row r="988" spans="1:3" ht="14.25" customHeight="1" x14ac:dyDescent="0.25">
      <c r="A988" s="2"/>
      <c r="B988" s="2"/>
      <c r="C988" s="2"/>
    </row>
    <row r="989" spans="1:3" ht="14.25" customHeight="1" x14ac:dyDescent="0.25">
      <c r="A989" s="2"/>
      <c r="B989" s="2"/>
      <c r="C989" s="2"/>
    </row>
    <row r="990" spans="1:3" ht="14.25" customHeight="1" x14ac:dyDescent="0.25">
      <c r="A990" s="2"/>
      <c r="B990" s="2"/>
      <c r="C990" s="2"/>
    </row>
    <row r="991" spans="1:3" ht="14.25" customHeight="1" x14ac:dyDescent="0.25">
      <c r="A991" s="2"/>
      <c r="B991" s="2"/>
      <c r="C991" s="2"/>
    </row>
    <row r="992" spans="1:3" ht="14.25" customHeight="1" x14ac:dyDescent="0.25">
      <c r="A992" s="2"/>
      <c r="B992" s="2"/>
      <c r="C992" s="2"/>
    </row>
    <row r="993" spans="1:3" ht="14.25" customHeight="1" x14ac:dyDescent="0.25">
      <c r="A993" s="2"/>
      <c r="B993" s="2"/>
      <c r="C993" s="2"/>
    </row>
    <row r="994" spans="1:3" ht="14.25" customHeight="1" x14ac:dyDescent="0.25">
      <c r="A994" s="2"/>
      <c r="B994" s="2"/>
      <c r="C994" s="2"/>
    </row>
    <row r="995" spans="1:3" ht="14.25" customHeight="1" x14ac:dyDescent="0.25">
      <c r="A995" s="2"/>
      <c r="B995" s="2"/>
      <c r="C995" s="2"/>
    </row>
    <row r="996" spans="1:3" ht="14.25" customHeight="1" x14ac:dyDescent="0.25">
      <c r="A996" s="2"/>
      <c r="B996" s="2"/>
      <c r="C996" s="2"/>
    </row>
  </sheetData>
  <pageMargins left="0.7" right="0.7"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7558519241921"/>
  </sheetPr>
  <dimension ref="A1:AH1043"/>
  <sheetViews>
    <sheetView workbookViewId="0">
      <selection activeCell="D22" sqref="D22:AH28"/>
    </sheetView>
  </sheetViews>
  <sheetFormatPr defaultColWidth="12.625" defaultRowHeight="15" customHeight="1" x14ac:dyDescent="0.2"/>
  <cols>
    <col min="1" max="1" width="3.5" customWidth="1"/>
    <col min="2" max="2" width="27.875" customWidth="1"/>
    <col min="3" max="3" width="16.375" customWidth="1"/>
    <col min="4" max="34" width="8.625" customWidth="1"/>
  </cols>
  <sheetData>
    <row r="1" spans="1:34" ht="18" customHeight="1" x14ac:dyDescent="0.3">
      <c r="A1" s="18" t="s">
        <v>399</v>
      </c>
      <c r="B1" s="2"/>
      <c r="C1" s="2"/>
    </row>
    <row r="2" spans="1:34" ht="18" customHeight="1" x14ac:dyDescent="0.3">
      <c r="A2" s="18"/>
      <c r="B2" s="19" t="s">
        <v>526</v>
      </c>
      <c r="C2" s="2"/>
    </row>
    <row r="3" spans="1:34" ht="14.25" customHeight="1" x14ac:dyDescent="0.25">
      <c r="A3" s="2"/>
      <c r="B3" s="1" t="s">
        <v>400</v>
      </c>
      <c r="C3" s="2"/>
    </row>
    <row r="4" spans="1:34" ht="14.25" customHeight="1" x14ac:dyDescent="0.25">
      <c r="A4" s="2"/>
      <c r="B4" s="2"/>
      <c r="C4" s="1" t="s">
        <v>401</v>
      </c>
      <c r="D4" s="7">
        <v>2020</v>
      </c>
      <c r="E4" s="7">
        <v>2021</v>
      </c>
      <c r="F4" s="7">
        <v>2022</v>
      </c>
      <c r="G4" s="7">
        <v>2023</v>
      </c>
      <c r="H4" s="7">
        <v>2024</v>
      </c>
      <c r="I4" s="7">
        <v>2025</v>
      </c>
      <c r="J4" s="7">
        <v>2026</v>
      </c>
      <c r="K4" s="7">
        <v>2027</v>
      </c>
      <c r="L4" s="7">
        <v>2028</v>
      </c>
      <c r="M4" s="7">
        <v>2029</v>
      </c>
      <c r="N4" s="7">
        <v>2030</v>
      </c>
      <c r="O4" s="7">
        <v>2031</v>
      </c>
      <c r="P4" s="7">
        <v>2032</v>
      </c>
      <c r="Q4" s="7">
        <v>2033</v>
      </c>
      <c r="R4" s="7">
        <v>2034</v>
      </c>
      <c r="S4" s="7">
        <v>2035</v>
      </c>
      <c r="T4" s="7">
        <v>2036</v>
      </c>
      <c r="U4" s="7">
        <v>2037</v>
      </c>
      <c r="V4" s="7">
        <v>2038</v>
      </c>
      <c r="W4" s="7">
        <v>2039</v>
      </c>
      <c r="X4" s="7">
        <v>2040</v>
      </c>
      <c r="Y4" s="7">
        <v>2041</v>
      </c>
      <c r="Z4" s="7">
        <v>2042</v>
      </c>
      <c r="AA4" s="7">
        <v>2043</v>
      </c>
      <c r="AB4" s="7">
        <v>2044</v>
      </c>
      <c r="AC4" s="7">
        <v>2045</v>
      </c>
      <c r="AD4" s="7">
        <v>2046</v>
      </c>
      <c r="AE4" s="7">
        <v>2047</v>
      </c>
      <c r="AF4" s="7">
        <v>2048</v>
      </c>
      <c r="AG4" s="7">
        <v>2049</v>
      </c>
      <c r="AH4" s="7">
        <v>2050</v>
      </c>
    </row>
    <row r="5" spans="1:34" ht="14.25" customHeight="1" x14ac:dyDescent="0.25">
      <c r="A5" s="2"/>
      <c r="B5" s="2"/>
      <c r="C5" s="68" t="s">
        <v>402</v>
      </c>
      <c r="D5" s="20">
        <f>'DownscaledData BEOfDS'!D64</f>
        <v>0.37396045062510236</v>
      </c>
      <c r="E5" s="20">
        <f>'DownscaledData BEOfDS'!E64</f>
        <v>0</v>
      </c>
      <c r="F5" s="20">
        <f>'DownscaledData BEOfDS'!F64</f>
        <v>0</v>
      </c>
      <c r="G5" s="20">
        <f>'DownscaledData BEOfDS'!G64</f>
        <v>0</v>
      </c>
      <c r="H5" s="20">
        <f>'DownscaledData BEOfDS'!H64</f>
        <v>0</v>
      </c>
      <c r="I5" s="20">
        <f>'DownscaledData BEOfDS'!I64</f>
        <v>0</v>
      </c>
      <c r="J5" s="20">
        <f>'DownscaledData BEOfDS'!J64</f>
        <v>0</v>
      </c>
      <c r="K5" s="20">
        <f>'DownscaledData BEOfDS'!K64</f>
        <v>0</v>
      </c>
      <c r="L5" s="20">
        <f>'DownscaledData BEOfDS'!L64</f>
        <v>0</v>
      </c>
      <c r="M5" s="20">
        <f>'DownscaledData BEOfDS'!M64</f>
        <v>0</v>
      </c>
      <c r="N5" s="20">
        <f>'DownscaledData BEOfDS'!N64</f>
        <v>0</v>
      </c>
      <c r="O5" s="20">
        <f>'DownscaledData BEOfDS'!O64</f>
        <v>0</v>
      </c>
      <c r="P5" s="20">
        <f>'DownscaledData BEOfDS'!P64</f>
        <v>0</v>
      </c>
      <c r="Q5" s="20">
        <f>'DownscaledData BEOfDS'!Q64</f>
        <v>0</v>
      </c>
      <c r="R5" s="20">
        <f>'DownscaledData BEOfDS'!R64</f>
        <v>0</v>
      </c>
      <c r="S5" s="20">
        <f>'DownscaledData BEOfDS'!S64</f>
        <v>0</v>
      </c>
      <c r="T5" s="20">
        <f>'DownscaledData BEOfDS'!T64</f>
        <v>0</v>
      </c>
      <c r="U5" s="20">
        <f>'DownscaledData BEOfDS'!U64</f>
        <v>0</v>
      </c>
      <c r="V5" s="20">
        <f>'DownscaledData BEOfDS'!V64</f>
        <v>0</v>
      </c>
      <c r="W5" s="20">
        <f>'DownscaledData BEOfDS'!W64</f>
        <v>0</v>
      </c>
      <c r="X5" s="20">
        <f>'DownscaledData BEOfDS'!X64</f>
        <v>0</v>
      </c>
      <c r="Y5" s="20">
        <f>'DownscaledData BEOfDS'!Y64</f>
        <v>0</v>
      </c>
      <c r="Z5" s="20">
        <f>'DownscaledData BEOfDS'!Z64</f>
        <v>0</v>
      </c>
      <c r="AA5" s="20">
        <f>'DownscaledData BEOfDS'!AA64</f>
        <v>0</v>
      </c>
      <c r="AB5" s="20">
        <f>'DownscaledData BEOfDS'!AB64</f>
        <v>0</v>
      </c>
      <c r="AC5" s="20">
        <f>'DownscaledData BEOfDS'!AC64</f>
        <v>0</v>
      </c>
      <c r="AD5" s="20">
        <f>'DownscaledData BEOfDS'!AD64</f>
        <v>0</v>
      </c>
      <c r="AE5" s="20">
        <f>'DownscaledData BEOfDS'!AE64</f>
        <v>0</v>
      </c>
      <c r="AF5" s="20">
        <f>'DownscaledData BEOfDS'!AF64</f>
        <v>0</v>
      </c>
      <c r="AG5" s="20">
        <f>'DownscaledData BEOfDS'!AG64</f>
        <v>0</v>
      </c>
      <c r="AH5" s="20">
        <f>'DownscaledData BEOfDS'!AH64</f>
        <v>0</v>
      </c>
    </row>
    <row r="6" spans="1:34" s="122" customFormat="1" ht="14.25" customHeight="1" x14ac:dyDescent="0.25">
      <c r="A6" s="120"/>
      <c r="B6" s="120"/>
      <c r="C6" s="68" t="s">
        <v>541</v>
      </c>
      <c r="D6" s="121"/>
      <c r="E6" s="121"/>
      <c r="F6" s="121"/>
      <c r="G6" s="121"/>
      <c r="H6" s="121"/>
      <c r="I6" s="121"/>
      <c r="J6" s="121"/>
      <c r="K6" s="121"/>
      <c r="L6" s="121"/>
      <c r="M6" s="121"/>
      <c r="N6" s="121"/>
      <c r="O6" s="121"/>
      <c r="P6" s="121"/>
      <c r="Q6" s="121"/>
      <c r="R6" s="121"/>
      <c r="S6" s="121"/>
      <c r="T6" s="121"/>
      <c r="U6" s="121"/>
      <c r="V6" s="121"/>
      <c r="W6" s="121"/>
      <c r="X6" s="121"/>
      <c r="Y6" s="121"/>
      <c r="Z6" s="121"/>
      <c r="AA6" s="121"/>
      <c r="AB6" s="121"/>
      <c r="AC6" s="121"/>
      <c r="AD6" s="121"/>
      <c r="AE6" s="121"/>
      <c r="AF6" s="121"/>
      <c r="AG6" s="121"/>
      <c r="AH6" s="121"/>
    </row>
    <row r="7" spans="1:34" ht="14.25" customHeight="1" x14ac:dyDescent="0.25">
      <c r="A7" s="2"/>
      <c r="B7" s="17" t="s">
        <v>152</v>
      </c>
      <c r="C7" s="68" t="s">
        <v>542</v>
      </c>
      <c r="D7" s="21">
        <f>'DownscaledData BEOfDS'!D65</f>
        <v>0</v>
      </c>
      <c r="E7" s="21">
        <f>'DownscaledData BEOfDS'!E65</f>
        <v>0</v>
      </c>
      <c r="F7" s="21">
        <f>'DownscaledData BEOfDS'!F65</f>
        <v>0</v>
      </c>
      <c r="G7" s="21">
        <f>'DownscaledData BEOfDS'!G65</f>
        <v>0</v>
      </c>
      <c r="H7" s="21">
        <f>'DownscaledData BEOfDS'!H65</f>
        <v>0</v>
      </c>
      <c r="I7" s="21">
        <f>'DownscaledData BEOfDS'!I65</f>
        <v>0</v>
      </c>
      <c r="J7" s="21">
        <f>'DownscaledData BEOfDS'!J65</f>
        <v>0</v>
      </c>
      <c r="K7" s="21">
        <f>'DownscaledData BEOfDS'!K65</f>
        <v>0</v>
      </c>
      <c r="L7" s="21">
        <f>'DownscaledData BEOfDS'!L65</f>
        <v>0</v>
      </c>
      <c r="M7" s="21">
        <f>'DownscaledData BEOfDS'!M65</f>
        <v>0</v>
      </c>
      <c r="N7" s="21">
        <f>'DownscaledData BEOfDS'!N65</f>
        <v>0</v>
      </c>
      <c r="O7" s="21">
        <f>'DownscaledData BEOfDS'!O65</f>
        <v>0</v>
      </c>
      <c r="P7" s="21">
        <f>'DownscaledData BEOfDS'!P65</f>
        <v>0</v>
      </c>
      <c r="Q7" s="21">
        <f>'DownscaledData BEOfDS'!Q65</f>
        <v>0.3586892393184587</v>
      </c>
      <c r="R7" s="21">
        <f>'DownscaledData BEOfDS'!R65</f>
        <v>1.7726340703170274</v>
      </c>
      <c r="S7" s="21">
        <f>'DownscaledData BEOfDS'!S65</f>
        <v>4.900117289361285</v>
      </c>
      <c r="T7" s="21">
        <f>'DownscaledData BEOfDS'!T65</f>
        <v>10.455765917187477</v>
      </c>
      <c r="U7" s="21">
        <f>'DownscaledData BEOfDS'!U65</f>
        <v>21.064394420850157</v>
      </c>
      <c r="V7" s="21">
        <f>'DownscaledData BEOfDS'!V65</f>
        <v>40.717438292748383</v>
      </c>
      <c r="W7" s="21">
        <f>'DownscaledData BEOfDS'!W65</f>
        <v>76.30777542376056</v>
      </c>
      <c r="X7" s="21">
        <f>'DownscaledData BEOfDS'!X65</f>
        <v>141.56547551366072</v>
      </c>
      <c r="Y7" s="21">
        <f>'DownscaledData BEOfDS'!Y65</f>
        <v>259.20801627342036</v>
      </c>
      <c r="Z7" s="21">
        <f>'DownscaledData BEOfDS'!Z65</f>
        <v>375.44911845004549</v>
      </c>
      <c r="AA7" s="21">
        <f>'DownscaledData BEOfDS'!AA65</f>
        <v>490.9072230788845</v>
      </c>
      <c r="AB7" s="21">
        <f>'DownscaledData BEOfDS'!AB65</f>
        <v>605.49229990710626</v>
      </c>
      <c r="AC7" s="21">
        <f>'DownscaledData BEOfDS'!AC65</f>
        <v>719.60608577545463</v>
      </c>
      <c r="AD7" s="21">
        <f>'DownscaledData BEOfDS'!AD65</f>
        <v>832.93343873704623</v>
      </c>
      <c r="AE7" s="21">
        <f>'DownscaledData BEOfDS'!AE65</f>
        <v>945.09290677026036</v>
      </c>
      <c r="AF7" s="21">
        <f>'DownscaledData BEOfDS'!AF65</f>
        <v>1056.1045443769644</v>
      </c>
      <c r="AG7" s="21">
        <f>'DownscaledData BEOfDS'!AG65</f>
        <v>1165.2565528918169</v>
      </c>
      <c r="AH7" s="21">
        <f>'DownscaledData BEOfDS'!AH65</f>
        <v>1273.0048679139127</v>
      </c>
    </row>
    <row r="8" spans="1:34" ht="14.25" customHeight="1" x14ac:dyDescent="0.25">
      <c r="A8" s="2"/>
      <c r="B8" s="2"/>
      <c r="C8" s="68" t="s">
        <v>404</v>
      </c>
      <c r="D8" s="20">
        <f>'DownscaledData BEOfDS'!D66</f>
        <v>0</v>
      </c>
      <c r="E8" s="20">
        <f>'DownscaledData BEOfDS'!E66</f>
        <v>0</v>
      </c>
      <c r="F8" s="20">
        <f>'DownscaledData BEOfDS'!F66</f>
        <v>0</v>
      </c>
      <c r="G8" s="20">
        <f>'DownscaledData BEOfDS'!G66</f>
        <v>0</v>
      </c>
      <c r="H8" s="20">
        <f>'DownscaledData BEOfDS'!H66</f>
        <v>0</v>
      </c>
      <c r="I8" s="20">
        <f>'DownscaledData BEOfDS'!I66</f>
        <v>0</v>
      </c>
      <c r="J8" s="20">
        <f>'DownscaledData BEOfDS'!J66</f>
        <v>0</v>
      </c>
      <c r="K8" s="20">
        <f>'DownscaledData BEOfDS'!K66</f>
        <v>0</v>
      </c>
      <c r="L8" s="20">
        <f>'DownscaledData BEOfDS'!L66</f>
        <v>0</v>
      </c>
      <c r="M8" s="20">
        <f>'DownscaledData BEOfDS'!M66</f>
        <v>0</v>
      </c>
      <c r="N8" s="20">
        <f>'DownscaledData BEOfDS'!N66</f>
        <v>0</v>
      </c>
      <c r="O8" s="20">
        <f>'DownscaledData BEOfDS'!O66</f>
        <v>0</v>
      </c>
      <c r="P8" s="20">
        <f>'DownscaledData BEOfDS'!P66</f>
        <v>0</v>
      </c>
      <c r="Q8" s="20">
        <f>'DownscaledData BEOfDS'!Q66</f>
        <v>0</v>
      </c>
      <c r="R8" s="20">
        <f>'DownscaledData BEOfDS'!R66</f>
        <v>0</v>
      </c>
      <c r="S8" s="20">
        <f>'DownscaledData BEOfDS'!S66</f>
        <v>0</v>
      </c>
      <c r="T8" s="20">
        <f>'DownscaledData BEOfDS'!T66</f>
        <v>0</v>
      </c>
      <c r="U8" s="20">
        <f>'DownscaledData BEOfDS'!U66</f>
        <v>0</v>
      </c>
      <c r="V8" s="20">
        <f>'DownscaledData BEOfDS'!V66</f>
        <v>0</v>
      </c>
      <c r="W8" s="20">
        <f>'DownscaledData BEOfDS'!W66</f>
        <v>0</v>
      </c>
      <c r="X8" s="20">
        <f>'DownscaledData BEOfDS'!X66</f>
        <v>0</v>
      </c>
      <c r="Y8" s="20">
        <f>'DownscaledData BEOfDS'!Y66</f>
        <v>0</v>
      </c>
      <c r="Z8" s="20">
        <f>'DownscaledData BEOfDS'!Z66</f>
        <v>0</v>
      </c>
      <c r="AA8" s="20">
        <f>'DownscaledData BEOfDS'!AA66</f>
        <v>0</v>
      </c>
      <c r="AB8" s="20">
        <f>'DownscaledData BEOfDS'!AB66</f>
        <v>0</v>
      </c>
      <c r="AC8" s="20">
        <f>'DownscaledData BEOfDS'!AC66</f>
        <v>0</v>
      </c>
      <c r="AD8" s="20">
        <f>'DownscaledData BEOfDS'!AD66</f>
        <v>0</v>
      </c>
      <c r="AE8" s="20">
        <f>'DownscaledData BEOfDS'!AE66</f>
        <v>0</v>
      </c>
      <c r="AF8" s="20">
        <f>'DownscaledData BEOfDS'!AF66</f>
        <v>0</v>
      </c>
      <c r="AG8" s="20">
        <f>'DownscaledData BEOfDS'!AG66</f>
        <v>0</v>
      </c>
      <c r="AH8" s="20">
        <f>'DownscaledData BEOfDS'!AH66</f>
        <v>0</v>
      </c>
    </row>
    <row r="9" spans="1:34" ht="14.25" customHeight="1" x14ac:dyDescent="0.25">
      <c r="A9" s="2"/>
      <c r="B9" s="2"/>
      <c r="C9" s="68" t="s">
        <v>405</v>
      </c>
      <c r="D9" s="20">
        <f>'DownscaledData BEOfDS'!D67</f>
        <v>0</v>
      </c>
      <c r="E9" s="20">
        <f>'DownscaledData BEOfDS'!E67</f>
        <v>0</v>
      </c>
      <c r="F9" s="20">
        <f>'DownscaledData BEOfDS'!F67</f>
        <v>0</v>
      </c>
      <c r="G9" s="20">
        <f>'DownscaledData BEOfDS'!G67</f>
        <v>0</v>
      </c>
      <c r="H9" s="20">
        <f>'DownscaledData BEOfDS'!H67</f>
        <v>0</v>
      </c>
      <c r="I9" s="20">
        <f>'DownscaledData BEOfDS'!I67</f>
        <v>0</v>
      </c>
      <c r="J9" s="20">
        <f>'DownscaledData BEOfDS'!J67</f>
        <v>0</v>
      </c>
      <c r="K9" s="20">
        <f>'DownscaledData BEOfDS'!K67</f>
        <v>0</v>
      </c>
      <c r="L9" s="20">
        <f>'DownscaledData BEOfDS'!L67</f>
        <v>0</v>
      </c>
      <c r="M9" s="20">
        <f>'DownscaledData BEOfDS'!M67</f>
        <v>0</v>
      </c>
      <c r="N9" s="20">
        <f>'DownscaledData BEOfDS'!N67</f>
        <v>0</v>
      </c>
      <c r="O9" s="20">
        <f>'DownscaledData BEOfDS'!O67</f>
        <v>0</v>
      </c>
      <c r="P9" s="20">
        <f>'DownscaledData BEOfDS'!P67</f>
        <v>0</v>
      </c>
      <c r="Q9" s="20">
        <f>'DownscaledData BEOfDS'!Q67</f>
        <v>0</v>
      </c>
      <c r="R9" s="20">
        <f>'DownscaledData BEOfDS'!R67</f>
        <v>0</v>
      </c>
      <c r="S9" s="20">
        <f>'DownscaledData BEOfDS'!S67</f>
        <v>0</v>
      </c>
      <c r="T9" s="20">
        <f>'DownscaledData BEOfDS'!T67</f>
        <v>0</v>
      </c>
      <c r="U9" s="20">
        <f>'DownscaledData BEOfDS'!U67</f>
        <v>0</v>
      </c>
      <c r="V9" s="20">
        <f>'DownscaledData BEOfDS'!V67</f>
        <v>0</v>
      </c>
      <c r="W9" s="20">
        <f>'DownscaledData BEOfDS'!W67</f>
        <v>0</v>
      </c>
      <c r="X9" s="20">
        <f>'DownscaledData BEOfDS'!X67</f>
        <v>0</v>
      </c>
      <c r="Y9" s="20">
        <f>'DownscaledData BEOfDS'!Y67</f>
        <v>0</v>
      </c>
      <c r="Z9" s="20">
        <f>'DownscaledData BEOfDS'!Z67</f>
        <v>0</v>
      </c>
      <c r="AA9" s="20">
        <f>'DownscaledData BEOfDS'!AA67</f>
        <v>0</v>
      </c>
      <c r="AB9" s="20">
        <f>'DownscaledData BEOfDS'!AB67</f>
        <v>0</v>
      </c>
      <c r="AC9" s="20">
        <f>'DownscaledData BEOfDS'!AC67</f>
        <v>0</v>
      </c>
      <c r="AD9" s="20">
        <f>'DownscaledData BEOfDS'!AD67</f>
        <v>0</v>
      </c>
      <c r="AE9" s="20">
        <f>'DownscaledData BEOfDS'!AE67</f>
        <v>0</v>
      </c>
      <c r="AF9" s="20">
        <f>'DownscaledData BEOfDS'!AF67</f>
        <v>0</v>
      </c>
      <c r="AG9" s="20">
        <f>'DownscaledData BEOfDS'!AG67</f>
        <v>0</v>
      </c>
      <c r="AH9" s="20">
        <f>'DownscaledData BEOfDS'!AH67</f>
        <v>0</v>
      </c>
    </row>
    <row r="10" spans="1:34" ht="14.25" customHeight="1" x14ac:dyDescent="0.25">
      <c r="A10" s="2"/>
      <c r="B10" s="17" t="s">
        <v>154</v>
      </c>
      <c r="C10" s="68" t="s">
        <v>406</v>
      </c>
      <c r="D10" s="21">
        <f>'DownscaledData BEOfDS'!D68</f>
        <v>6871.8972406868825</v>
      </c>
      <c r="E10" s="21">
        <f>'DownscaledData BEOfDS'!E68</f>
        <v>7131.6831773975846</v>
      </c>
      <c r="F10" s="21">
        <f>'DownscaledData BEOfDS'!F68</f>
        <v>7268.4425903540841</v>
      </c>
      <c r="G10" s="21">
        <f>'DownscaledData BEOfDS'!G68</f>
        <v>7242.2451710251844</v>
      </c>
      <c r="H10" s="21">
        <f>'DownscaledData BEOfDS'!H68</f>
        <v>7175.1982776703417</v>
      </c>
      <c r="I10" s="21">
        <f>'DownscaledData BEOfDS'!I68</f>
        <v>7072.5815763943001</v>
      </c>
      <c r="J10" s="21">
        <f>'DownscaledData BEOfDS'!J68</f>
        <v>6997.0214231088175</v>
      </c>
      <c r="K10" s="21">
        <f>'DownscaledData BEOfDS'!K68</f>
        <v>6938.4716105843736</v>
      </c>
      <c r="L10" s="21">
        <f>'DownscaledData BEOfDS'!L68</f>
        <v>6886.1425668745251</v>
      </c>
      <c r="M10" s="21">
        <f>'DownscaledData BEOfDS'!M68</f>
        <v>6833.3543771729028</v>
      </c>
      <c r="N10" s="21">
        <f>'DownscaledData BEOfDS'!N68</f>
        <v>6778.0748487927203</v>
      </c>
      <c r="O10" s="21">
        <f>'DownscaledData BEOfDS'!O68</f>
        <v>6720.4992206888282</v>
      </c>
      <c r="P10" s="21">
        <f>'DownscaledData BEOfDS'!P68</f>
        <v>6659.3962553599249</v>
      </c>
      <c r="Q10" s="21">
        <f>'DownscaledData BEOfDS'!Q68</f>
        <v>6591.6321509553154</v>
      </c>
      <c r="R10" s="21">
        <f>'DownscaledData BEOfDS'!R68</f>
        <v>6516.2028424853897</v>
      </c>
      <c r="S10" s="21">
        <f>'DownscaledData BEOfDS'!S68</f>
        <v>6435.2540344426152</v>
      </c>
      <c r="T10" s="21">
        <f>'DownscaledData BEOfDS'!T68</f>
        <v>6412.172711480508</v>
      </c>
      <c r="U10" s="21">
        <f>'DownscaledData BEOfDS'!U68</f>
        <v>6361.1017971554202</v>
      </c>
      <c r="V10" s="21">
        <f>'DownscaledData BEOfDS'!V68</f>
        <v>6317.361875621963</v>
      </c>
      <c r="W10" s="21">
        <f>'DownscaledData BEOfDS'!W68</f>
        <v>6288.0998405864211</v>
      </c>
      <c r="X10" s="21">
        <f>'DownscaledData BEOfDS'!X68</f>
        <v>6283.0187885338482</v>
      </c>
      <c r="Y10" s="21">
        <f>'DownscaledData BEOfDS'!Y68</f>
        <v>6320.7391046750236</v>
      </c>
      <c r="Z10" s="21">
        <f>'DownscaledData BEOfDS'!Z68</f>
        <v>6359.7902260202163</v>
      </c>
      <c r="AA10" s="21">
        <f>'DownscaledData BEOfDS'!AA68</f>
        <v>6398.5517771185541</v>
      </c>
      <c r="AB10" s="21">
        <f>'DownscaledData BEOfDS'!AB68</f>
        <v>6432.9483316287833</v>
      </c>
      <c r="AC10" s="21">
        <f>'DownscaledData BEOfDS'!AC68</f>
        <v>6471.2800765308175</v>
      </c>
      <c r="AD10" s="21">
        <f>'DownscaledData BEOfDS'!AD68</f>
        <v>6509.39889695079</v>
      </c>
      <c r="AE10" s="21">
        <f>'DownscaledData BEOfDS'!AE68</f>
        <v>6546.5282844430048</v>
      </c>
      <c r="AF10" s="21">
        <f>'DownscaledData BEOfDS'!AF68</f>
        <v>6583.1886384898744</v>
      </c>
      <c r="AG10" s="21">
        <f>'DownscaledData BEOfDS'!AG68</f>
        <v>6617.9671627091366</v>
      </c>
      <c r="AH10" s="21">
        <f>'DownscaledData BEOfDS'!AH68</f>
        <v>6652.6176153525585</v>
      </c>
    </row>
    <row r="11" spans="1:34" ht="14.25" customHeight="1" x14ac:dyDescent="0.25">
      <c r="A11" s="2"/>
      <c r="B11" s="17" t="s">
        <v>153</v>
      </c>
      <c r="C11" s="68" t="s">
        <v>407</v>
      </c>
      <c r="D11" s="21">
        <f>'DownscaledData BEOfDS'!D69</f>
        <v>9322705.7656492367</v>
      </c>
      <c r="E11" s="21">
        <f>'DownscaledData BEOfDS'!E69</f>
        <v>10870953.205262531</v>
      </c>
      <c r="F11" s="21">
        <f>'DownscaledData BEOfDS'!F69</f>
        <v>12256303.731111227</v>
      </c>
      <c r="G11" s="21">
        <f>'DownscaledData BEOfDS'!G69</f>
        <v>13386558.328304686</v>
      </c>
      <c r="H11" s="21">
        <f>'DownscaledData BEOfDS'!H69</f>
        <v>14430647.805689765</v>
      </c>
      <c r="I11" s="21">
        <f>'DownscaledData BEOfDS'!I69</f>
        <v>15383996.865010241</v>
      </c>
      <c r="J11" s="21">
        <f>'DownscaledData BEOfDS'!J69</f>
        <v>16380150.140065417</v>
      </c>
      <c r="K11" s="21">
        <f>'DownscaledData BEOfDS'!K69</f>
        <v>17406067.52135399</v>
      </c>
      <c r="L11" s="21">
        <f>'DownscaledData BEOfDS'!L69</f>
        <v>18442775.729843579</v>
      </c>
      <c r="M11" s="21">
        <f>'DownscaledData BEOfDS'!M69</f>
        <v>19476609.528038636</v>
      </c>
      <c r="N11" s="21">
        <f>'DownscaledData BEOfDS'!N69</f>
        <v>20507090.905999985</v>
      </c>
      <c r="O11" s="21">
        <f>'DownscaledData BEOfDS'!O69</f>
        <v>21527987.710997943</v>
      </c>
      <c r="P11" s="21">
        <f>'DownscaledData BEOfDS'!P69</f>
        <v>22527958.017225172</v>
      </c>
      <c r="Q11" s="21">
        <f>'DownscaledData BEOfDS'!Q69</f>
        <v>23494158.805550143</v>
      </c>
      <c r="R11" s="21">
        <f>'DownscaledData BEOfDS'!R69</f>
        <v>24419146.114705946</v>
      </c>
      <c r="S11" s="21">
        <f>'DownscaledData BEOfDS'!S69</f>
        <v>25301550.518707603</v>
      </c>
      <c r="T11" s="21">
        <f>'DownscaledData BEOfDS'!T69</f>
        <v>26391699.180580262</v>
      </c>
      <c r="U11" s="21">
        <f>'DownscaledData BEOfDS'!U69</f>
        <v>27349532.831954874</v>
      </c>
      <c r="V11" s="21">
        <f>'DownscaledData BEOfDS'!V69</f>
        <v>28303833.498541683</v>
      </c>
      <c r="W11" s="21">
        <f>'DownscaledData BEOfDS'!W69</f>
        <v>29259772.205415193</v>
      </c>
      <c r="X11" s="21">
        <f>'DownscaledData BEOfDS'!X69</f>
        <v>30222894.742340345</v>
      </c>
      <c r="Y11" s="21">
        <f>'DownscaledData BEOfDS'!Y69</f>
        <v>31196256.55070677</v>
      </c>
      <c r="Z11" s="21">
        <f>'DownscaledData BEOfDS'!Z69</f>
        <v>32176992.304237496</v>
      </c>
      <c r="AA11" s="21">
        <f>'DownscaledData BEOfDS'!AA69</f>
        <v>33153277.361555915</v>
      </c>
      <c r="AB11" s="21">
        <f>'DownscaledData BEOfDS'!AB69</f>
        <v>34101682.847762898</v>
      </c>
      <c r="AC11" s="21">
        <f>'DownscaledData BEOfDS'!AC69</f>
        <v>35072390.065379225</v>
      </c>
      <c r="AD11" s="21">
        <f>'DownscaledData BEOfDS'!AD69</f>
        <v>36044461.451529071</v>
      </c>
      <c r="AE11" s="21">
        <f>'DownscaledData BEOfDS'!AE69</f>
        <v>37015923.837476566</v>
      </c>
      <c r="AF11" s="21">
        <f>'DownscaledData BEOfDS'!AF69</f>
        <v>37985144.168179624</v>
      </c>
      <c r="AG11" s="21">
        <f>'DownscaledData BEOfDS'!AG69</f>
        <v>38951909.048790157</v>
      </c>
      <c r="AH11" s="21">
        <f>'DownscaledData BEOfDS'!AH69</f>
        <v>39918014.842021219</v>
      </c>
    </row>
    <row r="12" spans="1:34" ht="14.25" customHeight="1" x14ac:dyDescent="0.25">
      <c r="A12" s="2"/>
      <c r="B12" s="2"/>
      <c r="C12" s="68" t="s">
        <v>408</v>
      </c>
      <c r="D12" s="20">
        <f>'DownscaledData BEOfDS'!D70</f>
        <v>0</v>
      </c>
      <c r="E12" s="20">
        <f>'DownscaledData BEOfDS'!E70</f>
        <v>0</v>
      </c>
      <c r="F12" s="20">
        <f>'DownscaledData BEOfDS'!F70</f>
        <v>0</v>
      </c>
      <c r="G12" s="20">
        <f>'DownscaledData BEOfDS'!G70</f>
        <v>0</v>
      </c>
      <c r="H12" s="20">
        <f>'DownscaledData BEOfDS'!H70</f>
        <v>0</v>
      </c>
      <c r="I12" s="20">
        <f>'DownscaledData BEOfDS'!I70</f>
        <v>0</v>
      </c>
      <c r="J12" s="20">
        <f>'DownscaledData BEOfDS'!J70</f>
        <v>0</v>
      </c>
      <c r="K12" s="20">
        <f>'DownscaledData BEOfDS'!K70</f>
        <v>0</v>
      </c>
      <c r="L12" s="20">
        <f>'DownscaledData BEOfDS'!L70</f>
        <v>0</v>
      </c>
      <c r="M12" s="20">
        <f>'DownscaledData BEOfDS'!M70</f>
        <v>0</v>
      </c>
      <c r="N12" s="20">
        <f>'DownscaledData BEOfDS'!N70</f>
        <v>0</v>
      </c>
      <c r="O12" s="20">
        <f>'DownscaledData BEOfDS'!O70</f>
        <v>0</v>
      </c>
      <c r="P12" s="20">
        <f>'DownscaledData BEOfDS'!P70</f>
        <v>0</v>
      </c>
      <c r="Q12" s="20">
        <f>'DownscaledData BEOfDS'!Q70</f>
        <v>0</v>
      </c>
      <c r="R12" s="20">
        <f>'DownscaledData BEOfDS'!R70</f>
        <v>0</v>
      </c>
      <c r="S12" s="20">
        <f>'DownscaledData BEOfDS'!S70</f>
        <v>0</v>
      </c>
      <c r="T12" s="20">
        <f>'DownscaledData BEOfDS'!T70</f>
        <v>0</v>
      </c>
      <c r="U12" s="20">
        <f>'DownscaledData BEOfDS'!U70</f>
        <v>0</v>
      </c>
      <c r="V12" s="20">
        <f>'DownscaledData BEOfDS'!V70</f>
        <v>0</v>
      </c>
      <c r="W12" s="20">
        <f>'DownscaledData BEOfDS'!W70</f>
        <v>0</v>
      </c>
      <c r="X12" s="20">
        <f>'DownscaledData BEOfDS'!X70</f>
        <v>0</v>
      </c>
      <c r="Y12" s="20">
        <f>'DownscaledData BEOfDS'!Y70</f>
        <v>0</v>
      </c>
      <c r="Z12" s="20">
        <f>'DownscaledData BEOfDS'!Z70</f>
        <v>0</v>
      </c>
      <c r="AA12" s="20">
        <f>'DownscaledData BEOfDS'!AA70</f>
        <v>0</v>
      </c>
      <c r="AB12" s="20">
        <f>'DownscaledData BEOfDS'!AB70</f>
        <v>0</v>
      </c>
      <c r="AC12" s="20">
        <f>'DownscaledData BEOfDS'!AC70</f>
        <v>0</v>
      </c>
      <c r="AD12" s="20">
        <f>'DownscaledData BEOfDS'!AD70</f>
        <v>0</v>
      </c>
      <c r="AE12" s="20">
        <f>'DownscaledData BEOfDS'!AE70</f>
        <v>0</v>
      </c>
      <c r="AF12" s="20">
        <f>'DownscaledData BEOfDS'!AF70</f>
        <v>0</v>
      </c>
      <c r="AG12" s="20">
        <f>'DownscaledData BEOfDS'!AG70</f>
        <v>0</v>
      </c>
      <c r="AH12" s="20">
        <f>'DownscaledData BEOfDS'!AH70</f>
        <v>0</v>
      </c>
    </row>
    <row r="13" spans="1:34" ht="14.25" customHeight="1" x14ac:dyDescent="0.25">
      <c r="A13" s="2"/>
      <c r="B13" s="2"/>
      <c r="C13" s="68" t="s">
        <v>409</v>
      </c>
      <c r="D13" s="20">
        <f>'DownscaledData BEOfDS'!D71</f>
        <v>0</v>
      </c>
      <c r="E13" s="20">
        <f>'DownscaledData BEOfDS'!E71</f>
        <v>0</v>
      </c>
      <c r="F13" s="20">
        <f>'DownscaledData BEOfDS'!F71</f>
        <v>0</v>
      </c>
      <c r="G13" s="20">
        <f>'DownscaledData BEOfDS'!G71</f>
        <v>0</v>
      </c>
      <c r="H13" s="20">
        <f>'DownscaledData BEOfDS'!H71</f>
        <v>0</v>
      </c>
      <c r="I13" s="20">
        <f>'DownscaledData BEOfDS'!I71</f>
        <v>0</v>
      </c>
      <c r="J13" s="20">
        <f>'DownscaledData BEOfDS'!J71</f>
        <v>0</v>
      </c>
      <c r="K13" s="20">
        <f>'DownscaledData BEOfDS'!K71</f>
        <v>0</v>
      </c>
      <c r="L13" s="20">
        <f>'DownscaledData BEOfDS'!L71</f>
        <v>0</v>
      </c>
      <c r="M13" s="20">
        <f>'DownscaledData BEOfDS'!M71</f>
        <v>0</v>
      </c>
      <c r="N13" s="20">
        <f>'DownscaledData BEOfDS'!N71</f>
        <v>0</v>
      </c>
      <c r="O13" s="20">
        <f>'DownscaledData BEOfDS'!O71</f>
        <v>0</v>
      </c>
      <c r="P13" s="20">
        <f>'DownscaledData BEOfDS'!P71</f>
        <v>0</v>
      </c>
      <c r="Q13" s="20">
        <f>'DownscaledData BEOfDS'!Q71</f>
        <v>0</v>
      </c>
      <c r="R13" s="20">
        <f>'DownscaledData BEOfDS'!R71</f>
        <v>0</v>
      </c>
      <c r="S13" s="20">
        <f>'DownscaledData BEOfDS'!S71</f>
        <v>0</v>
      </c>
      <c r="T13" s="20">
        <f>'DownscaledData BEOfDS'!T71</f>
        <v>0</v>
      </c>
      <c r="U13" s="20">
        <f>'DownscaledData BEOfDS'!U71</f>
        <v>0</v>
      </c>
      <c r="V13" s="20">
        <f>'DownscaledData BEOfDS'!V71</f>
        <v>0</v>
      </c>
      <c r="W13" s="20">
        <f>'DownscaledData BEOfDS'!W71</f>
        <v>0</v>
      </c>
      <c r="X13" s="20">
        <f>'DownscaledData BEOfDS'!X71</f>
        <v>0</v>
      </c>
      <c r="Y13" s="20">
        <f>'DownscaledData BEOfDS'!Y71</f>
        <v>0</v>
      </c>
      <c r="Z13" s="20">
        <f>'DownscaledData BEOfDS'!Z71</f>
        <v>0</v>
      </c>
      <c r="AA13" s="20">
        <f>'DownscaledData BEOfDS'!AA71</f>
        <v>0</v>
      </c>
      <c r="AB13" s="20">
        <f>'DownscaledData BEOfDS'!AB71</f>
        <v>0</v>
      </c>
      <c r="AC13" s="20">
        <f>'DownscaledData BEOfDS'!AC71</f>
        <v>0</v>
      </c>
      <c r="AD13" s="20">
        <f>'DownscaledData BEOfDS'!AD71</f>
        <v>0</v>
      </c>
      <c r="AE13" s="20">
        <f>'DownscaledData BEOfDS'!AE71</f>
        <v>0</v>
      </c>
      <c r="AF13" s="20">
        <f>'DownscaledData BEOfDS'!AF71</f>
        <v>0</v>
      </c>
      <c r="AG13" s="20">
        <f>'DownscaledData BEOfDS'!AG71</f>
        <v>0</v>
      </c>
      <c r="AH13" s="20">
        <f>'DownscaledData BEOfDS'!AH71</f>
        <v>0</v>
      </c>
    </row>
    <row r="14" spans="1:34" ht="14.25" customHeight="1" x14ac:dyDescent="0.25">
      <c r="A14" s="2"/>
      <c r="B14" s="2"/>
      <c r="C14" s="68" t="s">
        <v>410</v>
      </c>
      <c r="D14" s="20">
        <f>'DownscaledData BEOfDS'!D72</f>
        <v>0</v>
      </c>
      <c r="E14" s="20">
        <f>'DownscaledData BEOfDS'!E72</f>
        <v>0</v>
      </c>
      <c r="F14" s="20">
        <f>'DownscaledData BEOfDS'!F72</f>
        <v>0</v>
      </c>
      <c r="G14" s="20">
        <f>'DownscaledData BEOfDS'!G72</f>
        <v>0</v>
      </c>
      <c r="H14" s="20">
        <f>'DownscaledData BEOfDS'!H72</f>
        <v>0</v>
      </c>
      <c r="I14" s="20">
        <f>'DownscaledData BEOfDS'!I72</f>
        <v>0</v>
      </c>
      <c r="J14" s="20">
        <f>'DownscaledData BEOfDS'!J72</f>
        <v>0</v>
      </c>
      <c r="K14" s="20">
        <f>'DownscaledData BEOfDS'!K72</f>
        <v>0</v>
      </c>
      <c r="L14" s="20">
        <f>'DownscaledData BEOfDS'!L72</f>
        <v>0</v>
      </c>
      <c r="M14" s="20">
        <f>'DownscaledData BEOfDS'!M72</f>
        <v>0</v>
      </c>
      <c r="N14" s="20">
        <f>'DownscaledData BEOfDS'!N72</f>
        <v>0</v>
      </c>
      <c r="O14" s="20">
        <f>'DownscaledData BEOfDS'!O72</f>
        <v>0</v>
      </c>
      <c r="P14" s="20">
        <f>'DownscaledData BEOfDS'!P72</f>
        <v>0</v>
      </c>
      <c r="Q14" s="20">
        <f>'DownscaledData BEOfDS'!Q72</f>
        <v>0</v>
      </c>
      <c r="R14" s="20">
        <f>'DownscaledData BEOfDS'!R72</f>
        <v>0</v>
      </c>
      <c r="S14" s="20">
        <f>'DownscaledData BEOfDS'!S72</f>
        <v>0</v>
      </c>
      <c r="T14" s="20">
        <f>'DownscaledData BEOfDS'!T72</f>
        <v>0</v>
      </c>
      <c r="U14" s="20">
        <f>'DownscaledData BEOfDS'!U72</f>
        <v>0</v>
      </c>
      <c r="V14" s="20">
        <f>'DownscaledData BEOfDS'!V72</f>
        <v>0</v>
      </c>
      <c r="W14" s="20">
        <f>'DownscaledData BEOfDS'!W72</f>
        <v>0</v>
      </c>
      <c r="X14" s="20">
        <f>'DownscaledData BEOfDS'!X72</f>
        <v>0</v>
      </c>
      <c r="Y14" s="20">
        <f>'DownscaledData BEOfDS'!Y72</f>
        <v>0</v>
      </c>
      <c r="Z14" s="20">
        <f>'DownscaledData BEOfDS'!Z72</f>
        <v>0</v>
      </c>
      <c r="AA14" s="20">
        <f>'DownscaledData BEOfDS'!AA72</f>
        <v>0</v>
      </c>
      <c r="AB14" s="20">
        <f>'DownscaledData BEOfDS'!AB72</f>
        <v>0</v>
      </c>
      <c r="AC14" s="20">
        <f>'DownscaledData BEOfDS'!AC72</f>
        <v>0</v>
      </c>
      <c r="AD14" s="20">
        <f>'DownscaledData BEOfDS'!AD72</f>
        <v>0</v>
      </c>
      <c r="AE14" s="20">
        <f>'DownscaledData BEOfDS'!AE72</f>
        <v>0</v>
      </c>
      <c r="AF14" s="20">
        <f>'DownscaledData BEOfDS'!AF72</f>
        <v>0</v>
      </c>
      <c r="AG14" s="20">
        <f>'DownscaledData BEOfDS'!AG72</f>
        <v>0</v>
      </c>
      <c r="AH14" s="20">
        <f>'DownscaledData BEOfDS'!AH72</f>
        <v>0</v>
      </c>
    </row>
    <row r="15" spans="1:34" ht="14.25" customHeight="1" x14ac:dyDescent="0.25">
      <c r="A15" s="2"/>
      <c r="B15" s="2"/>
      <c r="C15" s="68" t="s">
        <v>411</v>
      </c>
      <c r="D15" s="20">
        <f>'DownscaledData BEOfDS'!D73</f>
        <v>0</v>
      </c>
      <c r="E15" s="20">
        <f>'DownscaledData BEOfDS'!E73</f>
        <v>0</v>
      </c>
      <c r="F15" s="20">
        <f>'DownscaledData BEOfDS'!F73</f>
        <v>0</v>
      </c>
      <c r="G15" s="20">
        <f>'DownscaledData BEOfDS'!G73</f>
        <v>0</v>
      </c>
      <c r="H15" s="20">
        <f>'DownscaledData BEOfDS'!H73</f>
        <v>0</v>
      </c>
      <c r="I15" s="20">
        <f>'DownscaledData BEOfDS'!I73</f>
        <v>0</v>
      </c>
      <c r="J15" s="20">
        <f>'DownscaledData BEOfDS'!J73</f>
        <v>0</v>
      </c>
      <c r="K15" s="20">
        <f>'DownscaledData BEOfDS'!K73</f>
        <v>0</v>
      </c>
      <c r="L15" s="20">
        <f>'DownscaledData BEOfDS'!L73</f>
        <v>0</v>
      </c>
      <c r="M15" s="20">
        <f>'DownscaledData BEOfDS'!M73</f>
        <v>0</v>
      </c>
      <c r="N15" s="20">
        <f>'DownscaledData BEOfDS'!N73</f>
        <v>0</v>
      </c>
      <c r="O15" s="20">
        <f>'DownscaledData BEOfDS'!O73</f>
        <v>0</v>
      </c>
      <c r="P15" s="20">
        <f>'DownscaledData BEOfDS'!P73</f>
        <v>0</v>
      </c>
      <c r="Q15" s="20">
        <f>'DownscaledData BEOfDS'!Q73</f>
        <v>0</v>
      </c>
      <c r="R15" s="20">
        <f>'DownscaledData BEOfDS'!R73</f>
        <v>0</v>
      </c>
      <c r="S15" s="20">
        <f>'DownscaledData BEOfDS'!S73</f>
        <v>0</v>
      </c>
      <c r="T15" s="20">
        <f>'DownscaledData BEOfDS'!T73</f>
        <v>0</v>
      </c>
      <c r="U15" s="20">
        <f>'DownscaledData BEOfDS'!U73</f>
        <v>0</v>
      </c>
      <c r="V15" s="20">
        <f>'DownscaledData BEOfDS'!V73</f>
        <v>0</v>
      </c>
      <c r="W15" s="20">
        <f>'DownscaledData BEOfDS'!W73</f>
        <v>0</v>
      </c>
      <c r="X15" s="20">
        <f>'DownscaledData BEOfDS'!X73</f>
        <v>0</v>
      </c>
      <c r="Y15" s="20">
        <f>'DownscaledData BEOfDS'!Y73</f>
        <v>0</v>
      </c>
      <c r="Z15" s="20">
        <f>'DownscaledData BEOfDS'!Z73</f>
        <v>0</v>
      </c>
      <c r="AA15" s="20">
        <f>'DownscaledData BEOfDS'!AA73</f>
        <v>0</v>
      </c>
      <c r="AB15" s="20">
        <f>'DownscaledData BEOfDS'!AB73</f>
        <v>0</v>
      </c>
      <c r="AC15" s="20">
        <f>'DownscaledData BEOfDS'!AC73</f>
        <v>0</v>
      </c>
      <c r="AD15" s="20">
        <f>'DownscaledData BEOfDS'!AD73</f>
        <v>0</v>
      </c>
      <c r="AE15" s="20">
        <f>'DownscaledData BEOfDS'!AE73</f>
        <v>0</v>
      </c>
      <c r="AF15" s="20">
        <f>'DownscaledData BEOfDS'!AF73</f>
        <v>0</v>
      </c>
      <c r="AG15" s="20">
        <f>'DownscaledData BEOfDS'!AG73</f>
        <v>0</v>
      </c>
      <c r="AH15" s="20">
        <f>'DownscaledData BEOfDS'!AH73</f>
        <v>0</v>
      </c>
    </row>
    <row r="16" spans="1:34" ht="14.25" customHeight="1" x14ac:dyDescent="0.25">
      <c r="A16" s="2"/>
      <c r="B16" s="2"/>
      <c r="C16" s="68" t="s">
        <v>412</v>
      </c>
      <c r="D16" s="20">
        <f>'DownscaledData BEOfDS'!D74</f>
        <v>0</v>
      </c>
      <c r="E16" s="20">
        <f>'DownscaledData BEOfDS'!E74</f>
        <v>0</v>
      </c>
      <c r="F16" s="20">
        <f>'DownscaledData BEOfDS'!F74</f>
        <v>0</v>
      </c>
      <c r="G16" s="20">
        <f>'DownscaledData BEOfDS'!G74</f>
        <v>0</v>
      </c>
      <c r="H16" s="20">
        <f>'DownscaledData BEOfDS'!H74</f>
        <v>0</v>
      </c>
      <c r="I16" s="20">
        <f>'DownscaledData BEOfDS'!I74</f>
        <v>0</v>
      </c>
      <c r="J16" s="20">
        <f>'DownscaledData BEOfDS'!J74</f>
        <v>0</v>
      </c>
      <c r="K16" s="20">
        <f>'DownscaledData BEOfDS'!K74</f>
        <v>0</v>
      </c>
      <c r="L16" s="20">
        <f>'DownscaledData BEOfDS'!L74</f>
        <v>0</v>
      </c>
      <c r="M16" s="20">
        <f>'DownscaledData BEOfDS'!M74</f>
        <v>0</v>
      </c>
      <c r="N16" s="20">
        <f>'DownscaledData BEOfDS'!N74</f>
        <v>0</v>
      </c>
      <c r="O16" s="20">
        <f>'DownscaledData BEOfDS'!O74</f>
        <v>0</v>
      </c>
      <c r="P16" s="20">
        <f>'DownscaledData BEOfDS'!P74</f>
        <v>0</v>
      </c>
      <c r="Q16" s="20">
        <f>'DownscaledData BEOfDS'!Q74</f>
        <v>0</v>
      </c>
      <c r="R16" s="20">
        <f>'DownscaledData BEOfDS'!R74</f>
        <v>0</v>
      </c>
      <c r="S16" s="20">
        <f>'DownscaledData BEOfDS'!S74</f>
        <v>0</v>
      </c>
      <c r="T16" s="20">
        <f>'DownscaledData BEOfDS'!T74</f>
        <v>0</v>
      </c>
      <c r="U16" s="20">
        <f>'DownscaledData BEOfDS'!U74</f>
        <v>0</v>
      </c>
      <c r="V16" s="20">
        <f>'DownscaledData BEOfDS'!V74</f>
        <v>0</v>
      </c>
      <c r="W16" s="20">
        <f>'DownscaledData BEOfDS'!W74</f>
        <v>0</v>
      </c>
      <c r="X16" s="20">
        <f>'DownscaledData BEOfDS'!X74</f>
        <v>0</v>
      </c>
      <c r="Y16" s="20">
        <f>'DownscaledData BEOfDS'!Y74</f>
        <v>0</v>
      </c>
      <c r="Z16" s="20">
        <f>'DownscaledData BEOfDS'!Z74</f>
        <v>0</v>
      </c>
      <c r="AA16" s="20">
        <f>'DownscaledData BEOfDS'!AA74</f>
        <v>0</v>
      </c>
      <c r="AB16" s="20">
        <f>'DownscaledData BEOfDS'!AB74</f>
        <v>0</v>
      </c>
      <c r="AC16" s="20">
        <f>'DownscaledData BEOfDS'!AC74</f>
        <v>0</v>
      </c>
      <c r="AD16" s="20">
        <f>'DownscaledData BEOfDS'!AD74</f>
        <v>0</v>
      </c>
      <c r="AE16" s="20">
        <f>'DownscaledData BEOfDS'!AE74</f>
        <v>0</v>
      </c>
      <c r="AF16" s="20">
        <f>'DownscaledData BEOfDS'!AF74</f>
        <v>0</v>
      </c>
      <c r="AG16" s="20">
        <f>'DownscaledData BEOfDS'!AG74</f>
        <v>0</v>
      </c>
      <c r="AH16" s="20">
        <f>'DownscaledData BEOfDS'!AH74</f>
        <v>0</v>
      </c>
    </row>
    <row r="17" spans="1:34" ht="14.25" customHeight="1" x14ac:dyDescent="0.25">
      <c r="A17" s="2"/>
      <c r="B17" s="2"/>
      <c r="C17" s="68" t="s">
        <v>413</v>
      </c>
      <c r="D17" s="20">
        <f>'DownscaledData BEOfDS'!D75</f>
        <v>0</v>
      </c>
      <c r="E17" s="20">
        <f>'DownscaledData BEOfDS'!E75</f>
        <v>0</v>
      </c>
      <c r="F17" s="20">
        <f>'DownscaledData BEOfDS'!F75</f>
        <v>0</v>
      </c>
      <c r="G17" s="20">
        <f>'DownscaledData BEOfDS'!G75</f>
        <v>0</v>
      </c>
      <c r="H17" s="20">
        <f>'DownscaledData BEOfDS'!H75</f>
        <v>0</v>
      </c>
      <c r="I17" s="20">
        <f>'DownscaledData BEOfDS'!I75</f>
        <v>0</v>
      </c>
      <c r="J17" s="20">
        <f>'DownscaledData BEOfDS'!J75</f>
        <v>0</v>
      </c>
      <c r="K17" s="20">
        <f>'DownscaledData BEOfDS'!K75</f>
        <v>0</v>
      </c>
      <c r="L17" s="20">
        <f>'DownscaledData BEOfDS'!L75</f>
        <v>0</v>
      </c>
      <c r="M17" s="20">
        <f>'DownscaledData BEOfDS'!M75</f>
        <v>0</v>
      </c>
      <c r="N17" s="20">
        <f>'DownscaledData BEOfDS'!N75</f>
        <v>0</v>
      </c>
      <c r="O17" s="20">
        <f>'DownscaledData BEOfDS'!O75</f>
        <v>0</v>
      </c>
      <c r="P17" s="20">
        <f>'DownscaledData BEOfDS'!P75</f>
        <v>0</v>
      </c>
      <c r="Q17" s="20">
        <f>'DownscaledData BEOfDS'!Q75</f>
        <v>0</v>
      </c>
      <c r="R17" s="20">
        <f>'DownscaledData BEOfDS'!R75</f>
        <v>0</v>
      </c>
      <c r="S17" s="20">
        <f>'DownscaledData BEOfDS'!S75</f>
        <v>0</v>
      </c>
      <c r="T17" s="20">
        <f>'DownscaledData BEOfDS'!T75</f>
        <v>0</v>
      </c>
      <c r="U17" s="20">
        <f>'DownscaledData BEOfDS'!U75</f>
        <v>0</v>
      </c>
      <c r="V17" s="20">
        <f>'DownscaledData BEOfDS'!V75</f>
        <v>0</v>
      </c>
      <c r="W17" s="20">
        <f>'DownscaledData BEOfDS'!W75</f>
        <v>0</v>
      </c>
      <c r="X17" s="20">
        <f>'DownscaledData BEOfDS'!X75</f>
        <v>0</v>
      </c>
      <c r="Y17" s="20">
        <f>'DownscaledData BEOfDS'!Y75</f>
        <v>0</v>
      </c>
      <c r="Z17" s="20">
        <f>'DownscaledData BEOfDS'!Z75</f>
        <v>0</v>
      </c>
      <c r="AA17" s="20">
        <f>'DownscaledData BEOfDS'!AA75</f>
        <v>0</v>
      </c>
      <c r="AB17" s="20">
        <f>'DownscaledData BEOfDS'!AB75</f>
        <v>0</v>
      </c>
      <c r="AC17" s="20">
        <f>'DownscaledData BEOfDS'!AC75</f>
        <v>0</v>
      </c>
      <c r="AD17" s="20">
        <f>'DownscaledData BEOfDS'!AD75</f>
        <v>0</v>
      </c>
      <c r="AE17" s="20">
        <f>'DownscaledData BEOfDS'!AE75</f>
        <v>0</v>
      </c>
      <c r="AF17" s="20">
        <f>'DownscaledData BEOfDS'!AF75</f>
        <v>0</v>
      </c>
      <c r="AG17" s="20">
        <f>'DownscaledData BEOfDS'!AG75</f>
        <v>0</v>
      </c>
      <c r="AH17" s="20">
        <f>'DownscaledData BEOfDS'!AH75</f>
        <v>0</v>
      </c>
    </row>
    <row r="18" spans="1:34" ht="14.25" customHeight="1" x14ac:dyDescent="0.25">
      <c r="A18" s="2"/>
      <c r="B18" s="2"/>
      <c r="C18" s="68" t="s">
        <v>414</v>
      </c>
      <c r="D18" s="20">
        <f>'DownscaledData BEOfDS'!D76</f>
        <v>0</v>
      </c>
      <c r="E18" s="20">
        <f>'DownscaledData BEOfDS'!E76</f>
        <v>0</v>
      </c>
      <c r="F18" s="20">
        <f>'DownscaledData BEOfDS'!F76</f>
        <v>0</v>
      </c>
      <c r="G18" s="20">
        <f>'DownscaledData BEOfDS'!G76</f>
        <v>0</v>
      </c>
      <c r="H18" s="20">
        <f>'DownscaledData BEOfDS'!H76</f>
        <v>0</v>
      </c>
      <c r="I18" s="20">
        <f>'DownscaledData BEOfDS'!I76</f>
        <v>0</v>
      </c>
      <c r="J18" s="20">
        <f>'DownscaledData BEOfDS'!J76</f>
        <v>0</v>
      </c>
      <c r="K18" s="20">
        <f>'DownscaledData BEOfDS'!K76</f>
        <v>0</v>
      </c>
      <c r="L18" s="20">
        <f>'DownscaledData BEOfDS'!L76</f>
        <v>0</v>
      </c>
      <c r="M18" s="20">
        <f>'DownscaledData BEOfDS'!M76</f>
        <v>0</v>
      </c>
      <c r="N18" s="20">
        <f>'DownscaledData BEOfDS'!N76</f>
        <v>0</v>
      </c>
      <c r="O18" s="20">
        <f>'DownscaledData BEOfDS'!O76</f>
        <v>0</v>
      </c>
      <c r="P18" s="20">
        <f>'DownscaledData BEOfDS'!P76</f>
        <v>0</v>
      </c>
      <c r="Q18" s="20">
        <f>'DownscaledData BEOfDS'!Q76</f>
        <v>0</v>
      </c>
      <c r="R18" s="20">
        <f>'DownscaledData BEOfDS'!R76</f>
        <v>0</v>
      </c>
      <c r="S18" s="20">
        <f>'DownscaledData BEOfDS'!S76</f>
        <v>0</v>
      </c>
      <c r="T18" s="20">
        <f>'DownscaledData BEOfDS'!T76</f>
        <v>0</v>
      </c>
      <c r="U18" s="20">
        <f>'DownscaledData BEOfDS'!U76</f>
        <v>0</v>
      </c>
      <c r="V18" s="20">
        <f>'DownscaledData BEOfDS'!V76</f>
        <v>0</v>
      </c>
      <c r="W18" s="20">
        <f>'DownscaledData BEOfDS'!W76</f>
        <v>0</v>
      </c>
      <c r="X18" s="20">
        <f>'DownscaledData BEOfDS'!X76</f>
        <v>0</v>
      </c>
      <c r="Y18" s="20">
        <f>'DownscaledData BEOfDS'!Y76</f>
        <v>0</v>
      </c>
      <c r="Z18" s="20">
        <f>'DownscaledData BEOfDS'!Z76</f>
        <v>0</v>
      </c>
      <c r="AA18" s="20">
        <f>'DownscaledData BEOfDS'!AA76</f>
        <v>0</v>
      </c>
      <c r="AB18" s="20">
        <f>'DownscaledData BEOfDS'!AB76</f>
        <v>0</v>
      </c>
      <c r="AC18" s="20">
        <f>'DownscaledData BEOfDS'!AC76</f>
        <v>0</v>
      </c>
      <c r="AD18" s="20">
        <f>'DownscaledData BEOfDS'!AD76</f>
        <v>0</v>
      </c>
      <c r="AE18" s="20">
        <f>'DownscaledData BEOfDS'!AE76</f>
        <v>0</v>
      </c>
      <c r="AF18" s="20">
        <f>'DownscaledData BEOfDS'!AF76</f>
        <v>0</v>
      </c>
      <c r="AG18" s="20">
        <f>'DownscaledData BEOfDS'!AG76</f>
        <v>0</v>
      </c>
      <c r="AH18" s="20">
        <f>'DownscaledData BEOfDS'!AH76</f>
        <v>0</v>
      </c>
    </row>
    <row r="19" spans="1:34" ht="14.25" customHeight="1" x14ac:dyDescent="0.25">
      <c r="A19" s="2"/>
      <c r="B19" s="2"/>
      <c r="C19" s="68" t="s">
        <v>415</v>
      </c>
      <c r="D19" s="20">
        <f>'DownscaledData BEOfDS'!D77</f>
        <v>0</v>
      </c>
      <c r="E19" s="20">
        <f>'DownscaledData BEOfDS'!E77</f>
        <v>0</v>
      </c>
      <c r="F19" s="20">
        <f>'DownscaledData BEOfDS'!F77</f>
        <v>0</v>
      </c>
      <c r="G19" s="20">
        <f>'DownscaledData BEOfDS'!G77</f>
        <v>0</v>
      </c>
      <c r="H19" s="20">
        <f>'DownscaledData BEOfDS'!H77</f>
        <v>0</v>
      </c>
      <c r="I19" s="20">
        <f>'DownscaledData BEOfDS'!I77</f>
        <v>0</v>
      </c>
      <c r="J19" s="20">
        <f>'DownscaledData BEOfDS'!J77</f>
        <v>0</v>
      </c>
      <c r="K19" s="20">
        <f>'DownscaledData BEOfDS'!K77</f>
        <v>0</v>
      </c>
      <c r="L19" s="20">
        <f>'DownscaledData BEOfDS'!L77</f>
        <v>0</v>
      </c>
      <c r="M19" s="20">
        <f>'DownscaledData BEOfDS'!M77</f>
        <v>0</v>
      </c>
      <c r="N19" s="20">
        <f>'DownscaledData BEOfDS'!N77</f>
        <v>0</v>
      </c>
      <c r="O19" s="20">
        <f>'DownscaledData BEOfDS'!O77</f>
        <v>0</v>
      </c>
      <c r="P19" s="20">
        <f>'DownscaledData BEOfDS'!P77</f>
        <v>0</v>
      </c>
      <c r="Q19" s="20">
        <f>'DownscaledData BEOfDS'!Q77</f>
        <v>0</v>
      </c>
      <c r="R19" s="20">
        <f>'DownscaledData BEOfDS'!R77</f>
        <v>0</v>
      </c>
      <c r="S19" s="20">
        <f>'DownscaledData BEOfDS'!S77</f>
        <v>0</v>
      </c>
      <c r="T19" s="20">
        <f>'DownscaledData BEOfDS'!T77</f>
        <v>0</v>
      </c>
      <c r="U19" s="20">
        <f>'DownscaledData BEOfDS'!U77</f>
        <v>0</v>
      </c>
      <c r="V19" s="20">
        <f>'DownscaledData BEOfDS'!V77</f>
        <v>0</v>
      </c>
      <c r="W19" s="20">
        <f>'DownscaledData BEOfDS'!W77</f>
        <v>0</v>
      </c>
      <c r="X19" s="20">
        <f>'DownscaledData BEOfDS'!X77</f>
        <v>0</v>
      </c>
      <c r="Y19" s="20">
        <f>'DownscaledData BEOfDS'!Y77</f>
        <v>0</v>
      </c>
      <c r="Z19" s="20">
        <f>'DownscaledData BEOfDS'!Z77</f>
        <v>0</v>
      </c>
      <c r="AA19" s="20">
        <f>'DownscaledData BEOfDS'!AA77</f>
        <v>0</v>
      </c>
      <c r="AB19" s="20">
        <f>'DownscaledData BEOfDS'!AB77</f>
        <v>0</v>
      </c>
      <c r="AC19" s="20">
        <f>'DownscaledData BEOfDS'!AC77</f>
        <v>0</v>
      </c>
      <c r="AD19" s="20">
        <f>'DownscaledData BEOfDS'!AD77</f>
        <v>0</v>
      </c>
      <c r="AE19" s="20">
        <f>'DownscaledData BEOfDS'!AE77</f>
        <v>0</v>
      </c>
      <c r="AF19" s="20">
        <f>'DownscaledData BEOfDS'!AF77</f>
        <v>0</v>
      </c>
      <c r="AG19" s="20">
        <f>'DownscaledData BEOfDS'!AG77</f>
        <v>0</v>
      </c>
      <c r="AH19" s="20">
        <f>'DownscaledData BEOfDS'!AH77</f>
        <v>0</v>
      </c>
    </row>
    <row r="20" spans="1:34" ht="14.25" customHeight="1" x14ac:dyDescent="0.25">
      <c r="A20" s="2"/>
      <c r="B20" s="2"/>
      <c r="C20" s="68" t="s">
        <v>416</v>
      </c>
      <c r="D20" s="20">
        <f>'DownscaledData BEOfDS'!D78</f>
        <v>0</v>
      </c>
      <c r="E20" s="20">
        <f>'DownscaledData BEOfDS'!E78</f>
        <v>0</v>
      </c>
      <c r="F20" s="20">
        <f>'DownscaledData BEOfDS'!F78</f>
        <v>0</v>
      </c>
      <c r="G20" s="20">
        <f>'DownscaledData BEOfDS'!G78</f>
        <v>0</v>
      </c>
      <c r="H20" s="20">
        <f>'DownscaledData BEOfDS'!H78</f>
        <v>0</v>
      </c>
      <c r="I20" s="20">
        <f>'DownscaledData BEOfDS'!I78</f>
        <v>0</v>
      </c>
      <c r="J20" s="20">
        <f>'DownscaledData BEOfDS'!J78</f>
        <v>0</v>
      </c>
      <c r="K20" s="20">
        <f>'DownscaledData BEOfDS'!K78</f>
        <v>0</v>
      </c>
      <c r="L20" s="20">
        <f>'DownscaledData BEOfDS'!L78</f>
        <v>0</v>
      </c>
      <c r="M20" s="20">
        <f>'DownscaledData BEOfDS'!M78</f>
        <v>0</v>
      </c>
      <c r="N20" s="20">
        <f>'DownscaledData BEOfDS'!N78</f>
        <v>0</v>
      </c>
      <c r="O20" s="20">
        <f>'DownscaledData BEOfDS'!O78</f>
        <v>0</v>
      </c>
      <c r="P20" s="20">
        <f>'DownscaledData BEOfDS'!P78</f>
        <v>0</v>
      </c>
      <c r="Q20" s="20">
        <f>'DownscaledData BEOfDS'!Q78</f>
        <v>0</v>
      </c>
      <c r="R20" s="20">
        <f>'DownscaledData BEOfDS'!R78</f>
        <v>0</v>
      </c>
      <c r="S20" s="20">
        <f>'DownscaledData BEOfDS'!S78</f>
        <v>0</v>
      </c>
      <c r="T20" s="20">
        <f>'DownscaledData BEOfDS'!T78</f>
        <v>0</v>
      </c>
      <c r="U20" s="20">
        <f>'DownscaledData BEOfDS'!U78</f>
        <v>0</v>
      </c>
      <c r="V20" s="20">
        <f>'DownscaledData BEOfDS'!V78</f>
        <v>0</v>
      </c>
      <c r="W20" s="20">
        <f>'DownscaledData BEOfDS'!W78</f>
        <v>0</v>
      </c>
      <c r="X20" s="20">
        <f>'DownscaledData BEOfDS'!X78</f>
        <v>0</v>
      </c>
      <c r="Y20" s="20">
        <f>'DownscaledData BEOfDS'!Y78</f>
        <v>0</v>
      </c>
      <c r="Z20" s="20">
        <f>'DownscaledData BEOfDS'!Z78</f>
        <v>0</v>
      </c>
      <c r="AA20" s="20">
        <f>'DownscaledData BEOfDS'!AA78</f>
        <v>0</v>
      </c>
      <c r="AB20" s="20">
        <f>'DownscaledData BEOfDS'!AB78</f>
        <v>0</v>
      </c>
      <c r="AC20" s="20">
        <f>'DownscaledData BEOfDS'!AC78</f>
        <v>0</v>
      </c>
      <c r="AD20" s="20">
        <f>'DownscaledData BEOfDS'!AD78</f>
        <v>0</v>
      </c>
      <c r="AE20" s="20">
        <f>'DownscaledData BEOfDS'!AE78</f>
        <v>0</v>
      </c>
      <c r="AF20" s="20">
        <f>'DownscaledData BEOfDS'!AF78</f>
        <v>0</v>
      </c>
      <c r="AG20" s="20">
        <f>'DownscaledData BEOfDS'!AG78</f>
        <v>0</v>
      </c>
      <c r="AH20" s="20">
        <f>'DownscaledData BEOfDS'!AH78</f>
        <v>0</v>
      </c>
    </row>
    <row r="21" spans="1:34" ht="14.25" customHeight="1" x14ac:dyDescent="0.25">
      <c r="A21" s="2"/>
      <c r="B21" s="2"/>
      <c r="C21" s="68" t="s">
        <v>417</v>
      </c>
      <c r="D21" s="20">
        <f>'DownscaledData BEOfDS'!D79</f>
        <v>0</v>
      </c>
      <c r="E21" s="20">
        <f>'DownscaledData BEOfDS'!E79</f>
        <v>0</v>
      </c>
      <c r="F21" s="20">
        <f>'DownscaledData BEOfDS'!F79</f>
        <v>0</v>
      </c>
      <c r="G21" s="20">
        <f>'DownscaledData BEOfDS'!G79</f>
        <v>0</v>
      </c>
      <c r="H21" s="20">
        <f>'DownscaledData BEOfDS'!H79</f>
        <v>0</v>
      </c>
      <c r="I21" s="20">
        <f>'DownscaledData BEOfDS'!I79</f>
        <v>0</v>
      </c>
      <c r="J21" s="20">
        <f>'DownscaledData BEOfDS'!J79</f>
        <v>0</v>
      </c>
      <c r="K21" s="20">
        <f>'DownscaledData BEOfDS'!K79</f>
        <v>0</v>
      </c>
      <c r="L21" s="20">
        <f>'DownscaledData BEOfDS'!L79</f>
        <v>0</v>
      </c>
      <c r="M21" s="20">
        <f>'DownscaledData BEOfDS'!M79</f>
        <v>0</v>
      </c>
      <c r="N21" s="20">
        <f>'DownscaledData BEOfDS'!N79</f>
        <v>0</v>
      </c>
      <c r="O21" s="20">
        <f>'DownscaledData BEOfDS'!O79</f>
        <v>0</v>
      </c>
      <c r="P21" s="20">
        <f>'DownscaledData BEOfDS'!P79</f>
        <v>0</v>
      </c>
      <c r="Q21" s="20">
        <f>'DownscaledData BEOfDS'!Q79</f>
        <v>0</v>
      </c>
      <c r="R21" s="20">
        <f>'DownscaledData BEOfDS'!R79</f>
        <v>0</v>
      </c>
      <c r="S21" s="20">
        <f>'DownscaledData BEOfDS'!S79</f>
        <v>0</v>
      </c>
      <c r="T21" s="20">
        <f>'DownscaledData BEOfDS'!T79</f>
        <v>0</v>
      </c>
      <c r="U21" s="20">
        <f>'DownscaledData BEOfDS'!U79</f>
        <v>0</v>
      </c>
      <c r="V21" s="20">
        <f>'DownscaledData BEOfDS'!V79</f>
        <v>0</v>
      </c>
      <c r="W21" s="20">
        <f>'DownscaledData BEOfDS'!W79</f>
        <v>0</v>
      </c>
      <c r="X21" s="20">
        <f>'DownscaledData BEOfDS'!X79</f>
        <v>0</v>
      </c>
      <c r="Y21" s="20">
        <f>'DownscaledData BEOfDS'!Y79</f>
        <v>0</v>
      </c>
      <c r="Z21" s="20">
        <f>'DownscaledData BEOfDS'!Z79</f>
        <v>0</v>
      </c>
      <c r="AA21" s="20">
        <f>'DownscaledData BEOfDS'!AA79</f>
        <v>0</v>
      </c>
      <c r="AB21" s="20">
        <f>'DownscaledData BEOfDS'!AB79</f>
        <v>0</v>
      </c>
      <c r="AC21" s="20">
        <f>'DownscaledData BEOfDS'!AC79</f>
        <v>0</v>
      </c>
      <c r="AD21" s="20">
        <f>'DownscaledData BEOfDS'!AD79</f>
        <v>0</v>
      </c>
      <c r="AE21" s="20">
        <f>'DownscaledData BEOfDS'!AE79</f>
        <v>0</v>
      </c>
      <c r="AF21" s="20">
        <f>'DownscaledData BEOfDS'!AF79</f>
        <v>0</v>
      </c>
      <c r="AG21" s="20">
        <f>'DownscaledData BEOfDS'!AG79</f>
        <v>0</v>
      </c>
      <c r="AH21" s="20">
        <f>'DownscaledData BEOfDS'!AH79</f>
        <v>0</v>
      </c>
    </row>
    <row r="22" spans="1:34" s="122" customFormat="1" ht="14.25" customHeight="1" x14ac:dyDescent="0.25">
      <c r="A22" s="120"/>
      <c r="B22" s="120"/>
      <c r="C22" s="68" t="s">
        <v>543</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row>
    <row r="23" spans="1:34" s="122" customFormat="1" ht="14.25" customHeight="1" x14ac:dyDescent="0.25">
      <c r="A23" s="120"/>
      <c r="B23" s="120"/>
      <c r="C23" s="68" t="s">
        <v>544</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row>
    <row r="24" spans="1:34" s="122" customFormat="1" ht="14.25" customHeight="1" x14ac:dyDescent="0.25">
      <c r="A24" s="120"/>
      <c r="B24" s="120"/>
      <c r="C24" s="68" t="s">
        <v>545</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row>
    <row r="25" spans="1:34" s="122" customFormat="1" ht="14.25" customHeight="1" x14ac:dyDescent="0.25">
      <c r="A25" s="120"/>
      <c r="B25" s="120"/>
      <c r="C25" s="68" t="s">
        <v>546</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row>
    <row r="26" spans="1:34" s="122" customFormat="1" ht="14.25" customHeight="1" x14ac:dyDescent="0.25">
      <c r="A26" s="120"/>
      <c r="B26" s="120"/>
      <c r="C26" s="68" t="s">
        <v>547</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row>
    <row r="27" spans="1:34" s="122" customFormat="1" ht="14.25" customHeight="1" x14ac:dyDescent="0.25">
      <c r="A27" s="120"/>
      <c r="B27" s="120"/>
      <c r="C27" s="68" t="s">
        <v>548</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row>
    <row r="28" spans="1:34" s="122" customFormat="1" ht="14.25" customHeight="1" x14ac:dyDescent="0.25">
      <c r="A28" s="120"/>
      <c r="B28" s="120"/>
      <c r="C28" s="68" t="s">
        <v>549</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row>
    <row r="29" spans="1:34" ht="14.25" customHeight="1" x14ac:dyDescent="0.25">
      <c r="A29" s="2"/>
      <c r="B29" s="2"/>
      <c r="C29" s="2"/>
    </row>
    <row r="30" spans="1:34" s="122" customFormat="1" ht="14.25" customHeight="1" x14ac:dyDescent="0.25">
      <c r="A30" s="120"/>
      <c r="B30" s="120"/>
      <c r="C30" s="120"/>
    </row>
    <row r="31" spans="1:34" ht="14.25" customHeight="1" x14ac:dyDescent="0.25">
      <c r="A31" s="2"/>
      <c r="B31" s="1" t="s">
        <v>418</v>
      </c>
      <c r="C31" s="2"/>
    </row>
    <row r="32" spans="1:34" ht="14.25" customHeight="1" x14ac:dyDescent="0.25">
      <c r="A32" s="2"/>
      <c r="B32" s="2"/>
      <c r="C32" s="1" t="s">
        <v>401</v>
      </c>
      <c r="D32" s="7">
        <v>2020</v>
      </c>
      <c r="E32" s="7">
        <v>2021</v>
      </c>
      <c r="F32" s="7">
        <v>2022</v>
      </c>
      <c r="G32" s="7">
        <v>2023</v>
      </c>
      <c r="H32" s="7">
        <v>2024</v>
      </c>
      <c r="I32" s="7">
        <v>2025</v>
      </c>
      <c r="J32" s="7">
        <v>2026</v>
      </c>
      <c r="K32" s="7">
        <v>2027</v>
      </c>
      <c r="L32" s="7">
        <v>2028</v>
      </c>
      <c r="M32" s="7">
        <v>2029</v>
      </c>
      <c r="N32" s="7">
        <v>2030</v>
      </c>
      <c r="O32" s="7">
        <v>2031</v>
      </c>
      <c r="P32" s="7">
        <v>2032</v>
      </c>
      <c r="Q32" s="7">
        <v>2033</v>
      </c>
      <c r="R32" s="7">
        <v>2034</v>
      </c>
      <c r="S32" s="7">
        <v>2035</v>
      </c>
      <c r="T32" s="7">
        <v>2036</v>
      </c>
      <c r="U32" s="7">
        <v>2037</v>
      </c>
      <c r="V32" s="7">
        <v>2038</v>
      </c>
      <c r="W32" s="7">
        <v>2039</v>
      </c>
      <c r="X32" s="7">
        <v>2040</v>
      </c>
      <c r="Y32" s="7">
        <v>2041</v>
      </c>
      <c r="Z32" s="7">
        <v>2042</v>
      </c>
      <c r="AA32" s="7">
        <v>2043</v>
      </c>
      <c r="AB32" s="7">
        <v>2044</v>
      </c>
      <c r="AC32" s="7">
        <v>2045</v>
      </c>
      <c r="AD32" s="7">
        <v>2046</v>
      </c>
      <c r="AE32" s="7">
        <v>2047</v>
      </c>
      <c r="AF32" s="7">
        <v>2048</v>
      </c>
      <c r="AG32" s="7">
        <v>2049</v>
      </c>
      <c r="AH32" s="7">
        <v>2050</v>
      </c>
    </row>
    <row r="33" spans="1:34" ht="14.25" customHeight="1" x14ac:dyDescent="0.25">
      <c r="A33" s="2"/>
      <c r="B33" s="2"/>
      <c r="C33" s="68" t="s">
        <v>402</v>
      </c>
      <c r="D33" s="20">
        <f>'DownscaledData BEOfDS'!D83</f>
        <v>8.5969203553699858E-2</v>
      </c>
      <c r="E33" s="20">
        <f>'DownscaledData BEOfDS'!E83</f>
        <v>0</v>
      </c>
      <c r="F33" s="20">
        <f>'DownscaledData BEOfDS'!F83</f>
        <v>0</v>
      </c>
      <c r="G33" s="20">
        <f>'DownscaledData BEOfDS'!G83</f>
        <v>0</v>
      </c>
      <c r="H33" s="20">
        <f>'DownscaledData BEOfDS'!H83</f>
        <v>0</v>
      </c>
      <c r="I33" s="20">
        <f>'DownscaledData BEOfDS'!I83</f>
        <v>0</v>
      </c>
      <c r="J33" s="20">
        <f>'DownscaledData BEOfDS'!J83</f>
        <v>0</v>
      </c>
      <c r="K33" s="20">
        <f>'DownscaledData BEOfDS'!K83</f>
        <v>0</v>
      </c>
      <c r="L33" s="20">
        <f>'DownscaledData BEOfDS'!L83</f>
        <v>0</v>
      </c>
      <c r="M33" s="20">
        <f>'DownscaledData BEOfDS'!M83</f>
        <v>0</v>
      </c>
      <c r="N33" s="20">
        <f>'DownscaledData BEOfDS'!N83</f>
        <v>0</v>
      </c>
      <c r="O33" s="20">
        <f>'DownscaledData BEOfDS'!O83</f>
        <v>0</v>
      </c>
      <c r="P33" s="20">
        <f>'DownscaledData BEOfDS'!P83</f>
        <v>0</v>
      </c>
      <c r="Q33" s="20">
        <f>'DownscaledData BEOfDS'!Q83</f>
        <v>0</v>
      </c>
      <c r="R33" s="20">
        <f>'DownscaledData BEOfDS'!R83</f>
        <v>0</v>
      </c>
      <c r="S33" s="20">
        <f>'DownscaledData BEOfDS'!S83</f>
        <v>0</v>
      </c>
      <c r="T33" s="20">
        <f>'DownscaledData BEOfDS'!T83</f>
        <v>0</v>
      </c>
      <c r="U33" s="20">
        <f>'DownscaledData BEOfDS'!U83</f>
        <v>0</v>
      </c>
      <c r="V33" s="20">
        <f>'DownscaledData BEOfDS'!V83</f>
        <v>0</v>
      </c>
      <c r="W33" s="20">
        <f>'DownscaledData BEOfDS'!W83</f>
        <v>0</v>
      </c>
      <c r="X33" s="20">
        <f>'DownscaledData BEOfDS'!X83</f>
        <v>0</v>
      </c>
      <c r="Y33" s="20">
        <f>'DownscaledData BEOfDS'!Y83</f>
        <v>0</v>
      </c>
      <c r="Z33" s="20">
        <f>'DownscaledData BEOfDS'!Z83</f>
        <v>0</v>
      </c>
      <c r="AA33" s="20">
        <f>'DownscaledData BEOfDS'!AA83</f>
        <v>0</v>
      </c>
      <c r="AB33" s="20">
        <f>'DownscaledData BEOfDS'!AB83</f>
        <v>0</v>
      </c>
      <c r="AC33" s="20">
        <f>'DownscaledData BEOfDS'!AC83</f>
        <v>0</v>
      </c>
      <c r="AD33" s="20">
        <f>'DownscaledData BEOfDS'!AD83</f>
        <v>0</v>
      </c>
      <c r="AE33" s="20">
        <f>'DownscaledData BEOfDS'!AE83</f>
        <v>0</v>
      </c>
      <c r="AF33" s="20">
        <f>'DownscaledData BEOfDS'!AF83</f>
        <v>0</v>
      </c>
      <c r="AG33" s="20">
        <f>'DownscaledData BEOfDS'!AG83</f>
        <v>0</v>
      </c>
      <c r="AH33" s="20">
        <f>'DownscaledData BEOfDS'!AH83</f>
        <v>0</v>
      </c>
    </row>
    <row r="34" spans="1:34" s="122" customFormat="1" ht="14.25" customHeight="1" x14ac:dyDescent="0.25">
      <c r="A34" s="120"/>
      <c r="B34" s="120"/>
      <c r="C34" s="68" t="s">
        <v>541</v>
      </c>
      <c r="D34" s="121"/>
      <c r="E34" s="121"/>
      <c r="F34" s="121"/>
      <c r="G34" s="121"/>
      <c r="H34" s="121"/>
      <c r="I34" s="121"/>
      <c r="J34" s="121"/>
      <c r="K34" s="121"/>
      <c r="L34" s="121"/>
      <c r="M34" s="121"/>
      <c r="N34" s="121"/>
      <c r="O34" s="121"/>
      <c r="P34" s="121"/>
      <c r="Q34" s="121"/>
      <c r="R34" s="121"/>
      <c r="S34" s="121"/>
      <c r="T34" s="121"/>
      <c r="U34" s="121"/>
      <c r="V34" s="121"/>
      <c r="W34" s="121"/>
      <c r="X34" s="121"/>
      <c r="Y34" s="121"/>
      <c r="Z34" s="121"/>
      <c r="AA34" s="121"/>
      <c r="AB34" s="121"/>
      <c r="AC34" s="121"/>
      <c r="AD34" s="121"/>
      <c r="AE34" s="121"/>
      <c r="AF34" s="121"/>
      <c r="AG34" s="121"/>
      <c r="AH34" s="121"/>
    </row>
    <row r="35" spans="1:34" ht="14.25" customHeight="1" x14ac:dyDescent="0.25">
      <c r="A35" s="2"/>
      <c r="B35" s="17" t="s">
        <v>152</v>
      </c>
      <c r="C35" s="68" t="s">
        <v>542</v>
      </c>
      <c r="D35" s="21">
        <f>'DownscaledData BEOfDS'!D84</f>
        <v>0</v>
      </c>
      <c r="E35" s="21">
        <f>'DownscaledData BEOfDS'!E84</f>
        <v>0</v>
      </c>
      <c r="F35" s="21">
        <f>'DownscaledData BEOfDS'!F84</f>
        <v>0</v>
      </c>
      <c r="G35" s="21">
        <f>'DownscaledData BEOfDS'!G84</f>
        <v>0</v>
      </c>
      <c r="H35" s="21">
        <f>'DownscaledData BEOfDS'!H84</f>
        <v>0</v>
      </c>
      <c r="I35" s="21">
        <f>'DownscaledData BEOfDS'!I84</f>
        <v>0</v>
      </c>
      <c r="J35" s="21">
        <f>'DownscaledData BEOfDS'!J84</f>
        <v>0</v>
      </c>
      <c r="K35" s="21">
        <f>'DownscaledData BEOfDS'!K84</f>
        <v>0</v>
      </c>
      <c r="L35" s="21">
        <f>'DownscaledData BEOfDS'!L84</f>
        <v>0</v>
      </c>
      <c r="M35" s="21">
        <f>'DownscaledData BEOfDS'!M84</f>
        <v>0</v>
      </c>
      <c r="N35" s="21">
        <f>'DownscaledData BEOfDS'!N84</f>
        <v>0</v>
      </c>
      <c r="O35" s="21">
        <f>'DownscaledData BEOfDS'!O84</f>
        <v>0</v>
      </c>
      <c r="P35" s="21">
        <f>'DownscaledData BEOfDS'!P84</f>
        <v>0</v>
      </c>
      <c r="Q35" s="21">
        <f>'DownscaledData BEOfDS'!Q84</f>
        <v>8.2458527836153039E-2</v>
      </c>
      <c r="R35" s="21">
        <f>'DownscaledData BEOfDS'!R84</f>
        <v>0.40750817088431063</v>
      </c>
      <c r="S35" s="21">
        <f>'DownscaledData BEOfDS'!S84</f>
        <v>1.1264805676160103</v>
      </c>
      <c r="T35" s="21">
        <f>'DownscaledData BEOfDS'!T84</f>
        <v>2.4036602451997098</v>
      </c>
      <c r="U35" s="21">
        <f>'DownscaledData BEOfDS'!U84</f>
        <v>4.8424618396797108</v>
      </c>
      <c r="V35" s="21">
        <f>'DownscaledData BEOfDS'!V84</f>
        <v>9.3604704318952621</v>
      </c>
      <c r="W35" s="21">
        <f>'DownscaledData BEOfDS'!W84</f>
        <v>17.542279316354357</v>
      </c>
      <c r="X35" s="21">
        <f>'DownscaledData BEOfDS'!X84</f>
        <v>32.544273492736224</v>
      </c>
      <c r="Y35" s="21">
        <f>'DownscaledData BEOfDS'!Y84</f>
        <v>59.588939623190726</v>
      </c>
      <c r="Z35" s="21">
        <f>'DownscaledData BEOfDS'!Z84</f>
        <v>86.311431153042122</v>
      </c>
      <c r="AA35" s="21">
        <f>'DownscaledData BEOfDS'!AA84</f>
        <v>112.85392055845723</v>
      </c>
      <c r="AB35" s="21">
        <f>'DownscaledData BEOfDS'!AB84</f>
        <v>139.19571092050063</v>
      </c>
      <c r="AC35" s="21">
        <f>'DownscaledData BEOfDS'!AC84</f>
        <v>165.42915691512593</v>
      </c>
      <c r="AD35" s="21">
        <f>'DownscaledData BEOfDS'!AD84</f>
        <v>191.48181103582633</v>
      </c>
      <c r="AE35" s="21">
        <f>'DownscaledData BEOfDS'!AE84</f>
        <v>217.26598185309948</v>
      </c>
      <c r="AF35" s="21">
        <f>'DownscaledData BEOfDS'!AF84</f>
        <v>242.7862796661102</v>
      </c>
      <c r="AG35" s="21">
        <f>'DownscaledData BEOfDS'!AG84</f>
        <v>267.87907015404278</v>
      </c>
      <c r="AH35" s="21">
        <f>'DownscaledData BEOfDS'!AH84</f>
        <v>292.64916766360261</v>
      </c>
    </row>
    <row r="36" spans="1:34" ht="14.25" customHeight="1" x14ac:dyDescent="0.25">
      <c r="A36" s="2"/>
      <c r="B36" s="2"/>
      <c r="C36" s="68" t="s">
        <v>404</v>
      </c>
      <c r="D36" s="20">
        <f>'DownscaledData BEOfDS'!D85</f>
        <v>0</v>
      </c>
      <c r="E36" s="20">
        <f>'DownscaledData BEOfDS'!E85</f>
        <v>0</v>
      </c>
      <c r="F36" s="20">
        <f>'DownscaledData BEOfDS'!F85</f>
        <v>0</v>
      </c>
      <c r="G36" s="20">
        <f>'DownscaledData BEOfDS'!G85</f>
        <v>0</v>
      </c>
      <c r="H36" s="20">
        <f>'DownscaledData BEOfDS'!H85</f>
        <v>0</v>
      </c>
      <c r="I36" s="20">
        <f>'DownscaledData BEOfDS'!I85</f>
        <v>0</v>
      </c>
      <c r="J36" s="20">
        <f>'DownscaledData BEOfDS'!J85</f>
        <v>0</v>
      </c>
      <c r="K36" s="20">
        <f>'DownscaledData BEOfDS'!K85</f>
        <v>0</v>
      </c>
      <c r="L36" s="20">
        <f>'DownscaledData BEOfDS'!L85</f>
        <v>0</v>
      </c>
      <c r="M36" s="20">
        <f>'DownscaledData BEOfDS'!M85</f>
        <v>0</v>
      </c>
      <c r="N36" s="20">
        <f>'DownscaledData BEOfDS'!N85</f>
        <v>0</v>
      </c>
      <c r="O36" s="20">
        <f>'DownscaledData BEOfDS'!O85</f>
        <v>0</v>
      </c>
      <c r="P36" s="20">
        <f>'DownscaledData BEOfDS'!P85</f>
        <v>0</v>
      </c>
      <c r="Q36" s="20">
        <f>'DownscaledData BEOfDS'!Q85</f>
        <v>0</v>
      </c>
      <c r="R36" s="20">
        <f>'DownscaledData BEOfDS'!R85</f>
        <v>0</v>
      </c>
      <c r="S36" s="20">
        <f>'DownscaledData BEOfDS'!S85</f>
        <v>0</v>
      </c>
      <c r="T36" s="20">
        <f>'DownscaledData BEOfDS'!T85</f>
        <v>0</v>
      </c>
      <c r="U36" s="20">
        <f>'DownscaledData BEOfDS'!U85</f>
        <v>0</v>
      </c>
      <c r="V36" s="20">
        <f>'DownscaledData BEOfDS'!V85</f>
        <v>0</v>
      </c>
      <c r="W36" s="20">
        <f>'DownscaledData BEOfDS'!W85</f>
        <v>0</v>
      </c>
      <c r="X36" s="20">
        <f>'DownscaledData BEOfDS'!X85</f>
        <v>0</v>
      </c>
      <c r="Y36" s="20">
        <f>'DownscaledData BEOfDS'!Y85</f>
        <v>0</v>
      </c>
      <c r="Z36" s="20">
        <f>'DownscaledData BEOfDS'!Z85</f>
        <v>0</v>
      </c>
      <c r="AA36" s="20">
        <f>'DownscaledData BEOfDS'!AA85</f>
        <v>0</v>
      </c>
      <c r="AB36" s="20">
        <f>'DownscaledData BEOfDS'!AB85</f>
        <v>0</v>
      </c>
      <c r="AC36" s="20">
        <f>'DownscaledData BEOfDS'!AC85</f>
        <v>0</v>
      </c>
      <c r="AD36" s="20">
        <f>'DownscaledData BEOfDS'!AD85</f>
        <v>0</v>
      </c>
      <c r="AE36" s="20">
        <f>'DownscaledData BEOfDS'!AE85</f>
        <v>0</v>
      </c>
      <c r="AF36" s="20">
        <f>'DownscaledData BEOfDS'!AF85</f>
        <v>0</v>
      </c>
      <c r="AG36" s="20">
        <f>'DownscaledData BEOfDS'!AG85</f>
        <v>0</v>
      </c>
      <c r="AH36" s="20">
        <f>'DownscaledData BEOfDS'!AH85</f>
        <v>0</v>
      </c>
    </row>
    <row r="37" spans="1:34" ht="14.25" customHeight="1" x14ac:dyDescent="0.25">
      <c r="A37" s="2"/>
      <c r="B37" s="2"/>
      <c r="C37" s="68" t="s">
        <v>405</v>
      </c>
      <c r="D37" s="20">
        <f>'DownscaledData BEOfDS'!D86</f>
        <v>0</v>
      </c>
      <c r="E37" s="20">
        <f>'DownscaledData BEOfDS'!E86</f>
        <v>0</v>
      </c>
      <c r="F37" s="20">
        <f>'DownscaledData BEOfDS'!F86</f>
        <v>0</v>
      </c>
      <c r="G37" s="20">
        <f>'DownscaledData BEOfDS'!G86</f>
        <v>0</v>
      </c>
      <c r="H37" s="20">
        <f>'DownscaledData BEOfDS'!H86</f>
        <v>0</v>
      </c>
      <c r="I37" s="20">
        <f>'DownscaledData BEOfDS'!I86</f>
        <v>0</v>
      </c>
      <c r="J37" s="20">
        <f>'DownscaledData BEOfDS'!J86</f>
        <v>0</v>
      </c>
      <c r="K37" s="20">
        <f>'DownscaledData BEOfDS'!K86</f>
        <v>0</v>
      </c>
      <c r="L37" s="20">
        <f>'DownscaledData BEOfDS'!L86</f>
        <v>0</v>
      </c>
      <c r="M37" s="20">
        <f>'DownscaledData BEOfDS'!M86</f>
        <v>0</v>
      </c>
      <c r="N37" s="20">
        <f>'DownscaledData BEOfDS'!N86</f>
        <v>0</v>
      </c>
      <c r="O37" s="20">
        <f>'DownscaledData BEOfDS'!O86</f>
        <v>0</v>
      </c>
      <c r="P37" s="20">
        <f>'DownscaledData BEOfDS'!P86</f>
        <v>0</v>
      </c>
      <c r="Q37" s="20">
        <f>'DownscaledData BEOfDS'!Q86</f>
        <v>0</v>
      </c>
      <c r="R37" s="20">
        <f>'DownscaledData BEOfDS'!R86</f>
        <v>0</v>
      </c>
      <c r="S37" s="20">
        <f>'DownscaledData BEOfDS'!S86</f>
        <v>0</v>
      </c>
      <c r="T37" s="20">
        <f>'DownscaledData BEOfDS'!T86</f>
        <v>0</v>
      </c>
      <c r="U37" s="20">
        <f>'DownscaledData BEOfDS'!U86</f>
        <v>0</v>
      </c>
      <c r="V37" s="20">
        <f>'DownscaledData BEOfDS'!V86</f>
        <v>0</v>
      </c>
      <c r="W37" s="20">
        <f>'DownscaledData BEOfDS'!W86</f>
        <v>0</v>
      </c>
      <c r="X37" s="20">
        <f>'DownscaledData BEOfDS'!X86</f>
        <v>0</v>
      </c>
      <c r="Y37" s="20">
        <f>'DownscaledData BEOfDS'!Y86</f>
        <v>0</v>
      </c>
      <c r="Z37" s="20">
        <f>'DownscaledData BEOfDS'!Z86</f>
        <v>0</v>
      </c>
      <c r="AA37" s="20">
        <f>'DownscaledData BEOfDS'!AA86</f>
        <v>0</v>
      </c>
      <c r="AB37" s="20">
        <f>'DownscaledData BEOfDS'!AB86</f>
        <v>0</v>
      </c>
      <c r="AC37" s="20">
        <f>'DownscaledData BEOfDS'!AC86</f>
        <v>0</v>
      </c>
      <c r="AD37" s="20">
        <f>'DownscaledData BEOfDS'!AD86</f>
        <v>0</v>
      </c>
      <c r="AE37" s="20">
        <f>'DownscaledData BEOfDS'!AE86</f>
        <v>0</v>
      </c>
      <c r="AF37" s="20">
        <f>'DownscaledData BEOfDS'!AF86</f>
        <v>0</v>
      </c>
      <c r="AG37" s="20">
        <f>'DownscaledData BEOfDS'!AG86</f>
        <v>0</v>
      </c>
      <c r="AH37" s="20">
        <f>'DownscaledData BEOfDS'!AH86</f>
        <v>0</v>
      </c>
    </row>
    <row r="38" spans="1:34" ht="14.25" customHeight="1" x14ac:dyDescent="0.25">
      <c r="A38" s="2"/>
      <c r="B38" s="17" t="s">
        <v>154</v>
      </c>
      <c r="C38" s="68" t="s">
        <v>406</v>
      </c>
      <c r="D38" s="21">
        <f>'DownscaledData BEOfDS'!D87</f>
        <v>1579.7700845027889</v>
      </c>
      <c r="E38" s="21">
        <f>'DownscaledData BEOfDS'!E87</f>
        <v>1639.491881383017</v>
      </c>
      <c r="F38" s="21">
        <f>'DownscaledData BEOfDS'!F87</f>
        <v>1670.9312964085605</v>
      </c>
      <c r="G38" s="21">
        <f>'DownscaledData BEOfDS'!G87</f>
        <v>1664.9088112203456</v>
      </c>
      <c r="H38" s="21">
        <f>'DownscaledData BEOfDS'!H87</f>
        <v>1649.4955021048208</v>
      </c>
      <c r="I38" s="21">
        <f>'DownscaledData BEOfDS'!I87</f>
        <v>1625.9051035338948</v>
      </c>
      <c r="J38" s="21">
        <f>'DownscaledData BEOfDS'!J87</f>
        <v>1608.5346939424792</v>
      </c>
      <c r="K38" s="21">
        <f>'DownscaledData BEOfDS'!K87</f>
        <v>1595.0747659139108</v>
      </c>
      <c r="L38" s="21">
        <f>'DownscaledData BEOfDS'!L87</f>
        <v>1583.0449210387574</v>
      </c>
      <c r="M38" s="21">
        <f>'DownscaledData BEOfDS'!M87</f>
        <v>1570.9095237845711</v>
      </c>
      <c r="N38" s="21">
        <f>'DownscaledData BEOfDS'!N87</f>
        <v>1558.201396441895</v>
      </c>
      <c r="O38" s="21">
        <f>'DownscaledData BEOfDS'!O87</f>
        <v>1544.9654221993733</v>
      </c>
      <c r="P38" s="21">
        <f>'DownscaledData BEOfDS'!P87</f>
        <v>1530.9185537262115</v>
      </c>
      <c r="Q38" s="21">
        <f>'DownscaledData BEOfDS'!Q87</f>
        <v>1515.3403660449844</v>
      </c>
      <c r="R38" s="21">
        <f>'DownscaledData BEOfDS'!R87</f>
        <v>1498.0000361707253</v>
      </c>
      <c r="S38" s="21">
        <f>'DownscaledData BEOfDS'!S87</f>
        <v>1479.3908368705693</v>
      </c>
      <c r="T38" s="21">
        <f>'DownscaledData BEOfDS'!T87</f>
        <v>1474.084706372809</v>
      </c>
      <c r="U38" s="21">
        <f>'DownscaledData BEOfDS'!U87</f>
        <v>1462.3440909629496</v>
      </c>
      <c r="V38" s="21">
        <f>'DownscaledData BEOfDS'!V87</f>
        <v>1452.2887864208594</v>
      </c>
      <c r="W38" s="21">
        <f>'DownscaledData BEOfDS'!W87</f>
        <v>1445.5617813534495</v>
      </c>
      <c r="X38" s="21">
        <f>'DownscaledData BEOfDS'!X87</f>
        <v>1444.3937059662144</v>
      </c>
      <c r="Y38" s="21">
        <f>'DownscaledData BEOfDS'!Y87</f>
        <v>1453.0651725104171</v>
      </c>
      <c r="Z38" s="21">
        <f>'DownscaledData BEOfDS'!Z87</f>
        <v>1462.042575854309</v>
      </c>
      <c r="AA38" s="21">
        <f>'DownscaledData BEOfDS'!AA87</f>
        <v>1470.9534103312169</v>
      </c>
      <c r="AB38" s="21">
        <f>'DownscaledData BEOfDS'!AB87</f>
        <v>1478.8607823308305</v>
      </c>
      <c r="AC38" s="21">
        <f>'DownscaledData BEOfDS'!AC87</f>
        <v>1487.6728093100019</v>
      </c>
      <c r="AD38" s="21">
        <f>'DownscaledData BEOfDS'!AD87</f>
        <v>1496.4358874013712</v>
      </c>
      <c r="AE38" s="21">
        <f>'DownscaledData BEOfDS'!AE87</f>
        <v>1504.9715062503881</v>
      </c>
      <c r="AF38" s="21">
        <f>'DownscaledData BEOfDS'!AF87</f>
        <v>1513.3992997085941</v>
      </c>
      <c r="AG38" s="21">
        <f>'DownscaledData BEOfDS'!AG87</f>
        <v>1521.3944821480879</v>
      </c>
      <c r="AH38" s="21">
        <f>'DownscaledData BEOfDS'!AH87</f>
        <v>1529.3602224063181</v>
      </c>
    </row>
    <row r="39" spans="1:34" ht="14.25" customHeight="1" x14ac:dyDescent="0.25">
      <c r="A39" s="2"/>
      <c r="B39" s="17" t="s">
        <v>153</v>
      </c>
      <c r="C39" s="68" t="s">
        <v>407</v>
      </c>
      <c r="D39" s="21">
        <f>'DownscaledData BEOfDS'!D88</f>
        <v>2143182.7571569183</v>
      </c>
      <c r="E39" s="21">
        <f>'DownscaledData BEOfDS'!E88</f>
        <v>2499107.0241886885</v>
      </c>
      <c r="F39" s="21">
        <f>'DownscaledData BEOfDS'!F88</f>
        <v>2817583.1655850084</v>
      </c>
      <c r="G39" s="21">
        <f>'DownscaledData BEOfDS'!G88</f>
        <v>3077415.6889740662</v>
      </c>
      <c r="H39" s="21">
        <f>'DownscaledData BEOfDS'!H88</f>
        <v>3317439.8430244592</v>
      </c>
      <c r="I39" s="21">
        <f>'DownscaledData BEOfDS'!I88</f>
        <v>3536603.8193258313</v>
      </c>
      <c r="J39" s="21">
        <f>'DownscaledData BEOfDS'!J88</f>
        <v>3765607.9921755325</v>
      </c>
      <c r="K39" s="21">
        <f>'DownscaledData BEOfDS'!K88</f>
        <v>4001454.5904825134</v>
      </c>
      <c r="L39" s="21">
        <f>'DownscaledData BEOfDS'!L88</f>
        <v>4239781.8757675057</v>
      </c>
      <c r="M39" s="21">
        <f>'DownscaledData BEOfDS'!M88</f>
        <v>4477448.3672084045</v>
      </c>
      <c r="N39" s="21">
        <f>'DownscaledData BEOfDS'!N88</f>
        <v>4714344.1758217802</v>
      </c>
      <c r="O39" s="21">
        <f>'DownscaledData BEOfDS'!O88</f>
        <v>4949036.6014231639</v>
      </c>
      <c r="P39" s="21">
        <f>'DownscaledData BEOfDS'!P88</f>
        <v>5178918.2658077385</v>
      </c>
      <c r="Q39" s="21">
        <f>'DownscaledData BEOfDS'!Q88</f>
        <v>5401036.7066920828</v>
      </c>
      <c r="R39" s="21">
        <f>'DownscaledData BEOfDS'!R88</f>
        <v>5613680.6430561561</v>
      </c>
      <c r="S39" s="21">
        <f>'DownscaledData BEOfDS'!S88</f>
        <v>5816535.2596272258</v>
      </c>
      <c r="T39" s="21">
        <f>'DownscaledData BEOfDS'!T88</f>
        <v>6067147.8900796324</v>
      </c>
      <c r="U39" s="21">
        <f>'DownscaledData BEOfDS'!U88</f>
        <v>6287342.8224794706</v>
      </c>
      <c r="V39" s="21">
        <f>'DownscaledData BEOfDS'!V88</f>
        <v>6506725.5623389836</v>
      </c>
      <c r="W39" s="21">
        <f>'DownscaledData BEOfDS'!W88</f>
        <v>6726484.8688076148</v>
      </c>
      <c r="X39" s="21">
        <f>'DownscaledData BEOfDS'!X88</f>
        <v>6947895.655123841</v>
      </c>
      <c r="Y39" s="21">
        <f>'DownscaledData BEOfDS'!Y88</f>
        <v>7171660.3320969669</v>
      </c>
      <c r="Z39" s="21">
        <f>'DownscaledData BEOfDS'!Z88</f>
        <v>7397120.1941939844</v>
      </c>
      <c r="AA39" s="21">
        <f>'DownscaledData BEOfDS'!AA88</f>
        <v>7621556.8924564524</v>
      </c>
      <c r="AB39" s="21">
        <f>'DownscaledData BEOfDS'!AB88</f>
        <v>7839584.398196389</v>
      </c>
      <c r="AC39" s="21">
        <f>'DownscaledData BEOfDS'!AC88</f>
        <v>8062738.815308705</v>
      </c>
      <c r="AD39" s="21">
        <f>'DownscaledData BEOfDS'!AD88</f>
        <v>8286206.839066172</v>
      </c>
      <c r="AE39" s="21">
        <f>'DownscaledData BEOfDS'!AE88</f>
        <v>8509534.8606863208</v>
      </c>
      <c r="AF39" s="21">
        <f>'DownscaledData BEOfDS'!AF88</f>
        <v>8732347.4596103895</v>
      </c>
      <c r="AG39" s="21">
        <f>'DownscaledData BEOfDS'!AG88</f>
        <v>8954595.5788188446</v>
      </c>
      <c r="AH39" s="21">
        <f>'DownscaledData BEOfDS'!AH88</f>
        <v>9176692.1814244334</v>
      </c>
    </row>
    <row r="40" spans="1:34" ht="14.25" customHeight="1" x14ac:dyDescent="0.25">
      <c r="A40" s="2"/>
      <c r="B40" s="2"/>
      <c r="C40" s="68" t="s">
        <v>408</v>
      </c>
      <c r="D40" s="20">
        <f>'DownscaledData BEOfDS'!D89</f>
        <v>0</v>
      </c>
      <c r="E40" s="20">
        <f>'DownscaledData BEOfDS'!E89</f>
        <v>0</v>
      </c>
      <c r="F40" s="20">
        <f>'DownscaledData BEOfDS'!F89</f>
        <v>0</v>
      </c>
      <c r="G40" s="20">
        <f>'DownscaledData BEOfDS'!G89</f>
        <v>0</v>
      </c>
      <c r="H40" s="20">
        <f>'DownscaledData BEOfDS'!H89</f>
        <v>0</v>
      </c>
      <c r="I40" s="20">
        <f>'DownscaledData BEOfDS'!I89</f>
        <v>0</v>
      </c>
      <c r="J40" s="20">
        <f>'DownscaledData BEOfDS'!J89</f>
        <v>0</v>
      </c>
      <c r="K40" s="20">
        <f>'DownscaledData BEOfDS'!K89</f>
        <v>0</v>
      </c>
      <c r="L40" s="20">
        <f>'DownscaledData BEOfDS'!L89</f>
        <v>0</v>
      </c>
      <c r="M40" s="20">
        <f>'DownscaledData BEOfDS'!M89</f>
        <v>0</v>
      </c>
      <c r="N40" s="20">
        <f>'DownscaledData BEOfDS'!N89</f>
        <v>0</v>
      </c>
      <c r="O40" s="20">
        <f>'DownscaledData BEOfDS'!O89</f>
        <v>0</v>
      </c>
      <c r="P40" s="20">
        <f>'DownscaledData BEOfDS'!P89</f>
        <v>0</v>
      </c>
      <c r="Q40" s="20">
        <f>'DownscaledData BEOfDS'!Q89</f>
        <v>0</v>
      </c>
      <c r="R40" s="20">
        <f>'DownscaledData BEOfDS'!R89</f>
        <v>0</v>
      </c>
      <c r="S40" s="20">
        <f>'DownscaledData BEOfDS'!S89</f>
        <v>0</v>
      </c>
      <c r="T40" s="20">
        <f>'DownscaledData BEOfDS'!T89</f>
        <v>0</v>
      </c>
      <c r="U40" s="20">
        <f>'DownscaledData BEOfDS'!U89</f>
        <v>0</v>
      </c>
      <c r="V40" s="20">
        <f>'DownscaledData BEOfDS'!V89</f>
        <v>0</v>
      </c>
      <c r="W40" s="20">
        <f>'DownscaledData BEOfDS'!W89</f>
        <v>0</v>
      </c>
      <c r="X40" s="20">
        <f>'DownscaledData BEOfDS'!X89</f>
        <v>0</v>
      </c>
      <c r="Y40" s="20">
        <f>'DownscaledData BEOfDS'!Y89</f>
        <v>0</v>
      </c>
      <c r="Z40" s="20">
        <f>'DownscaledData BEOfDS'!Z89</f>
        <v>0</v>
      </c>
      <c r="AA40" s="20">
        <f>'DownscaledData BEOfDS'!AA89</f>
        <v>0</v>
      </c>
      <c r="AB40" s="20">
        <f>'DownscaledData BEOfDS'!AB89</f>
        <v>0</v>
      </c>
      <c r="AC40" s="20">
        <f>'DownscaledData BEOfDS'!AC89</f>
        <v>0</v>
      </c>
      <c r="AD40" s="20">
        <f>'DownscaledData BEOfDS'!AD89</f>
        <v>0</v>
      </c>
      <c r="AE40" s="20">
        <f>'DownscaledData BEOfDS'!AE89</f>
        <v>0</v>
      </c>
      <c r="AF40" s="20">
        <f>'DownscaledData BEOfDS'!AF89</f>
        <v>0</v>
      </c>
      <c r="AG40" s="20">
        <f>'DownscaledData BEOfDS'!AG89</f>
        <v>0</v>
      </c>
      <c r="AH40" s="20">
        <f>'DownscaledData BEOfDS'!AH89</f>
        <v>0</v>
      </c>
    </row>
    <row r="41" spans="1:34" ht="14.25" customHeight="1" x14ac:dyDescent="0.25">
      <c r="A41" s="2"/>
      <c r="B41" s="2"/>
      <c r="C41" s="68" t="s">
        <v>409</v>
      </c>
      <c r="D41" s="20">
        <f>'DownscaledData BEOfDS'!D90</f>
        <v>0</v>
      </c>
      <c r="E41" s="20">
        <f>'DownscaledData BEOfDS'!E90</f>
        <v>0</v>
      </c>
      <c r="F41" s="20">
        <f>'DownscaledData BEOfDS'!F90</f>
        <v>0</v>
      </c>
      <c r="G41" s="20">
        <f>'DownscaledData BEOfDS'!G90</f>
        <v>0</v>
      </c>
      <c r="H41" s="20">
        <f>'DownscaledData BEOfDS'!H90</f>
        <v>0</v>
      </c>
      <c r="I41" s="20">
        <f>'DownscaledData BEOfDS'!I90</f>
        <v>0</v>
      </c>
      <c r="J41" s="20">
        <f>'DownscaledData BEOfDS'!J90</f>
        <v>0</v>
      </c>
      <c r="K41" s="20">
        <f>'DownscaledData BEOfDS'!K90</f>
        <v>0</v>
      </c>
      <c r="L41" s="20">
        <f>'DownscaledData BEOfDS'!L90</f>
        <v>0</v>
      </c>
      <c r="M41" s="20">
        <f>'DownscaledData BEOfDS'!M90</f>
        <v>0</v>
      </c>
      <c r="N41" s="20">
        <f>'DownscaledData BEOfDS'!N90</f>
        <v>0</v>
      </c>
      <c r="O41" s="20">
        <f>'DownscaledData BEOfDS'!O90</f>
        <v>0</v>
      </c>
      <c r="P41" s="20">
        <f>'DownscaledData BEOfDS'!P90</f>
        <v>0</v>
      </c>
      <c r="Q41" s="20">
        <f>'DownscaledData BEOfDS'!Q90</f>
        <v>0</v>
      </c>
      <c r="R41" s="20">
        <f>'DownscaledData BEOfDS'!R90</f>
        <v>0</v>
      </c>
      <c r="S41" s="20">
        <f>'DownscaledData BEOfDS'!S90</f>
        <v>0</v>
      </c>
      <c r="T41" s="20">
        <f>'DownscaledData BEOfDS'!T90</f>
        <v>0</v>
      </c>
      <c r="U41" s="20">
        <f>'DownscaledData BEOfDS'!U90</f>
        <v>0</v>
      </c>
      <c r="V41" s="20">
        <f>'DownscaledData BEOfDS'!V90</f>
        <v>0</v>
      </c>
      <c r="W41" s="20">
        <f>'DownscaledData BEOfDS'!W90</f>
        <v>0</v>
      </c>
      <c r="X41" s="20">
        <f>'DownscaledData BEOfDS'!X90</f>
        <v>0</v>
      </c>
      <c r="Y41" s="20">
        <f>'DownscaledData BEOfDS'!Y90</f>
        <v>0</v>
      </c>
      <c r="Z41" s="20">
        <f>'DownscaledData BEOfDS'!Z90</f>
        <v>0</v>
      </c>
      <c r="AA41" s="20">
        <f>'DownscaledData BEOfDS'!AA90</f>
        <v>0</v>
      </c>
      <c r="AB41" s="20">
        <f>'DownscaledData BEOfDS'!AB90</f>
        <v>0</v>
      </c>
      <c r="AC41" s="20">
        <f>'DownscaledData BEOfDS'!AC90</f>
        <v>0</v>
      </c>
      <c r="AD41" s="20">
        <f>'DownscaledData BEOfDS'!AD90</f>
        <v>0</v>
      </c>
      <c r="AE41" s="20">
        <f>'DownscaledData BEOfDS'!AE90</f>
        <v>0</v>
      </c>
      <c r="AF41" s="20">
        <f>'DownscaledData BEOfDS'!AF90</f>
        <v>0</v>
      </c>
      <c r="AG41" s="20">
        <f>'DownscaledData BEOfDS'!AG90</f>
        <v>0</v>
      </c>
      <c r="AH41" s="20">
        <f>'DownscaledData BEOfDS'!AH90</f>
        <v>0</v>
      </c>
    </row>
    <row r="42" spans="1:34" ht="14.25" customHeight="1" x14ac:dyDescent="0.25">
      <c r="A42" s="2"/>
      <c r="B42" s="2"/>
      <c r="C42" s="68" t="s">
        <v>410</v>
      </c>
      <c r="D42" s="20">
        <f>'DownscaledData BEOfDS'!D91</f>
        <v>0</v>
      </c>
      <c r="E42" s="20">
        <f>'DownscaledData BEOfDS'!E91</f>
        <v>0</v>
      </c>
      <c r="F42" s="20">
        <f>'DownscaledData BEOfDS'!F91</f>
        <v>0</v>
      </c>
      <c r="G42" s="20">
        <f>'DownscaledData BEOfDS'!G91</f>
        <v>0</v>
      </c>
      <c r="H42" s="20">
        <f>'DownscaledData BEOfDS'!H91</f>
        <v>0</v>
      </c>
      <c r="I42" s="20">
        <f>'DownscaledData BEOfDS'!I91</f>
        <v>0</v>
      </c>
      <c r="J42" s="20">
        <f>'DownscaledData BEOfDS'!J91</f>
        <v>0</v>
      </c>
      <c r="K42" s="20">
        <f>'DownscaledData BEOfDS'!K91</f>
        <v>0</v>
      </c>
      <c r="L42" s="20">
        <f>'DownscaledData BEOfDS'!L91</f>
        <v>0</v>
      </c>
      <c r="M42" s="20">
        <f>'DownscaledData BEOfDS'!M91</f>
        <v>0</v>
      </c>
      <c r="N42" s="20">
        <f>'DownscaledData BEOfDS'!N91</f>
        <v>0</v>
      </c>
      <c r="O42" s="20">
        <f>'DownscaledData BEOfDS'!O91</f>
        <v>0</v>
      </c>
      <c r="P42" s="20">
        <f>'DownscaledData BEOfDS'!P91</f>
        <v>0</v>
      </c>
      <c r="Q42" s="20">
        <f>'DownscaledData BEOfDS'!Q91</f>
        <v>0</v>
      </c>
      <c r="R42" s="20">
        <f>'DownscaledData BEOfDS'!R91</f>
        <v>0</v>
      </c>
      <c r="S42" s="20">
        <f>'DownscaledData BEOfDS'!S91</f>
        <v>0</v>
      </c>
      <c r="T42" s="20">
        <f>'DownscaledData BEOfDS'!T91</f>
        <v>0</v>
      </c>
      <c r="U42" s="20">
        <f>'DownscaledData BEOfDS'!U91</f>
        <v>0</v>
      </c>
      <c r="V42" s="20">
        <f>'DownscaledData BEOfDS'!V91</f>
        <v>0</v>
      </c>
      <c r="W42" s="20">
        <f>'DownscaledData BEOfDS'!W91</f>
        <v>0</v>
      </c>
      <c r="X42" s="20">
        <f>'DownscaledData BEOfDS'!X91</f>
        <v>0</v>
      </c>
      <c r="Y42" s="20">
        <f>'DownscaledData BEOfDS'!Y91</f>
        <v>0</v>
      </c>
      <c r="Z42" s="20">
        <f>'DownscaledData BEOfDS'!Z91</f>
        <v>0</v>
      </c>
      <c r="AA42" s="20">
        <f>'DownscaledData BEOfDS'!AA91</f>
        <v>0</v>
      </c>
      <c r="AB42" s="20">
        <f>'DownscaledData BEOfDS'!AB91</f>
        <v>0</v>
      </c>
      <c r="AC42" s="20">
        <f>'DownscaledData BEOfDS'!AC91</f>
        <v>0</v>
      </c>
      <c r="AD42" s="20">
        <f>'DownscaledData BEOfDS'!AD91</f>
        <v>0</v>
      </c>
      <c r="AE42" s="20">
        <f>'DownscaledData BEOfDS'!AE91</f>
        <v>0</v>
      </c>
      <c r="AF42" s="20">
        <f>'DownscaledData BEOfDS'!AF91</f>
        <v>0</v>
      </c>
      <c r="AG42" s="20">
        <f>'DownscaledData BEOfDS'!AG91</f>
        <v>0</v>
      </c>
      <c r="AH42" s="20">
        <f>'DownscaledData BEOfDS'!AH91</f>
        <v>0</v>
      </c>
    </row>
    <row r="43" spans="1:34" ht="14.25" customHeight="1" x14ac:dyDescent="0.25">
      <c r="A43" s="2"/>
      <c r="B43" s="2"/>
      <c r="C43" s="68" t="s">
        <v>411</v>
      </c>
      <c r="D43" s="20">
        <f>'DownscaledData BEOfDS'!D92</f>
        <v>0</v>
      </c>
      <c r="E43" s="20">
        <f>'DownscaledData BEOfDS'!E92</f>
        <v>0</v>
      </c>
      <c r="F43" s="20">
        <f>'DownscaledData BEOfDS'!F92</f>
        <v>0</v>
      </c>
      <c r="G43" s="20">
        <f>'DownscaledData BEOfDS'!G92</f>
        <v>0</v>
      </c>
      <c r="H43" s="20">
        <f>'DownscaledData BEOfDS'!H92</f>
        <v>0</v>
      </c>
      <c r="I43" s="20">
        <f>'DownscaledData BEOfDS'!I92</f>
        <v>0</v>
      </c>
      <c r="J43" s="20">
        <f>'DownscaledData BEOfDS'!J92</f>
        <v>0</v>
      </c>
      <c r="K43" s="20">
        <f>'DownscaledData BEOfDS'!K92</f>
        <v>0</v>
      </c>
      <c r="L43" s="20">
        <f>'DownscaledData BEOfDS'!L92</f>
        <v>0</v>
      </c>
      <c r="M43" s="20">
        <f>'DownscaledData BEOfDS'!M92</f>
        <v>0</v>
      </c>
      <c r="N43" s="20">
        <f>'DownscaledData BEOfDS'!N92</f>
        <v>0</v>
      </c>
      <c r="O43" s="20">
        <f>'DownscaledData BEOfDS'!O92</f>
        <v>0</v>
      </c>
      <c r="P43" s="20">
        <f>'DownscaledData BEOfDS'!P92</f>
        <v>0</v>
      </c>
      <c r="Q43" s="20">
        <f>'DownscaledData BEOfDS'!Q92</f>
        <v>0</v>
      </c>
      <c r="R43" s="20">
        <f>'DownscaledData BEOfDS'!R92</f>
        <v>0</v>
      </c>
      <c r="S43" s="20">
        <f>'DownscaledData BEOfDS'!S92</f>
        <v>0</v>
      </c>
      <c r="T43" s="20">
        <f>'DownscaledData BEOfDS'!T92</f>
        <v>0</v>
      </c>
      <c r="U43" s="20">
        <f>'DownscaledData BEOfDS'!U92</f>
        <v>0</v>
      </c>
      <c r="V43" s="20">
        <f>'DownscaledData BEOfDS'!V92</f>
        <v>0</v>
      </c>
      <c r="W43" s="20">
        <f>'DownscaledData BEOfDS'!W92</f>
        <v>0</v>
      </c>
      <c r="X43" s="20">
        <f>'DownscaledData BEOfDS'!X92</f>
        <v>0</v>
      </c>
      <c r="Y43" s="20">
        <f>'DownscaledData BEOfDS'!Y92</f>
        <v>0</v>
      </c>
      <c r="Z43" s="20">
        <f>'DownscaledData BEOfDS'!Z92</f>
        <v>0</v>
      </c>
      <c r="AA43" s="20">
        <f>'DownscaledData BEOfDS'!AA92</f>
        <v>0</v>
      </c>
      <c r="AB43" s="20">
        <f>'DownscaledData BEOfDS'!AB92</f>
        <v>0</v>
      </c>
      <c r="AC43" s="20">
        <f>'DownscaledData BEOfDS'!AC92</f>
        <v>0</v>
      </c>
      <c r="AD43" s="20">
        <f>'DownscaledData BEOfDS'!AD92</f>
        <v>0</v>
      </c>
      <c r="AE43" s="20">
        <f>'DownscaledData BEOfDS'!AE92</f>
        <v>0</v>
      </c>
      <c r="AF43" s="20">
        <f>'DownscaledData BEOfDS'!AF92</f>
        <v>0</v>
      </c>
      <c r="AG43" s="20">
        <f>'DownscaledData BEOfDS'!AG92</f>
        <v>0</v>
      </c>
      <c r="AH43" s="20">
        <f>'DownscaledData BEOfDS'!AH92</f>
        <v>0</v>
      </c>
    </row>
    <row r="44" spans="1:34" ht="14.25" customHeight="1" x14ac:dyDescent="0.25">
      <c r="A44" s="2"/>
      <c r="B44" s="2"/>
      <c r="C44" s="68" t="s">
        <v>412</v>
      </c>
      <c r="D44" s="20">
        <f>'DownscaledData BEOfDS'!D93</f>
        <v>0</v>
      </c>
      <c r="E44" s="20">
        <f>'DownscaledData BEOfDS'!E93</f>
        <v>0</v>
      </c>
      <c r="F44" s="20">
        <f>'DownscaledData BEOfDS'!F93</f>
        <v>0</v>
      </c>
      <c r="G44" s="20">
        <f>'DownscaledData BEOfDS'!G93</f>
        <v>0</v>
      </c>
      <c r="H44" s="20">
        <f>'DownscaledData BEOfDS'!H93</f>
        <v>0</v>
      </c>
      <c r="I44" s="20">
        <f>'DownscaledData BEOfDS'!I93</f>
        <v>0</v>
      </c>
      <c r="J44" s="20">
        <f>'DownscaledData BEOfDS'!J93</f>
        <v>0</v>
      </c>
      <c r="K44" s="20">
        <f>'DownscaledData BEOfDS'!K93</f>
        <v>0</v>
      </c>
      <c r="L44" s="20">
        <f>'DownscaledData BEOfDS'!L93</f>
        <v>0</v>
      </c>
      <c r="M44" s="20">
        <f>'DownscaledData BEOfDS'!M93</f>
        <v>0</v>
      </c>
      <c r="N44" s="20">
        <f>'DownscaledData BEOfDS'!N93</f>
        <v>0</v>
      </c>
      <c r="O44" s="20">
        <f>'DownscaledData BEOfDS'!O93</f>
        <v>0</v>
      </c>
      <c r="P44" s="20">
        <f>'DownscaledData BEOfDS'!P93</f>
        <v>0</v>
      </c>
      <c r="Q44" s="20">
        <f>'DownscaledData BEOfDS'!Q93</f>
        <v>0</v>
      </c>
      <c r="R44" s="20">
        <f>'DownscaledData BEOfDS'!R93</f>
        <v>0</v>
      </c>
      <c r="S44" s="20">
        <f>'DownscaledData BEOfDS'!S93</f>
        <v>0</v>
      </c>
      <c r="T44" s="20">
        <f>'DownscaledData BEOfDS'!T93</f>
        <v>0</v>
      </c>
      <c r="U44" s="20">
        <f>'DownscaledData BEOfDS'!U93</f>
        <v>0</v>
      </c>
      <c r="V44" s="20">
        <f>'DownscaledData BEOfDS'!V93</f>
        <v>0</v>
      </c>
      <c r="W44" s="20">
        <f>'DownscaledData BEOfDS'!W93</f>
        <v>0</v>
      </c>
      <c r="X44" s="20">
        <f>'DownscaledData BEOfDS'!X93</f>
        <v>0</v>
      </c>
      <c r="Y44" s="20">
        <f>'DownscaledData BEOfDS'!Y93</f>
        <v>0</v>
      </c>
      <c r="Z44" s="20">
        <f>'DownscaledData BEOfDS'!Z93</f>
        <v>0</v>
      </c>
      <c r="AA44" s="20">
        <f>'DownscaledData BEOfDS'!AA93</f>
        <v>0</v>
      </c>
      <c r="AB44" s="20">
        <f>'DownscaledData BEOfDS'!AB93</f>
        <v>0</v>
      </c>
      <c r="AC44" s="20">
        <f>'DownscaledData BEOfDS'!AC93</f>
        <v>0</v>
      </c>
      <c r="AD44" s="20">
        <f>'DownscaledData BEOfDS'!AD93</f>
        <v>0</v>
      </c>
      <c r="AE44" s="20">
        <f>'DownscaledData BEOfDS'!AE93</f>
        <v>0</v>
      </c>
      <c r="AF44" s="20">
        <f>'DownscaledData BEOfDS'!AF93</f>
        <v>0</v>
      </c>
      <c r="AG44" s="20">
        <f>'DownscaledData BEOfDS'!AG93</f>
        <v>0</v>
      </c>
      <c r="AH44" s="20">
        <f>'DownscaledData BEOfDS'!AH93</f>
        <v>0</v>
      </c>
    </row>
    <row r="45" spans="1:34" ht="14.25" customHeight="1" x14ac:dyDescent="0.25">
      <c r="A45" s="2"/>
      <c r="B45" s="2"/>
      <c r="C45" s="68" t="s">
        <v>413</v>
      </c>
      <c r="D45" s="20">
        <f>'DownscaledData BEOfDS'!D94</f>
        <v>0</v>
      </c>
      <c r="E45" s="20">
        <f>'DownscaledData BEOfDS'!E94</f>
        <v>0</v>
      </c>
      <c r="F45" s="20">
        <f>'DownscaledData BEOfDS'!F94</f>
        <v>0</v>
      </c>
      <c r="G45" s="20">
        <f>'DownscaledData BEOfDS'!G94</f>
        <v>0</v>
      </c>
      <c r="H45" s="20">
        <f>'DownscaledData BEOfDS'!H94</f>
        <v>0</v>
      </c>
      <c r="I45" s="20">
        <f>'DownscaledData BEOfDS'!I94</f>
        <v>0</v>
      </c>
      <c r="J45" s="20">
        <f>'DownscaledData BEOfDS'!J94</f>
        <v>0</v>
      </c>
      <c r="K45" s="20">
        <f>'DownscaledData BEOfDS'!K94</f>
        <v>0</v>
      </c>
      <c r="L45" s="20">
        <f>'DownscaledData BEOfDS'!L94</f>
        <v>0</v>
      </c>
      <c r="M45" s="20">
        <f>'DownscaledData BEOfDS'!M94</f>
        <v>0</v>
      </c>
      <c r="N45" s="20">
        <f>'DownscaledData BEOfDS'!N94</f>
        <v>0</v>
      </c>
      <c r="O45" s="20">
        <f>'DownscaledData BEOfDS'!O94</f>
        <v>0</v>
      </c>
      <c r="P45" s="20">
        <f>'DownscaledData BEOfDS'!P94</f>
        <v>0</v>
      </c>
      <c r="Q45" s="20">
        <f>'DownscaledData BEOfDS'!Q94</f>
        <v>0</v>
      </c>
      <c r="R45" s="20">
        <f>'DownscaledData BEOfDS'!R94</f>
        <v>0</v>
      </c>
      <c r="S45" s="20">
        <f>'DownscaledData BEOfDS'!S94</f>
        <v>0</v>
      </c>
      <c r="T45" s="20">
        <f>'DownscaledData BEOfDS'!T94</f>
        <v>0</v>
      </c>
      <c r="U45" s="20">
        <f>'DownscaledData BEOfDS'!U94</f>
        <v>0</v>
      </c>
      <c r="V45" s="20">
        <f>'DownscaledData BEOfDS'!V94</f>
        <v>0</v>
      </c>
      <c r="W45" s="20">
        <f>'DownscaledData BEOfDS'!W94</f>
        <v>0</v>
      </c>
      <c r="X45" s="20">
        <f>'DownscaledData BEOfDS'!X94</f>
        <v>0</v>
      </c>
      <c r="Y45" s="20">
        <f>'DownscaledData BEOfDS'!Y94</f>
        <v>0</v>
      </c>
      <c r="Z45" s="20">
        <f>'DownscaledData BEOfDS'!Z94</f>
        <v>0</v>
      </c>
      <c r="AA45" s="20">
        <f>'DownscaledData BEOfDS'!AA94</f>
        <v>0</v>
      </c>
      <c r="AB45" s="20">
        <f>'DownscaledData BEOfDS'!AB94</f>
        <v>0</v>
      </c>
      <c r="AC45" s="20">
        <f>'DownscaledData BEOfDS'!AC94</f>
        <v>0</v>
      </c>
      <c r="AD45" s="20">
        <f>'DownscaledData BEOfDS'!AD94</f>
        <v>0</v>
      </c>
      <c r="AE45" s="20">
        <f>'DownscaledData BEOfDS'!AE94</f>
        <v>0</v>
      </c>
      <c r="AF45" s="20">
        <f>'DownscaledData BEOfDS'!AF94</f>
        <v>0</v>
      </c>
      <c r="AG45" s="20">
        <f>'DownscaledData BEOfDS'!AG94</f>
        <v>0</v>
      </c>
      <c r="AH45" s="20">
        <f>'DownscaledData BEOfDS'!AH94</f>
        <v>0</v>
      </c>
    </row>
    <row r="46" spans="1:34" ht="14.25" customHeight="1" x14ac:dyDescent="0.25">
      <c r="A46" s="2"/>
      <c r="B46" s="2"/>
      <c r="C46" s="68" t="s">
        <v>414</v>
      </c>
      <c r="D46" s="20">
        <f>'DownscaledData BEOfDS'!D95</f>
        <v>0</v>
      </c>
      <c r="E46" s="20">
        <f>'DownscaledData BEOfDS'!E95</f>
        <v>0</v>
      </c>
      <c r="F46" s="20">
        <f>'DownscaledData BEOfDS'!F95</f>
        <v>0</v>
      </c>
      <c r="G46" s="20">
        <f>'DownscaledData BEOfDS'!G95</f>
        <v>0</v>
      </c>
      <c r="H46" s="20">
        <f>'DownscaledData BEOfDS'!H95</f>
        <v>0</v>
      </c>
      <c r="I46" s="20">
        <f>'DownscaledData BEOfDS'!I95</f>
        <v>0</v>
      </c>
      <c r="J46" s="20">
        <f>'DownscaledData BEOfDS'!J95</f>
        <v>0</v>
      </c>
      <c r="K46" s="20">
        <f>'DownscaledData BEOfDS'!K95</f>
        <v>0</v>
      </c>
      <c r="L46" s="20">
        <f>'DownscaledData BEOfDS'!L95</f>
        <v>0</v>
      </c>
      <c r="M46" s="20">
        <f>'DownscaledData BEOfDS'!M95</f>
        <v>0</v>
      </c>
      <c r="N46" s="20">
        <f>'DownscaledData BEOfDS'!N95</f>
        <v>0</v>
      </c>
      <c r="O46" s="20">
        <f>'DownscaledData BEOfDS'!O95</f>
        <v>0</v>
      </c>
      <c r="P46" s="20">
        <f>'DownscaledData BEOfDS'!P95</f>
        <v>0</v>
      </c>
      <c r="Q46" s="20">
        <f>'DownscaledData BEOfDS'!Q95</f>
        <v>0</v>
      </c>
      <c r="R46" s="20">
        <f>'DownscaledData BEOfDS'!R95</f>
        <v>0</v>
      </c>
      <c r="S46" s="20">
        <f>'DownscaledData BEOfDS'!S95</f>
        <v>0</v>
      </c>
      <c r="T46" s="20">
        <f>'DownscaledData BEOfDS'!T95</f>
        <v>0</v>
      </c>
      <c r="U46" s="20">
        <f>'DownscaledData BEOfDS'!U95</f>
        <v>0</v>
      </c>
      <c r="V46" s="20">
        <f>'DownscaledData BEOfDS'!V95</f>
        <v>0</v>
      </c>
      <c r="W46" s="20">
        <f>'DownscaledData BEOfDS'!W95</f>
        <v>0</v>
      </c>
      <c r="X46" s="20">
        <f>'DownscaledData BEOfDS'!X95</f>
        <v>0</v>
      </c>
      <c r="Y46" s="20">
        <f>'DownscaledData BEOfDS'!Y95</f>
        <v>0</v>
      </c>
      <c r="Z46" s="20">
        <f>'DownscaledData BEOfDS'!Z95</f>
        <v>0</v>
      </c>
      <c r="AA46" s="20">
        <f>'DownscaledData BEOfDS'!AA95</f>
        <v>0</v>
      </c>
      <c r="AB46" s="20">
        <f>'DownscaledData BEOfDS'!AB95</f>
        <v>0</v>
      </c>
      <c r="AC46" s="20">
        <f>'DownscaledData BEOfDS'!AC95</f>
        <v>0</v>
      </c>
      <c r="AD46" s="20">
        <f>'DownscaledData BEOfDS'!AD95</f>
        <v>0</v>
      </c>
      <c r="AE46" s="20">
        <f>'DownscaledData BEOfDS'!AE95</f>
        <v>0</v>
      </c>
      <c r="AF46" s="20">
        <f>'DownscaledData BEOfDS'!AF95</f>
        <v>0</v>
      </c>
      <c r="AG46" s="20">
        <f>'DownscaledData BEOfDS'!AG95</f>
        <v>0</v>
      </c>
      <c r="AH46" s="20">
        <f>'DownscaledData BEOfDS'!AH95</f>
        <v>0</v>
      </c>
    </row>
    <row r="47" spans="1:34" ht="14.25" customHeight="1" x14ac:dyDescent="0.25">
      <c r="A47" s="2"/>
      <c r="B47" s="2"/>
      <c r="C47" s="68" t="s">
        <v>415</v>
      </c>
      <c r="D47" s="20">
        <f>'DownscaledData BEOfDS'!D96</f>
        <v>0</v>
      </c>
      <c r="E47" s="20">
        <f>'DownscaledData BEOfDS'!E96</f>
        <v>0</v>
      </c>
      <c r="F47" s="20">
        <f>'DownscaledData BEOfDS'!F96</f>
        <v>0</v>
      </c>
      <c r="G47" s="20">
        <f>'DownscaledData BEOfDS'!G96</f>
        <v>0</v>
      </c>
      <c r="H47" s="20">
        <f>'DownscaledData BEOfDS'!H96</f>
        <v>0</v>
      </c>
      <c r="I47" s="20">
        <f>'DownscaledData BEOfDS'!I96</f>
        <v>0</v>
      </c>
      <c r="J47" s="20">
        <f>'DownscaledData BEOfDS'!J96</f>
        <v>0</v>
      </c>
      <c r="K47" s="20">
        <f>'DownscaledData BEOfDS'!K96</f>
        <v>0</v>
      </c>
      <c r="L47" s="20">
        <f>'DownscaledData BEOfDS'!L96</f>
        <v>0</v>
      </c>
      <c r="M47" s="20">
        <f>'DownscaledData BEOfDS'!M96</f>
        <v>0</v>
      </c>
      <c r="N47" s="20">
        <f>'DownscaledData BEOfDS'!N96</f>
        <v>0</v>
      </c>
      <c r="O47" s="20">
        <f>'DownscaledData BEOfDS'!O96</f>
        <v>0</v>
      </c>
      <c r="P47" s="20">
        <f>'DownscaledData BEOfDS'!P96</f>
        <v>0</v>
      </c>
      <c r="Q47" s="20">
        <f>'DownscaledData BEOfDS'!Q96</f>
        <v>0</v>
      </c>
      <c r="R47" s="20">
        <f>'DownscaledData BEOfDS'!R96</f>
        <v>0</v>
      </c>
      <c r="S47" s="20">
        <f>'DownscaledData BEOfDS'!S96</f>
        <v>0</v>
      </c>
      <c r="T47" s="20">
        <f>'DownscaledData BEOfDS'!T96</f>
        <v>0</v>
      </c>
      <c r="U47" s="20">
        <f>'DownscaledData BEOfDS'!U96</f>
        <v>0</v>
      </c>
      <c r="V47" s="20">
        <f>'DownscaledData BEOfDS'!V96</f>
        <v>0</v>
      </c>
      <c r="W47" s="20">
        <f>'DownscaledData BEOfDS'!W96</f>
        <v>0</v>
      </c>
      <c r="X47" s="20">
        <f>'DownscaledData BEOfDS'!X96</f>
        <v>0</v>
      </c>
      <c r="Y47" s="20">
        <f>'DownscaledData BEOfDS'!Y96</f>
        <v>0</v>
      </c>
      <c r="Z47" s="20">
        <f>'DownscaledData BEOfDS'!Z96</f>
        <v>0</v>
      </c>
      <c r="AA47" s="20">
        <f>'DownscaledData BEOfDS'!AA96</f>
        <v>0</v>
      </c>
      <c r="AB47" s="20">
        <f>'DownscaledData BEOfDS'!AB96</f>
        <v>0</v>
      </c>
      <c r="AC47" s="20">
        <f>'DownscaledData BEOfDS'!AC96</f>
        <v>0</v>
      </c>
      <c r="AD47" s="20">
        <f>'DownscaledData BEOfDS'!AD96</f>
        <v>0</v>
      </c>
      <c r="AE47" s="20">
        <f>'DownscaledData BEOfDS'!AE96</f>
        <v>0</v>
      </c>
      <c r="AF47" s="20">
        <f>'DownscaledData BEOfDS'!AF96</f>
        <v>0</v>
      </c>
      <c r="AG47" s="20">
        <f>'DownscaledData BEOfDS'!AG96</f>
        <v>0</v>
      </c>
      <c r="AH47" s="20">
        <f>'DownscaledData BEOfDS'!AH96</f>
        <v>0</v>
      </c>
    </row>
    <row r="48" spans="1:34" ht="14.25" customHeight="1" x14ac:dyDescent="0.25">
      <c r="A48" s="2"/>
      <c r="B48" s="2"/>
      <c r="C48" s="68" t="s">
        <v>416</v>
      </c>
      <c r="D48" s="20">
        <f>'DownscaledData BEOfDS'!D97</f>
        <v>0</v>
      </c>
      <c r="E48" s="20">
        <f>'DownscaledData BEOfDS'!E97</f>
        <v>0</v>
      </c>
      <c r="F48" s="20">
        <f>'DownscaledData BEOfDS'!F97</f>
        <v>0</v>
      </c>
      <c r="G48" s="20">
        <f>'DownscaledData BEOfDS'!G97</f>
        <v>0</v>
      </c>
      <c r="H48" s="20">
        <f>'DownscaledData BEOfDS'!H97</f>
        <v>0</v>
      </c>
      <c r="I48" s="20">
        <f>'DownscaledData BEOfDS'!I97</f>
        <v>0</v>
      </c>
      <c r="J48" s="20">
        <f>'DownscaledData BEOfDS'!J97</f>
        <v>0</v>
      </c>
      <c r="K48" s="20">
        <f>'DownscaledData BEOfDS'!K97</f>
        <v>0</v>
      </c>
      <c r="L48" s="20">
        <f>'DownscaledData BEOfDS'!L97</f>
        <v>0</v>
      </c>
      <c r="M48" s="20">
        <f>'DownscaledData BEOfDS'!M97</f>
        <v>0</v>
      </c>
      <c r="N48" s="20">
        <f>'DownscaledData BEOfDS'!N97</f>
        <v>0</v>
      </c>
      <c r="O48" s="20">
        <f>'DownscaledData BEOfDS'!O97</f>
        <v>0</v>
      </c>
      <c r="P48" s="20">
        <f>'DownscaledData BEOfDS'!P97</f>
        <v>0</v>
      </c>
      <c r="Q48" s="20">
        <f>'DownscaledData BEOfDS'!Q97</f>
        <v>0</v>
      </c>
      <c r="R48" s="20">
        <f>'DownscaledData BEOfDS'!R97</f>
        <v>0</v>
      </c>
      <c r="S48" s="20">
        <f>'DownscaledData BEOfDS'!S97</f>
        <v>0</v>
      </c>
      <c r="T48" s="20">
        <f>'DownscaledData BEOfDS'!T97</f>
        <v>0</v>
      </c>
      <c r="U48" s="20">
        <f>'DownscaledData BEOfDS'!U97</f>
        <v>0</v>
      </c>
      <c r="V48" s="20">
        <f>'DownscaledData BEOfDS'!V97</f>
        <v>0</v>
      </c>
      <c r="W48" s="20">
        <f>'DownscaledData BEOfDS'!W97</f>
        <v>0</v>
      </c>
      <c r="X48" s="20">
        <f>'DownscaledData BEOfDS'!X97</f>
        <v>0</v>
      </c>
      <c r="Y48" s="20">
        <f>'DownscaledData BEOfDS'!Y97</f>
        <v>0</v>
      </c>
      <c r="Z48" s="20">
        <f>'DownscaledData BEOfDS'!Z97</f>
        <v>0</v>
      </c>
      <c r="AA48" s="20">
        <f>'DownscaledData BEOfDS'!AA97</f>
        <v>0</v>
      </c>
      <c r="AB48" s="20">
        <f>'DownscaledData BEOfDS'!AB97</f>
        <v>0</v>
      </c>
      <c r="AC48" s="20">
        <f>'DownscaledData BEOfDS'!AC97</f>
        <v>0</v>
      </c>
      <c r="AD48" s="20">
        <f>'DownscaledData BEOfDS'!AD97</f>
        <v>0</v>
      </c>
      <c r="AE48" s="20">
        <f>'DownscaledData BEOfDS'!AE97</f>
        <v>0</v>
      </c>
      <c r="AF48" s="20">
        <f>'DownscaledData BEOfDS'!AF97</f>
        <v>0</v>
      </c>
      <c r="AG48" s="20">
        <f>'DownscaledData BEOfDS'!AG97</f>
        <v>0</v>
      </c>
      <c r="AH48" s="20">
        <f>'DownscaledData BEOfDS'!AH97</f>
        <v>0</v>
      </c>
    </row>
    <row r="49" spans="1:34" ht="14.25" customHeight="1" x14ac:dyDescent="0.25">
      <c r="A49" s="2"/>
      <c r="B49" s="2"/>
      <c r="C49" s="68" t="s">
        <v>417</v>
      </c>
      <c r="D49" s="20">
        <f>'DownscaledData BEOfDS'!D98</f>
        <v>0</v>
      </c>
      <c r="E49" s="20">
        <f>'DownscaledData BEOfDS'!E98</f>
        <v>0</v>
      </c>
      <c r="F49" s="20">
        <f>'DownscaledData BEOfDS'!F98</f>
        <v>0</v>
      </c>
      <c r="G49" s="20">
        <f>'DownscaledData BEOfDS'!G98</f>
        <v>0</v>
      </c>
      <c r="H49" s="20">
        <f>'DownscaledData BEOfDS'!H98</f>
        <v>0</v>
      </c>
      <c r="I49" s="20">
        <f>'DownscaledData BEOfDS'!I98</f>
        <v>0</v>
      </c>
      <c r="J49" s="20">
        <f>'DownscaledData BEOfDS'!J98</f>
        <v>0</v>
      </c>
      <c r="K49" s="20">
        <f>'DownscaledData BEOfDS'!K98</f>
        <v>0</v>
      </c>
      <c r="L49" s="20">
        <f>'DownscaledData BEOfDS'!L98</f>
        <v>0</v>
      </c>
      <c r="M49" s="20">
        <f>'DownscaledData BEOfDS'!M98</f>
        <v>0</v>
      </c>
      <c r="N49" s="20">
        <f>'DownscaledData BEOfDS'!N98</f>
        <v>0</v>
      </c>
      <c r="O49" s="20">
        <f>'DownscaledData BEOfDS'!O98</f>
        <v>0</v>
      </c>
      <c r="P49" s="20">
        <f>'DownscaledData BEOfDS'!P98</f>
        <v>0</v>
      </c>
      <c r="Q49" s="20">
        <f>'DownscaledData BEOfDS'!Q98</f>
        <v>0</v>
      </c>
      <c r="R49" s="20">
        <f>'DownscaledData BEOfDS'!R98</f>
        <v>0</v>
      </c>
      <c r="S49" s="20">
        <f>'DownscaledData BEOfDS'!S98</f>
        <v>0</v>
      </c>
      <c r="T49" s="20">
        <f>'DownscaledData BEOfDS'!T98</f>
        <v>0</v>
      </c>
      <c r="U49" s="20">
        <f>'DownscaledData BEOfDS'!U98</f>
        <v>0</v>
      </c>
      <c r="V49" s="20">
        <f>'DownscaledData BEOfDS'!V98</f>
        <v>0</v>
      </c>
      <c r="W49" s="20">
        <f>'DownscaledData BEOfDS'!W98</f>
        <v>0</v>
      </c>
      <c r="X49" s="20">
        <f>'DownscaledData BEOfDS'!X98</f>
        <v>0</v>
      </c>
      <c r="Y49" s="20">
        <f>'DownscaledData BEOfDS'!Y98</f>
        <v>0</v>
      </c>
      <c r="Z49" s="20">
        <f>'DownscaledData BEOfDS'!Z98</f>
        <v>0</v>
      </c>
      <c r="AA49" s="20">
        <f>'DownscaledData BEOfDS'!AA98</f>
        <v>0</v>
      </c>
      <c r="AB49" s="20">
        <f>'DownscaledData BEOfDS'!AB98</f>
        <v>0</v>
      </c>
      <c r="AC49" s="20">
        <f>'DownscaledData BEOfDS'!AC98</f>
        <v>0</v>
      </c>
      <c r="AD49" s="20">
        <f>'DownscaledData BEOfDS'!AD98</f>
        <v>0</v>
      </c>
      <c r="AE49" s="20">
        <f>'DownscaledData BEOfDS'!AE98</f>
        <v>0</v>
      </c>
      <c r="AF49" s="20">
        <f>'DownscaledData BEOfDS'!AF98</f>
        <v>0</v>
      </c>
      <c r="AG49" s="20">
        <f>'DownscaledData BEOfDS'!AG98</f>
        <v>0</v>
      </c>
      <c r="AH49" s="20">
        <f>'DownscaledData BEOfDS'!AH98</f>
        <v>0</v>
      </c>
    </row>
    <row r="50" spans="1:34" s="122" customFormat="1" ht="14.25" customHeight="1" x14ac:dyDescent="0.25">
      <c r="A50" s="120"/>
      <c r="B50" s="120"/>
      <c r="C50" s="68" t="s">
        <v>543</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row>
    <row r="51" spans="1:34" s="122" customFormat="1" ht="14.25" customHeight="1" x14ac:dyDescent="0.25">
      <c r="A51" s="120"/>
      <c r="B51" s="120"/>
      <c r="C51" s="68" t="s">
        <v>544</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row>
    <row r="52" spans="1:34" s="122" customFormat="1" ht="14.25" customHeight="1" x14ac:dyDescent="0.25">
      <c r="A52" s="120"/>
      <c r="B52" s="120"/>
      <c r="C52" s="68" t="s">
        <v>545</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row>
    <row r="53" spans="1:34" s="122" customFormat="1" ht="14.25" customHeight="1" x14ac:dyDescent="0.25">
      <c r="A53" s="120"/>
      <c r="B53" s="120"/>
      <c r="C53" s="68" t="s">
        <v>546</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row>
    <row r="54" spans="1:34" s="122" customFormat="1" ht="14.25" customHeight="1" x14ac:dyDescent="0.25">
      <c r="A54" s="120"/>
      <c r="B54" s="120"/>
      <c r="C54" s="68" t="s">
        <v>547</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row>
    <row r="55" spans="1:34" s="122" customFormat="1" ht="14.25" customHeight="1" x14ac:dyDescent="0.25">
      <c r="A55" s="120"/>
      <c r="B55" s="120"/>
      <c r="C55" s="68" t="s">
        <v>548</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row>
    <row r="56" spans="1:34" s="122" customFormat="1" ht="14.25" customHeight="1" x14ac:dyDescent="0.25">
      <c r="A56" s="120"/>
      <c r="B56" s="120"/>
      <c r="C56" s="68" t="s">
        <v>549</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row>
    <row r="57" spans="1:34" s="122" customFormat="1" ht="14.25" customHeight="1" x14ac:dyDescent="0.25">
      <c r="A57" s="120"/>
      <c r="B57" s="120"/>
      <c r="C57" s="68"/>
      <c r="D57" s="121"/>
      <c r="E57" s="121"/>
      <c r="F57" s="121"/>
      <c r="G57" s="121"/>
      <c r="H57" s="121"/>
      <c r="I57" s="121"/>
      <c r="J57" s="121"/>
      <c r="K57" s="121"/>
      <c r="L57" s="121"/>
      <c r="M57" s="121"/>
      <c r="N57" s="121"/>
      <c r="O57" s="121"/>
      <c r="P57" s="121"/>
      <c r="Q57" s="121"/>
      <c r="R57" s="121"/>
      <c r="S57" s="121"/>
      <c r="T57" s="121"/>
      <c r="U57" s="121"/>
      <c r="V57" s="121"/>
      <c r="W57" s="121"/>
      <c r="X57" s="121"/>
      <c r="Y57" s="121"/>
      <c r="Z57" s="121"/>
      <c r="AA57" s="121"/>
      <c r="AB57" s="121"/>
      <c r="AC57" s="121"/>
      <c r="AD57" s="121"/>
      <c r="AE57" s="121"/>
      <c r="AF57" s="121"/>
      <c r="AG57" s="121"/>
      <c r="AH57" s="121"/>
    </row>
    <row r="58" spans="1:34" ht="14.25" customHeight="1" x14ac:dyDescent="0.25">
      <c r="A58" s="2"/>
      <c r="B58" s="19" t="s">
        <v>525</v>
      </c>
      <c r="C58" s="2"/>
    </row>
    <row r="59" spans="1:34" ht="14.25" customHeight="1" x14ac:dyDescent="0.25">
      <c r="A59" s="2"/>
      <c r="B59" s="1" t="s">
        <v>419</v>
      </c>
      <c r="C59" s="2"/>
    </row>
    <row r="60" spans="1:34" ht="14.25" customHeight="1" x14ac:dyDescent="0.25">
      <c r="A60" s="2"/>
      <c r="B60" s="2"/>
      <c r="C60" s="1" t="s">
        <v>420</v>
      </c>
      <c r="D60" s="7">
        <v>2020</v>
      </c>
      <c r="E60" s="7">
        <v>2021</v>
      </c>
      <c r="F60" s="7">
        <v>2022</v>
      </c>
      <c r="G60" s="7">
        <v>2023</v>
      </c>
      <c r="H60" s="7">
        <v>2024</v>
      </c>
      <c r="I60" s="7">
        <v>2025</v>
      </c>
      <c r="J60" s="7">
        <v>2026</v>
      </c>
      <c r="K60" s="7">
        <v>2027</v>
      </c>
      <c r="L60" s="7">
        <v>2028</v>
      </c>
      <c r="M60" s="7">
        <v>2029</v>
      </c>
      <c r="N60" s="7">
        <v>2030</v>
      </c>
      <c r="O60" s="7">
        <v>2031</v>
      </c>
      <c r="P60" s="7">
        <v>2032</v>
      </c>
      <c r="Q60" s="7">
        <v>2033</v>
      </c>
      <c r="R60" s="7">
        <v>2034</v>
      </c>
      <c r="S60" s="7">
        <v>2035</v>
      </c>
      <c r="T60" s="7">
        <v>2036</v>
      </c>
      <c r="U60" s="7">
        <v>2037</v>
      </c>
      <c r="V60" s="7">
        <v>2038</v>
      </c>
      <c r="W60" s="7">
        <v>2039</v>
      </c>
      <c r="X60" s="7">
        <v>2040</v>
      </c>
      <c r="Y60" s="7">
        <v>2041</v>
      </c>
      <c r="Z60" s="7">
        <v>2042</v>
      </c>
      <c r="AA60" s="7">
        <v>2043</v>
      </c>
      <c r="AB60" s="7">
        <v>2044</v>
      </c>
      <c r="AC60" s="7">
        <v>2045</v>
      </c>
      <c r="AD60" s="7">
        <v>2046</v>
      </c>
      <c r="AE60" s="7">
        <v>2047</v>
      </c>
      <c r="AF60" s="7">
        <v>2048</v>
      </c>
      <c r="AG60" s="7">
        <v>2049</v>
      </c>
      <c r="AH60" s="7">
        <v>2050</v>
      </c>
    </row>
    <row r="61" spans="1:34" ht="14.25" customHeight="1" x14ac:dyDescent="0.25">
      <c r="A61" s="2"/>
      <c r="B61" s="2"/>
      <c r="C61" s="68" t="s">
        <v>402</v>
      </c>
      <c r="D61" s="20">
        <f>BDESC!B135</f>
        <v>0</v>
      </c>
      <c r="E61" s="20">
        <f>BDESC!C135</f>
        <v>0</v>
      </c>
      <c r="F61" s="20">
        <f>BDESC!D135</f>
        <v>0</v>
      </c>
      <c r="G61" s="20">
        <f>BDESC!E135</f>
        <v>0</v>
      </c>
      <c r="H61" s="20">
        <f>BDESC!F135</f>
        <v>0</v>
      </c>
      <c r="I61" s="20">
        <f>BDESC!G135</f>
        <v>0</v>
      </c>
      <c r="J61" s="20">
        <f>BDESC!H135</f>
        <v>0</v>
      </c>
      <c r="K61" s="20">
        <f>BDESC!I135</f>
        <v>0</v>
      </c>
      <c r="L61" s="20">
        <f>BDESC!J135</f>
        <v>0</v>
      </c>
      <c r="M61" s="20">
        <f>BDESC!K135</f>
        <v>0</v>
      </c>
      <c r="N61" s="20">
        <f>BDESC!L135</f>
        <v>0</v>
      </c>
      <c r="O61" s="20">
        <f>BDESC!M135</f>
        <v>0</v>
      </c>
      <c r="P61" s="20">
        <f>BDESC!N135</f>
        <v>0</v>
      </c>
      <c r="Q61" s="20">
        <f>BDESC!O135</f>
        <v>0</v>
      </c>
      <c r="R61" s="20">
        <f>BDESC!P135</f>
        <v>0</v>
      </c>
      <c r="S61" s="20">
        <f>BDESC!Q135</f>
        <v>0</v>
      </c>
      <c r="T61" s="20">
        <f>BDESC!R135</f>
        <v>0</v>
      </c>
      <c r="U61" s="20">
        <f>BDESC!S135</f>
        <v>0</v>
      </c>
      <c r="V61" s="20">
        <f>BDESC!T135</f>
        <v>0</v>
      </c>
      <c r="W61" s="20">
        <f>BDESC!U135</f>
        <v>0</v>
      </c>
      <c r="X61" s="20">
        <f>BDESC!V135</f>
        <v>0</v>
      </c>
      <c r="Y61" s="20">
        <f>BDESC!W135</f>
        <v>0</v>
      </c>
      <c r="Z61" s="20">
        <f>BDESC!X135</f>
        <v>0</v>
      </c>
      <c r="AA61" s="20">
        <f>BDESC!Y135</f>
        <v>0</v>
      </c>
      <c r="AB61" s="20">
        <f>BDESC!Z135</f>
        <v>0</v>
      </c>
      <c r="AC61" s="20">
        <f>BDESC!AA135</f>
        <v>0</v>
      </c>
      <c r="AD61" s="20">
        <f>BDESC!AB135</f>
        <v>0</v>
      </c>
      <c r="AE61" s="20">
        <f>BDESC!AC135</f>
        <v>0</v>
      </c>
      <c r="AF61" s="20">
        <f>BDESC!AD135</f>
        <v>0</v>
      </c>
      <c r="AG61" s="20">
        <f>BDESC!AE135</f>
        <v>0</v>
      </c>
      <c r="AH61" s="20">
        <f>BDESC!AF135</f>
        <v>0</v>
      </c>
    </row>
    <row r="62" spans="1:34" s="122" customFormat="1" ht="14.25" customHeight="1" x14ac:dyDescent="0.25">
      <c r="A62" s="120"/>
      <c r="B62" s="120"/>
      <c r="C62" s="68" t="s">
        <v>541</v>
      </c>
      <c r="D62" s="121"/>
      <c r="E62" s="121"/>
      <c r="F62" s="121"/>
      <c r="G62" s="121"/>
      <c r="H62" s="121"/>
      <c r="I62" s="121"/>
      <c r="J62" s="121"/>
      <c r="K62" s="121"/>
      <c r="L62" s="121"/>
      <c r="M62" s="121"/>
      <c r="N62" s="121"/>
      <c r="O62" s="121"/>
      <c r="P62" s="121"/>
      <c r="Q62" s="121"/>
      <c r="R62" s="121"/>
      <c r="S62" s="121"/>
      <c r="T62" s="121"/>
      <c r="U62" s="121"/>
      <c r="V62" s="121"/>
      <c r="W62" s="121"/>
      <c r="X62" s="121"/>
      <c r="Y62" s="121"/>
      <c r="Z62" s="121"/>
      <c r="AA62" s="121"/>
      <c r="AB62" s="121"/>
      <c r="AC62" s="121"/>
      <c r="AD62" s="121"/>
      <c r="AE62" s="121"/>
      <c r="AF62" s="121"/>
      <c r="AG62" s="121"/>
      <c r="AH62" s="121"/>
    </row>
    <row r="63" spans="1:34" ht="14.25" customHeight="1" x14ac:dyDescent="0.25">
      <c r="A63" s="2"/>
      <c r="B63" s="17" t="s">
        <v>143</v>
      </c>
      <c r="C63" s="68" t="s">
        <v>542</v>
      </c>
      <c r="D63" s="21">
        <f>BDESC!B136</f>
        <v>0</v>
      </c>
      <c r="E63" s="21">
        <f>BDESC!C136</f>
        <v>0</v>
      </c>
      <c r="F63" s="21">
        <f>BDESC!D136</f>
        <v>0</v>
      </c>
      <c r="G63" s="21">
        <f>BDESC!E136</f>
        <v>0</v>
      </c>
      <c r="H63" s="21">
        <f>BDESC!F136</f>
        <v>0</v>
      </c>
      <c r="I63" s="21">
        <f>BDESC!G136</f>
        <v>0</v>
      </c>
      <c r="J63" s="21">
        <f>BDESC!H136</f>
        <v>0</v>
      </c>
      <c r="K63" s="21">
        <f>BDESC!I136</f>
        <v>0</v>
      </c>
      <c r="L63" s="21">
        <f>BDESC!J136</f>
        <v>0</v>
      </c>
      <c r="M63" s="21">
        <f>BDESC!K136</f>
        <v>0</v>
      </c>
      <c r="N63" s="21">
        <f>BDESC!L136</f>
        <v>0</v>
      </c>
      <c r="O63" s="21">
        <f>BDESC!M136</f>
        <v>0</v>
      </c>
      <c r="P63" s="21">
        <f>BDESC!N136</f>
        <v>0</v>
      </c>
      <c r="Q63" s="21">
        <f>BDESC!O136</f>
        <v>0</v>
      </c>
      <c r="R63" s="21">
        <f>BDESC!P136</f>
        <v>0</v>
      </c>
      <c r="S63" s="21">
        <f>BDESC!Q136</f>
        <v>0</v>
      </c>
      <c r="T63" s="21">
        <f>BDESC!R136</f>
        <v>0</v>
      </c>
      <c r="U63" s="21">
        <f>BDESC!S136</f>
        <v>0</v>
      </c>
      <c r="V63" s="21">
        <f>BDESC!T136</f>
        <v>0</v>
      </c>
      <c r="W63" s="21">
        <f>BDESC!U136</f>
        <v>2.2772502972011251E-5</v>
      </c>
      <c r="X63" s="21">
        <f>BDESC!V136</f>
        <v>2.2840482149038713E-5</v>
      </c>
      <c r="Y63" s="21">
        <f>BDESC!W136</f>
        <v>4.5743725361691209E-5</v>
      </c>
      <c r="Z63" s="21">
        <f>BDESC!X136</f>
        <v>6.8334280735176371E-5</v>
      </c>
      <c r="AA63" s="21">
        <f>BDESC!Y136</f>
        <v>9.3263294415223691E-5</v>
      </c>
      <c r="AB63" s="21">
        <f>BDESC!Z136</f>
        <v>9.3437542450237066E-5</v>
      </c>
      <c r="AC63" s="21">
        <f>BDESC!AA136</f>
        <v>1.1752239274820563E-4</v>
      </c>
      <c r="AD63" s="21">
        <f>BDESC!AB136</f>
        <v>1.4109228178728659E-4</v>
      </c>
      <c r="AE63" s="21">
        <f>BDESC!AC136</f>
        <v>1.642623474926969E-4</v>
      </c>
      <c r="AF63" s="21">
        <f>BDESC!AD136</f>
        <v>1.8879654944587817E-4</v>
      </c>
      <c r="AG63" s="21">
        <f>BDESC!AE136</f>
        <v>2.1590276004572476E-4</v>
      </c>
      <c r="AH63" s="21">
        <f>BDESC!AF136</f>
        <v>2.4344313418596386E-4</v>
      </c>
    </row>
    <row r="64" spans="1:34" ht="14.25" customHeight="1" x14ac:dyDescent="0.25">
      <c r="A64" s="2"/>
      <c r="B64" s="2"/>
      <c r="C64" s="68" t="s">
        <v>404</v>
      </c>
      <c r="D64" s="20">
        <f>BDESC!B137</f>
        <v>0</v>
      </c>
      <c r="E64" s="20">
        <f>BDESC!C137</f>
        <v>0</v>
      </c>
      <c r="F64" s="20">
        <f>BDESC!D137</f>
        <v>0</v>
      </c>
      <c r="G64" s="20">
        <f>BDESC!E137</f>
        <v>0</v>
      </c>
      <c r="H64" s="20">
        <f>BDESC!F137</f>
        <v>0</v>
      </c>
      <c r="I64" s="20">
        <f>BDESC!G137</f>
        <v>0</v>
      </c>
      <c r="J64" s="20">
        <f>BDESC!H137</f>
        <v>0</v>
      </c>
      <c r="K64" s="20">
        <f>BDESC!I137</f>
        <v>0</v>
      </c>
      <c r="L64" s="20">
        <f>BDESC!J137</f>
        <v>0</v>
      </c>
      <c r="M64" s="20">
        <f>BDESC!K137</f>
        <v>0</v>
      </c>
      <c r="N64" s="20">
        <f>BDESC!L137</f>
        <v>0</v>
      </c>
      <c r="O64" s="20">
        <f>BDESC!M137</f>
        <v>0</v>
      </c>
      <c r="P64" s="20">
        <f>BDESC!N137</f>
        <v>0</v>
      </c>
      <c r="Q64" s="20">
        <f>BDESC!O137</f>
        <v>0</v>
      </c>
      <c r="R64" s="20">
        <f>BDESC!P137</f>
        <v>0</v>
      </c>
      <c r="S64" s="20">
        <f>BDESC!Q137</f>
        <v>0</v>
      </c>
      <c r="T64" s="20">
        <f>BDESC!R137</f>
        <v>0</v>
      </c>
      <c r="U64" s="20">
        <f>BDESC!S137</f>
        <v>0</v>
      </c>
      <c r="V64" s="20">
        <f>BDESC!T137</f>
        <v>0</v>
      </c>
      <c r="W64" s="20">
        <f>BDESC!U137</f>
        <v>0</v>
      </c>
      <c r="X64" s="20">
        <f>BDESC!V137</f>
        <v>0</v>
      </c>
      <c r="Y64" s="20">
        <f>BDESC!W137</f>
        <v>0</v>
      </c>
      <c r="Z64" s="20">
        <f>BDESC!X137</f>
        <v>0</v>
      </c>
      <c r="AA64" s="20">
        <f>BDESC!Y137</f>
        <v>0</v>
      </c>
      <c r="AB64" s="20">
        <f>BDESC!Z137</f>
        <v>0</v>
      </c>
      <c r="AC64" s="20">
        <f>BDESC!AA137</f>
        <v>0</v>
      </c>
      <c r="AD64" s="20">
        <f>BDESC!AB137</f>
        <v>0</v>
      </c>
      <c r="AE64" s="20">
        <f>BDESC!AC137</f>
        <v>0</v>
      </c>
      <c r="AF64" s="20">
        <f>BDESC!AD137</f>
        <v>0</v>
      </c>
      <c r="AG64" s="20">
        <f>BDESC!AE137</f>
        <v>0</v>
      </c>
      <c r="AH64" s="20">
        <f>BDESC!AF137</f>
        <v>0</v>
      </c>
    </row>
    <row r="65" spans="1:34" ht="14.25" customHeight="1" x14ac:dyDescent="0.25">
      <c r="A65" s="2"/>
      <c r="B65" s="2"/>
      <c r="C65" s="68" t="s">
        <v>405</v>
      </c>
      <c r="D65" s="20">
        <f>BDESC!B138</f>
        <v>0</v>
      </c>
      <c r="E65" s="20">
        <f>BDESC!C138</f>
        <v>0</v>
      </c>
      <c r="F65" s="20">
        <f>BDESC!D138</f>
        <v>0</v>
      </c>
      <c r="G65" s="20">
        <f>BDESC!E138</f>
        <v>0</v>
      </c>
      <c r="H65" s="20">
        <f>BDESC!F138</f>
        <v>0</v>
      </c>
      <c r="I65" s="20">
        <f>BDESC!G138</f>
        <v>0</v>
      </c>
      <c r="J65" s="20">
        <f>BDESC!H138</f>
        <v>0</v>
      </c>
      <c r="K65" s="20">
        <f>BDESC!I138</f>
        <v>0</v>
      </c>
      <c r="L65" s="20">
        <f>BDESC!J138</f>
        <v>0</v>
      </c>
      <c r="M65" s="20">
        <f>BDESC!K138</f>
        <v>0</v>
      </c>
      <c r="N65" s="20">
        <f>BDESC!L138</f>
        <v>0</v>
      </c>
      <c r="O65" s="20">
        <f>BDESC!M138</f>
        <v>0</v>
      </c>
      <c r="P65" s="20">
        <f>BDESC!N138</f>
        <v>0</v>
      </c>
      <c r="Q65" s="20">
        <f>BDESC!O138</f>
        <v>0</v>
      </c>
      <c r="R65" s="20">
        <f>BDESC!P138</f>
        <v>0</v>
      </c>
      <c r="S65" s="20">
        <f>BDESC!Q138</f>
        <v>0</v>
      </c>
      <c r="T65" s="20">
        <f>BDESC!R138</f>
        <v>0</v>
      </c>
      <c r="U65" s="20">
        <f>BDESC!S138</f>
        <v>0</v>
      </c>
      <c r="V65" s="20">
        <f>BDESC!T138</f>
        <v>0</v>
      </c>
      <c r="W65" s="20">
        <f>BDESC!U138</f>
        <v>0</v>
      </c>
      <c r="X65" s="20">
        <f>BDESC!V138</f>
        <v>0</v>
      </c>
      <c r="Y65" s="20">
        <f>BDESC!W138</f>
        <v>0</v>
      </c>
      <c r="Z65" s="20">
        <f>BDESC!X138</f>
        <v>0</v>
      </c>
      <c r="AA65" s="20">
        <f>BDESC!Y138</f>
        <v>0</v>
      </c>
      <c r="AB65" s="20">
        <f>BDESC!Z138</f>
        <v>0</v>
      </c>
      <c r="AC65" s="20">
        <f>BDESC!AA138</f>
        <v>0</v>
      </c>
      <c r="AD65" s="20">
        <f>BDESC!AB138</f>
        <v>0</v>
      </c>
      <c r="AE65" s="20">
        <f>BDESC!AC138</f>
        <v>0</v>
      </c>
      <c r="AF65" s="20">
        <f>BDESC!AD138</f>
        <v>0</v>
      </c>
      <c r="AG65" s="20">
        <f>BDESC!AE138</f>
        <v>0</v>
      </c>
      <c r="AH65" s="20">
        <f>BDESC!AF138</f>
        <v>0</v>
      </c>
    </row>
    <row r="66" spans="1:34" ht="14.25" customHeight="1" x14ac:dyDescent="0.25">
      <c r="A66" s="2"/>
      <c r="B66" s="17" t="s">
        <v>147</v>
      </c>
      <c r="C66" s="68" t="s">
        <v>406</v>
      </c>
      <c r="D66" s="21">
        <f>BDESC!B139</f>
        <v>3.8901820305583902E-2</v>
      </c>
      <c r="E66" s="21">
        <f>BDESC!C139</f>
        <v>3.9217020209833253E-2</v>
      </c>
      <c r="F66" s="21">
        <f>BDESC!D139</f>
        <v>3.9468829079899875E-2</v>
      </c>
      <c r="G66" s="21">
        <f>BDESC!E139</f>
        <v>4.1851001226114001E-2</v>
      </c>
      <c r="H66" s="21">
        <f>BDESC!F139</f>
        <v>4.4062675748126494E-2</v>
      </c>
      <c r="I66" s="21">
        <f>BDESC!G139</f>
        <v>4.4726888365427327E-2</v>
      </c>
      <c r="J66" s="21">
        <f>BDESC!H139</f>
        <v>4.5723962443701693E-2</v>
      </c>
      <c r="K66" s="21">
        <f>BDESC!I139</f>
        <v>4.5935902586111708E-2</v>
      </c>
      <c r="L66" s="21">
        <f>BDESC!J139</f>
        <v>4.7113304771958076E-2</v>
      </c>
      <c r="M66" s="21">
        <f>BDESC!K139</f>
        <v>4.7896049449299087E-2</v>
      </c>
      <c r="N66" s="21">
        <f>BDESC!L139</f>
        <v>4.9588902254469117E-2</v>
      </c>
      <c r="O66" s="21">
        <f>BDESC!M139</f>
        <v>5.0264842881140061E-2</v>
      </c>
      <c r="P66" s="21">
        <f>BDESC!N139</f>
        <v>5.2246614311195455E-2</v>
      </c>
      <c r="Q66" s="21">
        <f>BDESC!O139</f>
        <v>5.2629383550160336E-2</v>
      </c>
      <c r="R66" s="21">
        <f>BDESC!P139</f>
        <v>5.4081596027426931E-2</v>
      </c>
      <c r="S66" s="21">
        <f>BDESC!Q139</f>
        <v>5.4042248447987266E-2</v>
      </c>
      <c r="T66" s="21">
        <f>BDESC!R139</f>
        <v>5.3894652533500668E-2</v>
      </c>
      <c r="U66" s="21">
        <f>BDESC!S139</f>
        <v>5.4574831063294846E-2</v>
      </c>
      <c r="V66" s="21">
        <f>BDESC!T139</f>
        <v>5.5173948768918811E-2</v>
      </c>
      <c r="W66" s="21">
        <f>BDESC!U139</f>
        <v>5.56787697665675E-2</v>
      </c>
      <c r="X66" s="21">
        <f>BDESC!V139</f>
        <v>5.5867819336548684E-2</v>
      </c>
      <c r="Y66" s="21">
        <f>BDESC!W139</f>
        <v>5.5967447980029186E-2</v>
      </c>
      <c r="Z66" s="21">
        <f>BDESC!X139</f>
        <v>5.5874663547795876E-2</v>
      </c>
      <c r="AA66" s="21">
        <f>BDESC!Y139</f>
        <v>5.7193715300135929E-2</v>
      </c>
      <c r="AB66" s="21">
        <f>BDESC!Z139</f>
        <v>5.7347291678832998E-2</v>
      </c>
      <c r="AC66" s="21">
        <f>BDESC!AA139</f>
        <v>5.7703494839368957E-2</v>
      </c>
      <c r="AD66" s="21">
        <f>BDESC!AB139</f>
        <v>5.7730258631298097E-2</v>
      </c>
      <c r="AE66" s="21">
        <f>BDESC!AC139</f>
        <v>5.7632617920294789E-2</v>
      </c>
      <c r="AF66" s="21">
        <f>BDESC!AD139</f>
        <v>5.7960540679884584E-2</v>
      </c>
      <c r="AG66" s="21">
        <f>BDESC!AE139</f>
        <v>5.8917464296922219E-2</v>
      </c>
      <c r="AH66" s="21">
        <f>BDESC!AF139</f>
        <v>5.9789633756072713E-2</v>
      </c>
    </row>
    <row r="67" spans="1:34" ht="14.25" customHeight="1" x14ac:dyDescent="0.25">
      <c r="A67" s="2"/>
      <c r="B67" s="17" t="s">
        <v>145</v>
      </c>
      <c r="C67" s="68" t="s">
        <v>407</v>
      </c>
      <c r="D67" s="21">
        <f>BDESC!B140</f>
        <v>10.552725834892726</v>
      </c>
      <c r="E67" s="21">
        <f>BDESC!C140</f>
        <v>12.402554072963513</v>
      </c>
      <c r="F67" s="21">
        <f>BDESC!D140</f>
        <v>13.724542089682139</v>
      </c>
      <c r="G67" s="21">
        <f>BDESC!E140</f>
        <v>15.28014364575</v>
      </c>
      <c r="H67" s="21">
        <f>BDESC!F140</f>
        <v>16.844834955288349</v>
      </c>
      <c r="I67" s="21">
        <f>BDESC!G140</f>
        <v>18.397394401161495</v>
      </c>
      <c r="J67" s="21">
        <f>BDESC!H140</f>
        <v>19.874297205257101</v>
      </c>
      <c r="K67" s="21">
        <f>BDESC!I140</f>
        <v>21.476172425214973</v>
      </c>
      <c r="L67" s="21">
        <f>BDESC!J140</f>
        <v>23.0046897848393</v>
      </c>
      <c r="M67" s="21">
        <f>BDESC!K140</f>
        <v>24.536010453352901</v>
      </c>
      <c r="N67" s="21">
        <f>BDESC!L140</f>
        <v>26.064908578478128</v>
      </c>
      <c r="O67" s="21">
        <f>BDESC!M140</f>
        <v>27.620965908532632</v>
      </c>
      <c r="P67" s="21">
        <f>BDESC!N140</f>
        <v>29.132630370097882</v>
      </c>
      <c r="Q67" s="21">
        <f>BDESC!O140</f>
        <v>30.6818305693496</v>
      </c>
      <c r="R67" s="21">
        <f>BDESC!P140</f>
        <v>32.215689209020908</v>
      </c>
      <c r="S67" s="21">
        <f>BDESC!Q140</f>
        <v>33.768157424561963</v>
      </c>
      <c r="T67" s="21">
        <f>BDESC!R140</f>
        <v>35.320998411835689</v>
      </c>
      <c r="U67" s="21">
        <f>BDESC!S140</f>
        <v>36.865878966564857</v>
      </c>
      <c r="V67" s="21">
        <f>BDESC!T140</f>
        <v>38.409485473184183</v>
      </c>
      <c r="W67" s="21">
        <f>BDESC!U140</f>
        <v>39.953718834310521</v>
      </c>
      <c r="X67" s="21">
        <f>BDESC!V140</f>
        <v>41.503485793982534</v>
      </c>
      <c r="Y67" s="21">
        <f>BDESC!W140</f>
        <v>43.054634722578832</v>
      </c>
      <c r="Z67" s="21">
        <f>BDESC!X140</f>
        <v>44.608777910578183</v>
      </c>
      <c r="AA67" s="21">
        <f>BDESC!Y140</f>
        <v>46.139683329571547</v>
      </c>
      <c r="AB67" s="21">
        <f>BDESC!Z140</f>
        <v>47.689377056705986</v>
      </c>
      <c r="AC67" s="21">
        <f>BDESC!AA140</f>
        <v>49.235630370203957</v>
      </c>
      <c r="AD67" s="21">
        <f>BDESC!AB140</f>
        <v>50.787413144489591</v>
      </c>
      <c r="AE67" s="21">
        <f>BDESC!AC140</f>
        <v>52.340554405072943</v>
      </c>
      <c r="AF67" s="21">
        <f>BDESC!AD140</f>
        <v>53.88701912990296</v>
      </c>
      <c r="AG67" s="21">
        <f>BDESC!AE140</f>
        <v>55.422262492933108</v>
      </c>
      <c r="AH67" s="21">
        <f>BDESC!AF140</f>
        <v>56.958779614504657</v>
      </c>
    </row>
    <row r="68" spans="1:34" ht="14.25" customHeight="1" x14ac:dyDescent="0.25">
      <c r="A68" s="2"/>
      <c r="B68" s="2"/>
      <c r="C68" s="68" t="s">
        <v>408</v>
      </c>
      <c r="D68" s="20">
        <f>BDESC!B141</f>
        <v>0</v>
      </c>
      <c r="E68" s="20">
        <f>BDESC!C141</f>
        <v>0</v>
      </c>
      <c r="F68" s="20">
        <f>BDESC!D141</f>
        <v>0</v>
      </c>
      <c r="G68" s="20">
        <f>BDESC!E141</f>
        <v>0</v>
      </c>
      <c r="H68" s="20">
        <f>BDESC!F141</f>
        <v>0</v>
      </c>
      <c r="I68" s="20">
        <f>BDESC!G141</f>
        <v>0</v>
      </c>
      <c r="J68" s="20">
        <f>BDESC!H141</f>
        <v>0</v>
      </c>
      <c r="K68" s="20">
        <f>BDESC!I141</f>
        <v>0</v>
      </c>
      <c r="L68" s="20">
        <f>BDESC!J141</f>
        <v>0</v>
      </c>
      <c r="M68" s="20">
        <f>BDESC!K141</f>
        <v>0</v>
      </c>
      <c r="N68" s="20">
        <f>BDESC!L141</f>
        <v>0</v>
      </c>
      <c r="O68" s="20">
        <f>BDESC!M141</f>
        <v>0</v>
      </c>
      <c r="P68" s="20">
        <f>BDESC!N141</f>
        <v>0</v>
      </c>
      <c r="Q68" s="20">
        <f>BDESC!O141</f>
        <v>0</v>
      </c>
      <c r="R68" s="20">
        <f>BDESC!P141</f>
        <v>0</v>
      </c>
      <c r="S68" s="20">
        <f>BDESC!Q141</f>
        <v>0</v>
      </c>
      <c r="T68" s="20">
        <f>BDESC!R141</f>
        <v>0</v>
      </c>
      <c r="U68" s="20">
        <f>BDESC!S141</f>
        <v>0</v>
      </c>
      <c r="V68" s="20">
        <f>BDESC!T141</f>
        <v>0</v>
      </c>
      <c r="W68" s="20">
        <f>BDESC!U141</f>
        <v>0</v>
      </c>
      <c r="X68" s="20">
        <f>BDESC!V141</f>
        <v>0</v>
      </c>
      <c r="Y68" s="20">
        <f>BDESC!W141</f>
        <v>0</v>
      </c>
      <c r="Z68" s="20">
        <f>BDESC!X141</f>
        <v>0</v>
      </c>
      <c r="AA68" s="20">
        <f>BDESC!Y141</f>
        <v>0</v>
      </c>
      <c r="AB68" s="20">
        <f>BDESC!Z141</f>
        <v>0</v>
      </c>
      <c r="AC68" s="20">
        <f>BDESC!AA141</f>
        <v>0</v>
      </c>
      <c r="AD68" s="20">
        <f>BDESC!AB141</f>
        <v>0</v>
      </c>
      <c r="AE68" s="20">
        <f>BDESC!AC141</f>
        <v>0</v>
      </c>
      <c r="AF68" s="20">
        <f>BDESC!AD141</f>
        <v>0</v>
      </c>
      <c r="AG68" s="20">
        <f>BDESC!AE141</f>
        <v>0</v>
      </c>
      <c r="AH68" s="20">
        <f>BDESC!AF141</f>
        <v>0</v>
      </c>
    </row>
    <row r="69" spans="1:34" ht="14.25" customHeight="1" x14ac:dyDescent="0.25">
      <c r="A69" s="2"/>
      <c r="B69" s="2"/>
      <c r="C69" s="68" t="s">
        <v>409</v>
      </c>
      <c r="D69" s="20">
        <f>BDESC!B142</f>
        <v>0</v>
      </c>
      <c r="E69" s="20">
        <f>BDESC!C142</f>
        <v>0</v>
      </c>
      <c r="F69" s="20">
        <f>BDESC!D142</f>
        <v>0</v>
      </c>
      <c r="G69" s="20">
        <f>BDESC!E142</f>
        <v>0</v>
      </c>
      <c r="H69" s="20">
        <f>BDESC!F142</f>
        <v>0</v>
      </c>
      <c r="I69" s="20">
        <f>BDESC!G142</f>
        <v>0</v>
      </c>
      <c r="J69" s="20">
        <f>BDESC!H142</f>
        <v>0</v>
      </c>
      <c r="K69" s="20">
        <f>BDESC!I142</f>
        <v>0</v>
      </c>
      <c r="L69" s="20">
        <f>BDESC!J142</f>
        <v>0</v>
      </c>
      <c r="M69" s="20">
        <f>BDESC!K142</f>
        <v>0</v>
      </c>
      <c r="N69" s="20">
        <f>BDESC!L142</f>
        <v>0</v>
      </c>
      <c r="O69" s="20">
        <f>BDESC!M142</f>
        <v>0</v>
      </c>
      <c r="P69" s="20">
        <f>BDESC!N142</f>
        <v>0</v>
      </c>
      <c r="Q69" s="20">
        <f>BDESC!O142</f>
        <v>0</v>
      </c>
      <c r="R69" s="20">
        <f>BDESC!P142</f>
        <v>0</v>
      </c>
      <c r="S69" s="20">
        <f>BDESC!Q142</f>
        <v>0</v>
      </c>
      <c r="T69" s="20">
        <f>BDESC!R142</f>
        <v>0</v>
      </c>
      <c r="U69" s="20">
        <f>BDESC!S142</f>
        <v>0</v>
      </c>
      <c r="V69" s="20">
        <f>BDESC!T142</f>
        <v>0</v>
      </c>
      <c r="W69" s="20">
        <f>BDESC!U142</f>
        <v>0</v>
      </c>
      <c r="X69" s="20">
        <f>BDESC!V142</f>
        <v>0</v>
      </c>
      <c r="Y69" s="20">
        <f>BDESC!W142</f>
        <v>0</v>
      </c>
      <c r="Z69" s="20">
        <f>BDESC!X142</f>
        <v>0</v>
      </c>
      <c r="AA69" s="20">
        <f>BDESC!Y142</f>
        <v>0</v>
      </c>
      <c r="AB69" s="20">
        <f>BDESC!Z142</f>
        <v>0</v>
      </c>
      <c r="AC69" s="20">
        <f>BDESC!AA142</f>
        <v>0</v>
      </c>
      <c r="AD69" s="20">
        <f>BDESC!AB142</f>
        <v>0</v>
      </c>
      <c r="AE69" s="20">
        <f>BDESC!AC142</f>
        <v>0</v>
      </c>
      <c r="AF69" s="20">
        <f>BDESC!AD142</f>
        <v>0</v>
      </c>
      <c r="AG69" s="20">
        <f>BDESC!AE142</f>
        <v>0</v>
      </c>
      <c r="AH69" s="20">
        <f>BDESC!AF142</f>
        <v>0</v>
      </c>
    </row>
    <row r="70" spans="1:34" ht="14.25" customHeight="1" x14ac:dyDescent="0.25">
      <c r="A70" s="2"/>
      <c r="B70" s="2"/>
      <c r="C70" s="68" t="s">
        <v>410</v>
      </c>
      <c r="D70" s="20">
        <f>BDESC!B143</f>
        <v>0</v>
      </c>
      <c r="E70" s="20">
        <f>BDESC!C143</f>
        <v>0</v>
      </c>
      <c r="F70" s="20">
        <f>BDESC!D143</f>
        <v>0</v>
      </c>
      <c r="G70" s="20">
        <f>BDESC!E143</f>
        <v>0</v>
      </c>
      <c r="H70" s="20">
        <f>BDESC!F143</f>
        <v>0</v>
      </c>
      <c r="I70" s="20">
        <f>BDESC!G143</f>
        <v>0</v>
      </c>
      <c r="J70" s="20">
        <f>BDESC!H143</f>
        <v>0</v>
      </c>
      <c r="K70" s="20">
        <f>BDESC!I143</f>
        <v>0</v>
      </c>
      <c r="L70" s="20">
        <f>BDESC!J143</f>
        <v>0</v>
      </c>
      <c r="M70" s="20">
        <f>BDESC!K143</f>
        <v>0</v>
      </c>
      <c r="N70" s="20">
        <f>BDESC!L143</f>
        <v>0</v>
      </c>
      <c r="O70" s="20">
        <f>BDESC!M143</f>
        <v>0</v>
      </c>
      <c r="P70" s="20">
        <f>BDESC!N143</f>
        <v>0</v>
      </c>
      <c r="Q70" s="20">
        <f>BDESC!O143</f>
        <v>0</v>
      </c>
      <c r="R70" s="20">
        <f>BDESC!P143</f>
        <v>0</v>
      </c>
      <c r="S70" s="20">
        <f>BDESC!Q143</f>
        <v>0</v>
      </c>
      <c r="T70" s="20">
        <f>BDESC!R143</f>
        <v>0</v>
      </c>
      <c r="U70" s="20">
        <f>BDESC!S143</f>
        <v>0</v>
      </c>
      <c r="V70" s="20">
        <f>BDESC!T143</f>
        <v>0</v>
      </c>
      <c r="W70" s="20">
        <f>BDESC!U143</f>
        <v>0</v>
      </c>
      <c r="X70" s="20">
        <f>BDESC!V143</f>
        <v>0</v>
      </c>
      <c r="Y70" s="20">
        <f>BDESC!W143</f>
        <v>0</v>
      </c>
      <c r="Z70" s="20">
        <f>BDESC!X143</f>
        <v>0</v>
      </c>
      <c r="AA70" s="20">
        <f>BDESC!Y143</f>
        <v>0</v>
      </c>
      <c r="AB70" s="20">
        <f>BDESC!Z143</f>
        <v>0</v>
      </c>
      <c r="AC70" s="20">
        <f>BDESC!AA143</f>
        <v>0</v>
      </c>
      <c r="AD70" s="20">
        <f>BDESC!AB143</f>
        <v>0</v>
      </c>
      <c r="AE70" s="20">
        <f>BDESC!AC143</f>
        <v>0</v>
      </c>
      <c r="AF70" s="20">
        <f>BDESC!AD143</f>
        <v>0</v>
      </c>
      <c r="AG70" s="20">
        <f>BDESC!AE143</f>
        <v>0</v>
      </c>
      <c r="AH70" s="20">
        <f>BDESC!AF143</f>
        <v>0</v>
      </c>
    </row>
    <row r="71" spans="1:34" ht="14.25" customHeight="1" x14ac:dyDescent="0.25">
      <c r="A71" s="2"/>
      <c r="B71" s="2"/>
      <c r="C71" s="68" t="s">
        <v>411</v>
      </c>
      <c r="D71" s="20">
        <f>BDESC!B144</f>
        <v>0</v>
      </c>
      <c r="E71" s="20">
        <f>BDESC!C144</f>
        <v>0</v>
      </c>
      <c r="F71" s="20">
        <f>BDESC!D144</f>
        <v>0</v>
      </c>
      <c r="G71" s="20">
        <f>BDESC!E144</f>
        <v>0</v>
      </c>
      <c r="H71" s="20">
        <f>BDESC!F144</f>
        <v>0</v>
      </c>
      <c r="I71" s="20">
        <f>BDESC!G144</f>
        <v>0</v>
      </c>
      <c r="J71" s="20">
        <f>BDESC!H144</f>
        <v>0</v>
      </c>
      <c r="K71" s="20">
        <f>BDESC!I144</f>
        <v>0</v>
      </c>
      <c r="L71" s="20">
        <f>BDESC!J144</f>
        <v>0</v>
      </c>
      <c r="M71" s="20">
        <f>BDESC!K144</f>
        <v>0</v>
      </c>
      <c r="N71" s="20">
        <f>BDESC!L144</f>
        <v>0</v>
      </c>
      <c r="O71" s="20">
        <f>BDESC!M144</f>
        <v>0</v>
      </c>
      <c r="P71" s="20">
        <f>BDESC!N144</f>
        <v>0</v>
      </c>
      <c r="Q71" s="20">
        <f>BDESC!O144</f>
        <v>0</v>
      </c>
      <c r="R71" s="20">
        <f>BDESC!P144</f>
        <v>0</v>
      </c>
      <c r="S71" s="20">
        <f>BDESC!Q144</f>
        <v>0</v>
      </c>
      <c r="T71" s="20">
        <f>BDESC!R144</f>
        <v>0</v>
      </c>
      <c r="U71" s="20">
        <f>BDESC!S144</f>
        <v>0</v>
      </c>
      <c r="V71" s="20">
        <f>BDESC!T144</f>
        <v>0</v>
      </c>
      <c r="W71" s="20">
        <f>BDESC!U144</f>
        <v>0</v>
      </c>
      <c r="X71" s="20">
        <f>BDESC!V144</f>
        <v>0</v>
      </c>
      <c r="Y71" s="20">
        <f>BDESC!W144</f>
        <v>0</v>
      </c>
      <c r="Z71" s="20">
        <f>BDESC!X144</f>
        <v>0</v>
      </c>
      <c r="AA71" s="20">
        <f>BDESC!Y144</f>
        <v>0</v>
      </c>
      <c r="AB71" s="20">
        <f>BDESC!Z144</f>
        <v>0</v>
      </c>
      <c r="AC71" s="20">
        <f>BDESC!AA144</f>
        <v>0</v>
      </c>
      <c r="AD71" s="20">
        <f>BDESC!AB144</f>
        <v>0</v>
      </c>
      <c r="AE71" s="20">
        <f>BDESC!AC144</f>
        <v>0</v>
      </c>
      <c r="AF71" s="20">
        <f>BDESC!AD144</f>
        <v>0</v>
      </c>
      <c r="AG71" s="20">
        <f>BDESC!AE144</f>
        <v>0</v>
      </c>
      <c r="AH71" s="20">
        <f>BDESC!AF144</f>
        <v>0</v>
      </c>
    </row>
    <row r="72" spans="1:34" ht="14.25" customHeight="1" x14ac:dyDescent="0.25">
      <c r="A72" s="2"/>
      <c r="B72" s="2"/>
      <c r="C72" s="68" t="s">
        <v>412</v>
      </c>
      <c r="D72" s="20">
        <f>BDESC!B145</f>
        <v>0</v>
      </c>
      <c r="E72" s="20">
        <f>BDESC!C145</f>
        <v>0</v>
      </c>
      <c r="F72" s="20">
        <f>BDESC!D145</f>
        <v>0</v>
      </c>
      <c r="G72" s="20">
        <f>BDESC!E145</f>
        <v>0</v>
      </c>
      <c r="H72" s="20">
        <f>BDESC!F145</f>
        <v>0</v>
      </c>
      <c r="I72" s="20">
        <f>BDESC!G145</f>
        <v>0</v>
      </c>
      <c r="J72" s="20">
        <f>BDESC!H145</f>
        <v>0</v>
      </c>
      <c r="K72" s="20">
        <f>BDESC!I145</f>
        <v>0</v>
      </c>
      <c r="L72" s="20">
        <f>BDESC!J145</f>
        <v>0</v>
      </c>
      <c r="M72" s="20">
        <f>BDESC!K145</f>
        <v>0</v>
      </c>
      <c r="N72" s="20">
        <f>BDESC!L145</f>
        <v>0</v>
      </c>
      <c r="O72" s="20">
        <f>BDESC!M145</f>
        <v>0</v>
      </c>
      <c r="P72" s="20">
        <f>BDESC!N145</f>
        <v>0</v>
      </c>
      <c r="Q72" s="20">
        <f>BDESC!O145</f>
        <v>0</v>
      </c>
      <c r="R72" s="20">
        <f>BDESC!P145</f>
        <v>0</v>
      </c>
      <c r="S72" s="20">
        <f>BDESC!Q145</f>
        <v>0</v>
      </c>
      <c r="T72" s="20">
        <f>BDESC!R145</f>
        <v>0</v>
      </c>
      <c r="U72" s="20">
        <f>BDESC!S145</f>
        <v>0</v>
      </c>
      <c r="V72" s="20">
        <f>BDESC!T145</f>
        <v>0</v>
      </c>
      <c r="W72" s="20">
        <f>BDESC!U145</f>
        <v>0</v>
      </c>
      <c r="X72" s="20">
        <f>BDESC!V145</f>
        <v>0</v>
      </c>
      <c r="Y72" s="20">
        <f>BDESC!W145</f>
        <v>0</v>
      </c>
      <c r="Z72" s="20">
        <f>BDESC!X145</f>
        <v>0</v>
      </c>
      <c r="AA72" s="20">
        <f>BDESC!Y145</f>
        <v>0</v>
      </c>
      <c r="AB72" s="20">
        <f>BDESC!Z145</f>
        <v>0</v>
      </c>
      <c r="AC72" s="20">
        <f>BDESC!AA145</f>
        <v>0</v>
      </c>
      <c r="AD72" s="20">
        <f>BDESC!AB145</f>
        <v>0</v>
      </c>
      <c r="AE72" s="20">
        <f>BDESC!AC145</f>
        <v>0</v>
      </c>
      <c r="AF72" s="20">
        <f>BDESC!AD145</f>
        <v>0</v>
      </c>
      <c r="AG72" s="20">
        <f>BDESC!AE145</f>
        <v>0</v>
      </c>
      <c r="AH72" s="20">
        <f>BDESC!AF145</f>
        <v>0</v>
      </c>
    </row>
    <row r="73" spans="1:34" ht="14.25" customHeight="1" x14ac:dyDescent="0.25">
      <c r="A73" s="2"/>
      <c r="B73" s="2"/>
      <c r="C73" s="68" t="s">
        <v>413</v>
      </c>
      <c r="D73" s="20">
        <f>BDESC!B146</f>
        <v>0</v>
      </c>
      <c r="E73" s="20">
        <f>BDESC!C146</f>
        <v>0</v>
      </c>
      <c r="F73" s="20">
        <f>BDESC!D146</f>
        <v>0</v>
      </c>
      <c r="G73" s="20">
        <f>BDESC!E146</f>
        <v>0</v>
      </c>
      <c r="H73" s="20">
        <f>BDESC!F146</f>
        <v>0</v>
      </c>
      <c r="I73" s="20">
        <f>BDESC!G146</f>
        <v>0</v>
      </c>
      <c r="J73" s="20">
        <f>BDESC!H146</f>
        <v>0</v>
      </c>
      <c r="K73" s="20">
        <f>BDESC!I146</f>
        <v>0</v>
      </c>
      <c r="L73" s="20">
        <f>BDESC!J146</f>
        <v>0</v>
      </c>
      <c r="M73" s="20">
        <f>BDESC!K146</f>
        <v>0</v>
      </c>
      <c r="N73" s="20">
        <f>BDESC!L146</f>
        <v>0</v>
      </c>
      <c r="O73" s="20">
        <f>BDESC!M146</f>
        <v>0</v>
      </c>
      <c r="P73" s="20">
        <f>BDESC!N146</f>
        <v>0</v>
      </c>
      <c r="Q73" s="20">
        <f>BDESC!O146</f>
        <v>0</v>
      </c>
      <c r="R73" s="20">
        <f>BDESC!P146</f>
        <v>0</v>
      </c>
      <c r="S73" s="20">
        <f>BDESC!Q146</f>
        <v>0</v>
      </c>
      <c r="T73" s="20">
        <f>BDESC!R146</f>
        <v>0</v>
      </c>
      <c r="U73" s="20">
        <f>BDESC!S146</f>
        <v>0</v>
      </c>
      <c r="V73" s="20">
        <f>BDESC!T146</f>
        <v>0</v>
      </c>
      <c r="W73" s="20">
        <f>BDESC!U146</f>
        <v>0</v>
      </c>
      <c r="X73" s="20">
        <f>BDESC!V146</f>
        <v>0</v>
      </c>
      <c r="Y73" s="20">
        <f>BDESC!W146</f>
        <v>0</v>
      </c>
      <c r="Z73" s="20">
        <f>BDESC!X146</f>
        <v>0</v>
      </c>
      <c r="AA73" s="20">
        <f>BDESC!Y146</f>
        <v>0</v>
      </c>
      <c r="AB73" s="20">
        <f>BDESC!Z146</f>
        <v>0</v>
      </c>
      <c r="AC73" s="20">
        <f>BDESC!AA146</f>
        <v>0</v>
      </c>
      <c r="AD73" s="20">
        <f>BDESC!AB146</f>
        <v>0</v>
      </c>
      <c r="AE73" s="20">
        <f>BDESC!AC146</f>
        <v>0</v>
      </c>
      <c r="AF73" s="20">
        <f>BDESC!AD146</f>
        <v>0</v>
      </c>
      <c r="AG73" s="20">
        <f>BDESC!AE146</f>
        <v>0</v>
      </c>
      <c r="AH73" s="20">
        <f>BDESC!AF146</f>
        <v>0</v>
      </c>
    </row>
    <row r="74" spans="1:34" ht="14.25" customHeight="1" x14ac:dyDescent="0.25">
      <c r="A74" s="2"/>
      <c r="B74" s="2"/>
      <c r="C74" s="68" t="s">
        <v>414</v>
      </c>
      <c r="D74" s="20">
        <f>BDESC!B147</f>
        <v>0</v>
      </c>
      <c r="E74" s="20">
        <f>BDESC!C147</f>
        <v>0</v>
      </c>
      <c r="F74" s="20">
        <f>BDESC!D147</f>
        <v>0</v>
      </c>
      <c r="G74" s="20">
        <f>BDESC!E147</f>
        <v>0</v>
      </c>
      <c r="H74" s="20">
        <f>BDESC!F147</f>
        <v>0</v>
      </c>
      <c r="I74" s="20">
        <f>BDESC!G147</f>
        <v>0</v>
      </c>
      <c r="J74" s="20">
        <f>BDESC!H147</f>
        <v>0</v>
      </c>
      <c r="K74" s="20">
        <f>BDESC!I147</f>
        <v>0</v>
      </c>
      <c r="L74" s="20">
        <f>BDESC!J147</f>
        <v>0</v>
      </c>
      <c r="M74" s="20">
        <f>BDESC!K147</f>
        <v>0</v>
      </c>
      <c r="N74" s="20">
        <f>BDESC!L147</f>
        <v>0</v>
      </c>
      <c r="O74" s="20">
        <f>BDESC!M147</f>
        <v>0</v>
      </c>
      <c r="P74" s="20">
        <f>BDESC!N147</f>
        <v>0</v>
      </c>
      <c r="Q74" s="20">
        <f>BDESC!O147</f>
        <v>0</v>
      </c>
      <c r="R74" s="20">
        <f>BDESC!P147</f>
        <v>0</v>
      </c>
      <c r="S74" s="20">
        <f>BDESC!Q147</f>
        <v>0</v>
      </c>
      <c r="T74" s="20">
        <f>BDESC!R147</f>
        <v>0</v>
      </c>
      <c r="U74" s="20">
        <f>BDESC!S147</f>
        <v>0</v>
      </c>
      <c r="V74" s="20">
        <f>BDESC!T147</f>
        <v>0</v>
      </c>
      <c r="W74" s="20">
        <f>BDESC!U147</f>
        <v>0</v>
      </c>
      <c r="X74" s="20">
        <f>BDESC!V147</f>
        <v>0</v>
      </c>
      <c r="Y74" s="20">
        <f>BDESC!W147</f>
        <v>0</v>
      </c>
      <c r="Z74" s="20">
        <f>BDESC!X147</f>
        <v>0</v>
      </c>
      <c r="AA74" s="20">
        <f>BDESC!Y147</f>
        <v>0</v>
      </c>
      <c r="AB74" s="20">
        <f>BDESC!Z147</f>
        <v>0</v>
      </c>
      <c r="AC74" s="20">
        <f>BDESC!AA147</f>
        <v>0</v>
      </c>
      <c r="AD74" s="20">
        <f>BDESC!AB147</f>
        <v>0</v>
      </c>
      <c r="AE74" s="20">
        <f>BDESC!AC147</f>
        <v>0</v>
      </c>
      <c r="AF74" s="20">
        <f>BDESC!AD147</f>
        <v>0</v>
      </c>
      <c r="AG74" s="20">
        <f>BDESC!AE147</f>
        <v>0</v>
      </c>
      <c r="AH74" s="20">
        <f>BDESC!AF147</f>
        <v>0</v>
      </c>
    </row>
    <row r="75" spans="1:34" ht="14.25" customHeight="1" x14ac:dyDescent="0.25">
      <c r="A75" s="2"/>
      <c r="B75" s="2"/>
      <c r="C75" s="68" t="s">
        <v>415</v>
      </c>
      <c r="D75" s="20">
        <f>BDESC!B148</f>
        <v>0</v>
      </c>
      <c r="E75" s="20">
        <f>BDESC!C148</f>
        <v>0</v>
      </c>
      <c r="F75" s="20">
        <f>BDESC!D148</f>
        <v>0</v>
      </c>
      <c r="G75" s="20">
        <f>BDESC!E148</f>
        <v>0</v>
      </c>
      <c r="H75" s="20">
        <f>BDESC!F148</f>
        <v>0</v>
      </c>
      <c r="I75" s="20">
        <f>BDESC!G148</f>
        <v>0</v>
      </c>
      <c r="J75" s="20">
        <f>BDESC!H148</f>
        <v>0</v>
      </c>
      <c r="K75" s="20">
        <f>BDESC!I148</f>
        <v>0</v>
      </c>
      <c r="L75" s="20">
        <f>BDESC!J148</f>
        <v>0</v>
      </c>
      <c r="M75" s="20">
        <f>BDESC!K148</f>
        <v>0</v>
      </c>
      <c r="N75" s="20">
        <f>BDESC!L148</f>
        <v>0</v>
      </c>
      <c r="O75" s="20">
        <f>BDESC!M148</f>
        <v>0</v>
      </c>
      <c r="P75" s="20">
        <f>BDESC!N148</f>
        <v>0</v>
      </c>
      <c r="Q75" s="20">
        <f>BDESC!O148</f>
        <v>0</v>
      </c>
      <c r="R75" s="20">
        <f>BDESC!P148</f>
        <v>0</v>
      </c>
      <c r="S75" s="20">
        <f>BDESC!Q148</f>
        <v>0</v>
      </c>
      <c r="T75" s="20">
        <f>BDESC!R148</f>
        <v>0</v>
      </c>
      <c r="U75" s="20">
        <f>BDESC!S148</f>
        <v>0</v>
      </c>
      <c r="V75" s="20">
        <f>BDESC!T148</f>
        <v>0</v>
      </c>
      <c r="W75" s="20">
        <f>BDESC!U148</f>
        <v>0</v>
      </c>
      <c r="X75" s="20">
        <f>BDESC!V148</f>
        <v>0</v>
      </c>
      <c r="Y75" s="20">
        <f>BDESC!W148</f>
        <v>0</v>
      </c>
      <c r="Z75" s="20">
        <f>BDESC!X148</f>
        <v>0</v>
      </c>
      <c r="AA75" s="20">
        <f>BDESC!Y148</f>
        <v>0</v>
      </c>
      <c r="AB75" s="20">
        <f>BDESC!Z148</f>
        <v>0</v>
      </c>
      <c r="AC75" s="20">
        <f>BDESC!AA148</f>
        <v>0</v>
      </c>
      <c r="AD75" s="20">
        <f>BDESC!AB148</f>
        <v>0</v>
      </c>
      <c r="AE75" s="20">
        <f>BDESC!AC148</f>
        <v>0</v>
      </c>
      <c r="AF75" s="20">
        <f>BDESC!AD148</f>
        <v>0</v>
      </c>
      <c r="AG75" s="20">
        <f>BDESC!AE148</f>
        <v>0</v>
      </c>
      <c r="AH75" s="20">
        <f>BDESC!AF148</f>
        <v>0</v>
      </c>
    </row>
    <row r="76" spans="1:34" ht="14.25" customHeight="1" x14ac:dyDescent="0.25">
      <c r="A76" s="2"/>
      <c r="B76" s="2"/>
      <c r="C76" s="68" t="s">
        <v>416</v>
      </c>
      <c r="D76" s="20">
        <f>BDESC!B149</f>
        <v>0</v>
      </c>
      <c r="E76" s="20">
        <f>BDESC!C149</f>
        <v>0</v>
      </c>
      <c r="F76" s="20">
        <f>BDESC!D149</f>
        <v>0</v>
      </c>
      <c r="G76" s="20">
        <f>BDESC!E149</f>
        <v>0</v>
      </c>
      <c r="H76" s="20">
        <f>BDESC!F149</f>
        <v>0</v>
      </c>
      <c r="I76" s="20">
        <f>BDESC!G149</f>
        <v>0</v>
      </c>
      <c r="J76" s="20">
        <f>BDESC!H149</f>
        <v>0</v>
      </c>
      <c r="K76" s="20">
        <f>BDESC!I149</f>
        <v>0</v>
      </c>
      <c r="L76" s="20">
        <f>BDESC!J149</f>
        <v>0</v>
      </c>
      <c r="M76" s="20">
        <f>BDESC!K149</f>
        <v>0</v>
      </c>
      <c r="N76" s="20">
        <f>BDESC!L149</f>
        <v>0</v>
      </c>
      <c r="O76" s="20">
        <f>BDESC!M149</f>
        <v>0</v>
      </c>
      <c r="P76" s="20">
        <f>BDESC!N149</f>
        <v>0</v>
      </c>
      <c r="Q76" s="20">
        <f>BDESC!O149</f>
        <v>0</v>
      </c>
      <c r="R76" s="20">
        <f>BDESC!P149</f>
        <v>0</v>
      </c>
      <c r="S76" s="20">
        <f>BDESC!Q149</f>
        <v>0</v>
      </c>
      <c r="T76" s="20">
        <f>BDESC!R149</f>
        <v>0</v>
      </c>
      <c r="U76" s="20">
        <f>BDESC!S149</f>
        <v>0</v>
      </c>
      <c r="V76" s="20">
        <f>BDESC!T149</f>
        <v>0</v>
      </c>
      <c r="W76" s="20">
        <f>BDESC!U149</f>
        <v>0</v>
      </c>
      <c r="X76" s="20">
        <f>BDESC!V149</f>
        <v>0</v>
      </c>
      <c r="Y76" s="20">
        <f>BDESC!W149</f>
        <v>0</v>
      </c>
      <c r="Z76" s="20">
        <f>BDESC!X149</f>
        <v>0</v>
      </c>
      <c r="AA76" s="20">
        <f>BDESC!Y149</f>
        <v>0</v>
      </c>
      <c r="AB76" s="20">
        <f>BDESC!Z149</f>
        <v>0</v>
      </c>
      <c r="AC76" s="20">
        <f>BDESC!AA149</f>
        <v>0</v>
      </c>
      <c r="AD76" s="20">
        <f>BDESC!AB149</f>
        <v>0</v>
      </c>
      <c r="AE76" s="20">
        <f>BDESC!AC149</f>
        <v>0</v>
      </c>
      <c r="AF76" s="20">
        <f>BDESC!AD149</f>
        <v>0</v>
      </c>
      <c r="AG76" s="20">
        <f>BDESC!AE149</f>
        <v>0</v>
      </c>
      <c r="AH76" s="20">
        <f>BDESC!AF149</f>
        <v>0</v>
      </c>
    </row>
    <row r="77" spans="1:34" ht="14.25" customHeight="1" x14ac:dyDescent="0.25">
      <c r="A77" s="2"/>
      <c r="B77" s="2"/>
      <c r="C77" s="68" t="s">
        <v>417</v>
      </c>
      <c r="D77" s="20">
        <f>BDESC!B150</f>
        <v>0</v>
      </c>
      <c r="E77" s="20">
        <f>BDESC!C150</f>
        <v>0</v>
      </c>
      <c r="F77" s="20">
        <f>BDESC!D150</f>
        <v>0</v>
      </c>
      <c r="G77" s="20">
        <f>BDESC!E150</f>
        <v>0</v>
      </c>
      <c r="H77" s="20">
        <f>BDESC!F150</f>
        <v>0</v>
      </c>
      <c r="I77" s="20">
        <f>BDESC!G150</f>
        <v>0</v>
      </c>
      <c r="J77" s="20">
        <f>BDESC!H150</f>
        <v>0</v>
      </c>
      <c r="K77" s="20">
        <f>BDESC!I150</f>
        <v>0</v>
      </c>
      <c r="L77" s="20">
        <f>BDESC!J150</f>
        <v>0</v>
      </c>
      <c r="M77" s="20">
        <f>BDESC!K150</f>
        <v>0</v>
      </c>
      <c r="N77" s="20">
        <f>BDESC!L150</f>
        <v>0</v>
      </c>
      <c r="O77" s="20">
        <f>BDESC!M150</f>
        <v>0</v>
      </c>
      <c r="P77" s="20">
        <f>BDESC!N150</f>
        <v>0</v>
      </c>
      <c r="Q77" s="20">
        <f>BDESC!O150</f>
        <v>0</v>
      </c>
      <c r="R77" s="20">
        <f>BDESC!P150</f>
        <v>0</v>
      </c>
      <c r="S77" s="20">
        <f>BDESC!Q150</f>
        <v>0</v>
      </c>
      <c r="T77" s="20">
        <f>BDESC!R150</f>
        <v>0</v>
      </c>
      <c r="U77" s="20">
        <f>BDESC!S150</f>
        <v>0</v>
      </c>
      <c r="V77" s="20">
        <f>BDESC!T150</f>
        <v>0</v>
      </c>
      <c r="W77" s="20">
        <f>BDESC!U150</f>
        <v>0</v>
      </c>
      <c r="X77" s="20">
        <f>BDESC!V150</f>
        <v>0</v>
      </c>
      <c r="Y77" s="20">
        <f>BDESC!W150</f>
        <v>0</v>
      </c>
      <c r="Z77" s="20">
        <f>BDESC!X150</f>
        <v>0</v>
      </c>
      <c r="AA77" s="20">
        <f>BDESC!Y150</f>
        <v>0</v>
      </c>
      <c r="AB77" s="20">
        <f>BDESC!Z150</f>
        <v>0</v>
      </c>
      <c r="AC77" s="20">
        <f>BDESC!AA150</f>
        <v>0</v>
      </c>
      <c r="AD77" s="20">
        <f>BDESC!AB150</f>
        <v>0</v>
      </c>
      <c r="AE77" s="20">
        <f>BDESC!AC150</f>
        <v>0</v>
      </c>
      <c r="AF77" s="20">
        <f>BDESC!AD150</f>
        <v>0</v>
      </c>
      <c r="AG77" s="20">
        <f>BDESC!AE150</f>
        <v>0</v>
      </c>
      <c r="AH77" s="20">
        <f>BDESC!AF150</f>
        <v>0</v>
      </c>
    </row>
    <row r="78" spans="1:34" s="122" customFormat="1" ht="14.25" customHeight="1" x14ac:dyDescent="0.25">
      <c r="A78" s="120"/>
      <c r="B78" s="120"/>
      <c r="C78" s="68" t="s">
        <v>543</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row>
    <row r="79" spans="1:34" s="122" customFormat="1" ht="14.25" customHeight="1" x14ac:dyDescent="0.25">
      <c r="A79" s="120"/>
      <c r="B79" s="120"/>
      <c r="C79" s="68" t="s">
        <v>544</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row>
    <row r="80" spans="1:34" s="122" customFormat="1" ht="14.25" customHeight="1" x14ac:dyDescent="0.25">
      <c r="A80" s="120"/>
      <c r="B80" s="120"/>
      <c r="C80" s="68" t="s">
        <v>545</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row>
    <row r="81" spans="1:34" s="122" customFormat="1" ht="14.25" customHeight="1" x14ac:dyDescent="0.25">
      <c r="A81" s="120"/>
      <c r="B81" s="120"/>
      <c r="C81" s="68" t="s">
        <v>546</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row>
    <row r="82" spans="1:34" s="122" customFormat="1" ht="14.25" customHeight="1" x14ac:dyDescent="0.25">
      <c r="A82" s="120"/>
      <c r="B82" s="120"/>
      <c r="C82" s="68" t="s">
        <v>547</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row>
    <row r="83" spans="1:34" s="122" customFormat="1" ht="14.25" customHeight="1" x14ac:dyDescent="0.25">
      <c r="A83" s="120"/>
      <c r="B83" s="120"/>
      <c r="C83" s="68" t="s">
        <v>548</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row>
    <row r="84" spans="1:34" ht="14.25" customHeight="1" x14ac:dyDescent="0.25">
      <c r="A84" s="2"/>
      <c r="B84" s="2"/>
      <c r="C84" s="68" t="s">
        <v>549</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row>
    <row r="85" spans="1:34" s="122" customFormat="1" ht="14.25" customHeight="1" x14ac:dyDescent="0.25">
      <c r="A85" s="120"/>
      <c r="B85" s="120"/>
      <c r="C85" s="68"/>
    </row>
    <row r="86" spans="1:34" ht="14.25" customHeight="1" x14ac:dyDescent="0.25">
      <c r="A86" s="2"/>
      <c r="B86" s="1" t="s">
        <v>421</v>
      </c>
      <c r="C86" s="2"/>
    </row>
    <row r="87" spans="1:34" ht="14.25" customHeight="1" x14ac:dyDescent="0.25">
      <c r="A87" s="2"/>
      <c r="B87" s="2"/>
      <c r="C87" s="1" t="s">
        <v>420</v>
      </c>
      <c r="D87" s="7">
        <v>2020</v>
      </c>
      <c r="E87" s="7">
        <v>2021</v>
      </c>
      <c r="F87" s="7">
        <v>2022</v>
      </c>
      <c r="G87" s="7">
        <v>2023</v>
      </c>
      <c r="H87" s="7">
        <v>2024</v>
      </c>
      <c r="I87" s="7">
        <v>2025</v>
      </c>
      <c r="J87" s="7">
        <v>2026</v>
      </c>
      <c r="K87" s="7">
        <v>2027</v>
      </c>
      <c r="L87" s="7">
        <v>2028</v>
      </c>
      <c r="M87" s="7">
        <v>2029</v>
      </c>
      <c r="N87" s="7">
        <v>2030</v>
      </c>
      <c r="O87" s="7">
        <v>2031</v>
      </c>
      <c r="P87" s="7">
        <v>2032</v>
      </c>
      <c r="Q87" s="7">
        <v>2033</v>
      </c>
      <c r="R87" s="7">
        <v>2034</v>
      </c>
      <c r="S87" s="7">
        <v>2035</v>
      </c>
      <c r="T87" s="7">
        <v>2036</v>
      </c>
      <c r="U87" s="7">
        <v>2037</v>
      </c>
      <c r="V87" s="7">
        <v>2038</v>
      </c>
      <c r="W87" s="7">
        <v>2039</v>
      </c>
      <c r="X87" s="7">
        <v>2040</v>
      </c>
      <c r="Y87" s="7">
        <v>2041</v>
      </c>
      <c r="Z87" s="7">
        <v>2042</v>
      </c>
      <c r="AA87" s="7">
        <v>2043</v>
      </c>
      <c r="AB87" s="7">
        <v>2044</v>
      </c>
      <c r="AC87" s="7">
        <v>2045</v>
      </c>
      <c r="AD87" s="7">
        <v>2046</v>
      </c>
      <c r="AE87" s="7">
        <v>2047</v>
      </c>
      <c r="AF87" s="7">
        <v>2048</v>
      </c>
      <c r="AG87" s="7">
        <v>2049</v>
      </c>
      <c r="AH87" s="7">
        <v>2050</v>
      </c>
    </row>
    <row r="88" spans="1:34" ht="14.25" customHeight="1" x14ac:dyDescent="0.25">
      <c r="A88" s="2"/>
      <c r="B88" s="2"/>
      <c r="C88" s="68" t="s">
        <v>402</v>
      </c>
      <c r="D88" s="20">
        <f>BDESC!B154</f>
        <v>0</v>
      </c>
      <c r="E88" s="20">
        <f>BDESC!C154</f>
        <v>0</v>
      </c>
      <c r="F88" s="20">
        <f>BDESC!D154</f>
        <v>0</v>
      </c>
      <c r="G88" s="20">
        <f>BDESC!E154</f>
        <v>0</v>
      </c>
      <c r="H88" s="20">
        <f>BDESC!F154</f>
        <v>0</v>
      </c>
      <c r="I88" s="20">
        <f>BDESC!G154</f>
        <v>0</v>
      </c>
      <c r="J88" s="20">
        <f>BDESC!H154</f>
        <v>0</v>
      </c>
      <c r="K88" s="20">
        <f>BDESC!I154</f>
        <v>0</v>
      </c>
      <c r="L88" s="20">
        <f>BDESC!J154</f>
        <v>0</v>
      </c>
      <c r="M88" s="20">
        <f>BDESC!K154</f>
        <v>0</v>
      </c>
      <c r="N88" s="20">
        <f>BDESC!L154</f>
        <v>0</v>
      </c>
      <c r="O88" s="20">
        <f>BDESC!M154</f>
        <v>0</v>
      </c>
      <c r="P88" s="20">
        <f>BDESC!N154</f>
        <v>0</v>
      </c>
      <c r="Q88" s="20">
        <f>BDESC!O154</f>
        <v>0</v>
      </c>
      <c r="R88" s="20">
        <f>BDESC!P154</f>
        <v>0</v>
      </c>
      <c r="S88" s="20">
        <f>BDESC!Q154</f>
        <v>0</v>
      </c>
      <c r="T88" s="20">
        <f>BDESC!R154</f>
        <v>0</v>
      </c>
      <c r="U88" s="20">
        <f>BDESC!S154</f>
        <v>0</v>
      </c>
      <c r="V88" s="20">
        <f>BDESC!T154</f>
        <v>0</v>
      </c>
      <c r="W88" s="20">
        <f>BDESC!U154</f>
        <v>0</v>
      </c>
      <c r="X88" s="20">
        <f>BDESC!V154</f>
        <v>0</v>
      </c>
      <c r="Y88" s="20">
        <f>BDESC!W154</f>
        <v>0</v>
      </c>
      <c r="Z88" s="20">
        <f>BDESC!X154</f>
        <v>0</v>
      </c>
      <c r="AA88" s="20">
        <f>BDESC!Y154</f>
        <v>0</v>
      </c>
      <c r="AB88" s="20">
        <f>BDESC!Z154</f>
        <v>0</v>
      </c>
      <c r="AC88" s="20">
        <f>BDESC!AA154</f>
        <v>0</v>
      </c>
      <c r="AD88" s="20">
        <f>BDESC!AB154</f>
        <v>0</v>
      </c>
      <c r="AE88" s="20">
        <f>BDESC!AC154</f>
        <v>0</v>
      </c>
      <c r="AF88" s="20">
        <f>BDESC!AD154</f>
        <v>0</v>
      </c>
      <c r="AG88" s="20">
        <f>BDESC!AE154</f>
        <v>0</v>
      </c>
      <c r="AH88" s="20">
        <f>BDESC!AF154</f>
        <v>0</v>
      </c>
    </row>
    <row r="89" spans="1:34" s="122" customFormat="1" ht="14.25" customHeight="1" x14ac:dyDescent="0.25">
      <c r="A89" s="120"/>
      <c r="B89" s="120"/>
      <c r="C89" s="68" t="s">
        <v>541</v>
      </c>
      <c r="D89" s="121"/>
      <c r="E89" s="121"/>
      <c r="F89" s="121"/>
      <c r="G89" s="121"/>
      <c r="H89" s="121"/>
      <c r="I89" s="121"/>
      <c r="J89" s="121"/>
      <c r="K89" s="121"/>
      <c r="L89" s="121"/>
      <c r="M89" s="121"/>
      <c r="N89" s="121"/>
      <c r="O89" s="121"/>
      <c r="P89" s="121"/>
      <c r="Q89" s="121"/>
      <c r="R89" s="121"/>
      <c r="S89" s="121"/>
      <c r="T89" s="121"/>
      <c r="U89" s="121"/>
      <c r="V89" s="121"/>
      <c r="W89" s="121"/>
      <c r="X89" s="121"/>
      <c r="Y89" s="121"/>
      <c r="Z89" s="121"/>
      <c r="AA89" s="121"/>
      <c r="AB89" s="121"/>
      <c r="AC89" s="121"/>
      <c r="AD89" s="121"/>
      <c r="AE89" s="121"/>
      <c r="AF89" s="121"/>
      <c r="AG89" s="121"/>
      <c r="AH89" s="121"/>
    </row>
    <row r="90" spans="1:34" ht="14.25" customHeight="1" x14ac:dyDescent="0.25">
      <c r="A90" s="2"/>
      <c r="B90" s="17" t="s">
        <v>143</v>
      </c>
      <c r="C90" s="68" t="s">
        <v>542</v>
      </c>
      <c r="D90" s="21">
        <f>BDESC!B155</f>
        <v>0</v>
      </c>
      <c r="E90" s="21">
        <f>BDESC!C155</f>
        <v>0</v>
      </c>
      <c r="F90" s="21">
        <f>BDESC!D155</f>
        <v>0</v>
      </c>
      <c r="G90" s="21">
        <f>BDESC!E155</f>
        <v>0</v>
      </c>
      <c r="H90" s="21">
        <f>BDESC!F155</f>
        <v>0</v>
      </c>
      <c r="I90" s="21">
        <f>BDESC!G155</f>
        <v>0</v>
      </c>
      <c r="J90" s="21">
        <f>BDESC!H155</f>
        <v>0</v>
      </c>
      <c r="K90" s="21">
        <f>BDESC!I155</f>
        <v>0</v>
      </c>
      <c r="L90" s="21">
        <f>BDESC!J155</f>
        <v>0</v>
      </c>
      <c r="M90" s="21">
        <f>BDESC!K155</f>
        <v>0</v>
      </c>
      <c r="N90" s="21">
        <f>BDESC!L155</f>
        <v>0</v>
      </c>
      <c r="O90" s="21">
        <f>BDESC!M155</f>
        <v>0</v>
      </c>
      <c r="P90" s="21">
        <f>BDESC!N155</f>
        <v>0</v>
      </c>
      <c r="Q90" s="21">
        <f>BDESC!O155</f>
        <v>0</v>
      </c>
      <c r="R90" s="21">
        <f>BDESC!P155</f>
        <v>2.2146435719667054E-5</v>
      </c>
      <c r="S90" s="21">
        <f>BDESC!Q155</f>
        <v>4.4224425898516584E-5</v>
      </c>
      <c r="T90" s="21">
        <f>BDESC!R155</f>
        <v>8.8207287288871814E-5</v>
      </c>
      <c r="U90" s="21">
        <f>BDESC!S155</f>
        <v>1.5631089093415054E-4</v>
      </c>
      <c r="V90" s="21">
        <f>BDESC!T155</f>
        <v>3.3849048324490069E-4</v>
      </c>
      <c r="W90" s="21">
        <f>BDESC!U155</f>
        <v>6.3763008321631484E-4</v>
      </c>
      <c r="X90" s="21">
        <f>BDESC!V155</f>
        <v>1.2105455538990516E-3</v>
      </c>
      <c r="Y90" s="21">
        <f>BDESC!W155</f>
        <v>2.241442542722869E-3</v>
      </c>
      <c r="Z90" s="21">
        <f>BDESC!X155</f>
        <v>3.2344892881316818E-3</v>
      </c>
      <c r="AA90" s="21">
        <f>BDESC!Y155</f>
        <v>4.3833748375155133E-3</v>
      </c>
      <c r="AB90" s="21">
        <f>BDESC!Z155</f>
        <v>5.4427368477263094E-3</v>
      </c>
      <c r="AC90" s="21">
        <f>BDESC!AA155</f>
        <v>6.5577495153498738E-3</v>
      </c>
      <c r="AD90" s="21">
        <f>BDESC!AB155</f>
        <v>7.6424985968113566E-3</v>
      </c>
      <c r="AE90" s="21">
        <f>BDESC!AC155</f>
        <v>8.7059044171129366E-3</v>
      </c>
      <c r="AF90" s="21">
        <f>BDESC!AD155</f>
        <v>9.8646197085471322E-3</v>
      </c>
      <c r="AG90" s="21">
        <f>BDESC!AE155</f>
        <v>1.1154975935695779E-2</v>
      </c>
      <c r="AH90" s="21">
        <f>BDESC!AF155</f>
        <v>1.2439944156902753E-2</v>
      </c>
    </row>
    <row r="91" spans="1:34" ht="14.25" customHeight="1" x14ac:dyDescent="0.25">
      <c r="A91" s="2"/>
      <c r="B91" s="2"/>
      <c r="C91" s="68" t="s">
        <v>404</v>
      </c>
      <c r="D91" s="20">
        <f>BDESC!B156</f>
        <v>0</v>
      </c>
      <c r="E91" s="20">
        <f>BDESC!C156</f>
        <v>0</v>
      </c>
      <c r="F91" s="20">
        <f>BDESC!D156</f>
        <v>0</v>
      </c>
      <c r="G91" s="20">
        <f>BDESC!E156</f>
        <v>0</v>
      </c>
      <c r="H91" s="20">
        <f>BDESC!F156</f>
        <v>0</v>
      </c>
      <c r="I91" s="20">
        <f>BDESC!G156</f>
        <v>0</v>
      </c>
      <c r="J91" s="20">
        <f>BDESC!H156</f>
        <v>0</v>
      </c>
      <c r="K91" s="20">
        <f>BDESC!I156</f>
        <v>0</v>
      </c>
      <c r="L91" s="20">
        <f>BDESC!J156</f>
        <v>0</v>
      </c>
      <c r="M91" s="20">
        <f>BDESC!K156</f>
        <v>0</v>
      </c>
      <c r="N91" s="20">
        <f>BDESC!L156</f>
        <v>0</v>
      </c>
      <c r="O91" s="20">
        <f>BDESC!M156</f>
        <v>0</v>
      </c>
      <c r="P91" s="20">
        <f>BDESC!N156</f>
        <v>0</v>
      </c>
      <c r="Q91" s="20">
        <f>BDESC!O156</f>
        <v>0</v>
      </c>
      <c r="R91" s="20">
        <f>BDESC!P156</f>
        <v>0</v>
      </c>
      <c r="S91" s="20">
        <f>BDESC!Q156</f>
        <v>0</v>
      </c>
      <c r="T91" s="20">
        <f>BDESC!R156</f>
        <v>0</v>
      </c>
      <c r="U91" s="20">
        <f>BDESC!S156</f>
        <v>0</v>
      </c>
      <c r="V91" s="20">
        <f>BDESC!T156</f>
        <v>0</v>
      </c>
      <c r="W91" s="20">
        <f>BDESC!U156</f>
        <v>0</v>
      </c>
      <c r="X91" s="20">
        <f>BDESC!V156</f>
        <v>0</v>
      </c>
      <c r="Y91" s="20">
        <f>BDESC!W156</f>
        <v>0</v>
      </c>
      <c r="Z91" s="20">
        <f>BDESC!X156</f>
        <v>0</v>
      </c>
      <c r="AA91" s="20">
        <f>BDESC!Y156</f>
        <v>0</v>
      </c>
      <c r="AB91" s="20">
        <f>BDESC!Z156</f>
        <v>0</v>
      </c>
      <c r="AC91" s="20">
        <f>BDESC!AA156</f>
        <v>0</v>
      </c>
      <c r="AD91" s="20">
        <f>BDESC!AB156</f>
        <v>0</v>
      </c>
      <c r="AE91" s="20">
        <f>BDESC!AC156</f>
        <v>0</v>
      </c>
      <c r="AF91" s="20">
        <f>BDESC!AD156</f>
        <v>0</v>
      </c>
      <c r="AG91" s="20">
        <f>BDESC!AE156</f>
        <v>0</v>
      </c>
      <c r="AH91" s="20">
        <f>BDESC!AF156</f>
        <v>0</v>
      </c>
    </row>
    <row r="92" spans="1:34" ht="14.25" customHeight="1" x14ac:dyDescent="0.25">
      <c r="A92" s="2"/>
      <c r="B92" s="2"/>
      <c r="C92" s="68" t="s">
        <v>405</v>
      </c>
      <c r="D92" s="20">
        <f>BDESC!B157</f>
        <v>0</v>
      </c>
      <c r="E92" s="20">
        <f>BDESC!C157</f>
        <v>0</v>
      </c>
      <c r="F92" s="20">
        <f>BDESC!D157</f>
        <v>0</v>
      </c>
      <c r="G92" s="20">
        <f>BDESC!E157</f>
        <v>0</v>
      </c>
      <c r="H92" s="20">
        <f>BDESC!F157</f>
        <v>0</v>
      </c>
      <c r="I92" s="20">
        <f>BDESC!G157</f>
        <v>0</v>
      </c>
      <c r="J92" s="20">
        <f>BDESC!H157</f>
        <v>0</v>
      </c>
      <c r="K92" s="20">
        <f>BDESC!I157</f>
        <v>0</v>
      </c>
      <c r="L92" s="20">
        <f>BDESC!J157</f>
        <v>0</v>
      </c>
      <c r="M92" s="20">
        <f>BDESC!K157</f>
        <v>0</v>
      </c>
      <c r="N92" s="20">
        <f>BDESC!L157</f>
        <v>0</v>
      </c>
      <c r="O92" s="20">
        <f>BDESC!M157</f>
        <v>0</v>
      </c>
      <c r="P92" s="20">
        <f>BDESC!N157</f>
        <v>0</v>
      </c>
      <c r="Q92" s="20">
        <f>BDESC!O157</f>
        <v>0</v>
      </c>
      <c r="R92" s="20">
        <f>BDESC!P157</f>
        <v>0</v>
      </c>
      <c r="S92" s="20">
        <f>BDESC!Q157</f>
        <v>0</v>
      </c>
      <c r="T92" s="20">
        <f>BDESC!R157</f>
        <v>0</v>
      </c>
      <c r="U92" s="20">
        <f>BDESC!S157</f>
        <v>0</v>
      </c>
      <c r="V92" s="20">
        <f>BDESC!T157</f>
        <v>0</v>
      </c>
      <c r="W92" s="20">
        <f>BDESC!U157</f>
        <v>0</v>
      </c>
      <c r="X92" s="20">
        <f>BDESC!V157</f>
        <v>0</v>
      </c>
      <c r="Y92" s="20">
        <f>BDESC!W157</f>
        <v>0</v>
      </c>
      <c r="Z92" s="20">
        <f>BDESC!X157</f>
        <v>0</v>
      </c>
      <c r="AA92" s="20">
        <f>BDESC!Y157</f>
        <v>0</v>
      </c>
      <c r="AB92" s="20">
        <f>BDESC!Z157</f>
        <v>0</v>
      </c>
      <c r="AC92" s="20">
        <f>BDESC!AA157</f>
        <v>0</v>
      </c>
      <c r="AD92" s="20">
        <f>BDESC!AB157</f>
        <v>0</v>
      </c>
      <c r="AE92" s="20">
        <f>BDESC!AC157</f>
        <v>0</v>
      </c>
      <c r="AF92" s="20">
        <f>BDESC!AD157</f>
        <v>0</v>
      </c>
      <c r="AG92" s="20">
        <f>BDESC!AE157</f>
        <v>0</v>
      </c>
      <c r="AH92" s="20">
        <f>BDESC!AF157</f>
        <v>0</v>
      </c>
    </row>
    <row r="93" spans="1:34" ht="14.25" customHeight="1" x14ac:dyDescent="0.25">
      <c r="A93" s="2"/>
      <c r="B93" s="17" t="s">
        <v>147</v>
      </c>
      <c r="C93" s="68" t="s">
        <v>406</v>
      </c>
      <c r="D93" s="21">
        <f>BDESC!B158</f>
        <v>2.0473570070753992</v>
      </c>
      <c r="E93" s="21">
        <f>BDESC!C158</f>
        <v>2.0642814114197616</v>
      </c>
      <c r="F93" s="21">
        <f>BDESC!D158</f>
        <v>2.0772462812047179</v>
      </c>
      <c r="G93" s="21">
        <f>BDESC!E158</f>
        <v>2.2026201103065493</v>
      </c>
      <c r="H93" s="21">
        <f>BDESC!F158</f>
        <v>2.3191691629425382</v>
      </c>
      <c r="I93" s="21">
        <f>BDESC!G158</f>
        <v>2.3538984696652911</v>
      </c>
      <c r="J93" s="21">
        <f>BDESC!H158</f>
        <v>2.4066639055910257</v>
      </c>
      <c r="K93" s="21">
        <f>BDESC!I158</f>
        <v>2.4176092083615441</v>
      </c>
      <c r="L93" s="21">
        <f>BDESC!J158</f>
        <v>2.4799136981492089</v>
      </c>
      <c r="M93" s="21">
        <f>BDESC!K158</f>
        <v>2.5203790012891374</v>
      </c>
      <c r="N93" s="21">
        <f>BDESC!L158</f>
        <v>2.6100326301655339</v>
      </c>
      <c r="O93" s="21">
        <f>BDESC!M158</f>
        <v>2.6451977076996664</v>
      </c>
      <c r="P93" s="21">
        <f>BDESC!N158</f>
        <v>2.7494888373141224</v>
      </c>
      <c r="Q93" s="21">
        <f>BDESC!O158</f>
        <v>2.7704625166872106</v>
      </c>
      <c r="R93" s="21">
        <f>BDESC!P158</f>
        <v>2.8459720150272534</v>
      </c>
      <c r="S93" s="21">
        <f>BDESC!Q158</f>
        <v>2.8442497272371958</v>
      </c>
      <c r="T93" s="21">
        <f>BDESC!R158</f>
        <v>2.8364817373482505</v>
      </c>
      <c r="U93" s="21">
        <f>BDESC!S158</f>
        <v>2.8722796112968458</v>
      </c>
      <c r="V93" s="21">
        <f>BDESC!T158</f>
        <v>2.9038647236935704</v>
      </c>
      <c r="W93" s="21">
        <f>BDESC!U158</f>
        <v>2.930433999947323</v>
      </c>
      <c r="X93" s="21">
        <f>BDESC!V158</f>
        <v>2.9398441383670706</v>
      </c>
      <c r="Y93" s="21">
        <f>BDESC!W158</f>
        <v>2.9454384760392971</v>
      </c>
      <c r="Z93" s="21">
        <f>BDESC!X158</f>
        <v>2.9403102095667477</v>
      </c>
      <c r="AA93" s="21">
        <f>BDESC!Y158</f>
        <v>3.0097230898972875</v>
      </c>
      <c r="AB93" s="21">
        <f>BDESC!Z158</f>
        <v>3.0181494180707196</v>
      </c>
      <c r="AC93" s="21">
        <f>BDESC!AA158</f>
        <v>3.0368961510063817</v>
      </c>
      <c r="AD93" s="21">
        <f>BDESC!AB158</f>
        <v>3.0384928344301105</v>
      </c>
      <c r="AE93" s="21">
        <f>BDESC!AC158</f>
        <v>3.0339020921404698</v>
      </c>
      <c r="AF93" s="21">
        <f>BDESC!AD158</f>
        <v>3.0511646351635173</v>
      </c>
      <c r="AG93" s="21">
        <f>BDESC!AE158</f>
        <v>3.101539104839079</v>
      </c>
      <c r="AH93" s="21">
        <f>BDESC!AF158</f>
        <v>3.1474519375769083</v>
      </c>
    </row>
    <row r="94" spans="1:34" ht="14.25" customHeight="1" x14ac:dyDescent="0.25">
      <c r="A94" s="2"/>
      <c r="B94" s="17" t="s">
        <v>145</v>
      </c>
      <c r="C94" s="68" t="s">
        <v>407</v>
      </c>
      <c r="D94" s="21">
        <f>BDESC!B159</f>
        <v>555.40695998730666</v>
      </c>
      <c r="E94" s="21">
        <f>BDESC!C159</f>
        <v>652.7661421884967</v>
      </c>
      <c r="F94" s="21">
        <f>BDESC!D159</f>
        <v>722.3441709573284</v>
      </c>
      <c r="G94" s="21">
        <f>BDESC!E159</f>
        <v>804.21847069029434</v>
      </c>
      <c r="H94" s="21">
        <f>BDESC!F159</f>
        <v>886.56993501420482</v>
      </c>
      <c r="I94" s="21">
        <f>BDESC!G159</f>
        <v>968.28412071998684</v>
      </c>
      <c r="J94" s="21">
        <f>BDESC!H159</f>
        <v>1046.0153642459584</v>
      </c>
      <c r="K94" s="21">
        <f>BDESC!I159</f>
        <v>1130.3253336465054</v>
      </c>
      <c r="L94" s="21">
        <f>BDESC!J159</f>
        <v>1210.77288867895</v>
      </c>
      <c r="M94" s="21">
        <f>BDESC!K159</f>
        <v>1291.3694733189941</v>
      </c>
      <c r="N94" s="21">
        <f>BDESC!L159</f>
        <v>1371.8375142384032</v>
      </c>
      <c r="O94" s="21">
        <f>BDESC!M159</f>
        <v>1453.7355228775846</v>
      </c>
      <c r="P94" s="21">
        <f>BDESC!N159</f>
        <v>1533.2967112735978</v>
      </c>
      <c r="Q94" s="21">
        <f>BDESC!O159</f>
        <v>1614.8336521706406</v>
      </c>
      <c r="R94" s="21">
        <f>BDESC!P159</f>
        <v>1695.5624116113813</v>
      </c>
      <c r="S94" s="21">
        <f>BDESC!Q159</f>
        <v>1777.270995334736</v>
      </c>
      <c r="T94" s="21">
        <f>BDESC!R159</f>
        <v>1858.9994080598804</v>
      </c>
      <c r="U94" s="21">
        <f>BDESC!S159</f>
        <v>1940.3096425941601</v>
      </c>
      <c r="V94" s="21">
        <f>BDESC!T159</f>
        <v>2021.5515487098714</v>
      </c>
      <c r="W94" s="21">
        <f>BDESC!U159</f>
        <v>2102.8274988374205</v>
      </c>
      <c r="X94" s="21">
        <f>BDESC!V159</f>
        <v>2184.3937294967577</v>
      </c>
      <c r="Y94" s="21">
        <f>BDESC!W159</f>
        <v>2266.0334774746698</v>
      </c>
      <c r="Z94" s="21">
        <f>BDESC!X159</f>
        <v>2347.8301058448392</v>
      </c>
      <c r="AA94" s="21">
        <f>BDESC!Y159</f>
        <v>2428.4038126885216</v>
      </c>
      <c r="AB94" s="21">
        <f>BDESC!Z159</f>
        <v>2509.9669885230746</v>
      </c>
      <c r="AC94" s="21">
        <f>BDESC!AA159</f>
        <v>2591.3492983896949</v>
      </c>
      <c r="AD94" s="21">
        <f>BDESC!AB159</f>
        <v>2673.0223434701925</v>
      </c>
      <c r="AE94" s="21">
        <f>BDESC!AC159</f>
        <v>2754.7655939905144</v>
      </c>
      <c r="AF94" s="21">
        <f>BDESC!AD159</f>
        <v>2836.1583575416776</v>
      </c>
      <c r="AG94" s="21">
        <f>BDESC!AE159</f>
        <v>2916.9617242267791</v>
      </c>
      <c r="AH94" s="21">
        <f>BDESC!AF159</f>
        <v>2997.8303509917228</v>
      </c>
    </row>
    <row r="95" spans="1:34" ht="14.25" customHeight="1" x14ac:dyDescent="0.25">
      <c r="A95" s="2"/>
      <c r="B95" s="2"/>
      <c r="C95" s="68" t="s">
        <v>408</v>
      </c>
      <c r="D95" s="20">
        <f>BDESC!B160</f>
        <v>0</v>
      </c>
      <c r="E95" s="20">
        <f>BDESC!C160</f>
        <v>0</v>
      </c>
      <c r="F95" s="20">
        <f>BDESC!D160</f>
        <v>0</v>
      </c>
      <c r="G95" s="20">
        <f>BDESC!E160</f>
        <v>0</v>
      </c>
      <c r="H95" s="20">
        <f>BDESC!F160</f>
        <v>0</v>
      </c>
      <c r="I95" s="20">
        <f>BDESC!G160</f>
        <v>0</v>
      </c>
      <c r="J95" s="20">
        <f>BDESC!H160</f>
        <v>0</v>
      </c>
      <c r="K95" s="20">
        <f>BDESC!I160</f>
        <v>0</v>
      </c>
      <c r="L95" s="20">
        <f>BDESC!J160</f>
        <v>0</v>
      </c>
      <c r="M95" s="20">
        <f>BDESC!K160</f>
        <v>0</v>
      </c>
      <c r="N95" s="20">
        <f>BDESC!L160</f>
        <v>0</v>
      </c>
      <c r="O95" s="20">
        <f>BDESC!M160</f>
        <v>0</v>
      </c>
      <c r="P95" s="20">
        <f>BDESC!N160</f>
        <v>0</v>
      </c>
      <c r="Q95" s="20">
        <f>BDESC!O160</f>
        <v>0</v>
      </c>
      <c r="R95" s="20">
        <f>BDESC!P160</f>
        <v>0</v>
      </c>
      <c r="S95" s="20">
        <f>BDESC!Q160</f>
        <v>0</v>
      </c>
      <c r="T95" s="20">
        <f>BDESC!R160</f>
        <v>0</v>
      </c>
      <c r="U95" s="20">
        <f>BDESC!S160</f>
        <v>0</v>
      </c>
      <c r="V95" s="20">
        <f>BDESC!T160</f>
        <v>0</v>
      </c>
      <c r="W95" s="20">
        <f>BDESC!U160</f>
        <v>0</v>
      </c>
      <c r="X95" s="20">
        <f>BDESC!V160</f>
        <v>0</v>
      </c>
      <c r="Y95" s="20">
        <f>BDESC!W160</f>
        <v>0</v>
      </c>
      <c r="Z95" s="20">
        <f>BDESC!X160</f>
        <v>0</v>
      </c>
      <c r="AA95" s="20">
        <f>BDESC!Y160</f>
        <v>0</v>
      </c>
      <c r="AB95" s="20">
        <f>BDESC!Z160</f>
        <v>0</v>
      </c>
      <c r="AC95" s="20">
        <f>BDESC!AA160</f>
        <v>0</v>
      </c>
      <c r="AD95" s="20">
        <f>BDESC!AB160</f>
        <v>0</v>
      </c>
      <c r="AE95" s="20">
        <f>BDESC!AC160</f>
        <v>0</v>
      </c>
      <c r="AF95" s="20">
        <f>BDESC!AD160</f>
        <v>0</v>
      </c>
      <c r="AG95" s="20">
        <f>BDESC!AE160</f>
        <v>0</v>
      </c>
      <c r="AH95" s="20">
        <f>BDESC!AF160</f>
        <v>0</v>
      </c>
    </row>
    <row r="96" spans="1:34" ht="14.25" customHeight="1" x14ac:dyDescent="0.25">
      <c r="A96" s="2"/>
      <c r="B96" s="2"/>
      <c r="C96" s="68" t="s">
        <v>409</v>
      </c>
      <c r="D96" s="20">
        <f>BDESC!B161</f>
        <v>0</v>
      </c>
      <c r="E96" s="20">
        <f>BDESC!C161</f>
        <v>0</v>
      </c>
      <c r="F96" s="20">
        <f>BDESC!D161</f>
        <v>0</v>
      </c>
      <c r="G96" s="20">
        <f>BDESC!E161</f>
        <v>0</v>
      </c>
      <c r="H96" s="20">
        <f>BDESC!F161</f>
        <v>0</v>
      </c>
      <c r="I96" s="20">
        <f>BDESC!G161</f>
        <v>0</v>
      </c>
      <c r="J96" s="20">
        <f>BDESC!H161</f>
        <v>0</v>
      </c>
      <c r="K96" s="20">
        <f>BDESC!I161</f>
        <v>0</v>
      </c>
      <c r="L96" s="20">
        <f>BDESC!J161</f>
        <v>0</v>
      </c>
      <c r="M96" s="20">
        <f>BDESC!K161</f>
        <v>0</v>
      </c>
      <c r="N96" s="20">
        <f>BDESC!L161</f>
        <v>0</v>
      </c>
      <c r="O96" s="20">
        <f>BDESC!M161</f>
        <v>0</v>
      </c>
      <c r="P96" s="20">
        <f>BDESC!N161</f>
        <v>0</v>
      </c>
      <c r="Q96" s="20">
        <f>BDESC!O161</f>
        <v>0</v>
      </c>
      <c r="R96" s="20">
        <f>BDESC!P161</f>
        <v>0</v>
      </c>
      <c r="S96" s="20">
        <f>BDESC!Q161</f>
        <v>0</v>
      </c>
      <c r="T96" s="20">
        <f>BDESC!R161</f>
        <v>0</v>
      </c>
      <c r="U96" s="20">
        <f>BDESC!S161</f>
        <v>0</v>
      </c>
      <c r="V96" s="20">
        <f>BDESC!T161</f>
        <v>0</v>
      </c>
      <c r="W96" s="20">
        <f>BDESC!U161</f>
        <v>0</v>
      </c>
      <c r="X96" s="20">
        <f>BDESC!V161</f>
        <v>0</v>
      </c>
      <c r="Y96" s="20">
        <f>BDESC!W161</f>
        <v>0</v>
      </c>
      <c r="Z96" s="20">
        <f>BDESC!X161</f>
        <v>0</v>
      </c>
      <c r="AA96" s="20">
        <f>BDESC!Y161</f>
        <v>0</v>
      </c>
      <c r="AB96" s="20">
        <f>BDESC!Z161</f>
        <v>0</v>
      </c>
      <c r="AC96" s="20">
        <f>BDESC!AA161</f>
        <v>0</v>
      </c>
      <c r="AD96" s="20">
        <f>BDESC!AB161</f>
        <v>0</v>
      </c>
      <c r="AE96" s="20">
        <f>BDESC!AC161</f>
        <v>0</v>
      </c>
      <c r="AF96" s="20">
        <f>BDESC!AD161</f>
        <v>0</v>
      </c>
      <c r="AG96" s="20">
        <f>BDESC!AE161</f>
        <v>0</v>
      </c>
      <c r="AH96" s="20">
        <f>BDESC!AF161</f>
        <v>0</v>
      </c>
    </row>
    <row r="97" spans="1:34" ht="14.25" customHeight="1" x14ac:dyDescent="0.25">
      <c r="A97" s="2"/>
      <c r="B97" s="2"/>
      <c r="C97" s="68" t="s">
        <v>410</v>
      </c>
      <c r="D97" s="20">
        <f>BDESC!B162</f>
        <v>0</v>
      </c>
      <c r="E97" s="20">
        <f>BDESC!C162</f>
        <v>0</v>
      </c>
      <c r="F97" s="20">
        <f>BDESC!D162</f>
        <v>0</v>
      </c>
      <c r="G97" s="20">
        <f>BDESC!E162</f>
        <v>0</v>
      </c>
      <c r="H97" s="20">
        <f>BDESC!F162</f>
        <v>0</v>
      </c>
      <c r="I97" s="20">
        <f>BDESC!G162</f>
        <v>0</v>
      </c>
      <c r="J97" s="20">
        <f>BDESC!H162</f>
        <v>0</v>
      </c>
      <c r="K97" s="20">
        <f>BDESC!I162</f>
        <v>0</v>
      </c>
      <c r="L97" s="20">
        <f>BDESC!J162</f>
        <v>0</v>
      </c>
      <c r="M97" s="20">
        <f>BDESC!K162</f>
        <v>0</v>
      </c>
      <c r="N97" s="20">
        <f>BDESC!L162</f>
        <v>0</v>
      </c>
      <c r="O97" s="20">
        <f>BDESC!M162</f>
        <v>0</v>
      </c>
      <c r="P97" s="20">
        <f>BDESC!N162</f>
        <v>0</v>
      </c>
      <c r="Q97" s="20">
        <f>BDESC!O162</f>
        <v>0</v>
      </c>
      <c r="R97" s="20">
        <f>BDESC!P162</f>
        <v>0</v>
      </c>
      <c r="S97" s="20">
        <f>BDESC!Q162</f>
        <v>0</v>
      </c>
      <c r="T97" s="20">
        <f>BDESC!R162</f>
        <v>0</v>
      </c>
      <c r="U97" s="20">
        <f>BDESC!S162</f>
        <v>0</v>
      </c>
      <c r="V97" s="20">
        <f>BDESC!T162</f>
        <v>0</v>
      </c>
      <c r="W97" s="20">
        <f>BDESC!U162</f>
        <v>0</v>
      </c>
      <c r="X97" s="20">
        <f>BDESC!V162</f>
        <v>0</v>
      </c>
      <c r="Y97" s="20">
        <f>BDESC!W162</f>
        <v>0</v>
      </c>
      <c r="Z97" s="20">
        <f>BDESC!X162</f>
        <v>0</v>
      </c>
      <c r="AA97" s="20">
        <f>BDESC!Y162</f>
        <v>0</v>
      </c>
      <c r="AB97" s="20">
        <f>BDESC!Z162</f>
        <v>0</v>
      </c>
      <c r="AC97" s="20">
        <f>BDESC!AA162</f>
        <v>0</v>
      </c>
      <c r="AD97" s="20">
        <f>BDESC!AB162</f>
        <v>0</v>
      </c>
      <c r="AE97" s="20">
        <f>BDESC!AC162</f>
        <v>0</v>
      </c>
      <c r="AF97" s="20">
        <f>BDESC!AD162</f>
        <v>0</v>
      </c>
      <c r="AG97" s="20">
        <f>BDESC!AE162</f>
        <v>0</v>
      </c>
      <c r="AH97" s="20">
        <f>BDESC!AF162</f>
        <v>0</v>
      </c>
    </row>
    <row r="98" spans="1:34" ht="14.25" customHeight="1" x14ac:dyDescent="0.25">
      <c r="A98" s="2"/>
      <c r="B98" s="2"/>
      <c r="C98" s="68" t="s">
        <v>411</v>
      </c>
      <c r="D98" s="20">
        <f>BDESC!B163</f>
        <v>0</v>
      </c>
      <c r="E98" s="20">
        <f>BDESC!C163</f>
        <v>0</v>
      </c>
      <c r="F98" s="20">
        <f>BDESC!D163</f>
        <v>0</v>
      </c>
      <c r="G98" s="20">
        <f>BDESC!E163</f>
        <v>0</v>
      </c>
      <c r="H98" s="20">
        <f>BDESC!F163</f>
        <v>0</v>
      </c>
      <c r="I98" s="20">
        <f>BDESC!G163</f>
        <v>0</v>
      </c>
      <c r="J98" s="20">
        <f>BDESC!H163</f>
        <v>0</v>
      </c>
      <c r="K98" s="20">
        <f>BDESC!I163</f>
        <v>0</v>
      </c>
      <c r="L98" s="20">
        <f>BDESC!J163</f>
        <v>0</v>
      </c>
      <c r="M98" s="20">
        <f>BDESC!K163</f>
        <v>0</v>
      </c>
      <c r="N98" s="20">
        <f>BDESC!L163</f>
        <v>0</v>
      </c>
      <c r="O98" s="20">
        <f>BDESC!M163</f>
        <v>0</v>
      </c>
      <c r="P98" s="20">
        <f>BDESC!N163</f>
        <v>0</v>
      </c>
      <c r="Q98" s="20">
        <f>BDESC!O163</f>
        <v>0</v>
      </c>
      <c r="R98" s="20">
        <f>BDESC!P163</f>
        <v>0</v>
      </c>
      <c r="S98" s="20">
        <f>BDESC!Q163</f>
        <v>0</v>
      </c>
      <c r="T98" s="20">
        <f>BDESC!R163</f>
        <v>0</v>
      </c>
      <c r="U98" s="20">
        <f>BDESC!S163</f>
        <v>0</v>
      </c>
      <c r="V98" s="20">
        <f>BDESC!T163</f>
        <v>0</v>
      </c>
      <c r="W98" s="20">
        <f>BDESC!U163</f>
        <v>0</v>
      </c>
      <c r="X98" s="20">
        <f>BDESC!V163</f>
        <v>0</v>
      </c>
      <c r="Y98" s="20">
        <f>BDESC!W163</f>
        <v>0</v>
      </c>
      <c r="Z98" s="20">
        <f>BDESC!X163</f>
        <v>0</v>
      </c>
      <c r="AA98" s="20">
        <f>BDESC!Y163</f>
        <v>0</v>
      </c>
      <c r="AB98" s="20">
        <f>BDESC!Z163</f>
        <v>0</v>
      </c>
      <c r="AC98" s="20">
        <f>BDESC!AA163</f>
        <v>0</v>
      </c>
      <c r="AD98" s="20">
        <f>BDESC!AB163</f>
        <v>0</v>
      </c>
      <c r="AE98" s="20">
        <f>BDESC!AC163</f>
        <v>0</v>
      </c>
      <c r="AF98" s="20">
        <f>BDESC!AD163</f>
        <v>0</v>
      </c>
      <c r="AG98" s="20">
        <f>BDESC!AE163</f>
        <v>0</v>
      </c>
      <c r="AH98" s="20">
        <f>BDESC!AF163</f>
        <v>0</v>
      </c>
    </row>
    <row r="99" spans="1:34" ht="14.25" customHeight="1" x14ac:dyDescent="0.25">
      <c r="A99" s="2"/>
      <c r="B99" s="2"/>
      <c r="C99" s="68" t="s">
        <v>412</v>
      </c>
      <c r="D99" s="20">
        <f>BDESC!B164</f>
        <v>0</v>
      </c>
      <c r="E99" s="20">
        <f>BDESC!C164</f>
        <v>0</v>
      </c>
      <c r="F99" s="20">
        <f>BDESC!D164</f>
        <v>0</v>
      </c>
      <c r="G99" s="20">
        <f>BDESC!E164</f>
        <v>0</v>
      </c>
      <c r="H99" s="20">
        <f>BDESC!F164</f>
        <v>0</v>
      </c>
      <c r="I99" s="20">
        <f>BDESC!G164</f>
        <v>0</v>
      </c>
      <c r="J99" s="20">
        <f>BDESC!H164</f>
        <v>0</v>
      </c>
      <c r="K99" s="20">
        <f>BDESC!I164</f>
        <v>0</v>
      </c>
      <c r="L99" s="20">
        <f>BDESC!J164</f>
        <v>0</v>
      </c>
      <c r="M99" s="20">
        <f>BDESC!K164</f>
        <v>0</v>
      </c>
      <c r="N99" s="20">
        <f>BDESC!L164</f>
        <v>0</v>
      </c>
      <c r="O99" s="20">
        <f>BDESC!M164</f>
        <v>0</v>
      </c>
      <c r="P99" s="20">
        <f>BDESC!N164</f>
        <v>0</v>
      </c>
      <c r="Q99" s="20">
        <f>BDESC!O164</f>
        <v>0</v>
      </c>
      <c r="R99" s="20">
        <f>BDESC!P164</f>
        <v>0</v>
      </c>
      <c r="S99" s="20">
        <f>BDESC!Q164</f>
        <v>0</v>
      </c>
      <c r="T99" s="20">
        <f>BDESC!R164</f>
        <v>0</v>
      </c>
      <c r="U99" s="20">
        <f>BDESC!S164</f>
        <v>0</v>
      </c>
      <c r="V99" s="20">
        <f>BDESC!T164</f>
        <v>0</v>
      </c>
      <c r="W99" s="20">
        <f>BDESC!U164</f>
        <v>0</v>
      </c>
      <c r="X99" s="20">
        <f>BDESC!V164</f>
        <v>0</v>
      </c>
      <c r="Y99" s="20">
        <f>BDESC!W164</f>
        <v>0</v>
      </c>
      <c r="Z99" s="20">
        <f>BDESC!X164</f>
        <v>0</v>
      </c>
      <c r="AA99" s="20">
        <f>BDESC!Y164</f>
        <v>0</v>
      </c>
      <c r="AB99" s="20">
        <f>BDESC!Z164</f>
        <v>0</v>
      </c>
      <c r="AC99" s="20">
        <f>BDESC!AA164</f>
        <v>0</v>
      </c>
      <c r="AD99" s="20">
        <f>BDESC!AB164</f>
        <v>0</v>
      </c>
      <c r="AE99" s="20">
        <f>BDESC!AC164</f>
        <v>0</v>
      </c>
      <c r="AF99" s="20">
        <f>BDESC!AD164</f>
        <v>0</v>
      </c>
      <c r="AG99" s="20">
        <f>BDESC!AE164</f>
        <v>0</v>
      </c>
      <c r="AH99" s="20">
        <f>BDESC!AF164</f>
        <v>0</v>
      </c>
    </row>
    <row r="100" spans="1:34" ht="14.25" customHeight="1" x14ac:dyDescent="0.25">
      <c r="A100" s="2"/>
      <c r="B100" s="2"/>
      <c r="C100" s="68" t="s">
        <v>413</v>
      </c>
      <c r="D100" s="20">
        <f>BDESC!B165</f>
        <v>0</v>
      </c>
      <c r="E100" s="20">
        <f>BDESC!C165</f>
        <v>0</v>
      </c>
      <c r="F100" s="20">
        <f>BDESC!D165</f>
        <v>0</v>
      </c>
      <c r="G100" s="20">
        <f>BDESC!E165</f>
        <v>0</v>
      </c>
      <c r="H100" s="20">
        <f>BDESC!F165</f>
        <v>0</v>
      </c>
      <c r="I100" s="20">
        <f>BDESC!G165</f>
        <v>0</v>
      </c>
      <c r="J100" s="20">
        <f>BDESC!H165</f>
        <v>0</v>
      </c>
      <c r="K100" s="20">
        <f>BDESC!I165</f>
        <v>0</v>
      </c>
      <c r="L100" s="20">
        <f>BDESC!J165</f>
        <v>0</v>
      </c>
      <c r="M100" s="20">
        <f>BDESC!K165</f>
        <v>0</v>
      </c>
      <c r="N100" s="20">
        <f>BDESC!L165</f>
        <v>0</v>
      </c>
      <c r="O100" s="20">
        <f>BDESC!M165</f>
        <v>0</v>
      </c>
      <c r="P100" s="20">
        <f>BDESC!N165</f>
        <v>0</v>
      </c>
      <c r="Q100" s="20">
        <f>BDESC!O165</f>
        <v>0</v>
      </c>
      <c r="R100" s="20">
        <f>BDESC!P165</f>
        <v>0</v>
      </c>
      <c r="S100" s="20">
        <f>BDESC!Q165</f>
        <v>0</v>
      </c>
      <c r="T100" s="20">
        <f>BDESC!R165</f>
        <v>0</v>
      </c>
      <c r="U100" s="20">
        <f>BDESC!S165</f>
        <v>0</v>
      </c>
      <c r="V100" s="20">
        <f>BDESC!T165</f>
        <v>0</v>
      </c>
      <c r="W100" s="20">
        <f>BDESC!U165</f>
        <v>0</v>
      </c>
      <c r="X100" s="20">
        <f>BDESC!V165</f>
        <v>0</v>
      </c>
      <c r="Y100" s="20">
        <f>BDESC!W165</f>
        <v>0</v>
      </c>
      <c r="Z100" s="20">
        <f>BDESC!X165</f>
        <v>0</v>
      </c>
      <c r="AA100" s="20">
        <f>BDESC!Y165</f>
        <v>0</v>
      </c>
      <c r="AB100" s="20">
        <f>BDESC!Z165</f>
        <v>0</v>
      </c>
      <c r="AC100" s="20">
        <f>BDESC!AA165</f>
        <v>0</v>
      </c>
      <c r="AD100" s="20">
        <f>BDESC!AB165</f>
        <v>0</v>
      </c>
      <c r="AE100" s="20">
        <f>BDESC!AC165</f>
        <v>0</v>
      </c>
      <c r="AF100" s="20">
        <f>BDESC!AD165</f>
        <v>0</v>
      </c>
      <c r="AG100" s="20">
        <f>BDESC!AE165</f>
        <v>0</v>
      </c>
      <c r="AH100" s="20">
        <f>BDESC!AF165</f>
        <v>0</v>
      </c>
    </row>
    <row r="101" spans="1:34" ht="14.25" customHeight="1" x14ac:dyDescent="0.25">
      <c r="A101" s="2"/>
      <c r="B101" s="2"/>
      <c r="C101" s="68" t="s">
        <v>414</v>
      </c>
      <c r="D101" s="20">
        <f>BDESC!B166</f>
        <v>0</v>
      </c>
      <c r="E101" s="20">
        <f>BDESC!C166</f>
        <v>0</v>
      </c>
      <c r="F101" s="20">
        <f>BDESC!D166</f>
        <v>0</v>
      </c>
      <c r="G101" s="20">
        <f>BDESC!E166</f>
        <v>0</v>
      </c>
      <c r="H101" s="20">
        <f>BDESC!F166</f>
        <v>0</v>
      </c>
      <c r="I101" s="20">
        <f>BDESC!G166</f>
        <v>0</v>
      </c>
      <c r="J101" s="20">
        <f>BDESC!H166</f>
        <v>0</v>
      </c>
      <c r="K101" s="20">
        <f>BDESC!I166</f>
        <v>0</v>
      </c>
      <c r="L101" s="20">
        <f>BDESC!J166</f>
        <v>0</v>
      </c>
      <c r="M101" s="20">
        <f>BDESC!K166</f>
        <v>0</v>
      </c>
      <c r="N101" s="20">
        <f>BDESC!L166</f>
        <v>0</v>
      </c>
      <c r="O101" s="20">
        <f>BDESC!M166</f>
        <v>0</v>
      </c>
      <c r="P101" s="20">
        <f>BDESC!N166</f>
        <v>0</v>
      </c>
      <c r="Q101" s="20">
        <f>BDESC!O166</f>
        <v>0</v>
      </c>
      <c r="R101" s="20">
        <f>BDESC!P166</f>
        <v>0</v>
      </c>
      <c r="S101" s="20">
        <f>BDESC!Q166</f>
        <v>0</v>
      </c>
      <c r="T101" s="20">
        <f>BDESC!R166</f>
        <v>0</v>
      </c>
      <c r="U101" s="20">
        <f>BDESC!S166</f>
        <v>0</v>
      </c>
      <c r="V101" s="20">
        <f>BDESC!T166</f>
        <v>0</v>
      </c>
      <c r="W101" s="20">
        <f>BDESC!U166</f>
        <v>0</v>
      </c>
      <c r="X101" s="20">
        <f>BDESC!V166</f>
        <v>0</v>
      </c>
      <c r="Y101" s="20">
        <f>BDESC!W166</f>
        <v>0</v>
      </c>
      <c r="Z101" s="20">
        <f>BDESC!X166</f>
        <v>0</v>
      </c>
      <c r="AA101" s="20">
        <f>BDESC!Y166</f>
        <v>0</v>
      </c>
      <c r="AB101" s="20">
        <f>BDESC!Z166</f>
        <v>0</v>
      </c>
      <c r="AC101" s="20">
        <f>BDESC!AA166</f>
        <v>0</v>
      </c>
      <c r="AD101" s="20">
        <f>BDESC!AB166</f>
        <v>0</v>
      </c>
      <c r="AE101" s="20">
        <f>BDESC!AC166</f>
        <v>0</v>
      </c>
      <c r="AF101" s="20">
        <f>BDESC!AD166</f>
        <v>0</v>
      </c>
      <c r="AG101" s="20">
        <f>BDESC!AE166</f>
        <v>0</v>
      </c>
      <c r="AH101" s="20">
        <f>BDESC!AF166</f>
        <v>0</v>
      </c>
    </row>
    <row r="102" spans="1:34" ht="14.25" customHeight="1" x14ac:dyDescent="0.25">
      <c r="A102" s="2"/>
      <c r="B102" s="2"/>
      <c r="C102" s="68" t="s">
        <v>415</v>
      </c>
      <c r="D102" s="20">
        <f>BDESC!B167</f>
        <v>0</v>
      </c>
      <c r="E102" s="20">
        <f>BDESC!C167</f>
        <v>0</v>
      </c>
      <c r="F102" s="20">
        <f>BDESC!D167</f>
        <v>0</v>
      </c>
      <c r="G102" s="20">
        <f>BDESC!E167</f>
        <v>0</v>
      </c>
      <c r="H102" s="20">
        <f>BDESC!F167</f>
        <v>0</v>
      </c>
      <c r="I102" s="20">
        <f>BDESC!G167</f>
        <v>0</v>
      </c>
      <c r="J102" s="20">
        <f>BDESC!H167</f>
        <v>0</v>
      </c>
      <c r="K102" s="20">
        <f>BDESC!I167</f>
        <v>0</v>
      </c>
      <c r="L102" s="20">
        <f>BDESC!J167</f>
        <v>0</v>
      </c>
      <c r="M102" s="20">
        <f>BDESC!K167</f>
        <v>0</v>
      </c>
      <c r="N102" s="20">
        <f>BDESC!L167</f>
        <v>0</v>
      </c>
      <c r="O102" s="20">
        <f>BDESC!M167</f>
        <v>0</v>
      </c>
      <c r="P102" s="20">
        <f>BDESC!N167</f>
        <v>0</v>
      </c>
      <c r="Q102" s="20">
        <f>BDESC!O167</f>
        <v>0</v>
      </c>
      <c r="R102" s="20">
        <f>BDESC!P167</f>
        <v>0</v>
      </c>
      <c r="S102" s="20">
        <f>BDESC!Q167</f>
        <v>0</v>
      </c>
      <c r="T102" s="20">
        <f>BDESC!R167</f>
        <v>0</v>
      </c>
      <c r="U102" s="20">
        <f>BDESC!S167</f>
        <v>0</v>
      </c>
      <c r="V102" s="20">
        <f>BDESC!T167</f>
        <v>0</v>
      </c>
      <c r="W102" s="20">
        <f>BDESC!U167</f>
        <v>0</v>
      </c>
      <c r="X102" s="20">
        <f>BDESC!V167</f>
        <v>0</v>
      </c>
      <c r="Y102" s="20">
        <f>BDESC!W167</f>
        <v>0</v>
      </c>
      <c r="Z102" s="20">
        <f>BDESC!X167</f>
        <v>0</v>
      </c>
      <c r="AA102" s="20">
        <f>BDESC!Y167</f>
        <v>0</v>
      </c>
      <c r="AB102" s="20">
        <f>BDESC!Z167</f>
        <v>0</v>
      </c>
      <c r="AC102" s="20">
        <f>BDESC!AA167</f>
        <v>0</v>
      </c>
      <c r="AD102" s="20">
        <f>BDESC!AB167</f>
        <v>0</v>
      </c>
      <c r="AE102" s="20">
        <f>BDESC!AC167</f>
        <v>0</v>
      </c>
      <c r="AF102" s="20">
        <f>BDESC!AD167</f>
        <v>0</v>
      </c>
      <c r="AG102" s="20">
        <f>BDESC!AE167</f>
        <v>0</v>
      </c>
      <c r="AH102" s="20">
        <f>BDESC!AF167</f>
        <v>0</v>
      </c>
    </row>
    <row r="103" spans="1:34" ht="14.25" customHeight="1" x14ac:dyDescent="0.25">
      <c r="A103" s="2"/>
      <c r="B103" s="2"/>
      <c r="C103" s="68" t="s">
        <v>416</v>
      </c>
      <c r="D103" s="20">
        <f>BDESC!B168</f>
        <v>0</v>
      </c>
      <c r="E103" s="20">
        <f>BDESC!C168</f>
        <v>0</v>
      </c>
      <c r="F103" s="20">
        <f>BDESC!D168</f>
        <v>0</v>
      </c>
      <c r="G103" s="20">
        <f>BDESC!E168</f>
        <v>0</v>
      </c>
      <c r="H103" s="20">
        <f>BDESC!F168</f>
        <v>0</v>
      </c>
      <c r="I103" s="20">
        <f>BDESC!G168</f>
        <v>0</v>
      </c>
      <c r="J103" s="20">
        <f>BDESC!H168</f>
        <v>0</v>
      </c>
      <c r="K103" s="20">
        <f>BDESC!I168</f>
        <v>0</v>
      </c>
      <c r="L103" s="20">
        <f>BDESC!J168</f>
        <v>0</v>
      </c>
      <c r="M103" s="20">
        <f>BDESC!K168</f>
        <v>0</v>
      </c>
      <c r="N103" s="20">
        <f>BDESC!L168</f>
        <v>0</v>
      </c>
      <c r="O103" s="20">
        <f>BDESC!M168</f>
        <v>0</v>
      </c>
      <c r="P103" s="20">
        <f>BDESC!N168</f>
        <v>0</v>
      </c>
      <c r="Q103" s="20">
        <f>BDESC!O168</f>
        <v>0</v>
      </c>
      <c r="R103" s="20">
        <f>BDESC!P168</f>
        <v>0</v>
      </c>
      <c r="S103" s="20">
        <f>BDESC!Q168</f>
        <v>0</v>
      </c>
      <c r="T103" s="20">
        <f>BDESC!R168</f>
        <v>0</v>
      </c>
      <c r="U103" s="20">
        <f>BDESC!S168</f>
        <v>0</v>
      </c>
      <c r="V103" s="20">
        <f>BDESC!T168</f>
        <v>0</v>
      </c>
      <c r="W103" s="20">
        <f>BDESC!U168</f>
        <v>0</v>
      </c>
      <c r="X103" s="20">
        <f>BDESC!V168</f>
        <v>0</v>
      </c>
      <c r="Y103" s="20">
        <f>BDESC!W168</f>
        <v>0</v>
      </c>
      <c r="Z103" s="20">
        <f>BDESC!X168</f>
        <v>0</v>
      </c>
      <c r="AA103" s="20">
        <f>BDESC!Y168</f>
        <v>0</v>
      </c>
      <c r="AB103" s="20">
        <f>BDESC!Z168</f>
        <v>0</v>
      </c>
      <c r="AC103" s="20">
        <f>BDESC!AA168</f>
        <v>0</v>
      </c>
      <c r="AD103" s="20">
        <f>BDESC!AB168</f>
        <v>0</v>
      </c>
      <c r="AE103" s="20">
        <f>BDESC!AC168</f>
        <v>0</v>
      </c>
      <c r="AF103" s="20">
        <f>BDESC!AD168</f>
        <v>0</v>
      </c>
      <c r="AG103" s="20">
        <f>BDESC!AE168</f>
        <v>0</v>
      </c>
      <c r="AH103" s="20">
        <f>BDESC!AF168</f>
        <v>0</v>
      </c>
    </row>
    <row r="104" spans="1:34" ht="14.25" customHeight="1" x14ac:dyDescent="0.25">
      <c r="A104" s="2"/>
      <c r="B104" s="2"/>
      <c r="C104" s="68" t="s">
        <v>417</v>
      </c>
      <c r="D104" s="20">
        <f>BDESC!B169</f>
        <v>0</v>
      </c>
      <c r="E104" s="20">
        <f>BDESC!C169</f>
        <v>0</v>
      </c>
      <c r="F104" s="20">
        <f>BDESC!D169</f>
        <v>0</v>
      </c>
      <c r="G104" s="20">
        <f>BDESC!E169</f>
        <v>0</v>
      </c>
      <c r="H104" s="20">
        <f>BDESC!F169</f>
        <v>0</v>
      </c>
      <c r="I104" s="20">
        <f>BDESC!G169</f>
        <v>0</v>
      </c>
      <c r="J104" s="20">
        <f>BDESC!H169</f>
        <v>0</v>
      </c>
      <c r="K104" s="20">
        <f>BDESC!I169</f>
        <v>0</v>
      </c>
      <c r="L104" s="20">
        <f>BDESC!J169</f>
        <v>0</v>
      </c>
      <c r="M104" s="20">
        <f>BDESC!K169</f>
        <v>0</v>
      </c>
      <c r="N104" s="20">
        <f>BDESC!L169</f>
        <v>0</v>
      </c>
      <c r="O104" s="20">
        <f>BDESC!M169</f>
        <v>0</v>
      </c>
      <c r="P104" s="20">
        <f>BDESC!N169</f>
        <v>0</v>
      </c>
      <c r="Q104" s="20">
        <f>BDESC!O169</f>
        <v>0</v>
      </c>
      <c r="R104" s="20">
        <f>BDESC!P169</f>
        <v>0</v>
      </c>
      <c r="S104" s="20">
        <f>BDESC!Q169</f>
        <v>0</v>
      </c>
      <c r="T104" s="20">
        <f>BDESC!R169</f>
        <v>0</v>
      </c>
      <c r="U104" s="20">
        <f>BDESC!S169</f>
        <v>0</v>
      </c>
      <c r="V104" s="20">
        <f>BDESC!T169</f>
        <v>0</v>
      </c>
      <c r="W104" s="20">
        <f>BDESC!U169</f>
        <v>0</v>
      </c>
      <c r="X104" s="20">
        <f>BDESC!V169</f>
        <v>0</v>
      </c>
      <c r="Y104" s="20">
        <f>BDESC!W169</f>
        <v>0</v>
      </c>
      <c r="Z104" s="20">
        <f>BDESC!X169</f>
        <v>0</v>
      </c>
      <c r="AA104" s="20">
        <f>BDESC!Y169</f>
        <v>0</v>
      </c>
      <c r="AB104" s="20">
        <f>BDESC!Z169</f>
        <v>0</v>
      </c>
      <c r="AC104" s="20">
        <f>BDESC!AA169</f>
        <v>0</v>
      </c>
      <c r="AD104" s="20">
        <f>BDESC!AB169</f>
        <v>0</v>
      </c>
      <c r="AE104" s="20">
        <f>BDESC!AC169</f>
        <v>0</v>
      </c>
      <c r="AF104" s="20">
        <f>BDESC!AD169</f>
        <v>0</v>
      </c>
      <c r="AG104" s="20">
        <f>BDESC!AE169</f>
        <v>0</v>
      </c>
      <c r="AH104" s="20">
        <f>BDESC!AF169</f>
        <v>0</v>
      </c>
    </row>
    <row r="105" spans="1:34" s="122" customFormat="1" ht="14.25" customHeight="1" x14ac:dyDescent="0.25">
      <c r="A105" s="120"/>
      <c r="B105" s="120"/>
      <c r="C105" s="68" t="s">
        <v>543</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row>
    <row r="106" spans="1:34" s="122" customFormat="1" ht="14.25" customHeight="1" x14ac:dyDescent="0.25">
      <c r="A106" s="120"/>
      <c r="B106" s="120"/>
      <c r="C106" s="68" t="s">
        <v>544</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row>
    <row r="107" spans="1:34" s="122" customFormat="1" ht="14.25" customHeight="1" x14ac:dyDescent="0.25">
      <c r="A107" s="120"/>
      <c r="B107" s="120"/>
      <c r="C107" s="68" t="s">
        <v>545</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row>
    <row r="108" spans="1:34" s="122" customFormat="1" ht="14.25" customHeight="1" x14ac:dyDescent="0.25">
      <c r="A108" s="120"/>
      <c r="B108" s="120"/>
      <c r="C108" s="68" t="s">
        <v>546</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row>
    <row r="109" spans="1:34" s="122" customFormat="1" ht="14.25" customHeight="1" x14ac:dyDescent="0.25">
      <c r="A109" s="120"/>
      <c r="B109" s="120"/>
      <c r="C109" s="68" t="s">
        <v>547</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row>
    <row r="110" spans="1:34" s="122" customFormat="1" ht="14.25" customHeight="1" x14ac:dyDescent="0.25">
      <c r="A110" s="120"/>
      <c r="B110" s="120"/>
      <c r="C110" s="68" t="s">
        <v>548</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row>
    <row r="111" spans="1:34" ht="14.25" customHeight="1" x14ac:dyDescent="0.25">
      <c r="A111" s="2"/>
      <c r="B111" s="2"/>
      <c r="C111" s="68" t="s">
        <v>549</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row>
    <row r="112" spans="1:34" s="122" customFormat="1" ht="14.25" customHeight="1" x14ac:dyDescent="0.25">
      <c r="A112" s="120"/>
      <c r="B112" s="120"/>
      <c r="C112" s="68"/>
      <c r="D112" s="121"/>
      <c r="E112" s="121"/>
      <c r="F112" s="121"/>
      <c r="G112" s="121"/>
      <c r="H112" s="121"/>
      <c r="I112" s="121"/>
      <c r="J112" s="121"/>
      <c r="K112" s="121"/>
      <c r="L112" s="121"/>
      <c r="M112" s="121"/>
      <c r="N112" s="121"/>
      <c r="O112" s="121"/>
      <c r="P112" s="121"/>
      <c r="Q112" s="121"/>
      <c r="R112" s="121"/>
      <c r="S112" s="121"/>
      <c r="T112" s="121"/>
      <c r="U112" s="121"/>
      <c r="V112" s="121"/>
      <c r="W112" s="121"/>
      <c r="X112" s="121"/>
      <c r="Y112" s="121"/>
      <c r="Z112" s="121"/>
      <c r="AA112" s="121"/>
      <c r="AB112" s="121"/>
      <c r="AC112" s="121"/>
      <c r="AD112" s="121"/>
      <c r="AE112" s="121"/>
      <c r="AF112" s="121"/>
      <c r="AG112" s="121"/>
      <c r="AH112" s="121"/>
    </row>
    <row r="113" spans="1:34" ht="18" customHeight="1" x14ac:dyDescent="0.3">
      <c r="A113" s="18" t="s">
        <v>422</v>
      </c>
      <c r="B113" s="2"/>
      <c r="C113" s="2"/>
    </row>
    <row r="114" spans="1:34" ht="18" customHeight="1" x14ac:dyDescent="0.3">
      <c r="A114" s="18"/>
      <c r="B114" s="19" t="s">
        <v>525</v>
      </c>
      <c r="C114" s="2"/>
    </row>
    <row r="115" spans="1:34" ht="14.25" customHeight="1" x14ac:dyDescent="0.25">
      <c r="A115" s="2"/>
      <c r="B115" s="1" t="s">
        <v>423</v>
      </c>
      <c r="C115" s="2"/>
    </row>
    <row r="116" spans="1:34" ht="14.25" customHeight="1" x14ac:dyDescent="0.25">
      <c r="A116" s="2"/>
      <c r="B116" s="2"/>
      <c r="C116" s="1" t="s">
        <v>420</v>
      </c>
      <c r="D116" s="7">
        <v>2020</v>
      </c>
      <c r="E116" s="7">
        <v>2021</v>
      </c>
      <c r="F116" s="7">
        <v>2022</v>
      </c>
      <c r="G116" s="7">
        <v>2023</v>
      </c>
      <c r="H116" s="7">
        <v>2024</v>
      </c>
      <c r="I116" s="7">
        <v>2025</v>
      </c>
      <c r="J116" s="7">
        <v>2026</v>
      </c>
      <c r="K116" s="7">
        <v>2027</v>
      </c>
      <c r="L116" s="7">
        <v>2028</v>
      </c>
      <c r="M116" s="7">
        <v>2029</v>
      </c>
      <c r="N116" s="7">
        <v>2030</v>
      </c>
      <c r="O116" s="7">
        <v>2031</v>
      </c>
      <c r="P116" s="7">
        <v>2032</v>
      </c>
      <c r="Q116" s="7">
        <v>2033</v>
      </c>
      <c r="R116" s="7">
        <v>2034</v>
      </c>
      <c r="S116" s="7">
        <v>2035</v>
      </c>
      <c r="T116" s="7">
        <v>2036</v>
      </c>
      <c r="U116" s="7">
        <v>2037</v>
      </c>
      <c r="V116" s="7">
        <v>2038</v>
      </c>
      <c r="W116" s="7">
        <v>2039</v>
      </c>
      <c r="X116" s="7">
        <v>2040</v>
      </c>
      <c r="Y116" s="7">
        <v>2041</v>
      </c>
      <c r="Z116" s="7">
        <v>2042</v>
      </c>
      <c r="AA116" s="7">
        <v>2043</v>
      </c>
      <c r="AB116" s="7">
        <v>2044</v>
      </c>
      <c r="AC116" s="7">
        <v>2045</v>
      </c>
      <c r="AD116" s="7">
        <v>2046</v>
      </c>
      <c r="AE116" s="7">
        <v>2047</v>
      </c>
      <c r="AF116" s="7">
        <v>2048</v>
      </c>
      <c r="AG116" s="7">
        <v>2049</v>
      </c>
      <c r="AH116" s="7">
        <v>2050</v>
      </c>
    </row>
    <row r="117" spans="1:34" ht="14.25" customHeight="1" x14ac:dyDescent="0.25">
      <c r="A117" s="2"/>
      <c r="B117" s="2"/>
      <c r="C117" s="68" t="s">
        <v>402</v>
      </c>
      <c r="D117" s="20">
        <f>BDESC!B173</f>
        <v>0</v>
      </c>
      <c r="E117" s="20">
        <f>BDESC!C173</f>
        <v>0</v>
      </c>
      <c r="F117" s="20">
        <f>BDESC!D173</f>
        <v>0</v>
      </c>
      <c r="G117" s="20">
        <f>BDESC!E173</f>
        <v>0</v>
      </c>
      <c r="H117" s="20">
        <f>BDESC!F173</f>
        <v>0</v>
      </c>
      <c r="I117" s="20">
        <f>BDESC!G173</f>
        <v>0</v>
      </c>
      <c r="J117" s="20">
        <f>BDESC!H173</f>
        <v>0</v>
      </c>
      <c r="K117" s="20">
        <f>BDESC!I173</f>
        <v>0</v>
      </c>
      <c r="L117" s="20">
        <f>BDESC!J173</f>
        <v>0</v>
      </c>
      <c r="M117" s="20">
        <f>BDESC!K173</f>
        <v>0</v>
      </c>
      <c r="N117" s="20">
        <f>BDESC!L173</f>
        <v>0</v>
      </c>
      <c r="O117" s="20">
        <f>BDESC!M173</f>
        <v>0</v>
      </c>
      <c r="P117" s="20">
        <f>BDESC!N173</f>
        <v>0</v>
      </c>
      <c r="Q117" s="20">
        <f>BDESC!O173</f>
        <v>0</v>
      </c>
      <c r="R117" s="20">
        <f>BDESC!P173</f>
        <v>0</v>
      </c>
      <c r="S117" s="20">
        <f>BDESC!Q173</f>
        <v>0</v>
      </c>
      <c r="T117" s="20">
        <f>BDESC!R173</f>
        <v>0</v>
      </c>
      <c r="U117" s="20">
        <f>BDESC!S173</f>
        <v>0</v>
      </c>
      <c r="V117" s="20">
        <f>BDESC!T173</f>
        <v>0</v>
      </c>
      <c r="W117" s="20">
        <f>BDESC!U173</f>
        <v>0</v>
      </c>
      <c r="X117" s="20">
        <f>BDESC!V173</f>
        <v>0</v>
      </c>
      <c r="Y117" s="20">
        <f>BDESC!W173</f>
        <v>0</v>
      </c>
      <c r="Z117" s="20">
        <f>BDESC!X173</f>
        <v>0</v>
      </c>
      <c r="AA117" s="20">
        <f>BDESC!Y173</f>
        <v>0</v>
      </c>
      <c r="AB117" s="20">
        <f>BDESC!Z173</f>
        <v>0</v>
      </c>
      <c r="AC117" s="20">
        <f>BDESC!AA173</f>
        <v>0</v>
      </c>
      <c r="AD117" s="20">
        <f>BDESC!AB173</f>
        <v>0</v>
      </c>
      <c r="AE117" s="20">
        <f>BDESC!AC173</f>
        <v>0</v>
      </c>
      <c r="AF117" s="20">
        <f>BDESC!AD173</f>
        <v>0</v>
      </c>
      <c r="AG117" s="20">
        <f>BDESC!AE173</f>
        <v>0</v>
      </c>
      <c r="AH117" s="20">
        <f>BDESC!AF173</f>
        <v>0</v>
      </c>
    </row>
    <row r="118" spans="1:34" s="122" customFormat="1" ht="14.25" customHeight="1" x14ac:dyDescent="0.25">
      <c r="A118" s="120"/>
      <c r="B118" s="120"/>
      <c r="C118" s="68" t="s">
        <v>541</v>
      </c>
      <c r="D118" s="121"/>
      <c r="E118" s="121"/>
      <c r="F118" s="121"/>
      <c r="G118" s="121"/>
      <c r="H118" s="121"/>
      <c r="I118" s="121"/>
      <c r="J118" s="121"/>
      <c r="K118" s="121"/>
      <c r="L118" s="121"/>
      <c r="M118" s="121"/>
      <c r="N118" s="121"/>
      <c r="O118" s="121"/>
      <c r="P118" s="121"/>
      <c r="Q118" s="121"/>
      <c r="R118" s="121"/>
      <c r="S118" s="121"/>
      <c r="T118" s="121"/>
      <c r="U118" s="121"/>
      <c r="V118" s="121"/>
      <c r="W118" s="121"/>
      <c r="X118" s="121"/>
      <c r="Y118" s="121"/>
      <c r="Z118" s="121"/>
      <c r="AA118" s="121"/>
      <c r="AB118" s="121"/>
      <c r="AC118" s="121"/>
      <c r="AD118" s="121"/>
      <c r="AE118" s="121"/>
      <c r="AF118" s="121"/>
      <c r="AG118" s="121"/>
      <c r="AH118" s="121"/>
    </row>
    <row r="119" spans="1:34" ht="14.25" customHeight="1" x14ac:dyDescent="0.25">
      <c r="A119" s="2"/>
      <c r="B119" s="17" t="s">
        <v>245</v>
      </c>
      <c r="C119" s="68" t="s">
        <v>542</v>
      </c>
      <c r="D119" s="21">
        <f>BDESC!B174</f>
        <v>412.6769961545798</v>
      </c>
      <c r="E119" s="21">
        <f>BDESC!C174</f>
        <v>420.85960752198696</v>
      </c>
      <c r="F119" s="21">
        <f>BDESC!D174</f>
        <v>427.75774937919226</v>
      </c>
      <c r="G119" s="21">
        <f>BDESC!E174</f>
        <v>458.85568365413855</v>
      </c>
      <c r="H119" s="21">
        <f>BDESC!F174</f>
        <v>489.33685513265436</v>
      </c>
      <c r="I119" s="21">
        <f>BDESC!G174</f>
        <v>500.92101981265154</v>
      </c>
      <c r="J119" s="21">
        <f>BDESC!H174</f>
        <v>517.2700351298289</v>
      </c>
      <c r="K119" s="21">
        <f>BDESC!I174</f>
        <v>524.35561586767005</v>
      </c>
      <c r="L119" s="21">
        <f>BDESC!J174</f>
        <v>543.03226741473748</v>
      </c>
      <c r="M119" s="21">
        <f>BDESC!K174</f>
        <v>556.5757167349343</v>
      </c>
      <c r="N119" s="21">
        <f>BDESC!L174</f>
        <v>581.24861871526548</v>
      </c>
      <c r="O119" s="21">
        <f>BDESC!M174</f>
        <v>594.59145924145116</v>
      </c>
      <c r="P119" s="21">
        <f>BDESC!N174</f>
        <v>623.61573904705347</v>
      </c>
      <c r="Q119" s="21">
        <f>BDESC!O174</f>
        <v>633.61632151967501</v>
      </c>
      <c r="R119" s="21">
        <f>BDESC!P174</f>
        <v>656.44336487764406</v>
      </c>
      <c r="S119" s="21">
        <f>BDESC!Q174</f>
        <v>662.20173822171125</v>
      </c>
      <c r="T119" s="21">
        <f>BDESC!R174</f>
        <v>665.97401617428545</v>
      </c>
      <c r="U119" s="21">
        <f>BDESC!S174</f>
        <v>679.95099109566365</v>
      </c>
      <c r="V119" s="21">
        <f>BDESC!T174</f>
        <v>692.64154462157774</v>
      </c>
      <c r="W119" s="21">
        <f>BDESC!U174</f>
        <v>704.62831271767107</v>
      </c>
      <c r="X119" s="21">
        <f>BDESC!V174</f>
        <v>713.06902630445006</v>
      </c>
      <c r="Y119" s="21">
        <f>BDESC!W174</f>
        <v>720.68953409060987</v>
      </c>
      <c r="Z119" s="21">
        <f>BDESC!X174</f>
        <v>725.08728555104631</v>
      </c>
      <c r="AA119" s="21">
        <f>BDESC!Y174</f>
        <v>748.13240712966581</v>
      </c>
      <c r="AB119" s="21">
        <f>BDESC!Z174</f>
        <v>756.60075912699415</v>
      </c>
      <c r="AC119" s="21">
        <f>BDESC!AA174</f>
        <v>767.56121732002441</v>
      </c>
      <c r="AD119" s="21">
        <f>BDESC!AB174</f>
        <v>774.17327962070055</v>
      </c>
      <c r="AE119" s="21">
        <f>BDESC!AC174</f>
        <v>779.97223139284131</v>
      </c>
      <c r="AF119" s="21">
        <f>BDESC!AD174</f>
        <v>790.82532242241109</v>
      </c>
      <c r="AG119" s="21">
        <f>BDESC!AE174</f>
        <v>810.43152758292979</v>
      </c>
      <c r="AH119" s="21">
        <f>BDESC!AF174</f>
        <v>829.12760946220703</v>
      </c>
    </row>
    <row r="120" spans="1:34" ht="14.25" customHeight="1" x14ac:dyDescent="0.25">
      <c r="A120" s="2"/>
      <c r="B120" s="2"/>
      <c r="C120" s="68" t="s">
        <v>404</v>
      </c>
      <c r="D120" s="20">
        <f>BDESC!B175</f>
        <v>0</v>
      </c>
      <c r="E120" s="20">
        <f>BDESC!C175</f>
        <v>0</v>
      </c>
      <c r="F120" s="20">
        <f>BDESC!D175</f>
        <v>0</v>
      </c>
      <c r="G120" s="20">
        <f>BDESC!E175</f>
        <v>0</v>
      </c>
      <c r="H120" s="20">
        <f>BDESC!F175</f>
        <v>0</v>
      </c>
      <c r="I120" s="20">
        <f>BDESC!G175</f>
        <v>0</v>
      </c>
      <c r="J120" s="20">
        <f>BDESC!H175</f>
        <v>0</v>
      </c>
      <c r="K120" s="20">
        <f>BDESC!I175</f>
        <v>0</v>
      </c>
      <c r="L120" s="20">
        <f>BDESC!J175</f>
        <v>0</v>
      </c>
      <c r="M120" s="20">
        <f>BDESC!K175</f>
        <v>0</v>
      </c>
      <c r="N120" s="20">
        <f>BDESC!L175</f>
        <v>0</v>
      </c>
      <c r="O120" s="20">
        <f>BDESC!M175</f>
        <v>0</v>
      </c>
      <c r="P120" s="20">
        <f>BDESC!N175</f>
        <v>0</v>
      </c>
      <c r="Q120" s="20">
        <f>BDESC!O175</f>
        <v>0</v>
      </c>
      <c r="R120" s="20">
        <f>BDESC!P175</f>
        <v>0</v>
      </c>
      <c r="S120" s="20">
        <f>BDESC!Q175</f>
        <v>0</v>
      </c>
      <c r="T120" s="20">
        <f>BDESC!R175</f>
        <v>0</v>
      </c>
      <c r="U120" s="20">
        <f>BDESC!S175</f>
        <v>0</v>
      </c>
      <c r="V120" s="20">
        <f>BDESC!T175</f>
        <v>0</v>
      </c>
      <c r="W120" s="20">
        <f>BDESC!U175</f>
        <v>0</v>
      </c>
      <c r="X120" s="20">
        <f>BDESC!V175</f>
        <v>0</v>
      </c>
      <c r="Y120" s="20">
        <f>BDESC!W175</f>
        <v>0</v>
      </c>
      <c r="Z120" s="20">
        <f>BDESC!X175</f>
        <v>0</v>
      </c>
      <c r="AA120" s="20">
        <f>BDESC!Y175</f>
        <v>0</v>
      </c>
      <c r="AB120" s="20">
        <f>BDESC!Z175</f>
        <v>0</v>
      </c>
      <c r="AC120" s="20">
        <f>BDESC!AA175</f>
        <v>0</v>
      </c>
      <c r="AD120" s="20">
        <f>BDESC!AB175</f>
        <v>0</v>
      </c>
      <c r="AE120" s="20">
        <f>BDESC!AC175</f>
        <v>0</v>
      </c>
      <c r="AF120" s="20">
        <f>BDESC!AD175</f>
        <v>0</v>
      </c>
      <c r="AG120" s="20">
        <f>BDESC!AE175</f>
        <v>0</v>
      </c>
      <c r="AH120" s="20">
        <f>BDESC!AF175</f>
        <v>0</v>
      </c>
    </row>
    <row r="121" spans="1:34" ht="14.25" customHeight="1" x14ac:dyDescent="0.25">
      <c r="A121" s="2"/>
      <c r="B121" s="2"/>
      <c r="C121" s="68" t="s">
        <v>405</v>
      </c>
      <c r="D121" s="20">
        <f>BDESC!B176</f>
        <v>0</v>
      </c>
      <c r="E121" s="20">
        <f>BDESC!C176</f>
        <v>0</v>
      </c>
      <c r="F121" s="20">
        <f>BDESC!D176</f>
        <v>0</v>
      </c>
      <c r="G121" s="20">
        <f>BDESC!E176</f>
        <v>0</v>
      </c>
      <c r="H121" s="20">
        <f>BDESC!F176</f>
        <v>0</v>
      </c>
      <c r="I121" s="20">
        <f>BDESC!G176</f>
        <v>0</v>
      </c>
      <c r="J121" s="20">
        <f>BDESC!H176</f>
        <v>0</v>
      </c>
      <c r="K121" s="20">
        <f>BDESC!I176</f>
        <v>0</v>
      </c>
      <c r="L121" s="20">
        <f>BDESC!J176</f>
        <v>0</v>
      </c>
      <c r="M121" s="20">
        <f>BDESC!K176</f>
        <v>0</v>
      </c>
      <c r="N121" s="20">
        <f>BDESC!L176</f>
        <v>0</v>
      </c>
      <c r="O121" s="20">
        <f>BDESC!M176</f>
        <v>0</v>
      </c>
      <c r="P121" s="20">
        <f>BDESC!N176</f>
        <v>0</v>
      </c>
      <c r="Q121" s="20">
        <f>BDESC!O176</f>
        <v>0</v>
      </c>
      <c r="R121" s="20">
        <f>BDESC!P176</f>
        <v>0</v>
      </c>
      <c r="S121" s="20">
        <f>BDESC!Q176</f>
        <v>0</v>
      </c>
      <c r="T121" s="20">
        <f>BDESC!R176</f>
        <v>0</v>
      </c>
      <c r="U121" s="20">
        <f>BDESC!S176</f>
        <v>0</v>
      </c>
      <c r="V121" s="20">
        <f>BDESC!T176</f>
        <v>0</v>
      </c>
      <c r="W121" s="20">
        <f>BDESC!U176</f>
        <v>0</v>
      </c>
      <c r="X121" s="20">
        <f>BDESC!V176</f>
        <v>0</v>
      </c>
      <c r="Y121" s="20">
        <f>BDESC!W176</f>
        <v>0</v>
      </c>
      <c r="Z121" s="20">
        <f>BDESC!X176</f>
        <v>0</v>
      </c>
      <c r="AA121" s="20">
        <f>BDESC!Y176</f>
        <v>0</v>
      </c>
      <c r="AB121" s="20">
        <f>BDESC!Z176</f>
        <v>0</v>
      </c>
      <c r="AC121" s="20">
        <f>BDESC!AA176</f>
        <v>0</v>
      </c>
      <c r="AD121" s="20">
        <f>BDESC!AB176</f>
        <v>0</v>
      </c>
      <c r="AE121" s="20">
        <f>BDESC!AC176</f>
        <v>0</v>
      </c>
      <c r="AF121" s="20">
        <f>BDESC!AD176</f>
        <v>0</v>
      </c>
      <c r="AG121" s="20">
        <f>BDESC!AE176</f>
        <v>0</v>
      </c>
      <c r="AH121" s="20">
        <f>BDESC!AF176</f>
        <v>0</v>
      </c>
    </row>
    <row r="122" spans="1:34" ht="14.25" customHeight="1" x14ac:dyDescent="0.25">
      <c r="A122" s="2"/>
      <c r="B122" s="17" t="s">
        <v>248</v>
      </c>
      <c r="C122" s="68" t="s">
        <v>406</v>
      </c>
      <c r="D122" s="21">
        <f>BDESC!B177</f>
        <v>28.350121204951442</v>
      </c>
      <c r="E122" s="21">
        <f>BDESC!C177</f>
        <v>28.584489282160515</v>
      </c>
      <c r="F122" s="21">
        <f>BDESC!D177</f>
        <v>28.763939849082636</v>
      </c>
      <c r="G122" s="21">
        <f>BDESC!E177</f>
        <v>30.500010006754444</v>
      </c>
      <c r="H122" s="21">
        <f>BDESC!F177</f>
        <v>32.114035508803703</v>
      </c>
      <c r="I122" s="21">
        <f>BDESC!G177</f>
        <v>32.594798673460382</v>
      </c>
      <c r="J122" s="21">
        <f>BDESC!H177</f>
        <v>33.325608862633466</v>
      </c>
      <c r="K122" s="21">
        <f>BDESC!I177</f>
        <v>33.476993357198779</v>
      </c>
      <c r="L122" s="21">
        <f>BDESC!J177</f>
        <v>34.339785361949005</v>
      </c>
      <c r="M122" s="21">
        <f>BDESC!K177</f>
        <v>34.900221780475555</v>
      </c>
      <c r="N122" s="21">
        <f>BDESC!L177</f>
        <v>36.141618904968546</v>
      </c>
      <c r="O122" s="21">
        <f>BDESC!M177</f>
        <v>36.62845473585601</v>
      </c>
      <c r="P122" s="21">
        <f>BDESC!N177</f>
        <v>38.072589860166389</v>
      </c>
      <c r="Q122" s="21">
        <f>BDESC!O177</f>
        <v>38.363067529076012</v>
      </c>
      <c r="R122" s="21">
        <f>BDESC!P177</f>
        <v>39.408563627104414</v>
      </c>
      <c r="S122" s="21">
        <f>BDESC!Q177</f>
        <v>39.384969084654855</v>
      </c>
      <c r="T122" s="21">
        <f>BDESC!R177</f>
        <v>39.2774039722471</v>
      </c>
      <c r="U122" s="21">
        <f>BDESC!S177</f>
        <v>39.773105227049122</v>
      </c>
      <c r="V122" s="21">
        <f>BDESC!T177</f>
        <v>40.210254844047064</v>
      </c>
      <c r="W122" s="21">
        <f>BDESC!U177</f>
        <v>40.578163638306037</v>
      </c>
      <c r="X122" s="21">
        <f>BDESC!V177</f>
        <v>40.708614174713844</v>
      </c>
      <c r="Y122" s="21">
        <f>BDESC!W177</f>
        <v>40.785906047677713</v>
      </c>
      <c r="Z122" s="21">
        <f>BDESC!X177</f>
        <v>40.714885591445636</v>
      </c>
      <c r="AA122" s="21">
        <f>BDESC!Y177</f>
        <v>41.676055427211736</v>
      </c>
      <c r="AB122" s="21">
        <f>BDESC!Z177</f>
        <v>41.792954221612554</v>
      </c>
      <c r="AC122" s="21">
        <f>BDESC!AA177</f>
        <v>42.052544203040881</v>
      </c>
      <c r="AD122" s="21">
        <f>BDESC!AB177</f>
        <v>42.074706074941375</v>
      </c>
      <c r="AE122" s="21">
        <f>BDESC!AC177</f>
        <v>42.010940149044337</v>
      </c>
      <c r="AF122" s="21">
        <f>BDESC!AD177</f>
        <v>42.249977415157929</v>
      </c>
      <c r="AG122" s="21">
        <f>BDESC!AE177</f>
        <v>42.947520963468932</v>
      </c>
      <c r="AH122" s="21">
        <f>BDESC!AF177</f>
        <v>43.583283492925254</v>
      </c>
    </row>
    <row r="123" spans="1:34" ht="14.25" customHeight="1" x14ac:dyDescent="0.25">
      <c r="A123" s="2"/>
      <c r="B123" s="17" t="s">
        <v>247</v>
      </c>
      <c r="C123" s="68" t="s">
        <v>407</v>
      </c>
      <c r="D123" s="21">
        <f>BDESC!B178</f>
        <v>8159.7846619576803</v>
      </c>
      <c r="E123" s="21">
        <f>BDESC!C178</f>
        <v>9590.141175369361</v>
      </c>
      <c r="F123" s="21">
        <f>BDESC!D178</f>
        <v>10612.34949398416</v>
      </c>
      <c r="G123" s="21">
        <f>BDESC!E178</f>
        <v>11815.209177927771</v>
      </c>
      <c r="H123" s="21">
        <f>BDESC!F178</f>
        <v>13025.079229262919</v>
      </c>
      <c r="I123" s="21">
        <f>BDESC!G178</f>
        <v>14225.586623489808</v>
      </c>
      <c r="J123" s="21">
        <f>BDESC!H178</f>
        <v>15367.578470353154</v>
      </c>
      <c r="K123" s="21">
        <f>BDESC!I178</f>
        <v>16606.22178150923</v>
      </c>
      <c r="L123" s="21">
        <f>BDESC!J178</f>
        <v>17788.120446661149</v>
      </c>
      <c r="M123" s="21">
        <f>BDESC!K178</f>
        <v>18972.208531123237</v>
      </c>
      <c r="N123" s="21">
        <f>BDESC!L178</f>
        <v>20154.408238974389</v>
      </c>
      <c r="O123" s="21">
        <f>BDESC!M178</f>
        <v>21357.616225708687</v>
      </c>
      <c r="P123" s="21">
        <f>BDESC!N178</f>
        <v>22526.492754947354</v>
      </c>
      <c r="Q123" s="21">
        <f>BDESC!O178</f>
        <v>23724.396160460485</v>
      </c>
      <c r="R123" s="21">
        <f>BDESC!P178</f>
        <v>24910.426103240112</v>
      </c>
      <c r="S123" s="21">
        <f>BDESC!Q178</f>
        <v>26110.851118859642</v>
      </c>
      <c r="T123" s="21">
        <f>BDESC!R178</f>
        <v>27311.56760857979</v>
      </c>
      <c r="U123" s="21">
        <f>BDESC!S178</f>
        <v>28506.140196762302</v>
      </c>
      <c r="V123" s="21">
        <f>BDESC!T178</f>
        <v>29699.709153960721</v>
      </c>
      <c r="W123" s="21">
        <f>BDESC!U178</f>
        <v>30893.778133823842</v>
      </c>
      <c r="X123" s="21">
        <f>BDESC!V178</f>
        <v>32092.111878938096</v>
      </c>
      <c r="Y123" s="21">
        <f>BDESC!W178</f>
        <v>33291.525779275005</v>
      </c>
      <c r="Z123" s="21">
        <f>BDESC!X178</f>
        <v>34493.244037651726</v>
      </c>
      <c r="AA123" s="21">
        <f>BDESC!Y178</f>
        <v>35676.996323786436</v>
      </c>
      <c r="AB123" s="21">
        <f>BDESC!Z178</f>
        <v>36875.284925089451</v>
      </c>
      <c r="AC123" s="21">
        <f>BDESC!AA178</f>
        <v>38070.916609652311</v>
      </c>
      <c r="AD123" s="21">
        <f>BDESC!AB178</f>
        <v>39270.819581921358</v>
      </c>
      <c r="AE123" s="21">
        <f>BDESC!AC178</f>
        <v>40471.753894568101</v>
      </c>
      <c r="AF123" s="21">
        <f>BDESC!AD178</f>
        <v>41667.539281331621</v>
      </c>
      <c r="AG123" s="21">
        <f>BDESC!AE178</f>
        <v>42854.665240547314</v>
      </c>
      <c r="AH123" s="21">
        <f>BDESC!AF178</f>
        <v>44042.750055108721</v>
      </c>
    </row>
    <row r="124" spans="1:34" ht="14.25" customHeight="1" x14ac:dyDescent="0.25">
      <c r="A124" s="2"/>
      <c r="B124" s="2"/>
      <c r="C124" s="68" t="s">
        <v>408</v>
      </c>
      <c r="D124" s="20">
        <f>BDESC!B179</f>
        <v>0</v>
      </c>
      <c r="E124" s="20">
        <f>BDESC!C179</f>
        <v>0</v>
      </c>
      <c r="F124" s="20">
        <f>BDESC!D179</f>
        <v>0</v>
      </c>
      <c r="G124" s="20">
        <f>BDESC!E179</f>
        <v>0</v>
      </c>
      <c r="H124" s="20">
        <f>BDESC!F179</f>
        <v>0</v>
      </c>
      <c r="I124" s="20">
        <f>BDESC!G179</f>
        <v>0</v>
      </c>
      <c r="J124" s="20">
        <f>BDESC!H179</f>
        <v>0</v>
      </c>
      <c r="K124" s="20">
        <f>BDESC!I179</f>
        <v>0</v>
      </c>
      <c r="L124" s="20">
        <f>BDESC!J179</f>
        <v>0</v>
      </c>
      <c r="M124" s="20">
        <f>BDESC!K179</f>
        <v>0</v>
      </c>
      <c r="N124" s="20">
        <f>BDESC!L179</f>
        <v>0</v>
      </c>
      <c r="O124" s="20">
        <f>BDESC!M179</f>
        <v>0</v>
      </c>
      <c r="P124" s="20">
        <f>BDESC!N179</f>
        <v>0</v>
      </c>
      <c r="Q124" s="20">
        <f>BDESC!O179</f>
        <v>0</v>
      </c>
      <c r="R124" s="20">
        <f>BDESC!P179</f>
        <v>0</v>
      </c>
      <c r="S124" s="20">
        <f>BDESC!Q179</f>
        <v>0</v>
      </c>
      <c r="T124" s="20">
        <f>BDESC!R179</f>
        <v>0</v>
      </c>
      <c r="U124" s="20">
        <f>BDESC!S179</f>
        <v>0</v>
      </c>
      <c r="V124" s="20">
        <f>BDESC!T179</f>
        <v>0</v>
      </c>
      <c r="W124" s="20">
        <f>BDESC!U179</f>
        <v>0</v>
      </c>
      <c r="X124" s="20">
        <f>BDESC!V179</f>
        <v>0</v>
      </c>
      <c r="Y124" s="20">
        <f>BDESC!W179</f>
        <v>0</v>
      </c>
      <c r="Z124" s="20">
        <f>BDESC!X179</f>
        <v>0</v>
      </c>
      <c r="AA124" s="20">
        <f>BDESC!Y179</f>
        <v>0</v>
      </c>
      <c r="AB124" s="20">
        <f>BDESC!Z179</f>
        <v>0</v>
      </c>
      <c r="AC124" s="20">
        <f>BDESC!AA179</f>
        <v>0</v>
      </c>
      <c r="AD124" s="20">
        <f>BDESC!AB179</f>
        <v>0</v>
      </c>
      <c r="AE124" s="20">
        <f>BDESC!AC179</f>
        <v>0</v>
      </c>
      <c r="AF124" s="20">
        <f>BDESC!AD179</f>
        <v>0</v>
      </c>
      <c r="AG124" s="20">
        <f>BDESC!AE179</f>
        <v>0</v>
      </c>
      <c r="AH124" s="20">
        <f>BDESC!AF179</f>
        <v>0</v>
      </c>
    </row>
    <row r="125" spans="1:34" ht="14.25" customHeight="1" x14ac:dyDescent="0.25">
      <c r="A125" s="2"/>
      <c r="B125" s="2"/>
      <c r="C125" s="68" t="s">
        <v>409</v>
      </c>
      <c r="D125" s="20">
        <f>BDESC!B180</f>
        <v>0</v>
      </c>
      <c r="E125" s="20">
        <f>BDESC!C180</f>
        <v>0</v>
      </c>
      <c r="F125" s="20">
        <f>BDESC!D180</f>
        <v>0</v>
      </c>
      <c r="G125" s="20">
        <f>BDESC!E180</f>
        <v>0</v>
      </c>
      <c r="H125" s="20">
        <f>BDESC!F180</f>
        <v>0</v>
      </c>
      <c r="I125" s="20">
        <f>BDESC!G180</f>
        <v>0</v>
      </c>
      <c r="J125" s="20">
        <f>BDESC!H180</f>
        <v>0</v>
      </c>
      <c r="K125" s="20">
        <f>BDESC!I180</f>
        <v>0</v>
      </c>
      <c r="L125" s="20">
        <f>BDESC!J180</f>
        <v>0</v>
      </c>
      <c r="M125" s="20">
        <f>BDESC!K180</f>
        <v>0</v>
      </c>
      <c r="N125" s="20">
        <f>BDESC!L180</f>
        <v>0</v>
      </c>
      <c r="O125" s="20">
        <f>BDESC!M180</f>
        <v>0</v>
      </c>
      <c r="P125" s="20">
        <f>BDESC!N180</f>
        <v>0</v>
      </c>
      <c r="Q125" s="20">
        <f>BDESC!O180</f>
        <v>0</v>
      </c>
      <c r="R125" s="20">
        <f>BDESC!P180</f>
        <v>0</v>
      </c>
      <c r="S125" s="20">
        <f>BDESC!Q180</f>
        <v>0</v>
      </c>
      <c r="T125" s="20">
        <f>BDESC!R180</f>
        <v>0</v>
      </c>
      <c r="U125" s="20">
        <f>BDESC!S180</f>
        <v>0</v>
      </c>
      <c r="V125" s="20">
        <f>BDESC!T180</f>
        <v>0</v>
      </c>
      <c r="W125" s="20">
        <f>BDESC!U180</f>
        <v>0</v>
      </c>
      <c r="X125" s="20">
        <f>BDESC!V180</f>
        <v>0</v>
      </c>
      <c r="Y125" s="20">
        <f>BDESC!W180</f>
        <v>0</v>
      </c>
      <c r="Z125" s="20">
        <f>BDESC!X180</f>
        <v>0</v>
      </c>
      <c r="AA125" s="20">
        <f>BDESC!Y180</f>
        <v>0</v>
      </c>
      <c r="AB125" s="20">
        <f>BDESC!Z180</f>
        <v>0</v>
      </c>
      <c r="AC125" s="20">
        <f>BDESC!AA180</f>
        <v>0</v>
      </c>
      <c r="AD125" s="20">
        <f>BDESC!AB180</f>
        <v>0</v>
      </c>
      <c r="AE125" s="20">
        <f>BDESC!AC180</f>
        <v>0</v>
      </c>
      <c r="AF125" s="20">
        <f>BDESC!AD180</f>
        <v>0</v>
      </c>
      <c r="AG125" s="20">
        <f>BDESC!AE180</f>
        <v>0</v>
      </c>
      <c r="AH125" s="20">
        <f>BDESC!AF180</f>
        <v>0</v>
      </c>
    </row>
    <row r="126" spans="1:34" ht="14.25" customHeight="1" x14ac:dyDescent="0.25">
      <c r="A126" s="2"/>
      <c r="B126" s="2"/>
      <c r="C126" s="68" t="s">
        <v>410</v>
      </c>
      <c r="D126" s="20">
        <f>BDESC!B181</f>
        <v>0</v>
      </c>
      <c r="E126" s="20">
        <f>BDESC!C181</f>
        <v>0</v>
      </c>
      <c r="F126" s="20">
        <f>BDESC!D181</f>
        <v>0</v>
      </c>
      <c r="G126" s="20">
        <f>BDESC!E181</f>
        <v>0</v>
      </c>
      <c r="H126" s="20">
        <f>BDESC!F181</f>
        <v>0</v>
      </c>
      <c r="I126" s="20">
        <f>BDESC!G181</f>
        <v>0</v>
      </c>
      <c r="J126" s="20">
        <f>BDESC!H181</f>
        <v>0</v>
      </c>
      <c r="K126" s="20">
        <f>BDESC!I181</f>
        <v>0</v>
      </c>
      <c r="L126" s="20">
        <f>BDESC!J181</f>
        <v>0</v>
      </c>
      <c r="M126" s="20">
        <f>BDESC!K181</f>
        <v>0</v>
      </c>
      <c r="N126" s="20">
        <f>BDESC!L181</f>
        <v>0</v>
      </c>
      <c r="O126" s="20">
        <f>BDESC!M181</f>
        <v>0</v>
      </c>
      <c r="P126" s="20">
        <f>BDESC!N181</f>
        <v>0</v>
      </c>
      <c r="Q126" s="20">
        <f>BDESC!O181</f>
        <v>0</v>
      </c>
      <c r="R126" s="20">
        <f>BDESC!P181</f>
        <v>0</v>
      </c>
      <c r="S126" s="20">
        <f>BDESC!Q181</f>
        <v>0</v>
      </c>
      <c r="T126" s="20">
        <f>BDESC!R181</f>
        <v>0</v>
      </c>
      <c r="U126" s="20">
        <f>BDESC!S181</f>
        <v>0</v>
      </c>
      <c r="V126" s="20">
        <f>BDESC!T181</f>
        <v>0</v>
      </c>
      <c r="W126" s="20">
        <f>BDESC!U181</f>
        <v>0</v>
      </c>
      <c r="X126" s="20">
        <f>BDESC!V181</f>
        <v>0</v>
      </c>
      <c r="Y126" s="20">
        <f>BDESC!W181</f>
        <v>0</v>
      </c>
      <c r="Z126" s="20">
        <f>BDESC!X181</f>
        <v>0</v>
      </c>
      <c r="AA126" s="20">
        <f>BDESC!Y181</f>
        <v>0</v>
      </c>
      <c r="AB126" s="20">
        <f>BDESC!Z181</f>
        <v>0</v>
      </c>
      <c r="AC126" s="20">
        <f>BDESC!AA181</f>
        <v>0</v>
      </c>
      <c r="AD126" s="20">
        <f>BDESC!AB181</f>
        <v>0</v>
      </c>
      <c r="AE126" s="20">
        <f>BDESC!AC181</f>
        <v>0</v>
      </c>
      <c r="AF126" s="20">
        <f>BDESC!AD181</f>
        <v>0</v>
      </c>
      <c r="AG126" s="20">
        <f>BDESC!AE181</f>
        <v>0</v>
      </c>
      <c r="AH126" s="20">
        <f>BDESC!AF181</f>
        <v>0</v>
      </c>
    </row>
    <row r="127" spans="1:34" ht="14.25" customHeight="1" x14ac:dyDescent="0.25">
      <c r="A127" s="2"/>
      <c r="B127" s="17" t="s">
        <v>243</v>
      </c>
      <c r="C127" s="68" t="s">
        <v>411</v>
      </c>
      <c r="D127" s="21">
        <f>BDESC!B182</f>
        <v>0.14227603320810533</v>
      </c>
      <c r="E127" s="21">
        <f>BDESC!C182</f>
        <v>0.14253313340210005</v>
      </c>
      <c r="F127" s="21">
        <f>BDESC!D182</f>
        <v>0.1433886299906475</v>
      </c>
      <c r="G127" s="21">
        <f>BDESC!E182</f>
        <v>0.15204296325591979</v>
      </c>
      <c r="H127" s="21">
        <f>BDESC!F182</f>
        <v>0.15987828731552134</v>
      </c>
      <c r="I127" s="21">
        <f>BDESC!G182</f>
        <v>0.1618175447286285</v>
      </c>
      <c r="J127" s="21">
        <f>BDESC!H182</f>
        <v>0.16535633476947628</v>
      </c>
      <c r="K127" s="21">
        <f>BDESC!I182</f>
        <v>0.16557408322739689</v>
      </c>
      <c r="L127" s="21">
        <f>BDESC!J182</f>
        <v>0.16974789544333221</v>
      </c>
      <c r="M127" s="21">
        <f>BDESC!K182</f>
        <v>0.17242577801747672</v>
      </c>
      <c r="N127" s="21">
        <f>BDESC!L182</f>
        <v>0.17852004811608882</v>
      </c>
      <c r="O127" s="21">
        <f>BDESC!M182</f>
        <v>0.18072985105121611</v>
      </c>
      <c r="P127" s="21">
        <f>BDESC!N182</f>
        <v>0.18785541307114348</v>
      </c>
      <c r="Q127" s="21">
        <f>BDESC!O182</f>
        <v>0.18830103212823759</v>
      </c>
      <c r="R127" s="21">
        <f>BDESC!P182</f>
        <v>0.19333838383269336</v>
      </c>
      <c r="S127" s="21">
        <f>BDESC!Q182</f>
        <v>0.19303961904702488</v>
      </c>
      <c r="T127" s="21">
        <f>BDESC!R182</f>
        <v>0.1925124045079627</v>
      </c>
      <c r="U127" s="21">
        <f>BDESC!S182</f>
        <v>0.19494201112216206</v>
      </c>
      <c r="V127" s="21">
        <f>BDESC!T182</f>
        <v>0.19700146124853224</v>
      </c>
      <c r="W127" s="21">
        <f>BDESC!U182</f>
        <v>0.1988039509456582</v>
      </c>
      <c r="X127" s="21">
        <f>BDESC!V182</f>
        <v>0.19939740916110796</v>
      </c>
      <c r="Y127" s="21">
        <f>BDESC!W182</f>
        <v>0.19967136120378212</v>
      </c>
      <c r="Z127" s="21">
        <f>BDESC!X182</f>
        <v>0.19885275693936325</v>
      </c>
      <c r="AA127" s="21">
        <f>BDESC!Y182</f>
        <v>0.20354714006122571</v>
      </c>
      <c r="AB127" s="21">
        <f>BDESC!Z182</f>
        <v>0.20392743639764241</v>
      </c>
      <c r="AC127" s="21">
        <f>BDESC!AA182</f>
        <v>0.205194097738367</v>
      </c>
      <c r="AD127" s="21">
        <f>BDESC!AB182</f>
        <v>0.20528927000050201</v>
      </c>
      <c r="AE127" s="21">
        <f>BDESC!AC182</f>
        <v>0.20485861337303488</v>
      </c>
      <c r="AF127" s="21">
        <f>BDESC!AD182</f>
        <v>0.20602423458281455</v>
      </c>
      <c r="AG127" s="21">
        <f>BDESC!AE182</f>
        <v>0.20942567724435304</v>
      </c>
      <c r="AH127" s="21">
        <f>BDESC!AF182</f>
        <v>0.21252585614434646</v>
      </c>
    </row>
    <row r="128" spans="1:34" ht="14.25" customHeight="1" x14ac:dyDescent="0.25">
      <c r="A128" s="2"/>
      <c r="B128" s="2"/>
      <c r="C128" s="68" t="s">
        <v>412</v>
      </c>
      <c r="D128" s="20">
        <f>BDESC!B183</f>
        <v>0</v>
      </c>
      <c r="E128" s="20">
        <f>BDESC!C183</f>
        <v>0</v>
      </c>
      <c r="F128" s="20">
        <f>BDESC!D183</f>
        <v>0</v>
      </c>
      <c r="G128" s="20">
        <f>BDESC!E183</f>
        <v>0</v>
      </c>
      <c r="H128" s="20">
        <f>BDESC!F183</f>
        <v>0</v>
      </c>
      <c r="I128" s="20">
        <f>BDESC!G183</f>
        <v>0</v>
      </c>
      <c r="J128" s="20">
        <f>BDESC!H183</f>
        <v>0</v>
      </c>
      <c r="K128" s="20">
        <f>BDESC!I183</f>
        <v>0</v>
      </c>
      <c r="L128" s="20">
        <f>BDESC!J183</f>
        <v>0</v>
      </c>
      <c r="M128" s="20">
        <f>BDESC!K183</f>
        <v>0</v>
      </c>
      <c r="N128" s="20">
        <f>BDESC!L183</f>
        <v>0</v>
      </c>
      <c r="O128" s="20">
        <f>BDESC!M183</f>
        <v>0</v>
      </c>
      <c r="P128" s="20">
        <f>BDESC!N183</f>
        <v>0</v>
      </c>
      <c r="Q128" s="20">
        <f>BDESC!O183</f>
        <v>0</v>
      </c>
      <c r="R128" s="20">
        <f>BDESC!P183</f>
        <v>0</v>
      </c>
      <c r="S128" s="20">
        <f>BDESC!Q183</f>
        <v>0</v>
      </c>
      <c r="T128" s="20">
        <f>BDESC!R183</f>
        <v>0</v>
      </c>
      <c r="U128" s="20">
        <f>BDESC!S183</f>
        <v>0</v>
      </c>
      <c r="V128" s="20">
        <f>BDESC!T183</f>
        <v>0</v>
      </c>
      <c r="W128" s="20">
        <f>BDESC!U183</f>
        <v>0</v>
      </c>
      <c r="X128" s="20">
        <f>BDESC!V183</f>
        <v>0</v>
      </c>
      <c r="Y128" s="20">
        <f>BDESC!W183</f>
        <v>0</v>
      </c>
      <c r="Z128" s="20">
        <f>BDESC!X183</f>
        <v>0</v>
      </c>
      <c r="AA128" s="20">
        <f>BDESC!Y183</f>
        <v>0</v>
      </c>
      <c r="AB128" s="20">
        <f>BDESC!Z183</f>
        <v>0</v>
      </c>
      <c r="AC128" s="20">
        <f>BDESC!AA183</f>
        <v>0</v>
      </c>
      <c r="AD128" s="20">
        <f>BDESC!AB183</f>
        <v>0</v>
      </c>
      <c r="AE128" s="20">
        <f>BDESC!AC183</f>
        <v>0</v>
      </c>
      <c r="AF128" s="20">
        <f>BDESC!AD183</f>
        <v>0</v>
      </c>
      <c r="AG128" s="20">
        <f>BDESC!AE183</f>
        <v>0</v>
      </c>
      <c r="AH128" s="20">
        <f>BDESC!AF183</f>
        <v>0</v>
      </c>
    </row>
    <row r="129" spans="1:34" ht="14.25" customHeight="1" x14ac:dyDescent="0.25">
      <c r="A129" s="2"/>
      <c r="B129" s="2"/>
      <c r="C129" s="68" t="s">
        <v>413</v>
      </c>
      <c r="D129" s="20">
        <f>BDESC!B184</f>
        <v>0</v>
      </c>
      <c r="E129" s="20">
        <f>BDESC!C184</f>
        <v>0</v>
      </c>
      <c r="F129" s="20">
        <f>BDESC!D184</f>
        <v>0</v>
      </c>
      <c r="G129" s="20">
        <f>BDESC!E184</f>
        <v>0</v>
      </c>
      <c r="H129" s="20">
        <f>BDESC!F184</f>
        <v>0</v>
      </c>
      <c r="I129" s="20">
        <f>BDESC!G184</f>
        <v>0</v>
      </c>
      <c r="J129" s="20">
        <f>BDESC!H184</f>
        <v>0</v>
      </c>
      <c r="K129" s="20">
        <f>BDESC!I184</f>
        <v>0</v>
      </c>
      <c r="L129" s="20">
        <f>BDESC!J184</f>
        <v>0</v>
      </c>
      <c r="M129" s="20">
        <f>BDESC!K184</f>
        <v>0</v>
      </c>
      <c r="N129" s="20">
        <f>BDESC!L184</f>
        <v>0</v>
      </c>
      <c r="O129" s="20">
        <f>BDESC!M184</f>
        <v>0</v>
      </c>
      <c r="P129" s="20">
        <f>BDESC!N184</f>
        <v>0</v>
      </c>
      <c r="Q129" s="20">
        <f>BDESC!O184</f>
        <v>0</v>
      </c>
      <c r="R129" s="20">
        <f>BDESC!P184</f>
        <v>0</v>
      </c>
      <c r="S129" s="20">
        <f>BDESC!Q184</f>
        <v>0</v>
      </c>
      <c r="T129" s="20">
        <f>BDESC!R184</f>
        <v>0</v>
      </c>
      <c r="U129" s="20">
        <f>BDESC!S184</f>
        <v>0</v>
      </c>
      <c r="V129" s="20">
        <f>BDESC!T184</f>
        <v>0</v>
      </c>
      <c r="W129" s="20">
        <f>BDESC!U184</f>
        <v>0</v>
      </c>
      <c r="X129" s="20">
        <f>BDESC!V184</f>
        <v>0</v>
      </c>
      <c r="Y129" s="20">
        <f>BDESC!W184</f>
        <v>0</v>
      </c>
      <c r="Z129" s="20">
        <f>BDESC!X184</f>
        <v>0</v>
      </c>
      <c r="AA129" s="20">
        <f>BDESC!Y184</f>
        <v>0</v>
      </c>
      <c r="AB129" s="20">
        <f>BDESC!Z184</f>
        <v>0</v>
      </c>
      <c r="AC129" s="20">
        <f>BDESC!AA184</f>
        <v>0</v>
      </c>
      <c r="AD129" s="20">
        <f>BDESC!AB184</f>
        <v>0</v>
      </c>
      <c r="AE129" s="20">
        <f>BDESC!AC184</f>
        <v>0</v>
      </c>
      <c r="AF129" s="20">
        <f>BDESC!AD184</f>
        <v>0</v>
      </c>
      <c r="AG129" s="20">
        <f>BDESC!AE184</f>
        <v>0</v>
      </c>
      <c r="AH129" s="20">
        <f>BDESC!AF184</f>
        <v>0</v>
      </c>
    </row>
    <row r="130" spans="1:34" ht="14.25" customHeight="1" x14ac:dyDescent="0.25">
      <c r="A130" s="2"/>
      <c r="B130" s="2"/>
      <c r="C130" s="68" t="s">
        <v>414</v>
      </c>
      <c r="D130" s="20">
        <f>BDESC!B185</f>
        <v>0</v>
      </c>
      <c r="E130" s="20">
        <f>BDESC!C185</f>
        <v>0</v>
      </c>
      <c r="F130" s="20">
        <f>BDESC!D185</f>
        <v>0</v>
      </c>
      <c r="G130" s="20">
        <f>BDESC!E185</f>
        <v>0</v>
      </c>
      <c r="H130" s="20">
        <f>BDESC!F185</f>
        <v>0</v>
      </c>
      <c r="I130" s="20">
        <f>BDESC!G185</f>
        <v>0</v>
      </c>
      <c r="J130" s="20">
        <f>BDESC!H185</f>
        <v>0</v>
      </c>
      <c r="K130" s="20">
        <f>BDESC!I185</f>
        <v>0</v>
      </c>
      <c r="L130" s="20">
        <f>BDESC!J185</f>
        <v>0</v>
      </c>
      <c r="M130" s="20">
        <f>BDESC!K185</f>
        <v>0</v>
      </c>
      <c r="N130" s="20">
        <f>BDESC!L185</f>
        <v>0</v>
      </c>
      <c r="O130" s="20">
        <f>BDESC!M185</f>
        <v>0</v>
      </c>
      <c r="P130" s="20">
        <f>BDESC!N185</f>
        <v>0</v>
      </c>
      <c r="Q130" s="20">
        <f>BDESC!O185</f>
        <v>0</v>
      </c>
      <c r="R130" s="20">
        <f>BDESC!P185</f>
        <v>0</v>
      </c>
      <c r="S130" s="20">
        <f>BDESC!Q185</f>
        <v>0</v>
      </c>
      <c r="T130" s="20">
        <f>BDESC!R185</f>
        <v>0</v>
      </c>
      <c r="U130" s="20">
        <f>BDESC!S185</f>
        <v>0</v>
      </c>
      <c r="V130" s="20">
        <f>BDESC!T185</f>
        <v>0</v>
      </c>
      <c r="W130" s="20">
        <f>BDESC!U185</f>
        <v>0</v>
      </c>
      <c r="X130" s="20">
        <f>BDESC!V185</f>
        <v>0</v>
      </c>
      <c r="Y130" s="20">
        <f>BDESC!W185</f>
        <v>0</v>
      </c>
      <c r="Z130" s="20">
        <f>BDESC!X185</f>
        <v>0</v>
      </c>
      <c r="AA130" s="20">
        <f>BDESC!Y185</f>
        <v>0</v>
      </c>
      <c r="AB130" s="20">
        <f>BDESC!Z185</f>
        <v>0</v>
      </c>
      <c r="AC130" s="20">
        <f>BDESC!AA185</f>
        <v>0</v>
      </c>
      <c r="AD130" s="20">
        <f>BDESC!AB185</f>
        <v>0</v>
      </c>
      <c r="AE130" s="20">
        <f>BDESC!AC185</f>
        <v>0</v>
      </c>
      <c r="AF130" s="20">
        <f>BDESC!AD185</f>
        <v>0</v>
      </c>
      <c r="AG130" s="20">
        <f>BDESC!AE185</f>
        <v>0</v>
      </c>
      <c r="AH130" s="20">
        <f>BDESC!AF185</f>
        <v>0</v>
      </c>
    </row>
    <row r="131" spans="1:34" ht="14.25" customHeight="1" x14ac:dyDescent="0.25">
      <c r="A131" s="2"/>
      <c r="B131" s="2"/>
      <c r="C131" s="68" t="s">
        <v>415</v>
      </c>
      <c r="D131" s="20">
        <f>BDESC!B186</f>
        <v>0</v>
      </c>
      <c r="E131" s="20">
        <f>BDESC!C186</f>
        <v>0</v>
      </c>
      <c r="F131" s="20">
        <f>BDESC!D186</f>
        <v>0</v>
      </c>
      <c r="G131" s="20">
        <f>BDESC!E186</f>
        <v>0</v>
      </c>
      <c r="H131" s="20">
        <f>BDESC!F186</f>
        <v>0</v>
      </c>
      <c r="I131" s="20">
        <f>BDESC!G186</f>
        <v>0</v>
      </c>
      <c r="J131" s="20">
        <f>BDESC!H186</f>
        <v>0</v>
      </c>
      <c r="K131" s="20">
        <f>BDESC!I186</f>
        <v>0</v>
      </c>
      <c r="L131" s="20">
        <f>BDESC!J186</f>
        <v>0</v>
      </c>
      <c r="M131" s="20">
        <f>BDESC!K186</f>
        <v>0</v>
      </c>
      <c r="N131" s="20">
        <f>BDESC!L186</f>
        <v>0</v>
      </c>
      <c r="O131" s="20">
        <f>BDESC!M186</f>
        <v>0</v>
      </c>
      <c r="P131" s="20">
        <f>BDESC!N186</f>
        <v>0</v>
      </c>
      <c r="Q131" s="20">
        <f>BDESC!O186</f>
        <v>0</v>
      </c>
      <c r="R131" s="20">
        <f>BDESC!P186</f>
        <v>0</v>
      </c>
      <c r="S131" s="20">
        <f>BDESC!Q186</f>
        <v>0</v>
      </c>
      <c r="T131" s="20">
        <f>BDESC!R186</f>
        <v>0</v>
      </c>
      <c r="U131" s="20">
        <f>BDESC!S186</f>
        <v>0</v>
      </c>
      <c r="V131" s="20">
        <f>BDESC!T186</f>
        <v>0</v>
      </c>
      <c r="W131" s="20">
        <f>BDESC!U186</f>
        <v>0</v>
      </c>
      <c r="X131" s="20">
        <f>BDESC!V186</f>
        <v>0</v>
      </c>
      <c r="Y131" s="20">
        <f>BDESC!W186</f>
        <v>0</v>
      </c>
      <c r="Z131" s="20">
        <f>BDESC!X186</f>
        <v>0</v>
      </c>
      <c r="AA131" s="20">
        <f>BDESC!Y186</f>
        <v>0</v>
      </c>
      <c r="AB131" s="20">
        <f>BDESC!Z186</f>
        <v>0</v>
      </c>
      <c r="AC131" s="20">
        <f>BDESC!AA186</f>
        <v>0</v>
      </c>
      <c r="AD131" s="20">
        <f>BDESC!AB186</f>
        <v>0</v>
      </c>
      <c r="AE131" s="20">
        <f>BDESC!AC186</f>
        <v>0</v>
      </c>
      <c r="AF131" s="20">
        <f>BDESC!AD186</f>
        <v>0</v>
      </c>
      <c r="AG131" s="20">
        <f>BDESC!AE186</f>
        <v>0</v>
      </c>
      <c r="AH131" s="20">
        <f>BDESC!AF186</f>
        <v>0</v>
      </c>
    </row>
    <row r="132" spans="1:34" ht="14.25" customHeight="1" x14ac:dyDescent="0.25">
      <c r="A132" s="2"/>
      <c r="B132" s="2"/>
      <c r="C132" s="68" t="s">
        <v>416</v>
      </c>
      <c r="D132" s="20">
        <f>BDESC!B187</f>
        <v>0</v>
      </c>
      <c r="E132" s="20">
        <f>BDESC!C187</f>
        <v>0</v>
      </c>
      <c r="F132" s="20">
        <f>BDESC!D187</f>
        <v>0</v>
      </c>
      <c r="G132" s="20">
        <f>BDESC!E187</f>
        <v>0</v>
      </c>
      <c r="H132" s="20">
        <f>BDESC!F187</f>
        <v>0</v>
      </c>
      <c r="I132" s="20">
        <f>BDESC!G187</f>
        <v>0</v>
      </c>
      <c r="J132" s="20">
        <f>BDESC!H187</f>
        <v>0</v>
      </c>
      <c r="K132" s="20">
        <f>BDESC!I187</f>
        <v>0</v>
      </c>
      <c r="L132" s="20">
        <f>BDESC!J187</f>
        <v>0</v>
      </c>
      <c r="M132" s="20">
        <f>BDESC!K187</f>
        <v>0</v>
      </c>
      <c r="N132" s="20">
        <f>BDESC!L187</f>
        <v>0</v>
      </c>
      <c r="O132" s="20">
        <f>BDESC!M187</f>
        <v>0</v>
      </c>
      <c r="P132" s="20">
        <f>BDESC!N187</f>
        <v>0</v>
      </c>
      <c r="Q132" s="20">
        <f>BDESC!O187</f>
        <v>0</v>
      </c>
      <c r="R132" s="20">
        <f>BDESC!P187</f>
        <v>0</v>
      </c>
      <c r="S132" s="20">
        <f>BDESC!Q187</f>
        <v>0</v>
      </c>
      <c r="T132" s="20">
        <f>BDESC!R187</f>
        <v>0</v>
      </c>
      <c r="U132" s="20">
        <f>BDESC!S187</f>
        <v>0</v>
      </c>
      <c r="V132" s="20">
        <f>BDESC!T187</f>
        <v>0</v>
      </c>
      <c r="W132" s="20">
        <f>BDESC!U187</f>
        <v>0</v>
      </c>
      <c r="X132" s="20">
        <f>BDESC!V187</f>
        <v>0</v>
      </c>
      <c r="Y132" s="20">
        <f>BDESC!W187</f>
        <v>0</v>
      </c>
      <c r="Z132" s="20">
        <f>BDESC!X187</f>
        <v>0</v>
      </c>
      <c r="AA132" s="20">
        <f>BDESC!Y187</f>
        <v>0</v>
      </c>
      <c r="AB132" s="20">
        <f>BDESC!Z187</f>
        <v>0</v>
      </c>
      <c r="AC132" s="20">
        <f>BDESC!AA187</f>
        <v>0</v>
      </c>
      <c r="AD132" s="20">
        <f>BDESC!AB187</f>
        <v>0</v>
      </c>
      <c r="AE132" s="20">
        <f>BDESC!AC187</f>
        <v>0</v>
      </c>
      <c r="AF132" s="20">
        <f>BDESC!AD187</f>
        <v>0</v>
      </c>
      <c r="AG132" s="20">
        <f>BDESC!AE187</f>
        <v>0</v>
      </c>
      <c r="AH132" s="20">
        <f>BDESC!AF187</f>
        <v>0</v>
      </c>
    </row>
    <row r="133" spans="1:34" ht="14.25" customHeight="1" x14ac:dyDescent="0.25">
      <c r="A133" s="2"/>
      <c r="B133" s="2"/>
      <c r="C133" s="68" t="s">
        <v>417</v>
      </c>
      <c r="D133" s="20">
        <f>BDESC!B188</f>
        <v>0</v>
      </c>
      <c r="E133" s="20">
        <f>BDESC!C188</f>
        <v>0</v>
      </c>
      <c r="F133" s="20">
        <f>BDESC!D188</f>
        <v>0</v>
      </c>
      <c r="G133" s="20">
        <f>BDESC!E188</f>
        <v>0</v>
      </c>
      <c r="H133" s="20">
        <f>BDESC!F188</f>
        <v>0</v>
      </c>
      <c r="I133" s="20">
        <f>BDESC!G188</f>
        <v>0</v>
      </c>
      <c r="J133" s="20">
        <f>BDESC!H188</f>
        <v>0</v>
      </c>
      <c r="K133" s="20">
        <f>BDESC!I188</f>
        <v>0</v>
      </c>
      <c r="L133" s="20">
        <f>BDESC!J188</f>
        <v>0</v>
      </c>
      <c r="M133" s="20">
        <f>BDESC!K188</f>
        <v>0</v>
      </c>
      <c r="N133" s="20">
        <f>BDESC!L188</f>
        <v>0</v>
      </c>
      <c r="O133" s="20">
        <f>BDESC!M188</f>
        <v>0</v>
      </c>
      <c r="P133" s="20">
        <f>BDESC!N188</f>
        <v>0</v>
      </c>
      <c r="Q133" s="20">
        <f>BDESC!O188</f>
        <v>0</v>
      </c>
      <c r="R133" s="20">
        <f>BDESC!P188</f>
        <v>0</v>
      </c>
      <c r="S133" s="20">
        <f>BDESC!Q188</f>
        <v>0</v>
      </c>
      <c r="T133" s="20">
        <f>BDESC!R188</f>
        <v>0</v>
      </c>
      <c r="U133" s="20">
        <f>BDESC!S188</f>
        <v>0</v>
      </c>
      <c r="V133" s="20">
        <f>BDESC!T188</f>
        <v>0</v>
      </c>
      <c r="W133" s="20">
        <f>BDESC!U188</f>
        <v>0</v>
      </c>
      <c r="X133" s="20">
        <f>BDESC!V188</f>
        <v>0</v>
      </c>
      <c r="Y133" s="20">
        <f>BDESC!W188</f>
        <v>0</v>
      </c>
      <c r="Z133" s="20">
        <f>BDESC!X188</f>
        <v>0</v>
      </c>
      <c r="AA133" s="20">
        <f>BDESC!Y188</f>
        <v>0</v>
      </c>
      <c r="AB133" s="20">
        <f>BDESC!Z188</f>
        <v>0</v>
      </c>
      <c r="AC133" s="20">
        <f>BDESC!AA188</f>
        <v>0</v>
      </c>
      <c r="AD133" s="20">
        <f>BDESC!AB188</f>
        <v>0</v>
      </c>
      <c r="AE133" s="20">
        <f>BDESC!AC188</f>
        <v>0</v>
      </c>
      <c r="AF133" s="20">
        <f>BDESC!AD188</f>
        <v>0</v>
      </c>
      <c r="AG133" s="20">
        <f>BDESC!AE188</f>
        <v>0</v>
      </c>
      <c r="AH133" s="20">
        <f>BDESC!AF188</f>
        <v>0</v>
      </c>
    </row>
    <row r="134" spans="1:34" s="122" customFormat="1" ht="14.25" customHeight="1" x14ac:dyDescent="0.25">
      <c r="A134" s="120"/>
      <c r="B134" s="120"/>
      <c r="C134" s="68" t="s">
        <v>543</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row>
    <row r="135" spans="1:34" s="122" customFormat="1" ht="14.25" customHeight="1" x14ac:dyDescent="0.25">
      <c r="A135" s="120"/>
      <c r="B135" s="120"/>
      <c r="C135" s="68" t="s">
        <v>544</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row>
    <row r="136" spans="1:34" s="122" customFormat="1" ht="14.25" customHeight="1" x14ac:dyDescent="0.25">
      <c r="A136" s="120"/>
      <c r="B136" s="120"/>
      <c r="C136" s="68" t="s">
        <v>545</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row>
    <row r="137" spans="1:34" s="122" customFormat="1" ht="14.25" customHeight="1" x14ac:dyDescent="0.25">
      <c r="A137" s="120"/>
      <c r="B137" s="120"/>
      <c r="C137" s="68" t="s">
        <v>546</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row>
    <row r="138" spans="1:34" s="122" customFormat="1" ht="14.25" customHeight="1" x14ac:dyDescent="0.25">
      <c r="A138" s="120"/>
      <c r="B138" s="120"/>
      <c r="C138" s="68" t="s">
        <v>547</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row>
    <row r="139" spans="1:34" s="122" customFormat="1" ht="14.25" customHeight="1" x14ac:dyDescent="0.25">
      <c r="A139" s="120"/>
      <c r="B139" s="120"/>
      <c r="C139" s="68" t="s">
        <v>548</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row>
    <row r="140" spans="1:34" ht="14.25" customHeight="1" x14ac:dyDescent="0.25">
      <c r="A140" s="2"/>
      <c r="B140" s="2"/>
      <c r="C140" s="68" t="s">
        <v>549</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row>
    <row r="141" spans="1:34" s="122" customFormat="1" ht="14.25" customHeight="1" x14ac:dyDescent="0.25">
      <c r="A141" s="120"/>
      <c r="B141" s="120"/>
      <c r="C141" s="68"/>
      <c r="D141" s="121"/>
      <c r="E141" s="121"/>
      <c r="F141" s="121"/>
      <c r="G141" s="121"/>
      <c r="H141" s="121"/>
      <c r="I141" s="121"/>
      <c r="J141" s="121"/>
      <c r="K141" s="121"/>
      <c r="L141" s="121"/>
      <c r="M141" s="121"/>
      <c r="N141" s="121"/>
      <c r="O141" s="121"/>
      <c r="P141" s="121"/>
      <c r="Q141" s="121"/>
      <c r="R141" s="121"/>
      <c r="S141" s="121"/>
      <c r="T141" s="121"/>
      <c r="U141" s="121"/>
      <c r="V141" s="121"/>
      <c r="W141" s="121"/>
      <c r="X141" s="121"/>
      <c r="Y141" s="121"/>
      <c r="Z141" s="121"/>
      <c r="AA141" s="121"/>
      <c r="AB141" s="121"/>
      <c r="AC141" s="121"/>
      <c r="AD141" s="121"/>
      <c r="AE141" s="121"/>
      <c r="AF141" s="121"/>
      <c r="AG141" s="121"/>
      <c r="AH141" s="121"/>
    </row>
    <row r="142" spans="1:34" ht="14.25" customHeight="1" x14ac:dyDescent="0.25">
      <c r="A142" s="2"/>
      <c r="B142" s="19" t="s">
        <v>526</v>
      </c>
      <c r="C142" s="2"/>
    </row>
    <row r="143" spans="1:34" ht="14.25" customHeight="1" x14ac:dyDescent="0.25">
      <c r="A143" s="2"/>
      <c r="B143" s="1" t="s">
        <v>424</v>
      </c>
      <c r="C143" s="2"/>
    </row>
    <row r="144" spans="1:34" ht="14.25" customHeight="1" x14ac:dyDescent="0.25">
      <c r="A144" s="2"/>
      <c r="B144" s="2"/>
      <c r="C144" s="1" t="s">
        <v>401</v>
      </c>
      <c r="D144" s="7">
        <v>2020</v>
      </c>
      <c r="E144" s="7">
        <v>2021</v>
      </c>
      <c r="F144" s="7">
        <v>2022</v>
      </c>
      <c r="G144" s="7">
        <v>2023</v>
      </c>
      <c r="H144" s="7">
        <v>2024</v>
      </c>
      <c r="I144" s="7">
        <v>2025</v>
      </c>
      <c r="J144" s="7">
        <v>2026</v>
      </c>
      <c r="K144" s="7">
        <v>2027</v>
      </c>
      <c r="L144" s="7">
        <v>2028</v>
      </c>
      <c r="M144" s="7">
        <v>2029</v>
      </c>
      <c r="N144" s="7">
        <v>2030</v>
      </c>
      <c r="O144" s="7">
        <v>2031</v>
      </c>
      <c r="P144" s="7">
        <v>2032</v>
      </c>
      <c r="Q144" s="7">
        <v>2033</v>
      </c>
      <c r="R144" s="7">
        <v>2034</v>
      </c>
      <c r="S144" s="7">
        <v>2035</v>
      </c>
      <c r="T144" s="7">
        <v>2036</v>
      </c>
      <c r="U144" s="7">
        <v>2037</v>
      </c>
      <c r="V144" s="7">
        <v>2038</v>
      </c>
      <c r="W144" s="7">
        <v>2039</v>
      </c>
      <c r="X144" s="7">
        <v>2040</v>
      </c>
      <c r="Y144" s="7">
        <v>2041</v>
      </c>
      <c r="Z144" s="7">
        <v>2042</v>
      </c>
      <c r="AA144" s="7">
        <v>2043</v>
      </c>
      <c r="AB144" s="7">
        <v>2044</v>
      </c>
      <c r="AC144" s="7">
        <v>2045</v>
      </c>
      <c r="AD144" s="7">
        <v>2046</v>
      </c>
      <c r="AE144" s="7">
        <v>2047</v>
      </c>
      <c r="AF144" s="7">
        <v>2048</v>
      </c>
      <c r="AG144" s="7">
        <v>2049</v>
      </c>
      <c r="AH144" s="7">
        <v>2050</v>
      </c>
    </row>
    <row r="145" spans="1:34" ht="14.25" customHeight="1" x14ac:dyDescent="0.25">
      <c r="A145" s="2"/>
      <c r="B145" s="2"/>
      <c r="C145" s="68" t="s">
        <v>402</v>
      </c>
      <c r="D145" s="20">
        <f>'DownscaledData BEOfDS'!D144</f>
        <v>0</v>
      </c>
      <c r="E145" s="20">
        <f>'DownscaledData BEOfDS'!E144</f>
        <v>0</v>
      </c>
      <c r="F145" s="20">
        <f>'DownscaledData BEOfDS'!F144</f>
        <v>0</v>
      </c>
      <c r="G145" s="20">
        <f>'DownscaledData BEOfDS'!G144</f>
        <v>0</v>
      </c>
      <c r="H145" s="20">
        <f>'DownscaledData BEOfDS'!H144</f>
        <v>0</v>
      </c>
      <c r="I145" s="20">
        <f>'DownscaledData BEOfDS'!I144</f>
        <v>0</v>
      </c>
      <c r="J145" s="20">
        <f>'DownscaledData BEOfDS'!J144</f>
        <v>0</v>
      </c>
      <c r="K145" s="20">
        <f>'DownscaledData BEOfDS'!K144</f>
        <v>0</v>
      </c>
      <c r="L145" s="20">
        <f>'DownscaledData BEOfDS'!L144</f>
        <v>0</v>
      </c>
      <c r="M145" s="20">
        <f>'DownscaledData BEOfDS'!M144</f>
        <v>0</v>
      </c>
      <c r="N145" s="20">
        <f>'DownscaledData BEOfDS'!N144</f>
        <v>0</v>
      </c>
      <c r="O145" s="20">
        <f>'DownscaledData BEOfDS'!O144</f>
        <v>0</v>
      </c>
      <c r="P145" s="20">
        <f>'DownscaledData BEOfDS'!P144</f>
        <v>0</v>
      </c>
      <c r="Q145" s="20">
        <f>'DownscaledData BEOfDS'!Q144</f>
        <v>0</v>
      </c>
      <c r="R145" s="20">
        <f>'DownscaledData BEOfDS'!R144</f>
        <v>0</v>
      </c>
      <c r="S145" s="20">
        <f>'DownscaledData BEOfDS'!S144</f>
        <v>0</v>
      </c>
      <c r="T145" s="20">
        <f>'DownscaledData BEOfDS'!T144</f>
        <v>0</v>
      </c>
      <c r="U145" s="20">
        <f>'DownscaledData BEOfDS'!U144</f>
        <v>0</v>
      </c>
      <c r="V145" s="20">
        <f>'DownscaledData BEOfDS'!V144</f>
        <v>0</v>
      </c>
      <c r="W145" s="20">
        <f>'DownscaledData BEOfDS'!W144</f>
        <v>0</v>
      </c>
      <c r="X145" s="20">
        <f>'DownscaledData BEOfDS'!X144</f>
        <v>0</v>
      </c>
      <c r="Y145" s="20">
        <f>'DownscaledData BEOfDS'!Y144</f>
        <v>0</v>
      </c>
      <c r="Z145" s="20">
        <f>'DownscaledData BEOfDS'!Z144</f>
        <v>0</v>
      </c>
      <c r="AA145" s="20">
        <f>'DownscaledData BEOfDS'!AA144</f>
        <v>0</v>
      </c>
      <c r="AB145" s="20">
        <f>'DownscaledData BEOfDS'!AB144</f>
        <v>0</v>
      </c>
      <c r="AC145" s="20">
        <f>'DownscaledData BEOfDS'!AC144</f>
        <v>0</v>
      </c>
      <c r="AD145" s="20">
        <f>'DownscaledData BEOfDS'!AD144</f>
        <v>0</v>
      </c>
      <c r="AE145" s="20">
        <f>'DownscaledData BEOfDS'!AE144</f>
        <v>0</v>
      </c>
      <c r="AF145" s="20">
        <f>'DownscaledData BEOfDS'!AF144</f>
        <v>0</v>
      </c>
      <c r="AG145" s="20">
        <f>'DownscaledData BEOfDS'!AG144</f>
        <v>0</v>
      </c>
      <c r="AH145" s="20">
        <f>'DownscaledData BEOfDS'!AH144</f>
        <v>0</v>
      </c>
    </row>
    <row r="146" spans="1:34" s="122" customFormat="1" ht="14.25" customHeight="1" x14ac:dyDescent="0.25">
      <c r="A146" s="120"/>
      <c r="B146" s="120"/>
      <c r="C146" s="68" t="s">
        <v>541</v>
      </c>
      <c r="D146" s="121"/>
      <c r="E146" s="121"/>
      <c r="F146" s="121"/>
      <c r="G146" s="121"/>
      <c r="H146" s="121"/>
      <c r="I146" s="121"/>
      <c r="J146" s="121"/>
      <c r="K146" s="121"/>
      <c r="L146" s="121"/>
      <c r="M146" s="121"/>
      <c r="N146" s="121"/>
      <c r="O146" s="121"/>
      <c r="P146" s="121"/>
      <c r="Q146" s="121"/>
      <c r="R146" s="121"/>
      <c r="S146" s="121"/>
      <c r="T146" s="121"/>
      <c r="U146" s="121"/>
      <c r="V146" s="121"/>
      <c r="W146" s="121"/>
      <c r="X146" s="121"/>
      <c r="Y146" s="121"/>
      <c r="Z146" s="121"/>
      <c r="AA146" s="121"/>
      <c r="AB146" s="121"/>
      <c r="AC146" s="121"/>
      <c r="AD146" s="121"/>
      <c r="AE146" s="121"/>
      <c r="AF146" s="121"/>
      <c r="AG146" s="121"/>
      <c r="AH146" s="121"/>
    </row>
    <row r="147" spans="1:34" ht="14.25" customHeight="1" x14ac:dyDescent="0.25">
      <c r="A147" s="2"/>
      <c r="B147" s="17" t="s">
        <v>253</v>
      </c>
      <c r="C147" s="68" t="s">
        <v>542</v>
      </c>
      <c r="D147" s="21">
        <f>'DownscaledData BEOfDS'!D145</f>
        <v>2072639.3507768749</v>
      </c>
      <c r="E147" s="21">
        <f>'DownscaledData BEOfDS'!E145</f>
        <v>2084863.4718758734</v>
      </c>
      <c r="F147" s="21">
        <f>'DownscaledData BEOfDS'!F145</f>
        <v>2178325.8667054391</v>
      </c>
      <c r="G147" s="21">
        <f>'DownscaledData BEOfDS'!G145</f>
        <v>2365809.6487171836</v>
      </c>
      <c r="H147" s="21">
        <f>'DownscaledData BEOfDS'!H145</f>
        <v>2587446.5836478444</v>
      </c>
      <c r="I147" s="21">
        <f>'DownscaledData BEOfDS'!I145</f>
        <v>2744307.8977519372</v>
      </c>
      <c r="J147" s="21">
        <f>'DownscaledData BEOfDS'!J145</f>
        <v>2905683.5347812292</v>
      </c>
      <c r="K147" s="21">
        <f>'DownscaledData BEOfDS'!K145</f>
        <v>3069722.5171650425</v>
      </c>
      <c r="L147" s="21">
        <f>'DownscaledData BEOfDS'!L145</f>
        <v>3256049.2217081375</v>
      </c>
      <c r="M147" s="21">
        <f>'DownscaledData BEOfDS'!M145</f>
        <v>3439370.8366402453</v>
      </c>
      <c r="N147" s="21">
        <f>'DownscaledData BEOfDS'!N145</f>
        <v>3606965.0823747721</v>
      </c>
      <c r="O147" s="21">
        <f>'DownscaledData BEOfDS'!O145</f>
        <v>3834781.2655616966</v>
      </c>
      <c r="P147" s="21">
        <f>'DownscaledData BEOfDS'!P145</f>
        <v>4076357.430158976</v>
      </c>
      <c r="Q147" s="21">
        <f>'DownscaledData BEOfDS'!Q145</f>
        <v>4301473.9951951047</v>
      </c>
      <c r="R147" s="21">
        <f>'DownscaledData BEOfDS'!R145</f>
        <v>4520031.0721416539</v>
      </c>
      <c r="S147" s="21">
        <f>'DownscaledData BEOfDS'!S145</f>
        <v>4778117.4748777989</v>
      </c>
      <c r="T147" s="21">
        <f>'DownscaledData BEOfDS'!T145</f>
        <v>4949079.1336026508</v>
      </c>
      <c r="U147" s="21">
        <f>'DownscaledData BEOfDS'!U145</f>
        <v>5185312.8163369242</v>
      </c>
      <c r="V147" s="21">
        <f>'DownscaledData BEOfDS'!V145</f>
        <v>5388500.6363801491</v>
      </c>
      <c r="W147" s="21">
        <f>'DownscaledData BEOfDS'!W145</f>
        <v>5615653.5483875498</v>
      </c>
      <c r="X147" s="21">
        <f>'DownscaledData BEOfDS'!X145</f>
        <v>5849001.7438656185</v>
      </c>
      <c r="Y147" s="21">
        <f>'DownscaledData BEOfDS'!Y145</f>
        <v>6071108.2074973658</v>
      </c>
      <c r="Z147" s="21">
        <f>'DownscaledData BEOfDS'!Z145</f>
        <v>6299635.6870714296</v>
      </c>
      <c r="AA147" s="21">
        <f>'DownscaledData BEOfDS'!AA145</f>
        <v>6516120.9728157418</v>
      </c>
      <c r="AB147" s="21">
        <f>'DownscaledData BEOfDS'!AB145</f>
        <v>6724209.4146244759</v>
      </c>
      <c r="AC147" s="21">
        <f>'DownscaledData BEOfDS'!AC145</f>
        <v>6939216.6396081513</v>
      </c>
      <c r="AD147" s="21">
        <f>'DownscaledData BEOfDS'!AD145</f>
        <v>7112750.9744077278</v>
      </c>
      <c r="AE147" s="21">
        <f>'DownscaledData BEOfDS'!AE145</f>
        <v>7306560.7820136016</v>
      </c>
      <c r="AF147" s="21">
        <f>'DownscaledData BEOfDS'!AF145</f>
        <v>7507775.5252750171</v>
      </c>
      <c r="AG147" s="21">
        <f>'DownscaledData BEOfDS'!AG145</f>
        <v>7731454.7573871799</v>
      </c>
      <c r="AH147" s="21">
        <f>'DownscaledData BEOfDS'!AH145</f>
        <v>7926608.8543028086</v>
      </c>
    </row>
    <row r="148" spans="1:34" ht="14.25" customHeight="1" x14ac:dyDescent="0.25">
      <c r="A148" s="2"/>
      <c r="B148" s="2"/>
      <c r="C148" s="68" t="s">
        <v>404</v>
      </c>
      <c r="D148" s="20">
        <f>'DownscaledData BEOfDS'!D146</f>
        <v>0</v>
      </c>
      <c r="E148" s="20">
        <f>'DownscaledData BEOfDS'!E146</f>
        <v>0</v>
      </c>
      <c r="F148" s="20">
        <f>'DownscaledData BEOfDS'!F146</f>
        <v>0</v>
      </c>
      <c r="G148" s="20">
        <f>'DownscaledData BEOfDS'!G146</f>
        <v>0</v>
      </c>
      <c r="H148" s="20">
        <f>'DownscaledData BEOfDS'!H146</f>
        <v>0</v>
      </c>
      <c r="I148" s="20">
        <f>'DownscaledData BEOfDS'!I146</f>
        <v>0</v>
      </c>
      <c r="J148" s="20">
        <f>'DownscaledData BEOfDS'!J146</f>
        <v>0</v>
      </c>
      <c r="K148" s="20">
        <f>'DownscaledData BEOfDS'!K146</f>
        <v>0</v>
      </c>
      <c r="L148" s="20">
        <f>'DownscaledData BEOfDS'!L146</f>
        <v>0</v>
      </c>
      <c r="M148" s="20">
        <f>'DownscaledData BEOfDS'!M146</f>
        <v>0</v>
      </c>
      <c r="N148" s="20">
        <f>'DownscaledData BEOfDS'!N146</f>
        <v>0</v>
      </c>
      <c r="O148" s="20">
        <f>'DownscaledData BEOfDS'!O146</f>
        <v>0</v>
      </c>
      <c r="P148" s="20">
        <f>'DownscaledData BEOfDS'!P146</f>
        <v>0</v>
      </c>
      <c r="Q148" s="20">
        <f>'DownscaledData BEOfDS'!Q146</f>
        <v>0</v>
      </c>
      <c r="R148" s="20">
        <f>'DownscaledData BEOfDS'!R146</f>
        <v>0</v>
      </c>
      <c r="S148" s="20">
        <f>'DownscaledData BEOfDS'!S146</f>
        <v>0</v>
      </c>
      <c r="T148" s="20">
        <f>'DownscaledData BEOfDS'!T146</f>
        <v>0</v>
      </c>
      <c r="U148" s="20">
        <f>'DownscaledData BEOfDS'!U146</f>
        <v>0</v>
      </c>
      <c r="V148" s="20">
        <f>'DownscaledData BEOfDS'!V146</f>
        <v>0</v>
      </c>
      <c r="W148" s="20">
        <f>'DownscaledData BEOfDS'!W146</f>
        <v>0</v>
      </c>
      <c r="X148" s="20">
        <f>'DownscaledData BEOfDS'!X146</f>
        <v>0</v>
      </c>
      <c r="Y148" s="20">
        <f>'DownscaledData BEOfDS'!Y146</f>
        <v>0</v>
      </c>
      <c r="Z148" s="20">
        <f>'DownscaledData BEOfDS'!Z146</f>
        <v>0</v>
      </c>
      <c r="AA148" s="20">
        <f>'DownscaledData BEOfDS'!AA146</f>
        <v>0</v>
      </c>
      <c r="AB148" s="20">
        <f>'DownscaledData BEOfDS'!AB146</f>
        <v>0</v>
      </c>
      <c r="AC148" s="20">
        <f>'DownscaledData BEOfDS'!AC146</f>
        <v>0</v>
      </c>
      <c r="AD148" s="20">
        <f>'DownscaledData BEOfDS'!AD146</f>
        <v>0</v>
      </c>
      <c r="AE148" s="20">
        <f>'DownscaledData BEOfDS'!AE146</f>
        <v>0</v>
      </c>
      <c r="AF148" s="20">
        <f>'DownscaledData BEOfDS'!AF146</f>
        <v>0</v>
      </c>
      <c r="AG148" s="20">
        <f>'DownscaledData BEOfDS'!AG146</f>
        <v>0</v>
      </c>
      <c r="AH148" s="20">
        <f>'DownscaledData BEOfDS'!AH146</f>
        <v>0</v>
      </c>
    </row>
    <row r="149" spans="1:34" ht="14.25" customHeight="1" x14ac:dyDescent="0.25">
      <c r="A149" s="2"/>
      <c r="B149" s="2"/>
      <c r="C149" s="68" t="s">
        <v>405</v>
      </c>
      <c r="D149" s="20">
        <f>'DownscaledData BEOfDS'!D147</f>
        <v>0</v>
      </c>
      <c r="E149" s="20">
        <f>'DownscaledData BEOfDS'!E147</f>
        <v>0</v>
      </c>
      <c r="F149" s="20">
        <f>'DownscaledData BEOfDS'!F147</f>
        <v>0</v>
      </c>
      <c r="G149" s="20">
        <f>'DownscaledData BEOfDS'!G147</f>
        <v>0</v>
      </c>
      <c r="H149" s="20">
        <f>'DownscaledData BEOfDS'!H147</f>
        <v>0</v>
      </c>
      <c r="I149" s="20">
        <f>'DownscaledData BEOfDS'!I147</f>
        <v>0</v>
      </c>
      <c r="J149" s="20">
        <f>'DownscaledData BEOfDS'!J147</f>
        <v>0</v>
      </c>
      <c r="K149" s="20">
        <f>'DownscaledData BEOfDS'!K147</f>
        <v>0</v>
      </c>
      <c r="L149" s="20">
        <f>'DownscaledData BEOfDS'!L147</f>
        <v>0</v>
      </c>
      <c r="M149" s="20">
        <f>'DownscaledData BEOfDS'!M147</f>
        <v>0</v>
      </c>
      <c r="N149" s="20">
        <f>'DownscaledData BEOfDS'!N147</f>
        <v>0</v>
      </c>
      <c r="O149" s="20">
        <f>'DownscaledData BEOfDS'!O147</f>
        <v>0</v>
      </c>
      <c r="P149" s="20">
        <f>'DownscaledData BEOfDS'!P147</f>
        <v>0</v>
      </c>
      <c r="Q149" s="20">
        <f>'DownscaledData BEOfDS'!Q147</f>
        <v>0</v>
      </c>
      <c r="R149" s="20">
        <f>'DownscaledData BEOfDS'!R147</f>
        <v>0</v>
      </c>
      <c r="S149" s="20">
        <f>'DownscaledData BEOfDS'!S147</f>
        <v>0</v>
      </c>
      <c r="T149" s="20">
        <f>'DownscaledData BEOfDS'!T147</f>
        <v>0</v>
      </c>
      <c r="U149" s="20">
        <f>'DownscaledData BEOfDS'!U147</f>
        <v>0</v>
      </c>
      <c r="V149" s="20">
        <f>'DownscaledData BEOfDS'!V147</f>
        <v>0</v>
      </c>
      <c r="W149" s="20">
        <f>'DownscaledData BEOfDS'!W147</f>
        <v>0</v>
      </c>
      <c r="X149" s="20">
        <f>'DownscaledData BEOfDS'!X147</f>
        <v>0</v>
      </c>
      <c r="Y149" s="20">
        <f>'DownscaledData BEOfDS'!Y147</f>
        <v>0</v>
      </c>
      <c r="Z149" s="20">
        <f>'DownscaledData BEOfDS'!Z147</f>
        <v>0</v>
      </c>
      <c r="AA149" s="20">
        <f>'DownscaledData BEOfDS'!AA147</f>
        <v>0</v>
      </c>
      <c r="AB149" s="20">
        <f>'DownscaledData BEOfDS'!AB147</f>
        <v>0</v>
      </c>
      <c r="AC149" s="20">
        <f>'DownscaledData BEOfDS'!AC147</f>
        <v>0</v>
      </c>
      <c r="AD149" s="20">
        <f>'DownscaledData BEOfDS'!AD147</f>
        <v>0</v>
      </c>
      <c r="AE149" s="20">
        <f>'DownscaledData BEOfDS'!AE147</f>
        <v>0</v>
      </c>
      <c r="AF149" s="20">
        <f>'DownscaledData BEOfDS'!AF147</f>
        <v>0</v>
      </c>
      <c r="AG149" s="20">
        <f>'DownscaledData BEOfDS'!AG147</f>
        <v>0</v>
      </c>
      <c r="AH149" s="20">
        <f>'DownscaledData BEOfDS'!AH147</f>
        <v>0</v>
      </c>
    </row>
    <row r="150" spans="1:34" ht="14.25" customHeight="1" x14ac:dyDescent="0.25">
      <c r="A150" s="2"/>
      <c r="B150" s="17" t="s">
        <v>255</v>
      </c>
      <c r="C150" s="68" t="s">
        <v>406</v>
      </c>
      <c r="D150" s="21">
        <f>'DownscaledData BEOfDS'!D148</f>
        <v>151210.0578949762</v>
      </c>
      <c r="E150" s="21">
        <f>'DownscaledData BEOfDS'!E148</f>
        <v>149162.19003357616</v>
      </c>
      <c r="F150" s="21">
        <f>'DownscaledData BEOfDS'!F148</f>
        <v>153141.96805113732</v>
      </c>
      <c r="G150" s="21">
        <f>'DownscaledData BEOfDS'!G148</f>
        <v>163946.96748146234</v>
      </c>
      <c r="H150" s="21">
        <f>'DownscaledData BEOfDS'!H148</f>
        <v>177114.45633659477</v>
      </c>
      <c r="I150" s="21">
        <f>'DownscaledData BEOfDS'!I148</f>
        <v>185797.78795358323</v>
      </c>
      <c r="J150" s="21">
        <f>'DownscaledData BEOfDS'!J148</f>
        <v>195151.73734194072</v>
      </c>
      <c r="K150" s="21">
        <f>'DownscaledData BEOfDS'!K148</f>
        <v>204966.30247463638</v>
      </c>
      <c r="L150" s="21">
        <f>'DownscaledData BEOfDS'!L148</f>
        <v>215421.58434763286</v>
      </c>
      <c r="M150" s="21">
        <f>'DownscaledData BEOfDS'!M148</f>
        <v>225478.64146575189</v>
      </c>
      <c r="N150" s="21">
        <f>'DownscaledData BEOfDS'!N148</f>
        <v>234668.50227850355</v>
      </c>
      <c r="O150" s="21">
        <f>'DownscaledData BEOfDS'!O148</f>
        <v>247138.87688086974</v>
      </c>
      <c r="P150" s="21">
        <f>'DownscaledData BEOfDS'!P148</f>
        <v>260465.58404731617</v>
      </c>
      <c r="Q150" s="21">
        <f>'DownscaledData BEOfDS'!Q148</f>
        <v>272464.98758132861</v>
      </c>
      <c r="R150" s="21">
        <f>'DownscaledData BEOfDS'!R148</f>
        <v>284044.42594007682</v>
      </c>
      <c r="S150" s="21">
        <f>'DownscaledData BEOfDS'!S148</f>
        <v>297809.28327651811</v>
      </c>
      <c r="T150" s="21">
        <f>'DownscaledData BEOfDS'!T148</f>
        <v>305945.30661361699</v>
      </c>
      <c r="U150" s="21">
        <f>'DownscaledData BEOfDS'!U148</f>
        <v>318073.55962915515</v>
      </c>
      <c r="V150" s="21">
        <f>'DownscaledData BEOfDS'!V148</f>
        <v>328318.31175743067</v>
      </c>
      <c r="W150" s="21">
        <f>'DownscaledData BEOfDS'!W148</f>
        <v>340352.59116128489</v>
      </c>
      <c r="X150" s="21">
        <f>'DownscaledData BEOfDS'!X148</f>
        <v>351832.55263685022</v>
      </c>
      <c r="Y150" s="21">
        <f>'DownscaledData BEOfDS'!Y148</f>
        <v>363364.19199921796</v>
      </c>
      <c r="Z150" s="21">
        <f>'DownscaledData BEOfDS'!Z148</f>
        <v>373515.83316163631</v>
      </c>
      <c r="AA150" s="21">
        <f>'DownscaledData BEOfDS'!AA148</f>
        <v>383429.26323542558</v>
      </c>
      <c r="AB150" s="21">
        <f>'DownscaledData BEOfDS'!AB148</f>
        <v>392138.06673277728</v>
      </c>
      <c r="AC150" s="21">
        <f>'DownscaledData BEOfDS'!AC148</f>
        <v>401643.25101757573</v>
      </c>
      <c r="AD150" s="21">
        <f>'DownscaledData BEOfDS'!AD148</f>
        <v>408666.21068376652</v>
      </c>
      <c r="AE150" s="21">
        <f>'DownscaledData BEOfDS'!AE148</f>
        <v>416488.7033113956</v>
      </c>
      <c r="AF150" s="21">
        <f>'DownscaledData BEOfDS'!AF148</f>
        <v>424742.42357589648</v>
      </c>
      <c r="AG150" s="21">
        <f>'DownscaledData BEOfDS'!AG148</f>
        <v>434143.14641679224</v>
      </c>
      <c r="AH150" s="21">
        <f>'DownscaledData BEOfDS'!AH148</f>
        <v>441806.46946668514</v>
      </c>
    </row>
    <row r="151" spans="1:34" ht="14.25" customHeight="1" x14ac:dyDescent="0.25">
      <c r="A151" s="2"/>
      <c r="B151" s="17" t="s">
        <v>254</v>
      </c>
      <c r="C151" s="68" t="s">
        <v>407</v>
      </c>
      <c r="D151" s="21">
        <f>'DownscaledData BEOfDS'!D149</f>
        <v>4487176.198025275</v>
      </c>
      <c r="E151" s="21">
        <f>'DownscaledData BEOfDS'!E149</f>
        <v>5126754.0138924941</v>
      </c>
      <c r="F151" s="21">
        <f>'DownscaledData BEOfDS'!F149</f>
        <v>5788092.1556850262</v>
      </c>
      <c r="G151" s="21">
        <f>'DownscaledData BEOfDS'!G149</f>
        <v>6504995.8645136384</v>
      </c>
      <c r="H151" s="21">
        <f>'DownscaledData BEOfDS'!H149</f>
        <v>7212638.8244906384</v>
      </c>
      <c r="I151" s="21">
        <f>'DownscaledData BEOfDS'!I149</f>
        <v>7956154.0283204829</v>
      </c>
      <c r="J151" s="21">
        <f>'DownscaledData BEOfDS'!J149</f>
        <v>8734540.422184607</v>
      </c>
      <c r="K151" s="21">
        <f>'DownscaledData BEOfDS'!K149</f>
        <v>9546032.7203373574</v>
      </c>
      <c r="L151" s="21">
        <f>'DownscaledData BEOfDS'!L149</f>
        <v>10369547.574526941</v>
      </c>
      <c r="M151" s="21">
        <f>'DownscaledData BEOfDS'!M149</f>
        <v>11230247.046751043</v>
      </c>
      <c r="N151" s="21">
        <f>'DownscaledData BEOfDS'!N149</f>
        <v>12141722.443543244</v>
      </c>
      <c r="O151" s="21">
        <f>'DownscaledData BEOfDS'!O149</f>
        <v>12999649.093734708</v>
      </c>
      <c r="P151" s="21">
        <f>'DownscaledData BEOfDS'!P149</f>
        <v>13872356.512649156</v>
      </c>
      <c r="Q151" s="21">
        <f>'DownscaledData BEOfDS'!Q149</f>
        <v>14790714.306154938</v>
      </c>
      <c r="R151" s="21">
        <f>'DownscaledData BEOfDS'!R149</f>
        <v>15741543.010942336</v>
      </c>
      <c r="S151" s="21">
        <f>'DownscaledData BEOfDS'!S149</f>
        <v>16673106.495712169</v>
      </c>
      <c r="T151" s="21">
        <f>'DownscaledData BEOfDS'!T149</f>
        <v>17536907.578722235</v>
      </c>
      <c r="U151" s="21">
        <f>'DownscaledData BEOfDS'!U149</f>
        <v>18448725.802586243</v>
      </c>
      <c r="V151" s="21">
        <f>'DownscaledData BEOfDS'!V149</f>
        <v>19393576.346834738</v>
      </c>
      <c r="W151" s="21">
        <f>'DownscaledData BEOfDS'!W149</f>
        <v>20309329.586292714</v>
      </c>
      <c r="X151" s="21">
        <f>'DownscaledData BEOfDS'!X149</f>
        <v>21211200.017360404</v>
      </c>
      <c r="Y151" s="21">
        <f>'DownscaledData BEOfDS'!Y149</f>
        <v>22116758.801403712</v>
      </c>
      <c r="Z151" s="21">
        <f>'DownscaledData BEOfDS'!Z149</f>
        <v>23013514.232764881</v>
      </c>
      <c r="AA151" s="21">
        <f>'DownscaledData BEOfDS'!AA149</f>
        <v>23927687.154855814</v>
      </c>
      <c r="AB151" s="21">
        <f>'DownscaledData BEOfDS'!AB149</f>
        <v>24872519.95497749</v>
      </c>
      <c r="AC151" s="21">
        <f>'DownscaledData BEOfDS'!AC149</f>
        <v>25789771.712835602</v>
      </c>
      <c r="AD151" s="21">
        <f>'DownscaledData BEOfDS'!AD149</f>
        <v>26751353.366256643</v>
      </c>
      <c r="AE151" s="21">
        <f>'DownscaledData BEOfDS'!AE149</f>
        <v>27692700.821857303</v>
      </c>
      <c r="AF151" s="21">
        <f>'DownscaledData BEOfDS'!AF149</f>
        <v>28628303.483827386</v>
      </c>
      <c r="AG151" s="21">
        <f>'DownscaledData BEOfDS'!AG149</f>
        <v>29541798.394398712</v>
      </c>
      <c r="AH151" s="21">
        <f>'DownscaledData BEOfDS'!AH149</f>
        <v>30485945.702597231</v>
      </c>
    </row>
    <row r="152" spans="1:34" ht="14.25" customHeight="1" x14ac:dyDescent="0.25">
      <c r="A152" s="2"/>
      <c r="B152" s="2"/>
      <c r="C152" s="68" t="s">
        <v>408</v>
      </c>
      <c r="D152" s="20">
        <f>'DownscaledData BEOfDS'!D150</f>
        <v>0</v>
      </c>
      <c r="E152" s="20">
        <f>'DownscaledData BEOfDS'!E150</f>
        <v>0</v>
      </c>
      <c r="F152" s="20">
        <f>'DownscaledData BEOfDS'!F150</f>
        <v>0</v>
      </c>
      <c r="G152" s="20">
        <f>'DownscaledData BEOfDS'!G150</f>
        <v>0</v>
      </c>
      <c r="H152" s="20">
        <f>'DownscaledData BEOfDS'!H150</f>
        <v>0</v>
      </c>
      <c r="I152" s="20">
        <f>'DownscaledData BEOfDS'!I150</f>
        <v>0</v>
      </c>
      <c r="J152" s="20">
        <f>'DownscaledData BEOfDS'!J150</f>
        <v>0</v>
      </c>
      <c r="K152" s="20">
        <f>'DownscaledData BEOfDS'!K150</f>
        <v>0</v>
      </c>
      <c r="L152" s="20">
        <f>'DownscaledData BEOfDS'!L150</f>
        <v>0</v>
      </c>
      <c r="M152" s="20">
        <f>'DownscaledData BEOfDS'!M150</f>
        <v>0</v>
      </c>
      <c r="N152" s="20">
        <f>'DownscaledData BEOfDS'!N150</f>
        <v>0</v>
      </c>
      <c r="O152" s="20">
        <f>'DownscaledData BEOfDS'!O150</f>
        <v>0</v>
      </c>
      <c r="P152" s="20">
        <f>'DownscaledData BEOfDS'!P150</f>
        <v>0</v>
      </c>
      <c r="Q152" s="20">
        <f>'DownscaledData BEOfDS'!Q150</f>
        <v>0</v>
      </c>
      <c r="R152" s="20">
        <f>'DownscaledData BEOfDS'!R150</f>
        <v>0</v>
      </c>
      <c r="S152" s="20">
        <f>'DownscaledData BEOfDS'!S150</f>
        <v>0</v>
      </c>
      <c r="T152" s="20">
        <f>'DownscaledData BEOfDS'!T150</f>
        <v>0</v>
      </c>
      <c r="U152" s="20">
        <f>'DownscaledData BEOfDS'!U150</f>
        <v>0</v>
      </c>
      <c r="V152" s="20">
        <f>'DownscaledData BEOfDS'!V150</f>
        <v>0</v>
      </c>
      <c r="W152" s="20">
        <f>'DownscaledData BEOfDS'!W150</f>
        <v>0</v>
      </c>
      <c r="X152" s="20">
        <f>'DownscaledData BEOfDS'!X150</f>
        <v>0</v>
      </c>
      <c r="Y152" s="20">
        <f>'DownscaledData BEOfDS'!Y150</f>
        <v>0</v>
      </c>
      <c r="Z152" s="20">
        <f>'DownscaledData BEOfDS'!Z150</f>
        <v>0</v>
      </c>
      <c r="AA152" s="20">
        <f>'DownscaledData BEOfDS'!AA150</f>
        <v>0</v>
      </c>
      <c r="AB152" s="20">
        <f>'DownscaledData BEOfDS'!AB150</f>
        <v>0</v>
      </c>
      <c r="AC152" s="20">
        <f>'DownscaledData BEOfDS'!AC150</f>
        <v>0</v>
      </c>
      <c r="AD152" s="20">
        <f>'DownscaledData BEOfDS'!AD150</f>
        <v>0</v>
      </c>
      <c r="AE152" s="20">
        <f>'DownscaledData BEOfDS'!AE150</f>
        <v>0</v>
      </c>
      <c r="AF152" s="20">
        <f>'DownscaledData BEOfDS'!AF150</f>
        <v>0</v>
      </c>
      <c r="AG152" s="20">
        <f>'DownscaledData BEOfDS'!AG150</f>
        <v>0</v>
      </c>
      <c r="AH152" s="20">
        <f>'DownscaledData BEOfDS'!AH150</f>
        <v>0</v>
      </c>
    </row>
    <row r="153" spans="1:34" ht="14.25" customHeight="1" x14ac:dyDescent="0.25">
      <c r="A153" s="2"/>
      <c r="B153" s="2"/>
      <c r="C153" s="68" t="s">
        <v>409</v>
      </c>
      <c r="D153" s="20">
        <f>'DownscaledData BEOfDS'!D151</f>
        <v>0</v>
      </c>
      <c r="E153" s="20">
        <f>'DownscaledData BEOfDS'!E151</f>
        <v>0</v>
      </c>
      <c r="F153" s="20">
        <f>'DownscaledData BEOfDS'!F151</f>
        <v>0</v>
      </c>
      <c r="G153" s="20">
        <f>'DownscaledData BEOfDS'!G151</f>
        <v>0</v>
      </c>
      <c r="H153" s="20">
        <f>'DownscaledData BEOfDS'!H151</f>
        <v>0</v>
      </c>
      <c r="I153" s="20">
        <f>'DownscaledData BEOfDS'!I151</f>
        <v>0</v>
      </c>
      <c r="J153" s="20">
        <f>'DownscaledData BEOfDS'!J151</f>
        <v>0</v>
      </c>
      <c r="K153" s="20">
        <f>'DownscaledData BEOfDS'!K151</f>
        <v>0</v>
      </c>
      <c r="L153" s="20">
        <f>'DownscaledData BEOfDS'!L151</f>
        <v>0</v>
      </c>
      <c r="M153" s="20">
        <f>'DownscaledData BEOfDS'!M151</f>
        <v>0</v>
      </c>
      <c r="N153" s="20">
        <f>'DownscaledData BEOfDS'!N151</f>
        <v>0</v>
      </c>
      <c r="O153" s="20">
        <f>'DownscaledData BEOfDS'!O151</f>
        <v>0</v>
      </c>
      <c r="P153" s="20">
        <f>'DownscaledData BEOfDS'!P151</f>
        <v>0</v>
      </c>
      <c r="Q153" s="20">
        <f>'DownscaledData BEOfDS'!Q151</f>
        <v>0</v>
      </c>
      <c r="R153" s="20">
        <f>'DownscaledData BEOfDS'!R151</f>
        <v>0</v>
      </c>
      <c r="S153" s="20">
        <f>'DownscaledData BEOfDS'!S151</f>
        <v>0</v>
      </c>
      <c r="T153" s="20">
        <f>'DownscaledData BEOfDS'!T151</f>
        <v>0</v>
      </c>
      <c r="U153" s="20">
        <f>'DownscaledData BEOfDS'!U151</f>
        <v>0</v>
      </c>
      <c r="V153" s="20">
        <f>'DownscaledData BEOfDS'!V151</f>
        <v>0</v>
      </c>
      <c r="W153" s="20">
        <f>'DownscaledData BEOfDS'!W151</f>
        <v>0</v>
      </c>
      <c r="X153" s="20">
        <f>'DownscaledData BEOfDS'!X151</f>
        <v>0</v>
      </c>
      <c r="Y153" s="20">
        <f>'DownscaledData BEOfDS'!Y151</f>
        <v>0</v>
      </c>
      <c r="Z153" s="20">
        <f>'DownscaledData BEOfDS'!Z151</f>
        <v>0</v>
      </c>
      <c r="AA153" s="20">
        <f>'DownscaledData BEOfDS'!AA151</f>
        <v>0</v>
      </c>
      <c r="AB153" s="20">
        <f>'DownscaledData BEOfDS'!AB151</f>
        <v>0</v>
      </c>
      <c r="AC153" s="20">
        <f>'DownscaledData BEOfDS'!AC151</f>
        <v>0</v>
      </c>
      <c r="AD153" s="20">
        <f>'DownscaledData BEOfDS'!AD151</f>
        <v>0</v>
      </c>
      <c r="AE153" s="20">
        <f>'DownscaledData BEOfDS'!AE151</f>
        <v>0</v>
      </c>
      <c r="AF153" s="20">
        <f>'DownscaledData BEOfDS'!AF151</f>
        <v>0</v>
      </c>
      <c r="AG153" s="20">
        <f>'DownscaledData BEOfDS'!AG151</f>
        <v>0</v>
      </c>
      <c r="AH153" s="20">
        <f>'DownscaledData BEOfDS'!AH151</f>
        <v>0</v>
      </c>
    </row>
    <row r="154" spans="1:34" ht="14.25" customHeight="1" x14ac:dyDescent="0.25">
      <c r="A154" s="2"/>
      <c r="B154" s="2"/>
      <c r="C154" s="68" t="s">
        <v>410</v>
      </c>
      <c r="D154" s="20">
        <f>'DownscaledData BEOfDS'!D152</f>
        <v>0</v>
      </c>
      <c r="E154" s="20">
        <f>'DownscaledData BEOfDS'!E152</f>
        <v>0</v>
      </c>
      <c r="F154" s="20">
        <f>'DownscaledData BEOfDS'!F152</f>
        <v>0</v>
      </c>
      <c r="G154" s="20">
        <f>'DownscaledData BEOfDS'!G152</f>
        <v>0</v>
      </c>
      <c r="H154" s="20">
        <f>'DownscaledData BEOfDS'!H152</f>
        <v>0</v>
      </c>
      <c r="I154" s="20">
        <f>'DownscaledData BEOfDS'!I152</f>
        <v>0</v>
      </c>
      <c r="J154" s="20">
        <f>'DownscaledData BEOfDS'!J152</f>
        <v>0</v>
      </c>
      <c r="K154" s="20">
        <f>'DownscaledData BEOfDS'!K152</f>
        <v>0</v>
      </c>
      <c r="L154" s="20">
        <f>'DownscaledData BEOfDS'!L152</f>
        <v>0</v>
      </c>
      <c r="M154" s="20">
        <f>'DownscaledData BEOfDS'!M152</f>
        <v>0</v>
      </c>
      <c r="N154" s="20">
        <f>'DownscaledData BEOfDS'!N152</f>
        <v>0</v>
      </c>
      <c r="O154" s="20">
        <f>'DownscaledData BEOfDS'!O152</f>
        <v>0</v>
      </c>
      <c r="P154" s="20">
        <f>'DownscaledData BEOfDS'!P152</f>
        <v>0</v>
      </c>
      <c r="Q154" s="20">
        <f>'DownscaledData BEOfDS'!Q152</f>
        <v>0</v>
      </c>
      <c r="R154" s="20">
        <f>'DownscaledData BEOfDS'!R152</f>
        <v>0</v>
      </c>
      <c r="S154" s="20">
        <f>'DownscaledData BEOfDS'!S152</f>
        <v>0</v>
      </c>
      <c r="T154" s="20">
        <f>'DownscaledData BEOfDS'!T152</f>
        <v>0</v>
      </c>
      <c r="U154" s="20">
        <f>'DownscaledData BEOfDS'!U152</f>
        <v>0</v>
      </c>
      <c r="V154" s="20">
        <f>'DownscaledData BEOfDS'!V152</f>
        <v>0</v>
      </c>
      <c r="W154" s="20">
        <f>'DownscaledData BEOfDS'!W152</f>
        <v>0</v>
      </c>
      <c r="X154" s="20">
        <f>'DownscaledData BEOfDS'!X152</f>
        <v>0</v>
      </c>
      <c r="Y154" s="20">
        <f>'DownscaledData BEOfDS'!Y152</f>
        <v>0</v>
      </c>
      <c r="Z154" s="20">
        <f>'DownscaledData BEOfDS'!Z152</f>
        <v>0</v>
      </c>
      <c r="AA154" s="20">
        <f>'DownscaledData BEOfDS'!AA152</f>
        <v>0</v>
      </c>
      <c r="AB154" s="20">
        <f>'DownscaledData BEOfDS'!AB152</f>
        <v>0</v>
      </c>
      <c r="AC154" s="20">
        <f>'DownscaledData BEOfDS'!AC152</f>
        <v>0</v>
      </c>
      <c r="AD154" s="20">
        <f>'DownscaledData BEOfDS'!AD152</f>
        <v>0</v>
      </c>
      <c r="AE154" s="20">
        <f>'DownscaledData BEOfDS'!AE152</f>
        <v>0</v>
      </c>
      <c r="AF154" s="20">
        <f>'DownscaledData BEOfDS'!AF152</f>
        <v>0</v>
      </c>
      <c r="AG154" s="20">
        <f>'DownscaledData BEOfDS'!AG152</f>
        <v>0</v>
      </c>
      <c r="AH154" s="20">
        <f>'DownscaledData BEOfDS'!AH152</f>
        <v>0</v>
      </c>
    </row>
    <row r="155" spans="1:34" ht="14.25" customHeight="1" x14ac:dyDescent="0.25">
      <c r="A155" s="2"/>
      <c r="B155" s="17" t="s">
        <v>252</v>
      </c>
      <c r="C155" s="68" t="s">
        <v>411</v>
      </c>
      <c r="D155" s="21">
        <f>'DownscaledData BEOfDS'!D153</f>
        <v>30010.375715874281</v>
      </c>
      <c r="E155" s="21">
        <f>'DownscaledData BEOfDS'!E153</f>
        <v>29558.080661056229</v>
      </c>
      <c r="F155" s="21">
        <f>'DownscaledData BEOfDS'!F153</f>
        <v>30337.613879397424</v>
      </c>
      <c r="G155" s="21">
        <f>'DownscaledData BEOfDS'!G153</f>
        <v>32472.39105145069</v>
      </c>
      <c r="H155" s="21">
        <f>'DownscaledData BEOfDS'!H153</f>
        <v>35032.480934516621</v>
      </c>
      <c r="I155" s="21">
        <f>'DownscaledData BEOfDS'!I153</f>
        <v>36656.476937413841</v>
      </c>
      <c r="J155" s="21">
        <f>'DownscaledData BEOfDS'!J153</f>
        <v>38288.106005690533</v>
      </c>
      <c r="K155" s="21">
        <f>'DownscaledData BEOfDS'!K153</f>
        <v>40006.995005253004</v>
      </c>
      <c r="L155" s="21">
        <f>'DownscaledData BEOfDS'!L153</f>
        <v>42045.278960253665</v>
      </c>
      <c r="M155" s="21">
        <f>'DownscaledData BEOfDS'!M153</f>
        <v>44005.547180345711</v>
      </c>
      <c r="N155" s="21">
        <f>'DownscaledData BEOfDS'!N153</f>
        <v>45695.406005027209</v>
      </c>
      <c r="O155" s="21">
        <f>'DownscaledData BEOfDS'!O153</f>
        <v>48118.115336538925</v>
      </c>
      <c r="P155" s="21">
        <f>'DownscaledData BEOfDS'!P153</f>
        <v>50693.216493139109</v>
      </c>
      <c r="Q155" s="21">
        <f>'DownscaledData BEOfDS'!Q153</f>
        <v>52924.518473533659</v>
      </c>
      <c r="R155" s="21">
        <f>'DownscaledData BEOfDS'!R153</f>
        <v>55117.761603709449</v>
      </c>
      <c r="S155" s="21">
        <f>'DownscaledData BEOfDS'!S153</f>
        <v>57788.780838352344</v>
      </c>
      <c r="T155" s="21">
        <f>'DownscaledData BEOfDS'!T153</f>
        <v>59355.945440912408</v>
      </c>
      <c r="U155" s="21">
        <f>'DownscaledData BEOfDS'!U153</f>
        <v>61708.927848951163</v>
      </c>
      <c r="V155" s="21">
        <f>'DownscaledData BEOfDS'!V153</f>
        <v>63500.924833495192</v>
      </c>
      <c r="W155" s="21">
        <f>'DownscaledData BEOfDS'!W153</f>
        <v>65649.46830555101</v>
      </c>
      <c r="X155" s="21">
        <f>'DownscaledData BEOfDS'!X153</f>
        <v>67863.79952150445</v>
      </c>
      <c r="Y155" s="21">
        <f>'DownscaledData BEOfDS'!Y153</f>
        <v>69820.590998609099</v>
      </c>
      <c r="Z155" s="21">
        <f>'DownscaledData BEOfDS'!Z153</f>
        <v>71722.789903311874</v>
      </c>
      <c r="AA155" s="21">
        <f>'DownscaledData BEOfDS'!AA153</f>
        <v>73626.374167424903</v>
      </c>
      <c r="AB155" s="21">
        <f>'DownscaledData BEOfDS'!AB153</f>
        <v>75277.048568450962</v>
      </c>
      <c r="AC155" s="21">
        <f>'DownscaledData BEOfDS'!AC153</f>
        <v>77095.893530070796</v>
      </c>
      <c r="AD155" s="21">
        <f>'DownscaledData BEOfDS'!AD153</f>
        <v>78430.101583679003</v>
      </c>
      <c r="AE155" s="21">
        <f>'DownscaledData BEOfDS'!AE153</f>
        <v>79911.221170347038</v>
      </c>
      <c r="AF155" s="21">
        <f>'DownscaledData BEOfDS'!AF153</f>
        <v>81494.853235972521</v>
      </c>
      <c r="AG155" s="21">
        <f>'DownscaledData BEOfDS'!AG153</f>
        <v>83298.55940165522</v>
      </c>
      <c r="AH155" s="21">
        <f>'DownscaledData BEOfDS'!AH153</f>
        <v>84768.912614769739</v>
      </c>
    </row>
    <row r="156" spans="1:34" ht="14.25" customHeight="1" x14ac:dyDescent="0.25">
      <c r="A156" s="2"/>
      <c r="B156" s="2"/>
      <c r="C156" s="68" t="s">
        <v>412</v>
      </c>
      <c r="D156" s="20">
        <f>'DownscaledData BEOfDS'!D154</f>
        <v>0</v>
      </c>
      <c r="E156" s="20">
        <f>'DownscaledData BEOfDS'!E154</f>
        <v>0</v>
      </c>
      <c r="F156" s="20">
        <f>'DownscaledData BEOfDS'!F154</f>
        <v>0</v>
      </c>
      <c r="G156" s="20">
        <f>'DownscaledData BEOfDS'!G154</f>
        <v>0</v>
      </c>
      <c r="H156" s="20">
        <f>'DownscaledData BEOfDS'!H154</f>
        <v>0</v>
      </c>
      <c r="I156" s="20">
        <f>'DownscaledData BEOfDS'!I154</f>
        <v>0</v>
      </c>
      <c r="J156" s="20">
        <f>'DownscaledData BEOfDS'!J154</f>
        <v>0</v>
      </c>
      <c r="K156" s="20">
        <f>'DownscaledData BEOfDS'!K154</f>
        <v>0</v>
      </c>
      <c r="L156" s="20">
        <f>'DownscaledData BEOfDS'!L154</f>
        <v>0</v>
      </c>
      <c r="M156" s="20">
        <f>'DownscaledData BEOfDS'!M154</f>
        <v>0</v>
      </c>
      <c r="N156" s="20">
        <f>'DownscaledData BEOfDS'!N154</f>
        <v>0</v>
      </c>
      <c r="O156" s="20">
        <f>'DownscaledData BEOfDS'!O154</f>
        <v>0</v>
      </c>
      <c r="P156" s="20">
        <f>'DownscaledData BEOfDS'!P154</f>
        <v>0</v>
      </c>
      <c r="Q156" s="20">
        <f>'DownscaledData BEOfDS'!Q154</f>
        <v>0</v>
      </c>
      <c r="R156" s="20">
        <f>'DownscaledData BEOfDS'!R154</f>
        <v>0</v>
      </c>
      <c r="S156" s="20">
        <f>'DownscaledData BEOfDS'!S154</f>
        <v>0</v>
      </c>
      <c r="T156" s="20">
        <f>'DownscaledData BEOfDS'!T154</f>
        <v>0</v>
      </c>
      <c r="U156" s="20">
        <f>'DownscaledData BEOfDS'!U154</f>
        <v>0</v>
      </c>
      <c r="V156" s="20">
        <f>'DownscaledData BEOfDS'!V154</f>
        <v>0</v>
      </c>
      <c r="W156" s="20">
        <f>'DownscaledData BEOfDS'!W154</f>
        <v>0</v>
      </c>
      <c r="X156" s="20">
        <f>'DownscaledData BEOfDS'!X154</f>
        <v>0</v>
      </c>
      <c r="Y156" s="20">
        <f>'DownscaledData BEOfDS'!Y154</f>
        <v>0</v>
      </c>
      <c r="Z156" s="20">
        <f>'DownscaledData BEOfDS'!Z154</f>
        <v>0</v>
      </c>
      <c r="AA156" s="20">
        <f>'DownscaledData BEOfDS'!AA154</f>
        <v>0</v>
      </c>
      <c r="AB156" s="20">
        <f>'DownscaledData BEOfDS'!AB154</f>
        <v>0</v>
      </c>
      <c r="AC156" s="20">
        <f>'DownscaledData BEOfDS'!AC154</f>
        <v>0</v>
      </c>
      <c r="AD156" s="20">
        <f>'DownscaledData BEOfDS'!AD154</f>
        <v>0</v>
      </c>
      <c r="AE156" s="20">
        <f>'DownscaledData BEOfDS'!AE154</f>
        <v>0</v>
      </c>
      <c r="AF156" s="20">
        <f>'DownscaledData BEOfDS'!AF154</f>
        <v>0</v>
      </c>
      <c r="AG156" s="20">
        <f>'DownscaledData BEOfDS'!AG154</f>
        <v>0</v>
      </c>
      <c r="AH156" s="20">
        <f>'DownscaledData BEOfDS'!AH154</f>
        <v>0</v>
      </c>
    </row>
    <row r="157" spans="1:34" ht="14.25" customHeight="1" x14ac:dyDescent="0.25">
      <c r="A157" s="2"/>
      <c r="B157" s="2"/>
      <c r="C157" s="68" t="s">
        <v>413</v>
      </c>
      <c r="D157" s="20">
        <f>'DownscaledData BEOfDS'!D155</f>
        <v>0</v>
      </c>
      <c r="E157" s="20">
        <f>'DownscaledData BEOfDS'!E155</f>
        <v>0</v>
      </c>
      <c r="F157" s="20">
        <f>'DownscaledData BEOfDS'!F155</f>
        <v>0</v>
      </c>
      <c r="G157" s="20">
        <f>'DownscaledData BEOfDS'!G155</f>
        <v>0</v>
      </c>
      <c r="H157" s="20">
        <f>'DownscaledData BEOfDS'!H155</f>
        <v>0</v>
      </c>
      <c r="I157" s="20">
        <f>'DownscaledData BEOfDS'!I155</f>
        <v>0</v>
      </c>
      <c r="J157" s="20">
        <f>'DownscaledData BEOfDS'!J155</f>
        <v>0</v>
      </c>
      <c r="K157" s="20">
        <f>'DownscaledData BEOfDS'!K155</f>
        <v>0</v>
      </c>
      <c r="L157" s="20">
        <f>'DownscaledData BEOfDS'!L155</f>
        <v>0</v>
      </c>
      <c r="M157" s="20">
        <f>'DownscaledData BEOfDS'!M155</f>
        <v>0</v>
      </c>
      <c r="N157" s="20">
        <f>'DownscaledData BEOfDS'!N155</f>
        <v>0</v>
      </c>
      <c r="O157" s="20">
        <f>'DownscaledData BEOfDS'!O155</f>
        <v>0</v>
      </c>
      <c r="P157" s="20">
        <f>'DownscaledData BEOfDS'!P155</f>
        <v>0</v>
      </c>
      <c r="Q157" s="20">
        <f>'DownscaledData BEOfDS'!Q155</f>
        <v>0</v>
      </c>
      <c r="R157" s="20">
        <f>'DownscaledData BEOfDS'!R155</f>
        <v>0</v>
      </c>
      <c r="S157" s="20">
        <f>'DownscaledData BEOfDS'!S155</f>
        <v>0</v>
      </c>
      <c r="T157" s="20">
        <f>'DownscaledData BEOfDS'!T155</f>
        <v>0</v>
      </c>
      <c r="U157" s="20">
        <f>'DownscaledData BEOfDS'!U155</f>
        <v>0</v>
      </c>
      <c r="V157" s="20">
        <f>'DownscaledData BEOfDS'!V155</f>
        <v>0</v>
      </c>
      <c r="W157" s="20">
        <f>'DownscaledData BEOfDS'!W155</f>
        <v>0</v>
      </c>
      <c r="X157" s="20">
        <f>'DownscaledData BEOfDS'!X155</f>
        <v>0</v>
      </c>
      <c r="Y157" s="20">
        <f>'DownscaledData BEOfDS'!Y155</f>
        <v>0</v>
      </c>
      <c r="Z157" s="20">
        <f>'DownscaledData BEOfDS'!Z155</f>
        <v>0</v>
      </c>
      <c r="AA157" s="20">
        <f>'DownscaledData BEOfDS'!AA155</f>
        <v>0</v>
      </c>
      <c r="AB157" s="20">
        <f>'DownscaledData BEOfDS'!AB155</f>
        <v>0</v>
      </c>
      <c r="AC157" s="20">
        <f>'DownscaledData BEOfDS'!AC155</f>
        <v>0</v>
      </c>
      <c r="AD157" s="20">
        <f>'DownscaledData BEOfDS'!AD155</f>
        <v>0</v>
      </c>
      <c r="AE157" s="20">
        <f>'DownscaledData BEOfDS'!AE155</f>
        <v>0</v>
      </c>
      <c r="AF157" s="20">
        <f>'DownscaledData BEOfDS'!AF155</f>
        <v>0</v>
      </c>
      <c r="AG157" s="20">
        <f>'DownscaledData BEOfDS'!AG155</f>
        <v>0</v>
      </c>
      <c r="AH157" s="20">
        <f>'DownscaledData BEOfDS'!AH155</f>
        <v>0</v>
      </c>
    </row>
    <row r="158" spans="1:34" ht="14.25" customHeight="1" x14ac:dyDescent="0.25">
      <c r="A158" s="2"/>
      <c r="B158" s="2"/>
      <c r="C158" s="68" t="s">
        <v>414</v>
      </c>
      <c r="D158" s="20">
        <f>'DownscaledData BEOfDS'!D156</f>
        <v>0</v>
      </c>
      <c r="E158" s="20">
        <f>'DownscaledData BEOfDS'!E156</f>
        <v>0</v>
      </c>
      <c r="F158" s="20">
        <f>'DownscaledData BEOfDS'!F156</f>
        <v>0</v>
      </c>
      <c r="G158" s="20">
        <f>'DownscaledData BEOfDS'!G156</f>
        <v>0</v>
      </c>
      <c r="H158" s="20">
        <f>'DownscaledData BEOfDS'!H156</f>
        <v>0</v>
      </c>
      <c r="I158" s="20">
        <f>'DownscaledData BEOfDS'!I156</f>
        <v>0</v>
      </c>
      <c r="J158" s="20">
        <f>'DownscaledData BEOfDS'!J156</f>
        <v>0</v>
      </c>
      <c r="K158" s="20">
        <f>'DownscaledData BEOfDS'!K156</f>
        <v>0</v>
      </c>
      <c r="L158" s="20">
        <f>'DownscaledData BEOfDS'!L156</f>
        <v>0</v>
      </c>
      <c r="M158" s="20">
        <f>'DownscaledData BEOfDS'!M156</f>
        <v>0</v>
      </c>
      <c r="N158" s="20">
        <f>'DownscaledData BEOfDS'!N156</f>
        <v>0</v>
      </c>
      <c r="O158" s="20">
        <f>'DownscaledData BEOfDS'!O156</f>
        <v>0</v>
      </c>
      <c r="P158" s="20">
        <f>'DownscaledData BEOfDS'!P156</f>
        <v>0</v>
      </c>
      <c r="Q158" s="20">
        <f>'DownscaledData BEOfDS'!Q156</f>
        <v>0</v>
      </c>
      <c r="R158" s="20">
        <f>'DownscaledData BEOfDS'!R156</f>
        <v>0</v>
      </c>
      <c r="S158" s="20">
        <f>'DownscaledData BEOfDS'!S156</f>
        <v>0</v>
      </c>
      <c r="T158" s="20">
        <f>'DownscaledData BEOfDS'!T156</f>
        <v>0</v>
      </c>
      <c r="U158" s="20">
        <f>'DownscaledData BEOfDS'!U156</f>
        <v>0</v>
      </c>
      <c r="V158" s="20">
        <f>'DownscaledData BEOfDS'!V156</f>
        <v>0</v>
      </c>
      <c r="W158" s="20">
        <f>'DownscaledData BEOfDS'!W156</f>
        <v>0</v>
      </c>
      <c r="X158" s="20">
        <f>'DownscaledData BEOfDS'!X156</f>
        <v>0</v>
      </c>
      <c r="Y158" s="20">
        <f>'DownscaledData BEOfDS'!Y156</f>
        <v>0</v>
      </c>
      <c r="Z158" s="20">
        <f>'DownscaledData BEOfDS'!Z156</f>
        <v>0</v>
      </c>
      <c r="AA158" s="20">
        <f>'DownscaledData BEOfDS'!AA156</f>
        <v>0</v>
      </c>
      <c r="AB158" s="20">
        <f>'DownscaledData BEOfDS'!AB156</f>
        <v>0</v>
      </c>
      <c r="AC158" s="20">
        <f>'DownscaledData BEOfDS'!AC156</f>
        <v>0</v>
      </c>
      <c r="AD158" s="20">
        <f>'DownscaledData BEOfDS'!AD156</f>
        <v>0</v>
      </c>
      <c r="AE158" s="20">
        <f>'DownscaledData BEOfDS'!AE156</f>
        <v>0</v>
      </c>
      <c r="AF158" s="20">
        <f>'DownscaledData BEOfDS'!AF156</f>
        <v>0</v>
      </c>
      <c r="AG158" s="20">
        <f>'DownscaledData BEOfDS'!AG156</f>
        <v>0</v>
      </c>
      <c r="AH158" s="20">
        <f>'DownscaledData BEOfDS'!AH156</f>
        <v>0</v>
      </c>
    </row>
    <row r="159" spans="1:34" ht="14.25" customHeight="1" x14ac:dyDescent="0.25">
      <c r="A159" s="2"/>
      <c r="B159" s="2"/>
      <c r="C159" s="68" t="s">
        <v>415</v>
      </c>
      <c r="D159" s="20">
        <f>'DownscaledData BEOfDS'!D157</f>
        <v>0</v>
      </c>
      <c r="E159" s="20">
        <f>'DownscaledData BEOfDS'!E157</f>
        <v>0</v>
      </c>
      <c r="F159" s="20">
        <f>'DownscaledData BEOfDS'!F157</f>
        <v>0</v>
      </c>
      <c r="G159" s="20">
        <f>'DownscaledData BEOfDS'!G157</f>
        <v>0</v>
      </c>
      <c r="H159" s="20">
        <f>'DownscaledData BEOfDS'!H157</f>
        <v>0</v>
      </c>
      <c r="I159" s="20">
        <f>'DownscaledData BEOfDS'!I157</f>
        <v>0</v>
      </c>
      <c r="J159" s="20">
        <f>'DownscaledData BEOfDS'!J157</f>
        <v>0</v>
      </c>
      <c r="K159" s="20">
        <f>'DownscaledData BEOfDS'!K157</f>
        <v>0</v>
      </c>
      <c r="L159" s="20">
        <f>'DownscaledData BEOfDS'!L157</f>
        <v>0</v>
      </c>
      <c r="M159" s="20">
        <f>'DownscaledData BEOfDS'!M157</f>
        <v>0</v>
      </c>
      <c r="N159" s="20">
        <f>'DownscaledData BEOfDS'!N157</f>
        <v>0</v>
      </c>
      <c r="O159" s="20">
        <f>'DownscaledData BEOfDS'!O157</f>
        <v>0</v>
      </c>
      <c r="P159" s="20">
        <f>'DownscaledData BEOfDS'!P157</f>
        <v>0</v>
      </c>
      <c r="Q159" s="20">
        <f>'DownscaledData BEOfDS'!Q157</f>
        <v>0</v>
      </c>
      <c r="R159" s="20">
        <f>'DownscaledData BEOfDS'!R157</f>
        <v>0</v>
      </c>
      <c r="S159" s="20">
        <f>'DownscaledData BEOfDS'!S157</f>
        <v>0</v>
      </c>
      <c r="T159" s="20">
        <f>'DownscaledData BEOfDS'!T157</f>
        <v>0</v>
      </c>
      <c r="U159" s="20">
        <f>'DownscaledData BEOfDS'!U157</f>
        <v>0</v>
      </c>
      <c r="V159" s="20">
        <f>'DownscaledData BEOfDS'!V157</f>
        <v>0</v>
      </c>
      <c r="W159" s="20">
        <f>'DownscaledData BEOfDS'!W157</f>
        <v>0</v>
      </c>
      <c r="X159" s="20">
        <f>'DownscaledData BEOfDS'!X157</f>
        <v>0</v>
      </c>
      <c r="Y159" s="20">
        <f>'DownscaledData BEOfDS'!Y157</f>
        <v>0</v>
      </c>
      <c r="Z159" s="20">
        <f>'DownscaledData BEOfDS'!Z157</f>
        <v>0</v>
      </c>
      <c r="AA159" s="20">
        <f>'DownscaledData BEOfDS'!AA157</f>
        <v>0</v>
      </c>
      <c r="AB159" s="20">
        <f>'DownscaledData BEOfDS'!AB157</f>
        <v>0</v>
      </c>
      <c r="AC159" s="20">
        <f>'DownscaledData BEOfDS'!AC157</f>
        <v>0</v>
      </c>
      <c r="AD159" s="20">
        <f>'DownscaledData BEOfDS'!AD157</f>
        <v>0</v>
      </c>
      <c r="AE159" s="20">
        <f>'DownscaledData BEOfDS'!AE157</f>
        <v>0</v>
      </c>
      <c r="AF159" s="20">
        <f>'DownscaledData BEOfDS'!AF157</f>
        <v>0</v>
      </c>
      <c r="AG159" s="20">
        <f>'DownscaledData BEOfDS'!AG157</f>
        <v>0</v>
      </c>
      <c r="AH159" s="20">
        <f>'DownscaledData BEOfDS'!AH157</f>
        <v>0</v>
      </c>
    </row>
    <row r="160" spans="1:34" ht="14.25" customHeight="1" x14ac:dyDescent="0.25">
      <c r="A160" s="2"/>
      <c r="B160" s="2"/>
      <c r="C160" s="68" t="s">
        <v>416</v>
      </c>
      <c r="D160" s="20">
        <f>'DownscaledData BEOfDS'!D158</f>
        <v>0</v>
      </c>
      <c r="E160" s="20">
        <f>'DownscaledData BEOfDS'!E158</f>
        <v>0</v>
      </c>
      <c r="F160" s="20">
        <f>'DownscaledData BEOfDS'!F158</f>
        <v>0</v>
      </c>
      <c r="G160" s="20">
        <f>'DownscaledData BEOfDS'!G158</f>
        <v>0</v>
      </c>
      <c r="H160" s="20">
        <f>'DownscaledData BEOfDS'!H158</f>
        <v>0</v>
      </c>
      <c r="I160" s="20">
        <f>'DownscaledData BEOfDS'!I158</f>
        <v>0</v>
      </c>
      <c r="J160" s="20">
        <f>'DownscaledData BEOfDS'!J158</f>
        <v>0</v>
      </c>
      <c r="K160" s="20">
        <f>'DownscaledData BEOfDS'!K158</f>
        <v>0</v>
      </c>
      <c r="L160" s="20">
        <f>'DownscaledData BEOfDS'!L158</f>
        <v>0</v>
      </c>
      <c r="M160" s="20">
        <f>'DownscaledData BEOfDS'!M158</f>
        <v>0</v>
      </c>
      <c r="N160" s="20">
        <f>'DownscaledData BEOfDS'!N158</f>
        <v>0</v>
      </c>
      <c r="O160" s="20">
        <f>'DownscaledData BEOfDS'!O158</f>
        <v>0</v>
      </c>
      <c r="P160" s="20">
        <f>'DownscaledData BEOfDS'!P158</f>
        <v>0</v>
      </c>
      <c r="Q160" s="20">
        <f>'DownscaledData BEOfDS'!Q158</f>
        <v>0</v>
      </c>
      <c r="R160" s="20">
        <f>'DownscaledData BEOfDS'!R158</f>
        <v>0</v>
      </c>
      <c r="S160" s="20">
        <f>'DownscaledData BEOfDS'!S158</f>
        <v>0</v>
      </c>
      <c r="T160" s="20">
        <f>'DownscaledData BEOfDS'!T158</f>
        <v>0</v>
      </c>
      <c r="U160" s="20">
        <f>'DownscaledData BEOfDS'!U158</f>
        <v>0</v>
      </c>
      <c r="V160" s="20">
        <f>'DownscaledData BEOfDS'!V158</f>
        <v>0</v>
      </c>
      <c r="W160" s="20">
        <f>'DownscaledData BEOfDS'!W158</f>
        <v>0</v>
      </c>
      <c r="X160" s="20">
        <f>'DownscaledData BEOfDS'!X158</f>
        <v>0</v>
      </c>
      <c r="Y160" s="20">
        <f>'DownscaledData BEOfDS'!Y158</f>
        <v>0</v>
      </c>
      <c r="Z160" s="20">
        <f>'DownscaledData BEOfDS'!Z158</f>
        <v>0</v>
      </c>
      <c r="AA160" s="20">
        <f>'DownscaledData BEOfDS'!AA158</f>
        <v>0</v>
      </c>
      <c r="AB160" s="20">
        <f>'DownscaledData BEOfDS'!AB158</f>
        <v>0</v>
      </c>
      <c r="AC160" s="20">
        <f>'DownscaledData BEOfDS'!AC158</f>
        <v>0</v>
      </c>
      <c r="AD160" s="20">
        <f>'DownscaledData BEOfDS'!AD158</f>
        <v>0</v>
      </c>
      <c r="AE160" s="20">
        <f>'DownscaledData BEOfDS'!AE158</f>
        <v>0</v>
      </c>
      <c r="AF160" s="20">
        <f>'DownscaledData BEOfDS'!AF158</f>
        <v>0</v>
      </c>
      <c r="AG160" s="20">
        <f>'DownscaledData BEOfDS'!AG158</f>
        <v>0</v>
      </c>
      <c r="AH160" s="20">
        <f>'DownscaledData BEOfDS'!AH158</f>
        <v>0</v>
      </c>
    </row>
    <row r="161" spans="1:34" ht="14.25" customHeight="1" x14ac:dyDescent="0.25">
      <c r="A161" s="2"/>
      <c r="B161" s="2"/>
      <c r="C161" s="68" t="s">
        <v>417</v>
      </c>
      <c r="D161" s="20">
        <f>'DownscaledData BEOfDS'!D159</f>
        <v>0</v>
      </c>
      <c r="E161" s="20">
        <f>'DownscaledData BEOfDS'!E159</f>
        <v>0</v>
      </c>
      <c r="F161" s="20">
        <f>'DownscaledData BEOfDS'!F159</f>
        <v>0</v>
      </c>
      <c r="G161" s="20">
        <f>'DownscaledData BEOfDS'!G159</f>
        <v>0</v>
      </c>
      <c r="H161" s="20">
        <f>'DownscaledData BEOfDS'!H159</f>
        <v>0</v>
      </c>
      <c r="I161" s="20">
        <f>'DownscaledData BEOfDS'!I159</f>
        <v>0</v>
      </c>
      <c r="J161" s="20">
        <f>'DownscaledData BEOfDS'!J159</f>
        <v>0</v>
      </c>
      <c r="K161" s="20">
        <f>'DownscaledData BEOfDS'!K159</f>
        <v>0</v>
      </c>
      <c r="L161" s="20">
        <f>'DownscaledData BEOfDS'!L159</f>
        <v>0</v>
      </c>
      <c r="M161" s="20">
        <f>'DownscaledData BEOfDS'!M159</f>
        <v>0</v>
      </c>
      <c r="N161" s="20">
        <f>'DownscaledData BEOfDS'!N159</f>
        <v>0</v>
      </c>
      <c r="O161" s="20">
        <f>'DownscaledData BEOfDS'!O159</f>
        <v>0</v>
      </c>
      <c r="P161" s="20">
        <f>'DownscaledData BEOfDS'!P159</f>
        <v>0</v>
      </c>
      <c r="Q161" s="20">
        <f>'DownscaledData BEOfDS'!Q159</f>
        <v>0</v>
      </c>
      <c r="R161" s="20">
        <f>'DownscaledData BEOfDS'!R159</f>
        <v>0</v>
      </c>
      <c r="S161" s="20">
        <f>'DownscaledData BEOfDS'!S159</f>
        <v>0</v>
      </c>
      <c r="T161" s="20">
        <f>'DownscaledData BEOfDS'!T159</f>
        <v>0</v>
      </c>
      <c r="U161" s="20">
        <f>'DownscaledData BEOfDS'!U159</f>
        <v>0</v>
      </c>
      <c r="V161" s="20">
        <f>'DownscaledData BEOfDS'!V159</f>
        <v>0</v>
      </c>
      <c r="W161" s="20">
        <f>'DownscaledData BEOfDS'!W159</f>
        <v>0</v>
      </c>
      <c r="X161" s="20">
        <f>'DownscaledData BEOfDS'!X159</f>
        <v>0</v>
      </c>
      <c r="Y161" s="20">
        <f>'DownscaledData BEOfDS'!Y159</f>
        <v>0</v>
      </c>
      <c r="Z161" s="20">
        <f>'DownscaledData BEOfDS'!Z159</f>
        <v>0</v>
      </c>
      <c r="AA161" s="20">
        <f>'DownscaledData BEOfDS'!AA159</f>
        <v>0</v>
      </c>
      <c r="AB161" s="20">
        <f>'DownscaledData BEOfDS'!AB159</f>
        <v>0</v>
      </c>
      <c r="AC161" s="20">
        <f>'DownscaledData BEOfDS'!AC159</f>
        <v>0</v>
      </c>
      <c r="AD161" s="20">
        <f>'DownscaledData BEOfDS'!AD159</f>
        <v>0</v>
      </c>
      <c r="AE161" s="20">
        <f>'DownscaledData BEOfDS'!AE159</f>
        <v>0</v>
      </c>
      <c r="AF161" s="20">
        <f>'DownscaledData BEOfDS'!AF159</f>
        <v>0</v>
      </c>
      <c r="AG161" s="20">
        <f>'DownscaledData BEOfDS'!AG159</f>
        <v>0</v>
      </c>
      <c r="AH161" s="20">
        <f>'DownscaledData BEOfDS'!AH159</f>
        <v>0</v>
      </c>
    </row>
    <row r="162" spans="1:34" ht="14.25" customHeight="1" x14ac:dyDescent="0.25">
      <c r="A162" s="2"/>
      <c r="B162" s="2"/>
      <c r="C162" s="68" t="s">
        <v>543</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row>
    <row r="163" spans="1:34" ht="14.25" customHeight="1" x14ac:dyDescent="0.25">
      <c r="A163" s="2"/>
      <c r="B163" s="2"/>
      <c r="C163" s="68" t="s">
        <v>544</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row>
    <row r="164" spans="1:34" ht="14.25" customHeight="1" x14ac:dyDescent="0.25">
      <c r="A164" s="2"/>
      <c r="B164" s="2"/>
      <c r="C164" s="68" t="s">
        <v>545</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row>
    <row r="165" spans="1:34" ht="14.25" customHeight="1" x14ac:dyDescent="0.25">
      <c r="A165" s="2"/>
      <c r="B165" s="2"/>
      <c r="C165" s="68" t="s">
        <v>546</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row>
    <row r="166" spans="1:34" ht="14.25" customHeight="1" x14ac:dyDescent="0.25">
      <c r="A166" s="2"/>
      <c r="B166" s="2"/>
      <c r="C166" s="68" t="s">
        <v>547</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row>
    <row r="167" spans="1:34" ht="14.25" customHeight="1" x14ac:dyDescent="0.25">
      <c r="A167" s="2"/>
      <c r="B167" s="2"/>
      <c r="C167" s="68" t="s">
        <v>548</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row>
    <row r="168" spans="1:34" ht="14.25" customHeight="1" x14ac:dyDescent="0.25">
      <c r="A168" s="2"/>
      <c r="B168" s="2"/>
      <c r="C168" s="68" t="s">
        <v>549</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row>
    <row r="169" spans="1:34" ht="14.25" customHeight="1" x14ac:dyDescent="0.25">
      <c r="A169" s="2"/>
      <c r="B169" s="2"/>
      <c r="C169" s="2"/>
    </row>
    <row r="170" spans="1:34" ht="14.25" customHeight="1" x14ac:dyDescent="0.25">
      <c r="A170" s="2"/>
      <c r="B170" s="2"/>
      <c r="C170" s="2"/>
    </row>
    <row r="171" spans="1:34" ht="14.25" customHeight="1" x14ac:dyDescent="0.25">
      <c r="A171" s="2"/>
      <c r="B171" s="2"/>
      <c r="C171" s="2"/>
    </row>
    <row r="172" spans="1:34" ht="14.25" customHeight="1" x14ac:dyDescent="0.25">
      <c r="A172" s="2"/>
      <c r="B172" s="2"/>
      <c r="C172" s="2"/>
    </row>
    <row r="173" spans="1:34" ht="14.25" customHeight="1" x14ac:dyDescent="0.25">
      <c r="A173" s="2"/>
      <c r="B173" s="2"/>
      <c r="C173" s="2"/>
    </row>
    <row r="174" spans="1:34" ht="14.25" customHeight="1" x14ac:dyDescent="0.25">
      <c r="A174" s="2"/>
      <c r="B174" s="2"/>
      <c r="C174" s="2"/>
    </row>
    <row r="175" spans="1:34" ht="14.25" customHeight="1" x14ac:dyDescent="0.25">
      <c r="A175" s="2"/>
      <c r="B175" s="2"/>
      <c r="C175" s="2"/>
    </row>
    <row r="176" spans="1:34" ht="14.25" customHeight="1" x14ac:dyDescent="0.25">
      <c r="A176" s="2"/>
      <c r="B176" s="2"/>
      <c r="C176" s="2"/>
    </row>
    <row r="177" spans="1:3" ht="14.25" customHeight="1" x14ac:dyDescent="0.25">
      <c r="A177" s="2"/>
      <c r="B177" s="2"/>
      <c r="C177" s="2"/>
    </row>
    <row r="178" spans="1:3" ht="14.25" customHeight="1" x14ac:dyDescent="0.25">
      <c r="A178" s="2"/>
      <c r="B178" s="2"/>
      <c r="C178" s="2"/>
    </row>
    <row r="179" spans="1:3" ht="14.25" customHeight="1" x14ac:dyDescent="0.25">
      <c r="A179" s="2"/>
      <c r="B179" s="2"/>
      <c r="C179" s="2"/>
    </row>
    <row r="180" spans="1:3" ht="14.25" customHeight="1" x14ac:dyDescent="0.25">
      <c r="A180" s="2"/>
      <c r="B180" s="2"/>
      <c r="C180" s="2"/>
    </row>
    <row r="181" spans="1:3" ht="14.25" customHeight="1" x14ac:dyDescent="0.25">
      <c r="A181" s="2"/>
      <c r="B181" s="2"/>
      <c r="C181" s="2"/>
    </row>
    <row r="182" spans="1:3" ht="14.25" customHeight="1" x14ac:dyDescent="0.25">
      <c r="A182" s="2"/>
      <c r="B182" s="2"/>
      <c r="C182" s="2"/>
    </row>
    <row r="183" spans="1:3" ht="14.25" customHeight="1" x14ac:dyDescent="0.25">
      <c r="A183" s="2"/>
      <c r="B183" s="2"/>
      <c r="C183" s="2"/>
    </row>
    <row r="184" spans="1:3" ht="14.25" customHeight="1" x14ac:dyDescent="0.25">
      <c r="A184" s="2"/>
      <c r="B184" s="2"/>
      <c r="C184" s="2"/>
    </row>
    <row r="185" spans="1:3" ht="14.25" customHeight="1" x14ac:dyDescent="0.25">
      <c r="A185" s="2"/>
      <c r="B185" s="2"/>
      <c r="C185" s="2"/>
    </row>
    <row r="186" spans="1:3" ht="14.25" customHeight="1" x14ac:dyDescent="0.25">
      <c r="A186" s="2"/>
      <c r="B186" s="2"/>
      <c r="C186" s="2"/>
    </row>
    <row r="187" spans="1:3" ht="14.25" customHeight="1" x14ac:dyDescent="0.25">
      <c r="A187" s="2"/>
      <c r="B187" s="2"/>
      <c r="C187" s="2"/>
    </row>
    <row r="188" spans="1:3" ht="14.25" customHeight="1" x14ac:dyDescent="0.25">
      <c r="A188" s="2"/>
      <c r="B188" s="2"/>
      <c r="C188" s="2"/>
    </row>
    <row r="189" spans="1:3" ht="14.25" customHeight="1" x14ac:dyDescent="0.25">
      <c r="A189" s="2"/>
      <c r="B189" s="2"/>
      <c r="C189" s="2"/>
    </row>
    <row r="190" spans="1:3" ht="14.25" customHeight="1" x14ac:dyDescent="0.25">
      <c r="A190" s="2"/>
      <c r="B190" s="2"/>
      <c r="C190" s="2"/>
    </row>
    <row r="191" spans="1:3" ht="14.25" customHeight="1" x14ac:dyDescent="0.25">
      <c r="A191" s="2"/>
      <c r="B191" s="2"/>
      <c r="C191" s="2"/>
    </row>
    <row r="192" spans="1:3" ht="14.25" customHeight="1" x14ac:dyDescent="0.25">
      <c r="A192" s="2"/>
      <c r="B192" s="2"/>
      <c r="C192" s="2"/>
    </row>
    <row r="193" spans="1:3" ht="14.25" customHeight="1" x14ac:dyDescent="0.25">
      <c r="A193" s="2"/>
      <c r="B193" s="2"/>
      <c r="C193" s="2"/>
    </row>
    <row r="194" spans="1:3" ht="14.25" customHeight="1" x14ac:dyDescent="0.25">
      <c r="A194" s="2"/>
      <c r="B194" s="2"/>
      <c r="C194" s="2"/>
    </row>
    <row r="195" spans="1:3" ht="14.25" customHeight="1" x14ac:dyDescent="0.25">
      <c r="A195" s="2"/>
      <c r="B195" s="2"/>
      <c r="C195" s="2"/>
    </row>
    <row r="196" spans="1:3" ht="14.25" customHeight="1" x14ac:dyDescent="0.25">
      <c r="A196" s="2"/>
      <c r="B196" s="2"/>
      <c r="C196" s="2"/>
    </row>
    <row r="197" spans="1:3" ht="14.25" customHeight="1" x14ac:dyDescent="0.25">
      <c r="A197" s="2"/>
      <c r="B197" s="2"/>
      <c r="C197" s="2"/>
    </row>
    <row r="198" spans="1:3" ht="14.25" customHeight="1" x14ac:dyDescent="0.25">
      <c r="A198" s="2"/>
      <c r="B198" s="2"/>
      <c r="C198" s="2"/>
    </row>
    <row r="199" spans="1:3" ht="14.25" customHeight="1" x14ac:dyDescent="0.25">
      <c r="A199" s="2"/>
      <c r="B199" s="2"/>
      <c r="C199" s="2"/>
    </row>
    <row r="200" spans="1:3" ht="14.25" customHeight="1" x14ac:dyDescent="0.25">
      <c r="A200" s="2"/>
      <c r="B200" s="2"/>
      <c r="C200" s="2"/>
    </row>
    <row r="201" spans="1:3" ht="14.25" customHeight="1" x14ac:dyDescent="0.25">
      <c r="A201" s="2"/>
      <c r="B201" s="2"/>
      <c r="C201" s="2"/>
    </row>
    <row r="202" spans="1:3" ht="14.25" customHeight="1" x14ac:dyDescent="0.25">
      <c r="A202" s="2"/>
      <c r="B202" s="2"/>
      <c r="C202" s="2"/>
    </row>
    <row r="203" spans="1:3" ht="14.25" customHeight="1" x14ac:dyDescent="0.25">
      <c r="A203" s="2"/>
      <c r="B203" s="2"/>
      <c r="C203" s="2"/>
    </row>
    <row r="204" spans="1:3" ht="14.25" customHeight="1" x14ac:dyDescent="0.25">
      <c r="A204" s="2"/>
      <c r="B204" s="2"/>
      <c r="C204" s="2"/>
    </row>
    <row r="205" spans="1:3" ht="14.25" customHeight="1" x14ac:dyDescent="0.25">
      <c r="A205" s="2"/>
      <c r="B205" s="2"/>
      <c r="C205" s="2"/>
    </row>
    <row r="206" spans="1:3" ht="14.25" customHeight="1" x14ac:dyDescent="0.25">
      <c r="A206" s="2"/>
      <c r="B206" s="2"/>
      <c r="C206" s="2"/>
    </row>
    <row r="207" spans="1:3" ht="14.25" customHeight="1" x14ac:dyDescent="0.25">
      <c r="A207" s="2"/>
      <c r="B207" s="2"/>
      <c r="C207" s="2"/>
    </row>
    <row r="208" spans="1:3" ht="14.25" customHeight="1" x14ac:dyDescent="0.25">
      <c r="A208" s="2"/>
      <c r="B208" s="2"/>
      <c r="C208" s="2"/>
    </row>
    <row r="209" spans="1:3" ht="14.25" customHeight="1" x14ac:dyDescent="0.25">
      <c r="A209" s="2"/>
      <c r="B209" s="2"/>
      <c r="C209" s="2"/>
    </row>
    <row r="210" spans="1:3" ht="14.25" customHeight="1" x14ac:dyDescent="0.25">
      <c r="A210" s="2"/>
      <c r="B210" s="2"/>
      <c r="C210" s="2"/>
    </row>
    <row r="211" spans="1:3" ht="14.25" customHeight="1" x14ac:dyDescent="0.25">
      <c r="A211" s="2"/>
      <c r="B211" s="2"/>
      <c r="C211" s="2"/>
    </row>
    <row r="212" spans="1:3" ht="14.25" customHeight="1" x14ac:dyDescent="0.25">
      <c r="A212" s="2"/>
      <c r="B212" s="2"/>
      <c r="C212" s="2"/>
    </row>
    <row r="213" spans="1:3" ht="14.25" customHeight="1" x14ac:dyDescent="0.25">
      <c r="A213" s="2"/>
      <c r="B213" s="2"/>
      <c r="C213" s="2"/>
    </row>
    <row r="214" spans="1:3" ht="14.25" customHeight="1" x14ac:dyDescent="0.25">
      <c r="A214" s="2"/>
      <c r="B214" s="2"/>
      <c r="C214" s="2"/>
    </row>
    <row r="215" spans="1:3" ht="14.25" customHeight="1" x14ac:dyDescent="0.25">
      <c r="A215" s="2"/>
      <c r="B215" s="2"/>
      <c r="C215" s="2"/>
    </row>
    <row r="216" spans="1:3" ht="14.25" customHeight="1" x14ac:dyDescent="0.25">
      <c r="A216" s="2"/>
      <c r="B216" s="2"/>
      <c r="C216" s="2"/>
    </row>
    <row r="217" spans="1:3" ht="14.25" customHeight="1" x14ac:dyDescent="0.25">
      <c r="A217" s="2"/>
      <c r="B217" s="2"/>
      <c r="C217" s="2"/>
    </row>
    <row r="218" spans="1:3" ht="14.25" customHeight="1" x14ac:dyDescent="0.25">
      <c r="A218" s="2"/>
      <c r="B218" s="2"/>
      <c r="C218" s="2"/>
    </row>
    <row r="219" spans="1:3" ht="14.25" customHeight="1" x14ac:dyDescent="0.25">
      <c r="A219" s="2"/>
      <c r="B219" s="2"/>
      <c r="C219" s="2"/>
    </row>
    <row r="220" spans="1:3" ht="14.25" customHeight="1" x14ac:dyDescent="0.25">
      <c r="A220" s="2"/>
      <c r="B220" s="2"/>
      <c r="C220" s="2"/>
    </row>
    <row r="221" spans="1:3" ht="14.25" customHeight="1" x14ac:dyDescent="0.25">
      <c r="A221" s="2"/>
      <c r="B221" s="2"/>
      <c r="C221" s="2"/>
    </row>
    <row r="222" spans="1:3" ht="14.25" customHeight="1" x14ac:dyDescent="0.25">
      <c r="A222" s="2"/>
      <c r="B222" s="2"/>
      <c r="C222" s="2"/>
    </row>
    <row r="223" spans="1:3" ht="14.25" customHeight="1" x14ac:dyDescent="0.25">
      <c r="A223" s="2"/>
      <c r="B223" s="2"/>
      <c r="C223" s="2"/>
    </row>
    <row r="224" spans="1:3" ht="14.25" customHeight="1" x14ac:dyDescent="0.25">
      <c r="A224" s="2"/>
      <c r="B224" s="2"/>
      <c r="C224" s="2"/>
    </row>
    <row r="225" spans="1:3" ht="14.25" customHeight="1" x14ac:dyDescent="0.25">
      <c r="A225" s="2"/>
      <c r="B225" s="2"/>
      <c r="C225" s="2"/>
    </row>
    <row r="226" spans="1:3" ht="14.25" customHeight="1" x14ac:dyDescent="0.25">
      <c r="A226" s="2"/>
      <c r="B226" s="2"/>
      <c r="C226" s="2"/>
    </row>
    <row r="227" spans="1:3" ht="14.25" customHeight="1" x14ac:dyDescent="0.25">
      <c r="A227" s="2"/>
      <c r="B227" s="2"/>
      <c r="C227" s="2"/>
    </row>
    <row r="228" spans="1:3" ht="14.25" customHeight="1" x14ac:dyDescent="0.25">
      <c r="A228" s="2"/>
      <c r="B228" s="2"/>
      <c r="C228" s="2"/>
    </row>
    <row r="229" spans="1:3" ht="14.25" customHeight="1" x14ac:dyDescent="0.25">
      <c r="A229" s="2"/>
      <c r="B229" s="2"/>
      <c r="C229" s="2"/>
    </row>
    <row r="230" spans="1:3" ht="14.25" customHeight="1" x14ac:dyDescent="0.25">
      <c r="A230" s="2"/>
      <c r="B230" s="2"/>
      <c r="C230" s="2"/>
    </row>
    <row r="231" spans="1:3" ht="14.25" customHeight="1" x14ac:dyDescent="0.25">
      <c r="A231" s="2"/>
      <c r="B231" s="2"/>
      <c r="C231" s="2"/>
    </row>
    <row r="232" spans="1:3" ht="14.25" customHeight="1" x14ac:dyDescent="0.25">
      <c r="A232" s="2"/>
      <c r="B232" s="2"/>
      <c r="C232" s="2"/>
    </row>
    <row r="233" spans="1:3" ht="14.25" customHeight="1" x14ac:dyDescent="0.25">
      <c r="A233" s="2"/>
      <c r="B233" s="2"/>
      <c r="C233" s="2"/>
    </row>
    <row r="234" spans="1:3" ht="14.25" customHeight="1" x14ac:dyDescent="0.25">
      <c r="A234" s="2"/>
      <c r="B234" s="2"/>
      <c r="C234" s="2"/>
    </row>
    <row r="235" spans="1:3" ht="14.25" customHeight="1" x14ac:dyDescent="0.25">
      <c r="A235" s="2"/>
      <c r="B235" s="2"/>
      <c r="C235" s="2"/>
    </row>
    <row r="236" spans="1:3" ht="14.25" customHeight="1" x14ac:dyDescent="0.25">
      <c r="A236" s="2"/>
      <c r="B236" s="2"/>
      <c r="C236" s="2"/>
    </row>
    <row r="237" spans="1:3" ht="14.25" customHeight="1" x14ac:dyDescent="0.25">
      <c r="A237" s="2"/>
      <c r="B237" s="2"/>
      <c r="C237" s="2"/>
    </row>
    <row r="238" spans="1:3" ht="14.25" customHeight="1" x14ac:dyDescent="0.25">
      <c r="A238" s="2"/>
      <c r="B238" s="2"/>
      <c r="C238" s="2"/>
    </row>
    <row r="239" spans="1:3" ht="14.25" customHeight="1" x14ac:dyDescent="0.25">
      <c r="A239" s="2"/>
      <c r="B239" s="2"/>
      <c r="C239" s="2"/>
    </row>
    <row r="240" spans="1:3" ht="14.25" customHeight="1" x14ac:dyDescent="0.25">
      <c r="A240" s="2"/>
      <c r="B240" s="2"/>
      <c r="C240" s="2"/>
    </row>
    <row r="241" spans="1:3" ht="14.25" customHeight="1" x14ac:dyDescent="0.25">
      <c r="A241" s="2"/>
      <c r="B241" s="2"/>
      <c r="C241" s="2"/>
    </row>
    <row r="242" spans="1:3" ht="14.25" customHeight="1" x14ac:dyDescent="0.25">
      <c r="A242" s="2"/>
      <c r="B242" s="2"/>
      <c r="C242" s="2"/>
    </row>
    <row r="243" spans="1:3" ht="14.25" customHeight="1" x14ac:dyDescent="0.25">
      <c r="A243" s="2"/>
      <c r="B243" s="2"/>
      <c r="C243" s="2"/>
    </row>
    <row r="244" spans="1:3" ht="14.25" customHeight="1" x14ac:dyDescent="0.25">
      <c r="A244" s="2"/>
      <c r="B244" s="2"/>
      <c r="C244" s="2"/>
    </row>
    <row r="245" spans="1:3" ht="14.25" customHeight="1" x14ac:dyDescent="0.25">
      <c r="A245" s="2"/>
      <c r="B245" s="2"/>
      <c r="C245" s="2"/>
    </row>
    <row r="246" spans="1:3" ht="14.25" customHeight="1" x14ac:dyDescent="0.25">
      <c r="A246" s="2"/>
      <c r="B246" s="2"/>
      <c r="C246" s="2"/>
    </row>
    <row r="247" spans="1:3" ht="14.25" customHeight="1" x14ac:dyDescent="0.25">
      <c r="A247" s="2"/>
      <c r="B247" s="2"/>
      <c r="C247" s="2"/>
    </row>
    <row r="248" spans="1:3" ht="14.25" customHeight="1" x14ac:dyDescent="0.25">
      <c r="A248" s="2"/>
      <c r="B248" s="2"/>
      <c r="C248" s="2"/>
    </row>
    <row r="249" spans="1:3" ht="14.25" customHeight="1" x14ac:dyDescent="0.25">
      <c r="A249" s="2"/>
      <c r="B249" s="2"/>
      <c r="C249" s="2"/>
    </row>
    <row r="250" spans="1:3" ht="14.25" customHeight="1" x14ac:dyDescent="0.25">
      <c r="A250" s="2"/>
      <c r="B250" s="2"/>
      <c r="C250" s="2"/>
    </row>
    <row r="251" spans="1:3" ht="14.25" customHeight="1" x14ac:dyDescent="0.25">
      <c r="A251" s="2"/>
      <c r="B251" s="2"/>
      <c r="C251" s="2"/>
    </row>
    <row r="252" spans="1:3" ht="14.25" customHeight="1" x14ac:dyDescent="0.25">
      <c r="A252" s="2"/>
      <c r="B252" s="2"/>
      <c r="C252" s="2"/>
    </row>
    <row r="253" spans="1:3" ht="14.25" customHeight="1" x14ac:dyDescent="0.25">
      <c r="A253" s="2"/>
      <c r="B253" s="2"/>
      <c r="C253" s="2"/>
    </row>
    <row r="254" spans="1:3" ht="14.25" customHeight="1" x14ac:dyDescent="0.25">
      <c r="A254" s="2"/>
      <c r="B254" s="2"/>
      <c r="C254" s="2"/>
    </row>
    <row r="255" spans="1:3" ht="14.25" customHeight="1" x14ac:dyDescent="0.25">
      <c r="A255" s="2"/>
      <c r="B255" s="2"/>
      <c r="C255" s="2"/>
    </row>
    <row r="256" spans="1:3" ht="14.25" customHeight="1" x14ac:dyDescent="0.25">
      <c r="A256" s="2"/>
      <c r="B256" s="2"/>
      <c r="C256" s="2"/>
    </row>
    <row r="257" spans="1:3" ht="14.25" customHeight="1" x14ac:dyDescent="0.25">
      <c r="A257" s="2"/>
      <c r="B257" s="2"/>
      <c r="C257" s="2"/>
    </row>
    <row r="258" spans="1:3" ht="14.25" customHeight="1" x14ac:dyDescent="0.25">
      <c r="A258" s="2"/>
      <c r="B258" s="2"/>
      <c r="C258" s="2"/>
    </row>
    <row r="259" spans="1:3" ht="14.25" customHeight="1" x14ac:dyDescent="0.25">
      <c r="A259" s="2"/>
      <c r="B259" s="2"/>
      <c r="C259" s="2"/>
    </row>
    <row r="260" spans="1:3" ht="14.25" customHeight="1" x14ac:dyDescent="0.25">
      <c r="A260" s="2"/>
      <c r="B260" s="2"/>
      <c r="C260" s="2"/>
    </row>
    <row r="261" spans="1:3" ht="14.25" customHeight="1" x14ac:dyDescent="0.25">
      <c r="A261" s="2"/>
      <c r="B261" s="2"/>
      <c r="C261" s="2"/>
    </row>
    <row r="262" spans="1:3" ht="14.25" customHeight="1" x14ac:dyDescent="0.25">
      <c r="A262" s="2"/>
      <c r="B262" s="2"/>
      <c r="C262" s="2"/>
    </row>
    <row r="263" spans="1:3" ht="14.25" customHeight="1" x14ac:dyDescent="0.25">
      <c r="A263" s="2"/>
      <c r="B263" s="2"/>
      <c r="C263" s="2"/>
    </row>
    <row r="264" spans="1:3" ht="14.25" customHeight="1" x14ac:dyDescent="0.25">
      <c r="A264" s="2"/>
      <c r="B264" s="2"/>
      <c r="C264" s="2"/>
    </row>
    <row r="265" spans="1:3" ht="14.25" customHeight="1" x14ac:dyDescent="0.25">
      <c r="A265" s="2"/>
      <c r="B265" s="2"/>
      <c r="C265" s="2"/>
    </row>
    <row r="266" spans="1:3" ht="14.25" customHeight="1" x14ac:dyDescent="0.25">
      <c r="A266" s="2"/>
      <c r="B266" s="2"/>
      <c r="C266" s="2"/>
    </row>
    <row r="267" spans="1:3" ht="14.25" customHeight="1" x14ac:dyDescent="0.25">
      <c r="A267" s="2"/>
      <c r="B267" s="2"/>
      <c r="C267" s="2"/>
    </row>
    <row r="268" spans="1:3" ht="14.25" customHeight="1" x14ac:dyDescent="0.25">
      <c r="A268" s="2"/>
      <c r="B268" s="2"/>
      <c r="C268" s="2"/>
    </row>
    <row r="269" spans="1:3" ht="14.25" customHeight="1" x14ac:dyDescent="0.25">
      <c r="A269" s="2"/>
      <c r="B269" s="2"/>
      <c r="C269" s="2"/>
    </row>
    <row r="270" spans="1:3" ht="14.25" customHeight="1" x14ac:dyDescent="0.25">
      <c r="A270" s="2"/>
      <c r="B270" s="2"/>
      <c r="C270" s="2"/>
    </row>
    <row r="271" spans="1:3" ht="14.25" customHeight="1" x14ac:dyDescent="0.25">
      <c r="A271" s="2"/>
      <c r="B271" s="2"/>
      <c r="C271" s="2"/>
    </row>
    <row r="272" spans="1:3" ht="14.25" customHeight="1" x14ac:dyDescent="0.25">
      <c r="A272" s="2"/>
      <c r="B272" s="2"/>
      <c r="C272" s="2"/>
    </row>
    <row r="273" spans="1:3" ht="14.25" customHeight="1" x14ac:dyDescent="0.25">
      <c r="A273" s="2"/>
      <c r="B273" s="2"/>
      <c r="C273" s="2"/>
    </row>
    <row r="274" spans="1:3" ht="14.25" customHeight="1" x14ac:dyDescent="0.25">
      <c r="A274" s="2"/>
      <c r="B274" s="2"/>
      <c r="C274" s="2"/>
    </row>
    <row r="275" spans="1:3" ht="14.25" customHeight="1" x14ac:dyDescent="0.25">
      <c r="A275" s="2"/>
      <c r="B275" s="2"/>
      <c r="C275" s="2"/>
    </row>
    <row r="276" spans="1:3" ht="14.25" customHeight="1" x14ac:dyDescent="0.25">
      <c r="A276" s="2"/>
      <c r="B276" s="2"/>
      <c r="C276" s="2"/>
    </row>
    <row r="277" spans="1:3" ht="14.25" customHeight="1" x14ac:dyDescent="0.25">
      <c r="A277" s="2"/>
      <c r="B277" s="2"/>
      <c r="C277" s="2"/>
    </row>
    <row r="278" spans="1:3" ht="14.25" customHeight="1" x14ac:dyDescent="0.25">
      <c r="A278" s="2"/>
      <c r="B278" s="2"/>
      <c r="C278" s="2"/>
    </row>
    <row r="279" spans="1:3" ht="14.25" customHeight="1" x14ac:dyDescent="0.25">
      <c r="A279" s="2"/>
      <c r="B279" s="2"/>
      <c r="C279" s="2"/>
    </row>
    <row r="280" spans="1:3" ht="14.25" customHeight="1" x14ac:dyDescent="0.25">
      <c r="A280" s="2"/>
      <c r="B280" s="2"/>
      <c r="C280" s="2"/>
    </row>
    <row r="281" spans="1:3" ht="14.25" customHeight="1" x14ac:dyDescent="0.25">
      <c r="A281" s="2"/>
      <c r="B281" s="2"/>
      <c r="C281" s="2"/>
    </row>
    <row r="282" spans="1:3" ht="14.25" customHeight="1" x14ac:dyDescent="0.25">
      <c r="A282" s="2"/>
      <c r="B282" s="2"/>
      <c r="C282" s="2"/>
    </row>
    <row r="283" spans="1:3" ht="14.25" customHeight="1" x14ac:dyDescent="0.25">
      <c r="A283" s="2"/>
      <c r="B283" s="2"/>
      <c r="C283" s="2"/>
    </row>
    <row r="284" spans="1:3" ht="14.25" customHeight="1" x14ac:dyDescent="0.25">
      <c r="A284" s="2"/>
      <c r="B284" s="2"/>
      <c r="C284" s="2"/>
    </row>
    <row r="285" spans="1:3" ht="14.25" customHeight="1" x14ac:dyDescent="0.25">
      <c r="A285" s="2"/>
      <c r="B285" s="2"/>
      <c r="C285" s="2"/>
    </row>
    <row r="286" spans="1:3" ht="14.25" customHeight="1" x14ac:dyDescent="0.25">
      <c r="A286" s="2"/>
      <c r="B286" s="2"/>
      <c r="C286" s="2"/>
    </row>
    <row r="287" spans="1:3" ht="14.25" customHeight="1" x14ac:dyDescent="0.25">
      <c r="A287" s="2"/>
      <c r="B287" s="2"/>
      <c r="C287" s="2"/>
    </row>
    <row r="288" spans="1:3" ht="14.25" customHeight="1" x14ac:dyDescent="0.25">
      <c r="A288" s="2"/>
      <c r="B288" s="2"/>
      <c r="C288" s="2"/>
    </row>
    <row r="289" spans="1:3" ht="14.25" customHeight="1" x14ac:dyDescent="0.25">
      <c r="A289" s="2"/>
      <c r="B289" s="2"/>
      <c r="C289" s="2"/>
    </row>
    <row r="290" spans="1:3" ht="14.25" customHeight="1" x14ac:dyDescent="0.25">
      <c r="A290" s="2"/>
      <c r="B290" s="2"/>
      <c r="C290" s="2"/>
    </row>
    <row r="291" spans="1:3" ht="14.25" customHeight="1" x14ac:dyDescent="0.25">
      <c r="A291" s="2"/>
      <c r="B291" s="2"/>
      <c r="C291" s="2"/>
    </row>
    <row r="292" spans="1:3" ht="14.25" customHeight="1" x14ac:dyDescent="0.25">
      <c r="A292" s="2"/>
      <c r="B292" s="2"/>
      <c r="C292" s="2"/>
    </row>
    <row r="293" spans="1:3" ht="14.25" customHeight="1" x14ac:dyDescent="0.25">
      <c r="A293" s="2"/>
      <c r="B293" s="2"/>
      <c r="C293" s="2"/>
    </row>
    <row r="294" spans="1:3" ht="14.25" customHeight="1" x14ac:dyDescent="0.25">
      <c r="A294" s="2"/>
      <c r="B294" s="2"/>
      <c r="C294" s="2"/>
    </row>
    <row r="295" spans="1:3" ht="14.25" customHeight="1" x14ac:dyDescent="0.25">
      <c r="A295" s="2"/>
      <c r="B295" s="2"/>
      <c r="C295" s="2"/>
    </row>
    <row r="296" spans="1:3" ht="14.25" customHeight="1" x14ac:dyDescent="0.25">
      <c r="A296" s="2"/>
      <c r="B296" s="2"/>
      <c r="C296" s="2"/>
    </row>
    <row r="297" spans="1:3" ht="14.25" customHeight="1" x14ac:dyDescent="0.25">
      <c r="A297" s="2"/>
      <c r="B297" s="2"/>
      <c r="C297" s="2"/>
    </row>
    <row r="298" spans="1:3" ht="14.25" customHeight="1" x14ac:dyDescent="0.25">
      <c r="A298" s="2"/>
      <c r="B298" s="2"/>
      <c r="C298" s="2"/>
    </row>
    <row r="299" spans="1:3" ht="14.25" customHeight="1" x14ac:dyDescent="0.25">
      <c r="A299" s="2"/>
      <c r="B299" s="2"/>
      <c r="C299" s="2"/>
    </row>
    <row r="300" spans="1:3" ht="14.25" customHeight="1" x14ac:dyDescent="0.25">
      <c r="A300" s="2"/>
      <c r="B300" s="2"/>
      <c r="C300" s="2"/>
    </row>
    <row r="301" spans="1:3" ht="14.25" customHeight="1" x14ac:dyDescent="0.25">
      <c r="A301" s="2"/>
      <c r="B301" s="2"/>
      <c r="C301" s="2"/>
    </row>
    <row r="302" spans="1:3" ht="14.25" customHeight="1" x14ac:dyDescent="0.25">
      <c r="A302" s="2"/>
      <c r="B302" s="2"/>
      <c r="C302" s="2"/>
    </row>
    <row r="303" spans="1:3" ht="14.25" customHeight="1" x14ac:dyDescent="0.25">
      <c r="A303" s="2"/>
      <c r="B303" s="2"/>
      <c r="C303" s="2"/>
    </row>
    <row r="304" spans="1:3" ht="14.25" customHeight="1" x14ac:dyDescent="0.25">
      <c r="A304" s="2"/>
      <c r="B304" s="2"/>
      <c r="C304" s="2"/>
    </row>
    <row r="305" spans="1:3" ht="14.25" customHeight="1" x14ac:dyDescent="0.25">
      <c r="A305" s="2"/>
      <c r="B305" s="2"/>
      <c r="C305" s="2"/>
    </row>
    <row r="306" spans="1:3" ht="14.25" customHeight="1" x14ac:dyDescent="0.25">
      <c r="A306" s="2"/>
      <c r="B306" s="2"/>
      <c r="C306" s="2"/>
    </row>
    <row r="307" spans="1:3" ht="14.25" customHeight="1" x14ac:dyDescent="0.25">
      <c r="A307" s="2"/>
      <c r="B307" s="2"/>
      <c r="C307" s="2"/>
    </row>
    <row r="308" spans="1:3" ht="14.25" customHeight="1" x14ac:dyDescent="0.25">
      <c r="A308" s="2"/>
      <c r="B308" s="2"/>
      <c r="C308" s="2"/>
    </row>
    <row r="309" spans="1:3" ht="14.25" customHeight="1" x14ac:dyDescent="0.25">
      <c r="A309" s="2"/>
      <c r="B309" s="2"/>
      <c r="C309" s="2"/>
    </row>
    <row r="310" spans="1:3" ht="14.25" customHeight="1" x14ac:dyDescent="0.25">
      <c r="A310" s="2"/>
      <c r="B310" s="2"/>
      <c r="C310" s="2"/>
    </row>
    <row r="311" spans="1:3" ht="14.25" customHeight="1" x14ac:dyDescent="0.25">
      <c r="A311" s="2"/>
      <c r="B311" s="2"/>
      <c r="C311" s="2"/>
    </row>
    <row r="312" spans="1:3" ht="14.25" customHeight="1" x14ac:dyDescent="0.25">
      <c r="A312" s="2"/>
      <c r="B312" s="2"/>
      <c r="C312" s="2"/>
    </row>
    <row r="313" spans="1:3" ht="14.25" customHeight="1" x14ac:dyDescent="0.25">
      <c r="A313" s="2"/>
      <c r="B313" s="2"/>
      <c r="C313" s="2"/>
    </row>
    <row r="314" spans="1:3" ht="14.25" customHeight="1" x14ac:dyDescent="0.25">
      <c r="A314" s="2"/>
      <c r="B314" s="2"/>
      <c r="C314" s="2"/>
    </row>
    <row r="315" spans="1:3" ht="14.25" customHeight="1" x14ac:dyDescent="0.25">
      <c r="A315" s="2"/>
      <c r="B315" s="2"/>
      <c r="C315" s="2"/>
    </row>
    <row r="316" spans="1:3" ht="14.25" customHeight="1" x14ac:dyDescent="0.25">
      <c r="A316" s="2"/>
      <c r="B316" s="2"/>
      <c r="C316" s="2"/>
    </row>
    <row r="317" spans="1:3" ht="14.25" customHeight="1" x14ac:dyDescent="0.25">
      <c r="A317" s="2"/>
      <c r="B317" s="2"/>
      <c r="C317" s="2"/>
    </row>
    <row r="318" spans="1:3" ht="14.25" customHeight="1" x14ac:dyDescent="0.25">
      <c r="A318" s="2"/>
      <c r="B318" s="2"/>
      <c r="C318" s="2"/>
    </row>
    <row r="319" spans="1:3" ht="14.25" customHeight="1" x14ac:dyDescent="0.25">
      <c r="A319" s="2"/>
      <c r="B319" s="2"/>
      <c r="C319" s="2"/>
    </row>
    <row r="320" spans="1:3" ht="14.25" customHeight="1" x14ac:dyDescent="0.25">
      <c r="A320" s="2"/>
      <c r="B320" s="2"/>
      <c r="C320" s="2"/>
    </row>
    <row r="321" spans="1:3" ht="14.25" customHeight="1" x14ac:dyDescent="0.25">
      <c r="A321" s="2"/>
      <c r="B321" s="2"/>
      <c r="C321" s="2"/>
    </row>
    <row r="322" spans="1:3" ht="14.25" customHeight="1" x14ac:dyDescent="0.25">
      <c r="A322" s="2"/>
      <c r="B322" s="2"/>
      <c r="C322" s="2"/>
    </row>
    <row r="323" spans="1:3" ht="14.25" customHeight="1" x14ac:dyDescent="0.25">
      <c r="A323" s="2"/>
      <c r="B323" s="2"/>
      <c r="C323" s="2"/>
    </row>
    <row r="324" spans="1:3" ht="14.25" customHeight="1" x14ac:dyDescent="0.25">
      <c r="A324" s="2"/>
      <c r="B324" s="2"/>
      <c r="C324" s="2"/>
    </row>
    <row r="325" spans="1:3" ht="14.25" customHeight="1" x14ac:dyDescent="0.25">
      <c r="A325" s="2"/>
      <c r="B325" s="2"/>
      <c r="C325" s="2"/>
    </row>
    <row r="326" spans="1:3" ht="14.25" customHeight="1" x14ac:dyDescent="0.25">
      <c r="A326" s="2"/>
      <c r="B326" s="2"/>
      <c r="C326" s="2"/>
    </row>
    <row r="327" spans="1:3" ht="14.25" customHeight="1" x14ac:dyDescent="0.25">
      <c r="A327" s="2"/>
      <c r="B327" s="2"/>
      <c r="C327" s="2"/>
    </row>
    <row r="328" spans="1:3" ht="14.25" customHeight="1" x14ac:dyDescent="0.25">
      <c r="A328" s="2"/>
      <c r="B328" s="2"/>
      <c r="C328" s="2"/>
    </row>
    <row r="329" spans="1:3" ht="14.25" customHeight="1" x14ac:dyDescent="0.25">
      <c r="A329" s="2"/>
      <c r="B329" s="2"/>
      <c r="C329" s="2"/>
    </row>
    <row r="330" spans="1:3" ht="14.25" customHeight="1" x14ac:dyDescent="0.25">
      <c r="A330" s="2"/>
      <c r="B330" s="2"/>
      <c r="C330" s="2"/>
    </row>
    <row r="331" spans="1:3" ht="14.25" customHeight="1" x14ac:dyDescent="0.25">
      <c r="A331" s="2"/>
      <c r="B331" s="2"/>
      <c r="C331" s="2"/>
    </row>
    <row r="332" spans="1:3" ht="14.25" customHeight="1" x14ac:dyDescent="0.25">
      <c r="A332" s="2"/>
      <c r="B332" s="2"/>
      <c r="C332" s="2"/>
    </row>
    <row r="333" spans="1:3" ht="14.25" customHeight="1" x14ac:dyDescent="0.25">
      <c r="A333" s="2"/>
      <c r="B333" s="2"/>
      <c r="C333" s="2"/>
    </row>
    <row r="334" spans="1:3" ht="14.25" customHeight="1" x14ac:dyDescent="0.25">
      <c r="A334" s="2"/>
      <c r="B334" s="2"/>
      <c r="C334" s="2"/>
    </row>
    <row r="335" spans="1:3" ht="14.25" customHeight="1" x14ac:dyDescent="0.25">
      <c r="A335" s="2"/>
      <c r="B335" s="2"/>
      <c r="C335" s="2"/>
    </row>
    <row r="336" spans="1:3" ht="14.25" customHeight="1" x14ac:dyDescent="0.25">
      <c r="A336" s="2"/>
      <c r="B336" s="2"/>
      <c r="C336" s="2"/>
    </row>
    <row r="337" spans="1:3" ht="14.25" customHeight="1" x14ac:dyDescent="0.25">
      <c r="A337" s="2"/>
      <c r="B337" s="2"/>
      <c r="C337" s="2"/>
    </row>
    <row r="338" spans="1:3" ht="14.25" customHeight="1" x14ac:dyDescent="0.25">
      <c r="A338" s="2"/>
      <c r="B338" s="2"/>
      <c r="C338" s="2"/>
    </row>
    <row r="339" spans="1:3" ht="14.25" customHeight="1" x14ac:dyDescent="0.25">
      <c r="A339" s="2"/>
      <c r="B339" s="2"/>
      <c r="C339" s="2"/>
    </row>
    <row r="340" spans="1:3" ht="14.25" customHeight="1" x14ac:dyDescent="0.25">
      <c r="A340" s="2"/>
      <c r="B340" s="2"/>
      <c r="C340" s="2"/>
    </row>
    <row r="341" spans="1:3" ht="14.25" customHeight="1" x14ac:dyDescent="0.25">
      <c r="A341" s="2"/>
      <c r="B341" s="2"/>
      <c r="C341" s="2"/>
    </row>
    <row r="342" spans="1:3" ht="14.25" customHeight="1" x14ac:dyDescent="0.25">
      <c r="A342" s="2"/>
      <c r="B342" s="2"/>
      <c r="C342" s="2"/>
    </row>
    <row r="343" spans="1:3" ht="14.25" customHeight="1" x14ac:dyDescent="0.25">
      <c r="A343" s="2"/>
      <c r="B343" s="2"/>
      <c r="C343" s="2"/>
    </row>
    <row r="344" spans="1:3" ht="14.25" customHeight="1" x14ac:dyDescent="0.25">
      <c r="A344" s="2"/>
      <c r="B344" s="2"/>
      <c r="C344" s="2"/>
    </row>
    <row r="345" spans="1:3" ht="14.25" customHeight="1" x14ac:dyDescent="0.25">
      <c r="A345" s="2"/>
      <c r="B345" s="2"/>
      <c r="C345" s="2"/>
    </row>
    <row r="346" spans="1:3" ht="14.25" customHeight="1" x14ac:dyDescent="0.25">
      <c r="A346" s="2"/>
      <c r="B346" s="2"/>
      <c r="C346" s="2"/>
    </row>
    <row r="347" spans="1:3" ht="14.25" customHeight="1" x14ac:dyDescent="0.25">
      <c r="A347" s="2"/>
      <c r="B347" s="2"/>
      <c r="C347" s="2"/>
    </row>
    <row r="348" spans="1:3" ht="14.25" customHeight="1" x14ac:dyDescent="0.25">
      <c r="A348" s="2"/>
      <c r="B348" s="2"/>
      <c r="C348" s="2"/>
    </row>
    <row r="349" spans="1:3" ht="14.25" customHeight="1" x14ac:dyDescent="0.25">
      <c r="A349" s="2"/>
      <c r="B349" s="2"/>
      <c r="C349" s="2"/>
    </row>
    <row r="350" spans="1:3" ht="14.25" customHeight="1" x14ac:dyDescent="0.25">
      <c r="A350" s="2"/>
      <c r="B350" s="2"/>
      <c r="C350" s="2"/>
    </row>
    <row r="351" spans="1:3" ht="14.25" customHeight="1" x14ac:dyDescent="0.25">
      <c r="A351" s="2"/>
      <c r="B351" s="2"/>
      <c r="C351" s="2"/>
    </row>
    <row r="352" spans="1:3" ht="14.25" customHeight="1" x14ac:dyDescent="0.25">
      <c r="A352" s="2"/>
      <c r="B352" s="2"/>
      <c r="C352" s="2"/>
    </row>
    <row r="353" spans="1:3" ht="14.25" customHeight="1" x14ac:dyDescent="0.25">
      <c r="A353" s="2"/>
      <c r="B353" s="2"/>
      <c r="C353" s="2"/>
    </row>
    <row r="354" spans="1:3" ht="14.25" customHeight="1" x14ac:dyDescent="0.25">
      <c r="A354" s="2"/>
      <c r="B354" s="2"/>
      <c r="C354" s="2"/>
    </row>
    <row r="355" spans="1:3" ht="14.25" customHeight="1" x14ac:dyDescent="0.25">
      <c r="A355" s="2"/>
      <c r="B355" s="2"/>
      <c r="C355" s="2"/>
    </row>
    <row r="356" spans="1:3" ht="14.25" customHeight="1" x14ac:dyDescent="0.25">
      <c r="A356" s="2"/>
      <c r="B356" s="2"/>
      <c r="C356" s="2"/>
    </row>
    <row r="357" spans="1:3" ht="14.25" customHeight="1" x14ac:dyDescent="0.25">
      <c r="A357" s="2"/>
      <c r="B357" s="2"/>
      <c r="C357" s="2"/>
    </row>
    <row r="358" spans="1:3" ht="14.25" customHeight="1" x14ac:dyDescent="0.25">
      <c r="A358" s="2"/>
      <c r="B358" s="2"/>
      <c r="C358" s="2"/>
    </row>
    <row r="359" spans="1:3" ht="14.25" customHeight="1" x14ac:dyDescent="0.25">
      <c r="A359" s="2"/>
      <c r="B359" s="2"/>
      <c r="C359" s="2"/>
    </row>
    <row r="360" spans="1:3" ht="14.25" customHeight="1" x14ac:dyDescent="0.25">
      <c r="A360" s="2"/>
      <c r="B360" s="2"/>
      <c r="C360" s="2"/>
    </row>
    <row r="361" spans="1:3" ht="14.25" customHeight="1" x14ac:dyDescent="0.25">
      <c r="A361" s="2"/>
      <c r="B361" s="2"/>
      <c r="C361" s="2"/>
    </row>
    <row r="362" spans="1:3" ht="14.25" customHeight="1" x14ac:dyDescent="0.25">
      <c r="A362" s="2"/>
      <c r="B362" s="2"/>
      <c r="C362" s="2"/>
    </row>
    <row r="363" spans="1:3" ht="14.25" customHeight="1" x14ac:dyDescent="0.25">
      <c r="A363" s="2"/>
      <c r="B363" s="2"/>
      <c r="C363" s="2"/>
    </row>
    <row r="364" spans="1:3" ht="14.25" customHeight="1" x14ac:dyDescent="0.25">
      <c r="A364" s="2"/>
      <c r="B364" s="2"/>
      <c r="C364" s="2"/>
    </row>
    <row r="365" spans="1:3" ht="14.25" customHeight="1" x14ac:dyDescent="0.25">
      <c r="A365" s="2"/>
      <c r="B365" s="2"/>
      <c r="C365" s="2"/>
    </row>
    <row r="366" spans="1:3" ht="14.25" customHeight="1" x14ac:dyDescent="0.25">
      <c r="A366" s="2"/>
      <c r="B366" s="2"/>
      <c r="C366" s="2"/>
    </row>
    <row r="367" spans="1:3" ht="14.25" customHeight="1" x14ac:dyDescent="0.25">
      <c r="A367" s="2"/>
      <c r="B367" s="2"/>
      <c r="C367" s="2"/>
    </row>
    <row r="368" spans="1:3" ht="14.25" customHeight="1" x14ac:dyDescent="0.25">
      <c r="A368" s="2"/>
      <c r="B368" s="2"/>
      <c r="C368" s="2"/>
    </row>
    <row r="369" spans="1:3" ht="14.25" customHeight="1" x14ac:dyDescent="0.25">
      <c r="A369" s="2"/>
      <c r="B369" s="2"/>
      <c r="C369" s="2"/>
    </row>
    <row r="370" spans="1:3" ht="14.25" customHeight="1" x14ac:dyDescent="0.25">
      <c r="A370" s="2"/>
      <c r="B370" s="2"/>
      <c r="C370" s="2"/>
    </row>
    <row r="371" spans="1:3" ht="14.25" customHeight="1" x14ac:dyDescent="0.25">
      <c r="A371" s="2"/>
      <c r="B371" s="2"/>
      <c r="C371" s="2"/>
    </row>
    <row r="372" spans="1:3" ht="14.25" customHeight="1" x14ac:dyDescent="0.25">
      <c r="A372" s="2"/>
      <c r="B372" s="2"/>
      <c r="C372" s="2"/>
    </row>
    <row r="373" spans="1:3" ht="14.25" customHeight="1" x14ac:dyDescent="0.25">
      <c r="A373" s="2"/>
      <c r="B373" s="2"/>
      <c r="C373" s="2"/>
    </row>
    <row r="374" spans="1:3" ht="14.25" customHeight="1" x14ac:dyDescent="0.25">
      <c r="A374" s="2"/>
      <c r="B374" s="2"/>
      <c r="C374" s="2"/>
    </row>
    <row r="375" spans="1:3" ht="14.25" customHeight="1" x14ac:dyDescent="0.25">
      <c r="A375" s="2"/>
      <c r="B375" s="2"/>
      <c r="C375" s="2"/>
    </row>
    <row r="376" spans="1:3" ht="14.25" customHeight="1" x14ac:dyDescent="0.25">
      <c r="A376" s="2"/>
      <c r="B376" s="2"/>
      <c r="C376" s="2"/>
    </row>
    <row r="377" spans="1:3" ht="14.25" customHeight="1" x14ac:dyDescent="0.25">
      <c r="A377" s="2"/>
      <c r="B377" s="2"/>
      <c r="C377" s="2"/>
    </row>
    <row r="378" spans="1:3" ht="14.25" customHeight="1" x14ac:dyDescent="0.25">
      <c r="A378" s="2"/>
      <c r="B378" s="2"/>
      <c r="C378" s="2"/>
    </row>
    <row r="379" spans="1:3" ht="14.25" customHeight="1" x14ac:dyDescent="0.25">
      <c r="A379" s="2"/>
      <c r="B379" s="2"/>
      <c r="C379" s="2"/>
    </row>
    <row r="380" spans="1:3" ht="14.25" customHeight="1" x14ac:dyDescent="0.25">
      <c r="A380" s="2"/>
      <c r="B380" s="2"/>
      <c r="C380" s="2"/>
    </row>
    <row r="381" spans="1:3" ht="14.25" customHeight="1" x14ac:dyDescent="0.25">
      <c r="A381" s="2"/>
      <c r="B381" s="2"/>
      <c r="C381" s="2"/>
    </row>
    <row r="382" spans="1:3" ht="14.25" customHeight="1" x14ac:dyDescent="0.25">
      <c r="A382" s="2"/>
      <c r="B382" s="2"/>
      <c r="C382" s="2"/>
    </row>
    <row r="383" spans="1:3" ht="14.25" customHeight="1" x14ac:dyDescent="0.25">
      <c r="A383" s="2"/>
      <c r="B383" s="2"/>
      <c r="C383" s="2"/>
    </row>
    <row r="384" spans="1:3" ht="14.25" customHeight="1" x14ac:dyDescent="0.25">
      <c r="A384" s="2"/>
      <c r="B384" s="2"/>
      <c r="C384" s="2"/>
    </row>
    <row r="385" spans="1:3" ht="14.25" customHeight="1" x14ac:dyDescent="0.25">
      <c r="A385" s="2"/>
      <c r="B385" s="2"/>
      <c r="C385" s="2"/>
    </row>
    <row r="386" spans="1:3" ht="14.25" customHeight="1" x14ac:dyDescent="0.25">
      <c r="A386" s="2"/>
      <c r="B386" s="2"/>
      <c r="C386" s="2"/>
    </row>
    <row r="387" spans="1:3" ht="14.25" customHeight="1" x14ac:dyDescent="0.25">
      <c r="A387" s="2"/>
      <c r="B387" s="2"/>
      <c r="C387" s="2"/>
    </row>
    <row r="388" spans="1:3" ht="14.25" customHeight="1" x14ac:dyDescent="0.25">
      <c r="A388" s="2"/>
      <c r="B388" s="2"/>
      <c r="C388" s="2"/>
    </row>
    <row r="389" spans="1:3" ht="14.25" customHeight="1" x14ac:dyDescent="0.25">
      <c r="A389" s="2"/>
      <c r="B389" s="2"/>
      <c r="C389" s="2"/>
    </row>
    <row r="390" spans="1:3" ht="14.25" customHeight="1" x14ac:dyDescent="0.25">
      <c r="A390" s="2"/>
      <c r="B390" s="2"/>
      <c r="C390" s="2"/>
    </row>
    <row r="391" spans="1:3" ht="14.25" customHeight="1" x14ac:dyDescent="0.25">
      <c r="A391" s="2"/>
      <c r="B391" s="2"/>
      <c r="C391" s="2"/>
    </row>
    <row r="392" spans="1:3" ht="14.25" customHeight="1" x14ac:dyDescent="0.25">
      <c r="A392" s="2"/>
      <c r="B392" s="2"/>
      <c r="C392" s="2"/>
    </row>
    <row r="393" spans="1:3" ht="14.25" customHeight="1" x14ac:dyDescent="0.25">
      <c r="A393" s="2"/>
      <c r="B393" s="2"/>
      <c r="C393" s="2"/>
    </row>
    <row r="394" spans="1:3" ht="14.25" customHeight="1" x14ac:dyDescent="0.25">
      <c r="A394" s="2"/>
      <c r="B394" s="2"/>
      <c r="C394" s="2"/>
    </row>
    <row r="395" spans="1:3" ht="14.25" customHeight="1" x14ac:dyDescent="0.25">
      <c r="A395" s="2"/>
      <c r="B395" s="2"/>
      <c r="C395" s="2"/>
    </row>
    <row r="396" spans="1:3" ht="14.25" customHeight="1" x14ac:dyDescent="0.25">
      <c r="A396" s="2"/>
      <c r="B396" s="2"/>
      <c r="C396" s="2"/>
    </row>
    <row r="397" spans="1:3" ht="14.25" customHeight="1" x14ac:dyDescent="0.25">
      <c r="A397" s="2"/>
      <c r="B397" s="2"/>
      <c r="C397" s="2"/>
    </row>
    <row r="398" spans="1:3" ht="14.25" customHeight="1" x14ac:dyDescent="0.25">
      <c r="A398" s="2"/>
      <c r="B398" s="2"/>
      <c r="C398" s="2"/>
    </row>
    <row r="399" spans="1:3" ht="14.25" customHeight="1" x14ac:dyDescent="0.25">
      <c r="A399" s="2"/>
      <c r="B399" s="2"/>
      <c r="C399" s="2"/>
    </row>
    <row r="400" spans="1:3" ht="14.25" customHeight="1" x14ac:dyDescent="0.25">
      <c r="A400" s="2"/>
      <c r="B400" s="2"/>
      <c r="C400" s="2"/>
    </row>
    <row r="401" spans="1:3" ht="14.25" customHeight="1" x14ac:dyDescent="0.25">
      <c r="A401" s="2"/>
      <c r="B401" s="2"/>
      <c r="C401" s="2"/>
    </row>
    <row r="402" spans="1:3" ht="14.25" customHeight="1" x14ac:dyDescent="0.25">
      <c r="A402" s="2"/>
      <c r="B402" s="2"/>
      <c r="C402" s="2"/>
    </row>
    <row r="403" spans="1:3" ht="14.25" customHeight="1" x14ac:dyDescent="0.25">
      <c r="A403" s="2"/>
      <c r="B403" s="2"/>
      <c r="C403" s="2"/>
    </row>
    <row r="404" spans="1:3" ht="14.25" customHeight="1" x14ac:dyDescent="0.25">
      <c r="A404" s="2"/>
      <c r="B404" s="2"/>
      <c r="C404" s="2"/>
    </row>
    <row r="405" spans="1:3" ht="14.25" customHeight="1" x14ac:dyDescent="0.25">
      <c r="A405" s="2"/>
      <c r="B405" s="2"/>
      <c r="C405" s="2"/>
    </row>
    <row r="406" spans="1:3" ht="14.25" customHeight="1" x14ac:dyDescent="0.25">
      <c r="A406" s="2"/>
      <c r="B406" s="2"/>
      <c r="C406" s="2"/>
    </row>
    <row r="407" spans="1:3" ht="14.25" customHeight="1" x14ac:dyDescent="0.25">
      <c r="A407" s="2"/>
      <c r="B407" s="2"/>
      <c r="C407" s="2"/>
    </row>
    <row r="408" spans="1:3" ht="14.25" customHeight="1" x14ac:dyDescent="0.25">
      <c r="A408" s="2"/>
      <c r="B408" s="2"/>
      <c r="C408" s="2"/>
    </row>
    <row r="409" spans="1:3" ht="14.25" customHeight="1" x14ac:dyDescent="0.25">
      <c r="A409" s="2"/>
      <c r="B409" s="2"/>
      <c r="C409" s="2"/>
    </row>
    <row r="410" spans="1:3" ht="14.25" customHeight="1" x14ac:dyDescent="0.25">
      <c r="A410" s="2"/>
      <c r="B410" s="2"/>
      <c r="C410" s="2"/>
    </row>
    <row r="411" spans="1:3" ht="14.25" customHeight="1" x14ac:dyDescent="0.25">
      <c r="A411" s="2"/>
      <c r="B411" s="2"/>
      <c r="C411" s="2"/>
    </row>
    <row r="412" spans="1:3" ht="14.25" customHeight="1" x14ac:dyDescent="0.25">
      <c r="A412" s="2"/>
      <c r="B412" s="2"/>
      <c r="C412" s="2"/>
    </row>
    <row r="413" spans="1:3" ht="14.25" customHeight="1" x14ac:dyDescent="0.25">
      <c r="A413" s="2"/>
      <c r="B413" s="2"/>
      <c r="C413" s="2"/>
    </row>
    <row r="414" spans="1:3" ht="14.25" customHeight="1" x14ac:dyDescent="0.25">
      <c r="A414" s="2"/>
      <c r="B414" s="2"/>
      <c r="C414" s="2"/>
    </row>
    <row r="415" spans="1:3" ht="14.25" customHeight="1" x14ac:dyDescent="0.25">
      <c r="A415" s="2"/>
      <c r="B415" s="2"/>
      <c r="C415" s="2"/>
    </row>
    <row r="416" spans="1:3" ht="14.25" customHeight="1" x14ac:dyDescent="0.25">
      <c r="A416" s="2"/>
      <c r="B416" s="2"/>
      <c r="C416" s="2"/>
    </row>
    <row r="417" spans="1:3" ht="14.25" customHeight="1" x14ac:dyDescent="0.25">
      <c r="A417" s="2"/>
      <c r="B417" s="2"/>
      <c r="C417" s="2"/>
    </row>
    <row r="418" spans="1:3" ht="14.25" customHeight="1" x14ac:dyDescent="0.25">
      <c r="A418" s="2"/>
      <c r="B418" s="2"/>
      <c r="C418" s="2"/>
    </row>
    <row r="419" spans="1:3" ht="14.25" customHeight="1" x14ac:dyDescent="0.25">
      <c r="A419" s="2"/>
      <c r="B419" s="2"/>
      <c r="C419" s="2"/>
    </row>
    <row r="420" spans="1:3" ht="14.25" customHeight="1" x14ac:dyDescent="0.25">
      <c r="A420" s="2"/>
      <c r="B420" s="2"/>
      <c r="C420" s="2"/>
    </row>
    <row r="421" spans="1:3" ht="14.25" customHeight="1" x14ac:dyDescent="0.25">
      <c r="A421" s="2"/>
      <c r="B421" s="2"/>
      <c r="C421" s="2"/>
    </row>
    <row r="422" spans="1:3" ht="14.25" customHeight="1" x14ac:dyDescent="0.25">
      <c r="A422" s="2"/>
      <c r="B422" s="2"/>
      <c r="C422" s="2"/>
    </row>
    <row r="423" spans="1:3" ht="14.25" customHeight="1" x14ac:dyDescent="0.25">
      <c r="A423" s="2"/>
      <c r="B423" s="2"/>
      <c r="C423" s="2"/>
    </row>
    <row r="424" spans="1:3" ht="14.25" customHeight="1" x14ac:dyDescent="0.25">
      <c r="A424" s="2"/>
      <c r="B424" s="2"/>
      <c r="C424" s="2"/>
    </row>
    <row r="425" spans="1:3" ht="14.25" customHeight="1" x14ac:dyDescent="0.25">
      <c r="A425" s="2"/>
      <c r="B425" s="2"/>
      <c r="C425" s="2"/>
    </row>
    <row r="426" spans="1:3" ht="14.25" customHeight="1" x14ac:dyDescent="0.25">
      <c r="A426" s="2"/>
      <c r="B426" s="2"/>
      <c r="C426" s="2"/>
    </row>
    <row r="427" spans="1:3" ht="14.25" customHeight="1" x14ac:dyDescent="0.25">
      <c r="A427" s="2"/>
      <c r="B427" s="2"/>
      <c r="C427" s="2"/>
    </row>
    <row r="428" spans="1:3" ht="14.25" customHeight="1" x14ac:dyDescent="0.25">
      <c r="A428" s="2"/>
      <c r="B428" s="2"/>
      <c r="C428" s="2"/>
    </row>
    <row r="429" spans="1:3" ht="14.25" customHeight="1" x14ac:dyDescent="0.25">
      <c r="A429" s="2"/>
      <c r="B429" s="2"/>
      <c r="C429" s="2"/>
    </row>
    <row r="430" spans="1:3" ht="14.25" customHeight="1" x14ac:dyDescent="0.25">
      <c r="A430" s="2"/>
      <c r="B430" s="2"/>
      <c r="C430" s="2"/>
    </row>
    <row r="431" spans="1:3" ht="14.25" customHeight="1" x14ac:dyDescent="0.25">
      <c r="A431" s="2"/>
      <c r="B431" s="2"/>
      <c r="C431" s="2"/>
    </row>
    <row r="432" spans="1:3" ht="14.25" customHeight="1" x14ac:dyDescent="0.25">
      <c r="A432" s="2"/>
      <c r="B432" s="2"/>
      <c r="C432" s="2"/>
    </row>
    <row r="433" spans="1:3" ht="14.25" customHeight="1" x14ac:dyDescent="0.25">
      <c r="A433" s="2"/>
      <c r="B433" s="2"/>
      <c r="C433" s="2"/>
    </row>
    <row r="434" spans="1:3" ht="14.25" customHeight="1" x14ac:dyDescent="0.25">
      <c r="A434" s="2"/>
      <c r="B434" s="2"/>
      <c r="C434" s="2"/>
    </row>
    <row r="435" spans="1:3" ht="14.25" customHeight="1" x14ac:dyDescent="0.25">
      <c r="A435" s="2"/>
      <c r="B435" s="2"/>
      <c r="C435" s="2"/>
    </row>
    <row r="436" spans="1:3" ht="14.25" customHeight="1" x14ac:dyDescent="0.25">
      <c r="A436" s="2"/>
      <c r="B436" s="2"/>
      <c r="C436" s="2"/>
    </row>
    <row r="437" spans="1:3" ht="14.25" customHeight="1" x14ac:dyDescent="0.25">
      <c r="A437" s="2"/>
      <c r="B437" s="2"/>
      <c r="C437" s="2"/>
    </row>
    <row r="438" spans="1:3" ht="14.25" customHeight="1" x14ac:dyDescent="0.25">
      <c r="A438" s="2"/>
      <c r="B438" s="2"/>
      <c r="C438" s="2"/>
    </row>
    <row r="439" spans="1:3" ht="14.25" customHeight="1" x14ac:dyDescent="0.25">
      <c r="A439" s="2"/>
      <c r="B439" s="2"/>
      <c r="C439" s="2"/>
    </row>
    <row r="440" spans="1:3" ht="14.25" customHeight="1" x14ac:dyDescent="0.25">
      <c r="A440" s="2"/>
      <c r="B440" s="2"/>
      <c r="C440" s="2"/>
    </row>
    <row r="441" spans="1:3" ht="14.25" customHeight="1" x14ac:dyDescent="0.25">
      <c r="A441" s="2"/>
      <c r="B441" s="2"/>
      <c r="C441" s="2"/>
    </row>
    <row r="442" spans="1:3" ht="14.25" customHeight="1" x14ac:dyDescent="0.25">
      <c r="A442" s="2"/>
      <c r="B442" s="2"/>
      <c r="C442" s="2"/>
    </row>
    <row r="443" spans="1:3" ht="14.25" customHeight="1" x14ac:dyDescent="0.25">
      <c r="A443" s="2"/>
      <c r="B443" s="2"/>
      <c r="C443" s="2"/>
    </row>
    <row r="444" spans="1:3" ht="14.25" customHeight="1" x14ac:dyDescent="0.25">
      <c r="A444" s="2"/>
      <c r="B444" s="2"/>
      <c r="C444" s="2"/>
    </row>
    <row r="445" spans="1:3" ht="14.25" customHeight="1" x14ac:dyDescent="0.25">
      <c r="A445" s="2"/>
      <c r="B445" s="2"/>
      <c r="C445" s="2"/>
    </row>
    <row r="446" spans="1:3" ht="14.25" customHeight="1" x14ac:dyDescent="0.25">
      <c r="A446" s="2"/>
      <c r="B446" s="2"/>
      <c r="C446" s="2"/>
    </row>
    <row r="447" spans="1:3" ht="14.25" customHeight="1" x14ac:dyDescent="0.25">
      <c r="A447" s="2"/>
      <c r="B447" s="2"/>
      <c r="C447" s="2"/>
    </row>
    <row r="448" spans="1:3" ht="14.25" customHeight="1" x14ac:dyDescent="0.25">
      <c r="A448" s="2"/>
      <c r="B448" s="2"/>
      <c r="C448" s="2"/>
    </row>
    <row r="449" spans="1:3" ht="14.25" customHeight="1" x14ac:dyDescent="0.25">
      <c r="A449" s="2"/>
      <c r="B449" s="2"/>
      <c r="C449" s="2"/>
    </row>
    <row r="450" spans="1:3" ht="14.25" customHeight="1" x14ac:dyDescent="0.25">
      <c r="A450" s="2"/>
      <c r="B450" s="2"/>
      <c r="C450" s="2"/>
    </row>
    <row r="451" spans="1:3" ht="14.25" customHeight="1" x14ac:dyDescent="0.25">
      <c r="A451" s="2"/>
      <c r="B451" s="2"/>
      <c r="C451" s="2"/>
    </row>
    <row r="452" spans="1:3" ht="14.25" customHeight="1" x14ac:dyDescent="0.25">
      <c r="A452" s="2"/>
      <c r="B452" s="2"/>
      <c r="C452" s="2"/>
    </row>
    <row r="453" spans="1:3" ht="14.25" customHeight="1" x14ac:dyDescent="0.25">
      <c r="A453" s="2"/>
      <c r="B453" s="2"/>
      <c r="C453" s="2"/>
    </row>
    <row r="454" spans="1:3" ht="14.25" customHeight="1" x14ac:dyDescent="0.25">
      <c r="A454" s="2"/>
      <c r="B454" s="2"/>
      <c r="C454" s="2"/>
    </row>
    <row r="455" spans="1:3" ht="14.25" customHeight="1" x14ac:dyDescent="0.25">
      <c r="A455" s="2"/>
      <c r="B455" s="2"/>
      <c r="C455" s="2"/>
    </row>
    <row r="456" spans="1:3" ht="14.25" customHeight="1" x14ac:dyDescent="0.25">
      <c r="A456" s="2"/>
      <c r="B456" s="2"/>
      <c r="C456" s="2"/>
    </row>
    <row r="457" spans="1:3" ht="14.25" customHeight="1" x14ac:dyDescent="0.25">
      <c r="A457" s="2"/>
      <c r="B457" s="2"/>
      <c r="C457" s="2"/>
    </row>
    <row r="458" spans="1:3" ht="14.25" customHeight="1" x14ac:dyDescent="0.25">
      <c r="A458" s="2"/>
      <c r="B458" s="2"/>
      <c r="C458" s="2"/>
    </row>
    <row r="459" spans="1:3" ht="14.25" customHeight="1" x14ac:dyDescent="0.25">
      <c r="A459" s="2"/>
      <c r="B459" s="2"/>
      <c r="C459" s="2"/>
    </row>
    <row r="460" spans="1:3" ht="14.25" customHeight="1" x14ac:dyDescent="0.25">
      <c r="A460" s="2"/>
      <c r="B460" s="2"/>
      <c r="C460" s="2"/>
    </row>
    <row r="461" spans="1:3" ht="14.25" customHeight="1" x14ac:dyDescent="0.25">
      <c r="A461" s="2"/>
      <c r="B461" s="2"/>
      <c r="C461" s="2"/>
    </row>
    <row r="462" spans="1:3" ht="14.25" customHeight="1" x14ac:dyDescent="0.25">
      <c r="A462" s="2"/>
      <c r="B462" s="2"/>
      <c r="C462" s="2"/>
    </row>
    <row r="463" spans="1:3" ht="14.25" customHeight="1" x14ac:dyDescent="0.25">
      <c r="A463" s="2"/>
      <c r="B463" s="2"/>
      <c r="C463" s="2"/>
    </row>
    <row r="464" spans="1:3" ht="14.25" customHeight="1" x14ac:dyDescent="0.25">
      <c r="A464" s="2"/>
      <c r="B464" s="2"/>
      <c r="C464" s="2"/>
    </row>
    <row r="465" spans="1:3" ht="14.25" customHeight="1" x14ac:dyDescent="0.25">
      <c r="A465" s="2"/>
      <c r="B465" s="2"/>
      <c r="C465" s="2"/>
    </row>
    <row r="466" spans="1:3" ht="14.25" customHeight="1" x14ac:dyDescent="0.25">
      <c r="A466" s="2"/>
      <c r="B466" s="2"/>
      <c r="C466" s="2"/>
    </row>
    <row r="467" spans="1:3" ht="14.25" customHeight="1" x14ac:dyDescent="0.25">
      <c r="A467" s="2"/>
      <c r="B467" s="2"/>
      <c r="C467" s="2"/>
    </row>
    <row r="468" spans="1:3" ht="14.25" customHeight="1" x14ac:dyDescent="0.25">
      <c r="A468" s="2"/>
      <c r="B468" s="2"/>
      <c r="C468" s="2"/>
    </row>
    <row r="469" spans="1:3" ht="14.25" customHeight="1" x14ac:dyDescent="0.25">
      <c r="A469" s="2"/>
      <c r="B469" s="2"/>
      <c r="C469" s="2"/>
    </row>
    <row r="470" spans="1:3" ht="14.25" customHeight="1" x14ac:dyDescent="0.25">
      <c r="A470" s="2"/>
      <c r="B470" s="2"/>
      <c r="C470" s="2"/>
    </row>
    <row r="471" spans="1:3" ht="14.25" customHeight="1" x14ac:dyDescent="0.25">
      <c r="A471" s="2"/>
      <c r="B471" s="2"/>
      <c r="C471" s="2"/>
    </row>
    <row r="472" spans="1:3" ht="14.25" customHeight="1" x14ac:dyDescent="0.25">
      <c r="A472" s="2"/>
      <c r="B472" s="2"/>
      <c r="C472" s="2"/>
    </row>
    <row r="473" spans="1:3" ht="14.25" customHeight="1" x14ac:dyDescent="0.25">
      <c r="A473" s="2"/>
      <c r="B473" s="2"/>
      <c r="C473" s="2"/>
    </row>
    <row r="474" spans="1:3" ht="14.25" customHeight="1" x14ac:dyDescent="0.25">
      <c r="A474" s="2"/>
      <c r="B474" s="2"/>
      <c r="C474" s="2"/>
    </row>
    <row r="475" spans="1:3" ht="14.25" customHeight="1" x14ac:dyDescent="0.25">
      <c r="A475" s="2"/>
      <c r="B475" s="2"/>
      <c r="C475" s="2"/>
    </row>
    <row r="476" spans="1:3" ht="14.25" customHeight="1" x14ac:dyDescent="0.25">
      <c r="A476" s="2"/>
      <c r="B476" s="2"/>
      <c r="C476" s="2"/>
    </row>
    <row r="477" spans="1:3" ht="14.25" customHeight="1" x14ac:dyDescent="0.25">
      <c r="A477" s="2"/>
      <c r="B477" s="2"/>
      <c r="C477" s="2"/>
    </row>
    <row r="478" spans="1:3" ht="14.25" customHeight="1" x14ac:dyDescent="0.25">
      <c r="A478" s="2"/>
      <c r="B478" s="2"/>
      <c r="C478" s="2"/>
    </row>
    <row r="479" spans="1:3" ht="14.25" customHeight="1" x14ac:dyDescent="0.25">
      <c r="A479" s="2"/>
      <c r="B479" s="2"/>
      <c r="C479" s="2"/>
    </row>
    <row r="480" spans="1:3" ht="14.25" customHeight="1" x14ac:dyDescent="0.25">
      <c r="A480" s="2"/>
      <c r="B480" s="2"/>
      <c r="C480" s="2"/>
    </row>
    <row r="481" spans="1:3" ht="14.25" customHeight="1" x14ac:dyDescent="0.25">
      <c r="A481" s="2"/>
      <c r="B481" s="2"/>
      <c r="C481" s="2"/>
    </row>
    <row r="482" spans="1:3" ht="14.25" customHeight="1" x14ac:dyDescent="0.25">
      <c r="A482" s="2"/>
      <c r="B482" s="2"/>
      <c r="C482" s="2"/>
    </row>
    <row r="483" spans="1:3" ht="14.25" customHeight="1" x14ac:dyDescent="0.25">
      <c r="A483" s="2"/>
      <c r="B483" s="2"/>
      <c r="C483" s="2"/>
    </row>
    <row r="484" spans="1:3" ht="14.25" customHeight="1" x14ac:dyDescent="0.25">
      <c r="A484" s="2"/>
      <c r="B484" s="2"/>
      <c r="C484" s="2"/>
    </row>
    <row r="485" spans="1:3" ht="14.25" customHeight="1" x14ac:dyDescent="0.25">
      <c r="A485" s="2"/>
      <c r="B485" s="2"/>
      <c r="C485" s="2"/>
    </row>
    <row r="486" spans="1:3" ht="14.25" customHeight="1" x14ac:dyDescent="0.25">
      <c r="A486" s="2"/>
      <c r="B486" s="2"/>
      <c r="C486" s="2"/>
    </row>
    <row r="487" spans="1:3" ht="14.25" customHeight="1" x14ac:dyDescent="0.25">
      <c r="A487" s="2"/>
      <c r="B487" s="2"/>
      <c r="C487" s="2"/>
    </row>
    <row r="488" spans="1:3" ht="14.25" customHeight="1" x14ac:dyDescent="0.25">
      <c r="A488" s="2"/>
      <c r="B488" s="2"/>
      <c r="C488" s="2"/>
    </row>
    <row r="489" spans="1:3" ht="14.25" customHeight="1" x14ac:dyDescent="0.25">
      <c r="A489" s="2"/>
      <c r="B489" s="2"/>
      <c r="C489" s="2"/>
    </row>
    <row r="490" spans="1:3" ht="14.25" customHeight="1" x14ac:dyDescent="0.25">
      <c r="A490" s="2"/>
      <c r="B490" s="2"/>
      <c r="C490" s="2"/>
    </row>
    <row r="491" spans="1:3" ht="14.25" customHeight="1" x14ac:dyDescent="0.25">
      <c r="A491" s="2"/>
      <c r="B491" s="2"/>
      <c r="C491" s="2"/>
    </row>
    <row r="492" spans="1:3" ht="14.25" customHeight="1" x14ac:dyDescent="0.25">
      <c r="A492" s="2"/>
      <c r="B492" s="2"/>
      <c r="C492" s="2"/>
    </row>
    <row r="493" spans="1:3" ht="14.25" customHeight="1" x14ac:dyDescent="0.25">
      <c r="A493" s="2"/>
      <c r="B493" s="2"/>
      <c r="C493" s="2"/>
    </row>
    <row r="494" spans="1:3" ht="14.25" customHeight="1" x14ac:dyDescent="0.25">
      <c r="A494" s="2"/>
      <c r="B494" s="2"/>
      <c r="C494" s="2"/>
    </row>
    <row r="495" spans="1:3" ht="14.25" customHeight="1" x14ac:dyDescent="0.25">
      <c r="A495" s="2"/>
      <c r="B495" s="2"/>
      <c r="C495" s="2"/>
    </row>
    <row r="496" spans="1:3" ht="14.25" customHeight="1" x14ac:dyDescent="0.25">
      <c r="A496" s="2"/>
      <c r="B496" s="2"/>
      <c r="C496" s="2"/>
    </row>
    <row r="497" spans="1:3" ht="14.25" customHeight="1" x14ac:dyDescent="0.25">
      <c r="A497" s="2"/>
      <c r="B497" s="2"/>
      <c r="C497" s="2"/>
    </row>
    <row r="498" spans="1:3" ht="14.25" customHeight="1" x14ac:dyDescent="0.25">
      <c r="A498" s="2"/>
      <c r="B498" s="2"/>
      <c r="C498" s="2"/>
    </row>
    <row r="499" spans="1:3" ht="14.25" customHeight="1" x14ac:dyDescent="0.25">
      <c r="A499" s="2"/>
      <c r="B499" s="2"/>
      <c r="C499" s="2"/>
    </row>
    <row r="500" spans="1:3" ht="14.25" customHeight="1" x14ac:dyDescent="0.25">
      <c r="A500" s="2"/>
      <c r="B500" s="2"/>
      <c r="C500" s="2"/>
    </row>
    <row r="501" spans="1:3" ht="14.25" customHeight="1" x14ac:dyDescent="0.25">
      <c r="A501" s="2"/>
      <c r="B501" s="2"/>
      <c r="C501" s="2"/>
    </row>
    <row r="502" spans="1:3" ht="14.25" customHeight="1" x14ac:dyDescent="0.25">
      <c r="A502" s="2"/>
      <c r="B502" s="2"/>
      <c r="C502" s="2"/>
    </row>
    <row r="503" spans="1:3" ht="14.25" customHeight="1" x14ac:dyDescent="0.25">
      <c r="A503" s="2"/>
      <c r="B503" s="2"/>
      <c r="C503" s="2"/>
    </row>
    <row r="504" spans="1:3" ht="14.25" customHeight="1" x14ac:dyDescent="0.25">
      <c r="A504" s="2"/>
      <c r="B504" s="2"/>
      <c r="C504" s="2"/>
    </row>
    <row r="505" spans="1:3" ht="14.25" customHeight="1" x14ac:dyDescent="0.25">
      <c r="A505" s="2"/>
      <c r="B505" s="2"/>
      <c r="C505" s="2"/>
    </row>
    <row r="506" spans="1:3" ht="14.25" customHeight="1" x14ac:dyDescent="0.25">
      <c r="A506" s="2"/>
      <c r="B506" s="2"/>
      <c r="C506" s="2"/>
    </row>
    <row r="507" spans="1:3" ht="14.25" customHeight="1" x14ac:dyDescent="0.25">
      <c r="A507" s="2"/>
      <c r="B507" s="2"/>
      <c r="C507" s="2"/>
    </row>
    <row r="508" spans="1:3" ht="14.25" customHeight="1" x14ac:dyDescent="0.25">
      <c r="A508" s="2"/>
      <c r="B508" s="2"/>
      <c r="C508" s="2"/>
    </row>
    <row r="509" spans="1:3" ht="14.25" customHeight="1" x14ac:dyDescent="0.25">
      <c r="A509" s="2"/>
      <c r="B509" s="2"/>
      <c r="C509" s="2"/>
    </row>
    <row r="510" spans="1:3" ht="14.25" customHeight="1" x14ac:dyDescent="0.25">
      <c r="A510" s="2"/>
      <c r="B510" s="2"/>
      <c r="C510" s="2"/>
    </row>
    <row r="511" spans="1:3" ht="14.25" customHeight="1" x14ac:dyDescent="0.25">
      <c r="A511" s="2"/>
      <c r="B511" s="2"/>
      <c r="C511" s="2"/>
    </row>
    <row r="512" spans="1:3" ht="14.25" customHeight="1" x14ac:dyDescent="0.25">
      <c r="A512" s="2"/>
      <c r="B512" s="2"/>
      <c r="C512" s="2"/>
    </row>
    <row r="513" spans="1:3" ht="14.25" customHeight="1" x14ac:dyDescent="0.25">
      <c r="A513" s="2"/>
      <c r="B513" s="2"/>
      <c r="C513" s="2"/>
    </row>
    <row r="514" spans="1:3" ht="14.25" customHeight="1" x14ac:dyDescent="0.25">
      <c r="A514" s="2"/>
      <c r="B514" s="2"/>
      <c r="C514" s="2"/>
    </row>
    <row r="515" spans="1:3" ht="14.25" customHeight="1" x14ac:dyDescent="0.25">
      <c r="A515" s="2"/>
      <c r="B515" s="2"/>
      <c r="C515" s="2"/>
    </row>
    <row r="516" spans="1:3" ht="14.25" customHeight="1" x14ac:dyDescent="0.25">
      <c r="A516" s="2"/>
      <c r="B516" s="2"/>
      <c r="C516" s="2"/>
    </row>
    <row r="517" spans="1:3" ht="14.25" customHeight="1" x14ac:dyDescent="0.25">
      <c r="A517" s="2"/>
      <c r="B517" s="2"/>
      <c r="C517" s="2"/>
    </row>
    <row r="518" spans="1:3" ht="14.25" customHeight="1" x14ac:dyDescent="0.25">
      <c r="A518" s="2"/>
      <c r="B518" s="2"/>
      <c r="C518" s="2"/>
    </row>
    <row r="519" spans="1:3" ht="14.25" customHeight="1" x14ac:dyDescent="0.25">
      <c r="A519" s="2"/>
      <c r="B519" s="2"/>
      <c r="C519" s="2"/>
    </row>
    <row r="520" spans="1:3" ht="14.25" customHeight="1" x14ac:dyDescent="0.25">
      <c r="A520" s="2"/>
      <c r="B520" s="2"/>
      <c r="C520" s="2"/>
    </row>
    <row r="521" spans="1:3" ht="14.25" customHeight="1" x14ac:dyDescent="0.25">
      <c r="A521" s="2"/>
      <c r="B521" s="2"/>
      <c r="C521" s="2"/>
    </row>
    <row r="522" spans="1:3" ht="14.25" customHeight="1" x14ac:dyDescent="0.25">
      <c r="A522" s="2"/>
      <c r="B522" s="2"/>
      <c r="C522" s="2"/>
    </row>
    <row r="523" spans="1:3" ht="14.25" customHeight="1" x14ac:dyDescent="0.25">
      <c r="A523" s="2"/>
      <c r="B523" s="2"/>
      <c r="C523" s="2"/>
    </row>
    <row r="524" spans="1:3" ht="14.25" customHeight="1" x14ac:dyDescent="0.25">
      <c r="A524" s="2"/>
      <c r="B524" s="2"/>
      <c r="C524" s="2"/>
    </row>
    <row r="525" spans="1:3" ht="14.25" customHeight="1" x14ac:dyDescent="0.25">
      <c r="A525" s="2"/>
      <c r="B525" s="2"/>
      <c r="C525" s="2"/>
    </row>
    <row r="526" spans="1:3" ht="14.25" customHeight="1" x14ac:dyDescent="0.25">
      <c r="A526" s="2"/>
      <c r="B526" s="2"/>
      <c r="C526" s="2"/>
    </row>
    <row r="527" spans="1:3" ht="14.25" customHeight="1" x14ac:dyDescent="0.25">
      <c r="A527" s="2"/>
      <c r="B527" s="2"/>
      <c r="C527" s="2"/>
    </row>
    <row r="528" spans="1:3" ht="14.25" customHeight="1" x14ac:dyDescent="0.25">
      <c r="A528" s="2"/>
      <c r="B528" s="2"/>
      <c r="C528" s="2"/>
    </row>
    <row r="529" spans="1:3" ht="14.25" customHeight="1" x14ac:dyDescent="0.25">
      <c r="A529" s="2"/>
      <c r="B529" s="2"/>
      <c r="C529" s="2"/>
    </row>
    <row r="530" spans="1:3" ht="14.25" customHeight="1" x14ac:dyDescent="0.25">
      <c r="A530" s="2"/>
      <c r="B530" s="2"/>
      <c r="C530" s="2"/>
    </row>
    <row r="531" spans="1:3" ht="14.25" customHeight="1" x14ac:dyDescent="0.25">
      <c r="A531" s="2"/>
      <c r="B531" s="2"/>
      <c r="C531" s="2"/>
    </row>
    <row r="532" spans="1:3" ht="14.25" customHeight="1" x14ac:dyDescent="0.25">
      <c r="A532" s="2"/>
      <c r="B532" s="2"/>
      <c r="C532" s="2"/>
    </row>
    <row r="533" spans="1:3" ht="14.25" customHeight="1" x14ac:dyDescent="0.25">
      <c r="A533" s="2"/>
      <c r="B533" s="2"/>
      <c r="C533" s="2"/>
    </row>
    <row r="534" spans="1:3" ht="14.25" customHeight="1" x14ac:dyDescent="0.25">
      <c r="A534" s="2"/>
      <c r="B534" s="2"/>
      <c r="C534" s="2"/>
    </row>
    <row r="535" spans="1:3" ht="14.25" customHeight="1" x14ac:dyDescent="0.25">
      <c r="A535" s="2"/>
      <c r="B535" s="2"/>
      <c r="C535" s="2"/>
    </row>
    <row r="536" spans="1:3" ht="14.25" customHeight="1" x14ac:dyDescent="0.25">
      <c r="A536" s="2"/>
      <c r="B536" s="2"/>
      <c r="C536" s="2"/>
    </row>
    <row r="537" spans="1:3" ht="14.25" customHeight="1" x14ac:dyDescent="0.25">
      <c r="A537" s="2"/>
      <c r="B537" s="2"/>
      <c r="C537" s="2"/>
    </row>
    <row r="538" spans="1:3" ht="14.25" customHeight="1" x14ac:dyDescent="0.25">
      <c r="A538" s="2"/>
      <c r="B538" s="2"/>
      <c r="C538" s="2"/>
    </row>
    <row r="539" spans="1:3" ht="14.25" customHeight="1" x14ac:dyDescent="0.25">
      <c r="A539" s="2"/>
      <c r="B539" s="2"/>
      <c r="C539" s="2"/>
    </row>
    <row r="540" spans="1:3" ht="14.25" customHeight="1" x14ac:dyDescent="0.25">
      <c r="A540" s="2"/>
      <c r="B540" s="2"/>
      <c r="C540" s="2"/>
    </row>
    <row r="541" spans="1:3" ht="14.25" customHeight="1" x14ac:dyDescent="0.25">
      <c r="A541" s="2"/>
      <c r="B541" s="2"/>
      <c r="C541" s="2"/>
    </row>
    <row r="542" spans="1:3" ht="14.25" customHeight="1" x14ac:dyDescent="0.25">
      <c r="A542" s="2"/>
      <c r="B542" s="2"/>
      <c r="C542" s="2"/>
    </row>
    <row r="543" spans="1:3" ht="14.25" customHeight="1" x14ac:dyDescent="0.25">
      <c r="A543" s="2"/>
      <c r="B543" s="2"/>
      <c r="C543" s="2"/>
    </row>
    <row r="544" spans="1:3" ht="14.25" customHeight="1" x14ac:dyDescent="0.25">
      <c r="A544" s="2"/>
      <c r="B544" s="2"/>
      <c r="C544" s="2"/>
    </row>
    <row r="545" spans="1:3" ht="14.25" customHeight="1" x14ac:dyDescent="0.25">
      <c r="A545" s="2"/>
      <c r="B545" s="2"/>
      <c r="C545" s="2"/>
    </row>
    <row r="546" spans="1:3" ht="14.25" customHeight="1" x14ac:dyDescent="0.25">
      <c r="A546" s="2"/>
      <c r="B546" s="2"/>
      <c r="C546" s="2"/>
    </row>
    <row r="547" spans="1:3" ht="14.25" customHeight="1" x14ac:dyDescent="0.25">
      <c r="A547" s="2"/>
      <c r="B547" s="2"/>
      <c r="C547" s="2"/>
    </row>
    <row r="548" spans="1:3" ht="14.25" customHeight="1" x14ac:dyDescent="0.25">
      <c r="A548" s="2"/>
      <c r="B548" s="2"/>
      <c r="C548" s="2"/>
    </row>
    <row r="549" spans="1:3" ht="14.25" customHeight="1" x14ac:dyDescent="0.25">
      <c r="A549" s="2"/>
      <c r="B549" s="2"/>
      <c r="C549" s="2"/>
    </row>
    <row r="550" spans="1:3" ht="14.25" customHeight="1" x14ac:dyDescent="0.25">
      <c r="A550" s="2"/>
      <c r="B550" s="2"/>
      <c r="C550" s="2"/>
    </row>
    <row r="551" spans="1:3" ht="14.25" customHeight="1" x14ac:dyDescent="0.25">
      <c r="A551" s="2"/>
      <c r="B551" s="2"/>
      <c r="C551" s="2"/>
    </row>
    <row r="552" spans="1:3" ht="14.25" customHeight="1" x14ac:dyDescent="0.25">
      <c r="A552" s="2"/>
      <c r="B552" s="2"/>
      <c r="C552" s="2"/>
    </row>
    <row r="553" spans="1:3" ht="14.25" customHeight="1" x14ac:dyDescent="0.25">
      <c r="A553" s="2"/>
      <c r="B553" s="2"/>
      <c r="C553" s="2"/>
    </row>
    <row r="554" spans="1:3" ht="14.25" customHeight="1" x14ac:dyDescent="0.25">
      <c r="A554" s="2"/>
      <c r="B554" s="2"/>
      <c r="C554" s="2"/>
    </row>
    <row r="555" spans="1:3" ht="14.25" customHeight="1" x14ac:dyDescent="0.25">
      <c r="A555" s="2"/>
      <c r="B555" s="2"/>
      <c r="C555" s="2"/>
    </row>
    <row r="556" spans="1:3" ht="14.25" customHeight="1" x14ac:dyDescent="0.25">
      <c r="A556" s="2"/>
      <c r="B556" s="2"/>
      <c r="C556" s="2"/>
    </row>
    <row r="557" spans="1:3" ht="14.25" customHeight="1" x14ac:dyDescent="0.25">
      <c r="A557" s="2"/>
      <c r="B557" s="2"/>
      <c r="C557" s="2"/>
    </row>
    <row r="558" spans="1:3" ht="14.25" customHeight="1" x14ac:dyDescent="0.25">
      <c r="A558" s="2"/>
      <c r="B558" s="2"/>
      <c r="C558" s="2"/>
    </row>
    <row r="559" spans="1:3" ht="14.25" customHeight="1" x14ac:dyDescent="0.25">
      <c r="A559" s="2"/>
      <c r="B559" s="2"/>
      <c r="C559" s="2"/>
    </row>
    <row r="560" spans="1:3" ht="14.25" customHeight="1" x14ac:dyDescent="0.25">
      <c r="A560" s="2"/>
      <c r="B560" s="2"/>
      <c r="C560" s="2"/>
    </row>
    <row r="561" spans="1:3" ht="14.25" customHeight="1" x14ac:dyDescent="0.25">
      <c r="A561" s="2"/>
      <c r="B561" s="2"/>
      <c r="C561" s="2"/>
    </row>
    <row r="562" spans="1:3" ht="14.25" customHeight="1" x14ac:dyDescent="0.25">
      <c r="A562" s="2"/>
      <c r="B562" s="2"/>
      <c r="C562" s="2"/>
    </row>
    <row r="563" spans="1:3" ht="14.25" customHeight="1" x14ac:dyDescent="0.25">
      <c r="A563" s="2"/>
      <c r="B563" s="2"/>
      <c r="C563" s="2"/>
    </row>
    <row r="564" spans="1:3" ht="14.25" customHeight="1" x14ac:dyDescent="0.25">
      <c r="A564" s="2"/>
      <c r="B564" s="2"/>
      <c r="C564" s="2"/>
    </row>
    <row r="565" spans="1:3" ht="14.25" customHeight="1" x14ac:dyDescent="0.25">
      <c r="A565" s="2"/>
      <c r="B565" s="2"/>
      <c r="C565" s="2"/>
    </row>
    <row r="566" spans="1:3" ht="14.25" customHeight="1" x14ac:dyDescent="0.25">
      <c r="A566" s="2"/>
      <c r="B566" s="2"/>
      <c r="C566" s="2"/>
    </row>
    <row r="567" spans="1:3" ht="14.25" customHeight="1" x14ac:dyDescent="0.25">
      <c r="A567" s="2"/>
      <c r="B567" s="2"/>
      <c r="C567" s="2"/>
    </row>
    <row r="568" spans="1:3" ht="14.25" customHeight="1" x14ac:dyDescent="0.25">
      <c r="A568" s="2"/>
      <c r="B568" s="2"/>
      <c r="C568" s="2"/>
    </row>
    <row r="569" spans="1:3" ht="14.25" customHeight="1" x14ac:dyDescent="0.25">
      <c r="A569" s="2"/>
      <c r="B569" s="2"/>
      <c r="C569" s="2"/>
    </row>
    <row r="570" spans="1:3" ht="14.25" customHeight="1" x14ac:dyDescent="0.25">
      <c r="A570" s="2"/>
      <c r="B570" s="2"/>
      <c r="C570" s="2"/>
    </row>
    <row r="571" spans="1:3" ht="14.25" customHeight="1" x14ac:dyDescent="0.25">
      <c r="A571" s="2"/>
      <c r="B571" s="2"/>
      <c r="C571" s="2"/>
    </row>
    <row r="572" spans="1:3" ht="14.25" customHeight="1" x14ac:dyDescent="0.25">
      <c r="A572" s="2"/>
      <c r="B572" s="2"/>
      <c r="C572" s="2"/>
    </row>
    <row r="573" spans="1:3" ht="14.25" customHeight="1" x14ac:dyDescent="0.25">
      <c r="A573" s="2"/>
      <c r="B573" s="2"/>
      <c r="C573" s="2"/>
    </row>
    <row r="574" spans="1:3" ht="14.25" customHeight="1" x14ac:dyDescent="0.25">
      <c r="A574" s="2"/>
      <c r="B574" s="2"/>
      <c r="C574" s="2"/>
    </row>
    <row r="575" spans="1:3" ht="14.25" customHeight="1" x14ac:dyDescent="0.25">
      <c r="A575" s="2"/>
      <c r="B575" s="2"/>
      <c r="C575" s="2"/>
    </row>
    <row r="576" spans="1:3" ht="14.25" customHeight="1" x14ac:dyDescent="0.25">
      <c r="A576" s="2"/>
      <c r="B576" s="2"/>
      <c r="C576" s="2"/>
    </row>
    <row r="577" spans="1:3" ht="14.25" customHeight="1" x14ac:dyDescent="0.25">
      <c r="A577" s="2"/>
      <c r="B577" s="2"/>
      <c r="C577" s="2"/>
    </row>
    <row r="578" spans="1:3" ht="14.25" customHeight="1" x14ac:dyDescent="0.25">
      <c r="A578" s="2"/>
      <c r="B578" s="2"/>
      <c r="C578" s="2"/>
    </row>
    <row r="579" spans="1:3" ht="14.25" customHeight="1" x14ac:dyDescent="0.25">
      <c r="A579" s="2"/>
      <c r="B579" s="2"/>
      <c r="C579" s="2"/>
    </row>
    <row r="580" spans="1:3" ht="14.25" customHeight="1" x14ac:dyDescent="0.25">
      <c r="A580" s="2"/>
      <c r="B580" s="2"/>
      <c r="C580" s="2"/>
    </row>
    <row r="581" spans="1:3" ht="14.25" customHeight="1" x14ac:dyDescent="0.25">
      <c r="A581" s="2"/>
      <c r="B581" s="2"/>
      <c r="C581" s="2"/>
    </row>
    <row r="582" spans="1:3" ht="14.25" customHeight="1" x14ac:dyDescent="0.25">
      <c r="A582" s="2"/>
      <c r="B582" s="2"/>
      <c r="C582" s="2"/>
    </row>
    <row r="583" spans="1:3" ht="14.25" customHeight="1" x14ac:dyDescent="0.25">
      <c r="A583" s="2"/>
      <c r="B583" s="2"/>
      <c r="C583" s="2"/>
    </row>
    <row r="584" spans="1:3" ht="14.25" customHeight="1" x14ac:dyDescent="0.25">
      <c r="A584" s="2"/>
      <c r="B584" s="2"/>
      <c r="C584" s="2"/>
    </row>
    <row r="585" spans="1:3" ht="14.25" customHeight="1" x14ac:dyDescent="0.25">
      <c r="A585" s="2"/>
      <c r="B585" s="2"/>
      <c r="C585" s="2"/>
    </row>
    <row r="586" spans="1:3" ht="14.25" customHeight="1" x14ac:dyDescent="0.25">
      <c r="A586" s="2"/>
      <c r="B586" s="2"/>
      <c r="C586" s="2"/>
    </row>
    <row r="587" spans="1:3" ht="14.25" customHeight="1" x14ac:dyDescent="0.25">
      <c r="A587" s="2"/>
      <c r="B587" s="2"/>
      <c r="C587" s="2"/>
    </row>
    <row r="588" spans="1:3" ht="14.25" customHeight="1" x14ac:dyDescent="0.25">
      <c r="A588" s="2"/>
      <c r="B588" s="2"/>
      <c r="C588" s="2"/>
    </row>
    <row r="589" spans="1:3" ht="14.25" customHeight="1" x14ac:dyDescent="0.25">
      <c r="A589" s="2"/>
      <c r="B589" s="2"/>
      <c r="C589" s="2"/>
    </row>
    <row r="590" spans="1:3" ht="14.25" customHeight="1" x14ac:dyDescent="0.25">
      <c r="A590" s="2"/>
      <c r="B590" s="2"/>
      <c r="C590" s="2"/>
    </row>
    <row r="591" spans="1:3" ht="14.25" customHeight="1" x14ac:dyDescent="0.25">
      <c r="A591" s="2"/>
      <c r="B591" s="2"/>
      <c r="C591" s="2"/>
    </row>
    <row r="592" spans="1:3" ht="14.25" customHeight="1" x14ac:dyDescent="0.25">
      <c r="A592" s="2"/>
      <c r="B592" s="2"/>
      <c r="C592" s="2"/>
    </row>
    <row r="593" spans="1:3" ht="14.25" customHeight="1" x14ac:dyDescent="0.25">
      <c r="A593" s="2"/>
      <c r="B593" s="2"/>
      <c r="C593" s="2"/>
    </row>
    <row r="594" spans="1:3" ht="14.25" customHeight="1" x14ac:dyDescent="0.25">
      <c r="A594" s="2"/>
      <c r="B594" s="2"/>
      <c r="C594" s="2"/>
    </row>
    <row r="595" spans="1:3" ht="14.25" customHeight="1" x14ac:dyDescent="0.25">
      <c r="A595" s="2"/>
      <c r="B595" s="2"/>
      <c r="C595" s="2"/>
    </row>
    <row r="596" spans="1:3" ht="14.25" customHeight="1" x14ac:dyDescent="0.25">
      <c r="A596" s="2"/>
      <c r="B596" s="2"/>
      <c r="C596" s="2"/>
    </row>
    <row r="597" spans="1:3" ht="14.25" customHeight="1" x14ac:dyDescent="0.25">
      <c r="A597" s="2"/>
      <c r="B597" s="2"/>
      <c r="C597" s="2"/>
    </row>
    <row r="598" spans="1:3" ht="14.25" customHeight="1" x14ac:dyDescent="0.25">
      <c r="A598" s="2"/>
      <c r="B598" s="2"/>
      <c r="C598" s="2"/>
    </row>
    <row r="599" spans="1:3" ht="14.25" customHeight="1" x14ac:dyDescent="0.25">
      <c r="A599" s="2"/>
      <c r="B599" s="2"/>
      <c r="C599" s="2"/>
    </row>
    <row r="600" spans="1:3" ht="14.25" customHeight="1" x14ac:dyDescent="0.25">
      <c r="A600" s="2"/>
      <c r="B600" s="2"/>
      <c r="C600" s="2"/>
    </row>
    <row r="601" spans="1:3" ht="14.25" customHeight="1" x14ac:dyDescent="0.25">
      <c r="A601" s="2"/>
      <c r="B601" s="2"/>
      <c r="C601" s="2"/>
    </row>
    <row r="602" spans="1:3" ht="14.25" customHeight="1" x14ac:dyDescent="0.25">
      <c r="A602" s="2"/>
      <c r="B602" s="2"/>
      <c r="C602" s="2"/>
    </row>
    <row r="603" spans="1:3" ht="14.25" customHeight="1" x14ac:dyDescent="0.25">
      <c r="A603" s="2"/>
      <c r="B603" s="2"/>
      <c r="C603" s="2"/>
    </row>
    <row r="604" spans="1:3" ht="14.25" customHeight="1" x14ac:dyDescent="0.25">
      <c r="A604" s="2"/>
      <c r="B604" s="2"/>
      <c r="C604" s="2"/>
    </row>
    <row r="605" spans="1:3" ht="14.25" customHeight="1" x14ac:dyDescent="0.25">
      <c r="A605" s="2"/>
      <c r="B605" s="2"/>
      <c r="C605" s="2"/>
    </row>
    <row r="606" spans="1:3" ht="14.25" customHeight="1" x14ac:dyDescent="0.25">
      <c r="A606" s="2"/>
      <c r="B606" s="2"/>
      <c r="C606" s="2"/>
    </row>
    <row r="607" spans="1:3" ht="14.25" customHeight="1" x14ac:dyDescent="0.25">
      <c r="A607" s="2"/>
      <c r="B607" s="2"/>
      <c r="C607" s="2"/>
    </row>
    <row r="608" spans="1:3" ht="14.25" customHeight="1" x14ac:dyDescent="0.25">
      <c r="A608" s="2"/>
      <c r="B608" s="2"/>
      <c r="C608" s="2"/>
    </row>
    <row r="609" spans="1:3" ht="14.25" customHeight="1" x14ac:dyDescent="0.25">
      <c r="A609" s="2"/>
      <c r="B609" s="2"/>
      <c r="C609" s="2"/>
    </row>
    <row r="610" spans="1:3" ht="14.25" customHeight="1" x14ac:dyDescent="0.25">
      <c r="A610" s="2"/>
      <c r="B610" s="2"/>
      <c r="C610" s="2"/>
    </row>
    <row r="611" spans="1:3" ht="14.25" customHeight="1" x14ac:dyDescent="0.25">
      <c r="A611" s="2"/>
      <c r="B611" s="2"/>
      <c r="C611" s="2"/>
    </row>
    <row r="612" spans="1:3" ht="14.25" customHeight="1" x14ac:dyDescent="0.25">
      <c r="A612" s="2"/>
      <c r="B612" s="2"/>
      <c r="C612" s="2"/>
    </row>
    <row r="613" spans="1:3" ht="14.25" customHeight="1" x14ac:dyDescent="0.25">
      <c r="A613" s="2"/>
      <c r="B613" s="2"/>
      <c r="C613" s="2"/>
    </row>
    <row r="614" spans="1:3" ht="14.25" customHeight="1" x14ac:dyDescent="0.25">
      <c r="A614" s="2"/>
      <c r="B614" s="2"/>
      <c r="C614" s="2"/>
    </row>
    <row r="615" spans="1:3" ht="14.25" customHeight="1" x14ac:dyDescent="0.25">
      <c r="A615" s="2"/>
      <c r="B615" s="2"/>
      <c r="C615" s="2"/>
    </row>
    <row r="616" spans="1:3" ht="14.25" customHeight="1" x14ac:dyDescent="0.25">
      <c r="A616" s="2"/>
      <c r="B616" s="2"/>
      <c r="C616" s="2"/>
    </row>
    <row r="617" spans="1:3" ht="14.25" customHeight="1" x14ac:dyDescent="0.25">
      <c r="A617" s="2"/>
      <c r="B617" s="2"/>
      <c r="C617" s="2"/>
    </row>
    <row r="618" spans="1:3" ht="14.25" customHeight="1" x14ac:dyDescent="0.25">
      <c r="A618" s="2"/>
      <c r="B618" s="2"/>
      <c r="C618" s="2"/>
    </row>
    <row r="619" spans="1:3" ht="14.25" customHeight="1" x14ac:dyDescent="0.25">
      <c r="A619" s="2"/>
      <c r="B619" s="2"/>
      <c r="C619" s="2"/>
    </row>
    <row r="620" spans="1:3" ht="14.25" customHeight="1" x14ac:dyDescent="0.25">
      <c r="A620" s="2"/>
      <c r="B620" s="2"/>
      <c r="C620" s="2"/>
    </row>
    <row r="621" spans="1:3" ht="14.25" customHeight="1" x14ac:dyDescent="0.25">
      <c r="A621" s="2"/>
      <c r="B621" s="2"/>
      <c r="C621" s="2"/>
    </row>
    <row r="622" spans="1:3" ht="14.25" customHeight="1" x14ac:dyDescent="0.25">
      <c r="A622" s="2"/>
      <c r="B622" s="2"/>
      <c r="C622" s="2"/>
    </row>
    <row r="623" spans="1:3" ht="14.25" customHeight="1" x14ac:dyDescent="0.25">
      <c r="A623" s="2"/>
      <c r="B623" s="2"/>
      <c r="C623" s="2"/>
    </row>
    <row r="624" spans="1:3" ht="14.25" customHeight="1" x14ac:dyDescent="0.25">
      <c r="A624" s="2"/>
      <c r="B624" s="2"/>
      <c r="C624" s="2"/>
    </row>
    <row r="625" spans="1:3" ht="14.25" customHeight="1" x14ac:dyDescent="0.25">
      <c r="A625" s="2"/>
      <c r="B625" s="2"/>
      <c r="C625" s="2"/>
    </row>
    <row r="626" spans="1:3" ht="14.25" customHeight="1" x14ac:dyDescent="0.25">
      <c r="A626" s="2"/>
      <c r="B626" s="2"/>
      <c r="C626" s="2"/>
    </row>
    <row r="627" spans="1:3" ht="14.25" customHeight="1" x14ac:dyDescent="0.25">
      <c r="A627" s="2"/>
      <c r="B627" s="2"/>
      <c r="C627" s="2"/>
    </row>
    <row r="628" spans="1:3" ht="14.25" customHeight="1" x14ac:dyDescent="0.25">
      <c r="A628" s="2"/>
      <c r="B628" s="2"/>
      <c r="C628" s="2"/>
    </row>
    <row r="629" spans="1:3" ht="14.25" customHeight="1" x14ac:dyDescent="0.25">
      <c r="A629" s="2"/>
      <c r="B629" s="2"/>
      <c r="C629" s="2"/>
    </row>
    <row r="630" spans="1:3" ht="14.25" customHeight="1" x14ac:dyDescent="0.25">
      <c r="A630" s="2"/>
      <c r="B630" s="2"/>
      <c r="C630" s="2"/>
    </row>
    <row r="631" spans="1:3" ht="14.25" customHeight="1" x14ac:dyDescent="0.25">
      <c r="A631" s="2"/>
      <c r="B631" s="2"/>
      <c r="C631" s="2"/>
    </row>
    <row r="632" spans="1:3" ht="14.25" customHeight="1" x14ac:dyDescent="0.25">
      <c r="A632" s="2"/>
      <c r="B632" s="2"/>
      <c r="C632" s="2"/>
    </row>
    <row r="633" spans="1:3" ht="14.25" customHeight="1" x14ac:dyDescent="0.25">
      <c r="A633" s="2"/>
      <c r="B633" s="2"/>
      <c r="C633" s="2"/>
    </row>
    <row r="634" spans="1:3" ht="14.25" customHeight="1" x14ac:dyDescent="0.25">
      <c r="A634" s="2"/>
      <c r="B634" s="2"/>
      <c r="C634" s="2"/>
    </row>
    <row r="635" spans="1:3" ht="14.25" customHeight="1" x14ac:dyDescent="0.25">
      <c r="A635" s="2"/>
      <c r="B635" s="2"/>
      <c r="C635" s="2"/>
    </row>
    <row r="636" spans="1:3" ht="14.25" customHeight="1" x14ac:dyDescent="0.25">
      <c r="A636" s="2"/>
      <c r="B636" s="2"/>
      <c r="C636" s="2"/>
    </row>
    <row r="637" spans="1:3" ht="14.25" customHeight="1" x14ac:dyDescent="0.25">
      <c r="A637" s="2"/>
      <c r="B637" s="2"/>
      <c r="C637" s="2"/>
    </row>
    <row r="638" spans="1:3" ht="14.25" customHeight="1" x14ac:dyDescent="0.25">
      <c r="A638" s="2"/>
      <c r="B638" s="2"/>
      <c r="C638" s="2"/>
    </row>
    <row r="639" spans="1:3" ht="14.25" customHeight="1" x14ac:dyDescent="0.25">
      <c r="A639" s="2"/>
      <c r="B639" s="2"/>
      <c r="C639" s="2"/>
    </row>
    <row r="640" spans="1:3" ht="14.25" customHeight="1" x14ac:dyDescent="0.25">
      <c r="A640" s="2"/>
      <c r="B640" s="2"/>
      <c r="C640" s="2"/>
    </row>
    <row r="641" spans="1:3" ht="14.25" customHeight="1" x14ac:dyDescent="0.25">
      <c r="A641" s="2"/>
      <c r="B641" s="2"/>
      <c r="C641" s="2"/>
    </row>
    <row r="642" spans="1:3" ht="14.25" customHeight="1" x14ac:dyDescent="0.25">
      <c r="A642" s="2"/>
      <c r="B642" s="2"/>
      <c r="C642" s="2"/>
    </row>
    <row r="643" spans="1:3" ht="14.25" customHeight="1" x14ac:dyDescent="0.25">
      <c r="A643" s="2"/>
      <c r="B643" s="2"/>
      <c r="C643" s="2"/>
    </row>
    <row r="644" spans="1:3" ht="14.25" customHeight="1" x14ac:dyDescent="0.25">
      <c r="A644" s="2"/>
      <c r="B644" s="2"/>
      <c r="C644" s="2"/>
    </row>
    <row r="645" spans="1:3" ht="14.25" customHeight="1" x14ac:dyDescent="0.25">
      <c r="A645" s="2"/>
      <c r="B645" s="2"/>
      <c r="C645" s="2"/>
    </row>
    <row r="646" spans="1:3" ht="14.25" customHeight="1" x14ac:dyDescent="0.25">
      <c r="A646" s="2"/>
      <c r="B646" s="2"/>
      <c r="C646" s="2"/>
    </row>
    <row r="647" spans="1:3" ht="14.25" customHeight="1" x14ac:dyDescent="0.25">
      <c r="A647" s="2"/>
      <c r="B647" s="2"/>
      <c r="C647" s="2"/>
    </row>
    <row r="648" spans="1:3" ht="14.25" customHeight="1" x14ac:dyDescent="0.25">
      <c r="A648" s="2"/>
      <c r="B648" s="2"/>
      <c r="C648" s="2"/>
    </row>
    <row r="649" spans="1:3" ht="14.25" customHeight="1" x14ac:dyDescent="0.25">
      <c r="A649" s="2"/>
      <c r="B649" s="2"/>
      <c r="C649" s="2"/>
    </row>
    <row r="650" spans="1:3" ht="14.25" customHeight="1" x14ac:dyDescent="0.25">
      <c r="A650" s="2"/>
      <c r="B650" s="2"/>
      <c r="C650" s="2"/>
    </row>
    <row r="651" spans="1:3" ht="14.25" customHeight="1" x14ac:dyDescent="0.25">
      <c r="A651" s="2"/>
      <c r="B651" s="2"/>
      <c r="C651" s="2"/>
    </row>
    <row r="652" spans="1:3" ht="14.25" customHeight="1" x14ac:dyDescent="0.25">
      <c r="A652" s="2"/>
      <c r="B652" s="2"/>
      <c r="C652" s="2"/>
    </row>
    <row r="653" spans="1:3" ht="14.25" customHeight="1" x14ac:dyDescent="0.25">
      <c r="A653" s="2"/>
      <c r="B653" s="2"/>
      <c r="C653" s="2"/>
    </row>
    <row r="654" spans="1:3" ht="14.25" customHeight="1" x14ac:dyDescent="0.25">
      <c r="A654" s="2"/>
      <c r="B654" s="2"/>
      <c r="C654" s="2"/>
    </row>
    <row r="655" spans="1:3" ht="14.25" customHeight="1" x14ac:dyDescent="0.25">
      <c r="A655" s="2"/>
      <c r="B655" s="2"/>
      <c r="C655" s="2"/>
    </row>
    <row r="656" spans="1:3" ht="14.25" customHeight="1" x14ac:dyDescent="0.25">
      <c r="A656" s="2"/>
      <c r="B656" s="2"/>
      <c r="C656" s="2"/>
    </row>
    <row r="657" spans="1:3" ht="14.25" customHeight="1" x14ac:dyDescent="0.25">
      <c r="A657" s="2"/>
      <c r="B657" s="2"/>
      <c r="C657" s="2"/>
    </row>
    <row r="658" spans="1:3" ht="14.25" customHeight="1" x14ac:dyDescent="0.25">
      <c r="A658" s="2"/>
      <c r="B658" s="2"/>
      <c r="C658" s="2"/>
    </row>
    <row r="659" spans="1:3" ht="14.25" customHeight="1" x14ac:dyDescent="0.25">
      <c r="A659" s="2"/>
      <c r="B659" s="2"/>
      <c r="C659" s="2"/>
    </row>
    <row r="660" spans="1:3" ht="14.25" customHeight="1" x14ac:dyDescent="0.25">
      <c r="A660" s="2"/>
      <c r="B660" s="2"/>
      <c r="C660" s="2"/>
    </row>
    <row r="661" spans="1:3" ht="14.25" customHeight="1" x14ac:dyDescent="0.25">
      <c r="A661" s="2"/>
      <c r="B661" s="2"/>
      <c r="C661" s="2"/>
    </row>
    <row r="662" spans="1:3" ht="14.25" customHeight="1" x14ac:dyDescent="0.25">
      <c r="A662" s="2"/>
      <c r="B662" s="2"/>
      <c r="C662" s="2"/>
    </row>
    <row r="663" spans="1:3" ht="14.25" customHeight="1" x14ac:dyDescent="0.25">
      <c r="A663" s="2"/>
      <c r="B663" s="2"/>
      <c r="C663" s="2"/>
    </row>
    <row r="664" spans="1:3" ht="14.25" customHeight="1" x14ac:dyDescent="0.25">
      <c r="A664" s="2"/>
      <c r="B664" s="2"/>
      <c r="C664" s="2"/>
    </row>
    <row r="665" spans="1:3" ht="14.25" customHeight="1" x14ac:dyDescent="0.25">
      <c r="A665" s="2"/>
      <c r="B665" s="2"/>
      <c r="C665" s="2"/>
    </row>
    <row r="666" spans="1:3" ht="14.25" customHeight="1" x14ac:dyDescent="0.25">
      <c r="A666" s="2"/>
      <c r="B666" s="2"/>
      <c r="C666" s="2"/>
    </row>
    <row r="667" spans="1:3" ht="14.25" customHeight="1" x14ac:dyDescent="0.25">
      <c r="A667" s="2"/>
      <c r="B667" s="2"/>
      <c r="C667" s="2"/>
    </row>
    <row r="668" spans="1:3" ht="14.25" customHeight="1" x14ac:dyDescent="0.25">
      <c r="A668" s="2"/>
      <c r="B668" s="2"/>
      <c r="C668" s="2"/>
    </row>
    <row r="669" spans="1:3" ht="14.25" customHeight="1" x14ac:dyDescent="0.25">
      <c r="A669" s="2"/>
      <c r="B669" s="2"/>
      <c r="C669" s="2"/>
    </row>
    <row r="670" spans="1:3" ht="14.25" customHeight="1" x14ac:dyDescent="0.25">
      <c r="A670" s="2"/>
      <c r="B670" s="2"/>
      <c r="C670" s="2"/>
    </row>
    <row r="671" spans="1:3" ht="14.25" customHeight="1" x14ac:dyDescent="0.25">
      <c r="A671" s="2"/>
      <c r="B671" s="2"/>
      <c r="C671" s="2"/>
    </row>
    <row r="672" spans="1:3" ht="14.25" customHeight="1" x14ac:dyDescent="0.25">
      <c r="A672" s="2"/>
      <c r="B672" s="2"/>
      <c r="C672" s="2"/>
    </row>
    <row r="673" spans="1:3" ht="14.25" customHeight="1" x14ac:dyDescent="0.25">
      <c r="A673" s="2"/>
      <c r="B673" s="2"/>
      <c r="C673" s="2"/>
    </row>
    <row r="674" spans="1:3" ht="14.25" customHeight="1" x14ac:dyDescent="0.25">
      <c r="A674" s="2"/>
      <c r="B674" s="2"/>
      <c r="C674" s="2"/>
    </row>
    <row r="675" spans="1:3" ht="14.25" customHeight="1" x14ac:dyDescent="0.25">
      <c r="A675" s="2"/>
      <c r="B675" s="2"/>
      <c r="C675" s="2"/>
    </row>
    <row r="676" spans="1:3" ht="14.25" customHeight="1" x14ac:dyDescent="0.25">
      <c r="A676" s="2"/>
      <c r="B676" s="2"/>
      <c r="C676" s="2"/>
    </row>
    <row r="677" spans="1:3" ht="14.25" customHeight="1" x14ac:dyDescent="0.25">
      <c r="A677" s="2"/>
      <c r="B677" s="2"/>
      <c r="C677" s="2"/>
    </row>
    <row r="678" spans="1:3" ht="14.25" customHeight="1" x14ac:dyDescent="0.25">
      <c r="A678" s="2"/>
      <c r="B678" s="2"/>
      <c r="C678" s="2"/>
    </row>
    <row r="679" spans="1:3" ht="14.25" customHeight="1" x14ac:dyDescent="0.25">
      <c r="A679" s="2"/>
      <c r="B679" s="2"/>
      <c r="C679" s="2"/>
    </row>
    <row r="680" spans="1:3" ht="14.25" customHeight="1" x14ac:dyDescent="0.25">
      <c r="A680" s="2"/>
      <c r="B680" s="2"/>
      <c r="C680" s="2"/>
    </row>
    <row r="681" spans="1:3" ht="14.25" customHeight="1" x14ac:dyDescent="0.25">
      <c r="A681" s="2"/>
      <c r="B681" s="2"/>
      <c r="C681" s="2"/>
    </row>
    <row r="682" spans="1:3" ht="14.25" customHeight="1" x14ac:dyDescent="0.25">
      <c r="A682" s="2"/>
      <c r="B682" s="2"/>
      <c r="C682" s="2"/>
    </row>
    <row r="683" spans="1:3" ht="14.25" customHeight="1" x14ac:dyDescent="0.25">
      <c r="A683" s="2"/>
      <c r="B683" s="2"/>
      <c r="C683" s="2"/>
    </row>
    <row r="684" spans="1:3" ht="14.25" customHeight="1" x14ac:dyDescent="0.25">
      <c r="A684" s="2"/>
      <c r="B684" s="2"/>
      <c r="C684" s="2"/>
    </row>
    <row r="685" spans="1:3" ht="14.25" customHeight="1" x14ac:dyDescent="0.25">
      <c r="A685" s="2"/>
      <c r="B685" s="2"/>
      <c r="C685" s="2"/>
    </row>
    <row r="686" spans="1:3" ht="14.25" customHeight="1" x14ac:dyDescent="0.25">
      <c r="A686" s="2"/>
      <c r="B686" s="2"/>
      <c r="C686" s="2"/>
    </row>
    <row r="687" spans="1:3" ht="14.25" customHeight="1" x14ac:dyDescent="0.25">
      <c r="A687" s="2"/>
      <c r="B687" s="2"/>
      <c r="C687" s="2"/>
    </row>
    <row r="688" spans="1:3" ht="14.25" customHeight="1" x14ac:dyDescent="0.25">
      <c r="A688" s="2"/>
      <c r="B688" s="2"/>
      <c r="C688" s="2"/>
    </row>
    <row r="689" spans="1:3" ht="14.25" customHeight="1" x14ac:dyDescent="0.25">
      <c r="A689" s="2"/>
      <c r="B689" s="2"/>
      <c r="C689" s="2"/>
    </row>
    <row r="690" spans="1:3" ht="14.25" customHeight="1" x14ac:dyDescent="0.25">
      <c r="A690" s="2"/>
      <c r="B690" s="2"/>
      <c r="C690" s="2"/>
    </row>
    <row r="691" spans="1:3" ht="14.25" customHeight="1" x14ac:dyDescent="0.25">
      <c r="A691" s="2"/>
      <c r="B691" s="2"/>
      <c r="C691" s="2"/>
    </row>
    <row r="692" spans="1:3" ht="14.25" customHeight="1" x14ac:dyDescent="0.25">
      <c r="A692" s="2"/>
      <c r="B692" s="2"/>
      <c r="C692" s="2"/>
    </row>
    <row r="693" spans="1:3" ht="14.25" customHeight="1" x14ac:dyDescent="0.25">
      <c r="A693" s="2"/>
      <c r="B693" s="2"/>
      <c r="C693" s="2"/>
    </row>
    <row r="694" spans="1:3" ht="14.25" customHeight="1" x14ac:dyDescent="0.25">
      <c r="A694" s="2"/>
      <c r="B694" s="2"/>
      <c r="C694" s="2"/>
    </row>
    <row r="695" spans="1:3" ht="14.25" customHeight="1" x14ac:dyDescent="0.25">
      <c r="A695" s="2"/>
      <c r="B695" s="2"/>
      <c r="C695" s="2"/>
    </row>
    <row r="696" spans="1:3" ht="14.25" customHeight="1" x14ac:dyDescent="0.25">
      <c r="A696" s="2"/>
      <c r="B696" s="2"/>
      <c r="C696" s="2"/>
    </row>
    <row r="697" spans="1:3" ht="14.25" customHeight="1" x14ac:dyDescent="0.25">
      <c r="A697" s="2"/>
      <c r="B697" s="2"/>
      <c r="C697" s="2"/>
    </row>
    <row r="698" spans="1:3" ht="14.25" customHeight="1" x14ac:dyDescent="0.25">
      <c r="A698" s="2"/>
      <c r="B698" s="2"/>
      <c r="C698" s="2"/>
    </row>
    <row r="699" spans="1:3" ht="14.25" customHeight="1" x14ac:dyDescent="0.25">
      <c r="A699" s="2"/>
      <c r="B699" s="2"/>
      <c r="C699" s="2"/>
    </row>
    <row r="700" spans="1:3" ht="14.25" customHeight="1" x14ac:dyDescent="0.25">
      <c r="A700" s="2"/>
      <c r="B700" s="2"/>
      <c r="C700" s="2"/>
    </row>
    <row r="701" spans="1:3" ht="14.25" customHeight="1" x14ac:dyDescent="0.25">
      <c r="A701" s="2"/>
      <c r="B701" s="2"/>
      <c r="C701" s="2"/>
    </row>
    <row r="702" spans="1:3" ht="14.25" customHeight="1" x14ac:dyDescent="0.25">
      <c r="A702" s="2"/>
      <c r="B702" s="2"/>
      <c r="C702" s="2"/>
    </row>
    <row r="703" spans="1:3" ht="14.25" customHeight="1" x14ac:dyDescent="0.25">
      <c r="A703" s="2"/>
      <c r="B703" s="2"/>
      <c r="C703" s="2"/>
    </row>
    <row r="704" spans="1:3" ht="14.25" customHeight="1" x14ac:dyDescent="0.25">
      <c r="A704" s="2"/>
      <c r="B704" s="2"/>
      <c r="C704" s="2"/>
    </row>
    <row r="705" spans="1:3" ht="14.25" customHeight="1" x14ac:dyDescent="0.25">
      <c r="A705" s="2"/>
      <c r="B705" s="2"/>
      <c r="C705" s="2"/>
    </row>
    <row r="706" spans="1:3" ht="14.25" customHeight="1" x14ac:dyDescent="0.25">
      <c r="A706" s="2"/>
      <c r="B706" s="2"/>
      <c r="C706" s="2"/>
    </row>
    <row r="707" spans="1:3" ht="14.25" customHeight="1" x14ac:dyDescent="0.25">
      <c r="A707" s="2"/>
      <c r="B707" s="2"/>
      <c r="C707" s="2"/>
    </row>
    <row r="708" spans="1:3" ht="14.25" customHeight="1" x14ac:dyDescent="0.25">
      <c r="A708" s="2"/>
      <c r="B708" s="2"/>
      <c r="C708" s="2"/>
    </row>
    <row r="709" spans="1:3" ht="14.25" customHeight="1" x14ac:dyDescent="0.25">
      <c r="A709" s="2"/>
      <c r="B709" s="2"/>
      <c r="C709" s="2"/>
    </row>
    <row r="710" spans="1:3" ht="14.25" customHeight="1" x14ac:dyDescent="0.25">
      <c r="A710" s="2"/>
      <c r="B710" s="2"/>
      <c r="C710" s="2"/>
    </row>
    <row r="711" spans="1:3" ht="14.25" customHeight="1" x14ac:dyDescent="0.25">
      <c r="A711" s="2"/>
      <c r="B711" s="2"/>
      <c r="C711" s="2"/>
    </row>
    <row r="712" spans="1:3" ht="14.25" customHeight="1" x14ac:dyDescent="0.25">
      <c r="A712" s="2"/>
      <c r="B712" s="2"/>
      <c r="C712" s="2"/>
    </row>
    <row r="713" spans="1:3" ht="14.25" customHeight="1" x14ac:dyDescent="0.25">
      <c r="A713" s="2"/>
      <c r="B713" s="2"/>
      <c r="C713" s="2"/>
    </row>
    <row r="714" spans="1:3" ht="14.25" customHeight="1" x14ac:dyDescent="0.25">
      <c r="A714" s="2"/>
      <c r="B714" s="2"/>
      <c r="C714" s="2"/>
    </row>
    <row r="715" spans="1:3" ht="14.25" customHeight="1" x14ac:dyDescent="0.25">
      <c r="A715" s="2"/>
      <c r="B715" s="2"/>
      <c r="C715" s="2"/>
    </row>
    <row r="716" spans="1:3" ht="14.25" customHeight="1" x14ac:dyDescent="0.25">
      <c r="A716" s="2"/>
      <c r="B716" s="2"/>
      <c r="C716" s="2"/>
    </row>
    <row r="717" spans="1:3" ht="14.25" customHeight="1" x14ac:dyDescent="0.25">
      <c r="A717" s="2"/>
      <c r="B717" s="2"/>
      <c r="C717" s="2"/>
    </row>
    <row r="718" spans="1:3" ht="14.25" customHeight="1" x14ac:dyDescent="0.25">
      <c r="A718" s="2"/>
      <c r="B718" s="2"/>
      <c r="C718" s="2"/>
    </row>
    <row r="719" spans="1:3" ht="14.25" customHeight="1" x14ac:dyDescent="0.25">
      <c r="A719" s="2"/>
      <c r="B719" s="2"/>
      <c r="C719" s="2"/>
    </row>
    <row r="720" spans="1:3" ht="14.25" customHeight="1" x14ac:dyDescent="0.25">
      <c r="A720" s="2"/>
      <c r="B720" s="2"/>
      <c r="C720" s="2"/>
    </row>
    <row r="721" spans="1:3" ht="14.25" customHeight="1" x14ac:dyDescent="0.25">
      <c r="A721" s="2"/>
      <c r="B721" s="2"/>
      <c r="C721" s="2"/>
    </row>
    <row r="722" spans="1:3" ht="14.25" customHeight="1" x14ac:dyDescent="0.25">
      <c r="A722" s="2"/>
      <c r="B722" s="2"/>
      <c r="C722" s="2"/>
    </row>
    <row r="723" spans="1:3" ht="14.25" customHeight="1" x14ac:dyDescent="0.25">
      <c r="A723" s="2"/>
      <c r="B723" s="2"/>
      <c r="C723" s="2"/>
    </row>
    <row r="724" spans="1:3" ht="14.25" customHeight="1" x14ac:dyDescent="0.25">
      <c r="A724" s="2"/>
      <c r="B724" s="2"/>
      <c r="C724" s="2"/>
    </row>
    <row r="725" spans="1:3" ht="14.25" customHeight="1" x14ac:dyDescent="0.25">
      <c r="A725" s="2"/>
      <c r="B725" s="2"/>
      <c r="C725" s="2"/>
    </row>
    <row r="726" spans="1:3" ht="14.25" customHeight="1" x14ac:dyDescent="0.25">
      <c r="A726" s="2"/>
      <c r="B726" s="2"/>
      <c r="C726" s="2"/>
    </row>
    <row r="727" spans="1:3" ht="14.25" customHeight="1" x14ac:dyDescent="0.25">
      <c r="A727" s="2"/>
      <c r="B727" s="2"/>
      <c r="C727" s="2"/>
    </row>
    <row r="728" spans="1:3" ht="14.25" customHeight="1" x14ac:dyDescent="0.25">
      <c r="A728" s="2"/>
      <c r="B728" s="2"/>
      <c r="C728" s="2"/>
    </row>
    <row r="729" spans="1:3" ht="14.25" customHeight="1" x14ac:dyDescent="0.25">
      <c r="A729" s="2"/>
      <c r="B729" s="2"/>
      <c r="C729" s="2"/>
    </row>
    <row r="730" spans="1:3" ht="14.25" customHeight="1" x14ac:dyDescent="0.25">
      <c r="A730" s="2"/>
      <c r="B730" s="2"/>
      <c r="C730" s="2"/>
    </row>
    <row r="731" spans="1:3" ht="14.25" customHeight="1" x14ac:dyDescent="0.25">
      <c r="A731" s="2"/>
      <c r="B731" s="2"/>
      <c r="C731" s="2"/>
    </row>
    <row r="732" spans="1:3" ht="14.25" customHeight="1" x14ac:dyDescent="0.25">
      <c r="A732" s="2"/>
      <c r="B732" s="2"/>
      <c r="C732" s="2"/>
    </row>
    <row r="733" spans="1:3" ht="14.25" customHeight="1" x14ac:dyDescent="0.25">
      <c r="A733" s="2"/>
      <c r="B733" s="2"/>
      <c r="C733" s="2"/>
    </row>
    <row r="734" spans="1:3" ht="14.25" customHeight="1" x14ac:dyDescent="0.25">
      <c r="A734" s="2"/>
      <c r="B734" s="2"/>
      <c r="C734" s="2"/>
    </row>
    <row r="735" spans="1:3" ht="14.25" customHeight="1" x14ac:dyDescent="0.25">
      <c r="A735" s="2"/>
      <c r="B735" s="2"/>
      <c r="C735" s="2"/>
    </row>
    <row r="736" spans="1:3" ht="14.25" customHeight="1" x14ac:dyDescent="0.25">
      <c r="A736" s="2"/>
      <c r="B736" s="2"/>
      <c r="C736" s="2"/>
    </row>
    <row r="737" spans="1:3" ht="14.25" customHeight="1" x14ac:dyDescent="0.25">
      <c r="A737" s="2"/>
      <c r="B737" s="2"/>
      <c r="C737" s="2"/>
    </row>
    <row r="738" spans="1:3" ht="14.25" customHeight="1" x14ac:dyDescent="0.25">
      <c r="A738" s="2"/>
      <c r="B738" s="2"/>
      <c r="C738" s="2"/>
    </row>
    <row r="739" spans="1:3" ht="14.25" customHeight="1" x14ac:dyDescent="0.25">
      <c r="A739" s="2"/>
      <c r="B739" s="2"/>
      <c r="C739" s="2"/>
    </row>
    <row r="740" spans="1:3" ht="14.25" customHeight="1" x14ac:dyDescent="0.25">
      <c r="A740" s="2"/>
      <c r="B740" s="2"/>
      <c r="C740" s="2"/>
    </row>
    <row r="741" spans="1:3" ht="14.25" customHeight="1" x14ac:dyDescent="0.25">
      <c r="A741" s="2"/>
      <c r="B741" s="2"/>
      <c r="C741" s="2"/>
    </row>
    <row r="742" spans="1:3" ht="14.25" customHeight="1" x14ac:dyDescent="0.25">
      <c r="A742" s="2"/>
      <c r="B742" s="2"/>
      <c r="C742" s="2"/>
    </row>
    <row r="743" spans="1:3" ht="14.25" customHeight="1" x14ac:dyDescent="0.25">
      <c r="A743" s="2"/>
      <c r="B743" s="2"/>
      <c r="C743" s="2"/>
    </row>
    <row r="744" spans="1:3" ht="14.25" customHeight="1" x14ac:dyDescent="0.25">
      <c r="A744" s="2"/>
      <c r="B744" s="2"/>
      <c r="C744" s="2"/>
    </row>
    <row r="745" spans="1:3" ht="14.25" customHeight="1" x14ac:dyDescent="0.25">
      <c r="A745" s="2"/>
      <c r="B745" s="2"/>
      <c r="C745" s="2"/>
    </row>
    <row r="746" spans="1:3" ht="14.25" customHeight="1" x14ac:dyDescent="0.25">
      <c r="A746" s="2"/>
      <c r="B746" s="2"/>
      <c r="C746" s="2"/>
    </row>
    <row r="747" spans="1:3" ht="14.25" customHeight="1" x14ac:dyDescent="0.25">
      <c r="A747" s="2"/>
      <c r="B747" s="2"/>
      <c r="C747" s="2"/>
    </row>
    <row r="748" spans="1:3" ht="14.25" customHeight="1" x14ac:dyDescent="0.25">
      <c r="A748" s="2"/>
      <c r="B748" s="2"/>
      <c r="C748" s="2"/>
    </row>
    <row r="749" spans="1:3" ht="14.25" customHeight="1" x14ac:dyDescent="0.25">
      <c r="A749" s="2"/>
      <c r="B749" s="2"/>
      <c r="C749" s="2"/>
    </row>
    <row r="750" spans="1:3" ht="14.25" customHeight="1" x14ac:dyDescent="0.25">
      <c r="A750" s="2"/>
      <c r="B750" s="2"/>
      <c r="C750" s="2"/>
    </row>
    <row r="751" spans="1:3" ht="14.25" customHeight="1" x14ac:dyDescent="0.25">
      <c r="A751" s="2"/>
      <c r="B751" s="2"/>
      <c r="C751" s="2"/>
    </row>
    <row r="752" spans="1:3" ht="14.25" customHeight="1" x14ac:dyDescent="0.25">
      <c r="A752" s="2"/>
      <c r="B752" s="2"/>
      <c r="C752" s="2"/>
    </row>
    <row r="753" spans="1:3" ht="14.25" customHeight="1" x14ac:dyDescent="0.25">
      <c r="A753" s="2"/>
      <c r="B753" s="2"/>
      <c r="C753" s="2"/>
    </row>
    <row r="754" spans="1:3" ht="14.25" customHeight="1" x14ac:dyDescent="0.25">
      <c r="A754" s="2"/>
      <c r="B754" s="2"/>
      <c r="C754" s="2"/>
    </row>
    <row r="755" spans="1:3" ht="14.25" customHeight="1" x14ac:dyDescent="0.25">
      <c r="A755" s="2"/>
      <c r="B755" s="2"/>
      <c r="C755" s="2"/>
    </row>
    <row r="756" spans="1:3" ht="14.25" customHeight="1" x14ac:dyDescent="0.25">
      <c r="A756" s="2"/>
      <c r="B756" s="2"/>
      <c r="C756" s="2"/>
    </row>
    <row r="757" spans="1:3" ht="14.25" customHeight="1" x14ac:dyDescent="0.25">
      <c r="A757" s="2"/>
      <c r="B757" s="2"/>
      <c r="C757" s="2"/>
    </row>
    <row r="758" spans="1:3" ht="14.25" customHeight="1" x14ac:dyDescent="0.25">
      <c r="A758" s="2"/>
      <c r="B758" s="2"/>
      <c r="C758" s="2"/>
    </row>
    <row r="759" spans="1:3" ht="14.25" customHeight="1" x14ac:dyDescent="0.25">
      <c r="A759" s="2"/>
      <c r="B759" s="2"/>
      <c r="C759" s="2"/>
    </row>
    <row r="760" spans="1:3" ht="14.25" customHeight="1" x14ac:dyDescent="0.25">
      <c r="A760" s="2"/>
      <c r="B760" s="2"/>
      <c r="C760" s="2"/>
    </row>
    <row r="761" spans="1:3" ht="14.25" customHeight="1" x14ac:dyDescent="0.25">
      <c r="A761" s="2"/>
      <c r="B761" s="2"/>
      <c r="C761" s="2"/>
    </row>
    <row r="762" spans="1:3" ht="14.25" customHeight="1" x14ac:dyDescent="0.25">
      <c r="A762" s="2"/>
      <c r="B762" s="2"/>
      <c r="C762" s="2"/>
    </row>
    <row r="763" spans="1:3" ht="14.25" customHeight="1" x14ac:dyDescent="0.25">
      <c r="A763" s="2"/>
      <c r="B763" s="2"/>
      <c r="C763" s="2"/>
    </row>
    <row r="764" spans="1:3" ht="14.25" customHeight="1" x14ac:dyDescent="0.25">
      <c r="A764" s="2"/>
      <c r="B764" s="2"/>
      <c r="C764" s="2"/>
    </row>
    <row r="765" spans="1:3" ht="14.25" customHeight="1" x14ac:dyDescent="0.25">
      <c r="A765" s="2"/>
      <c r="B765" s="2"/>
      <c r="C765" s="2"/>
    </row>
    <row r="766" spans="1:3" ht="14.25" customHeight="1" x14ac:dyDescent="0.25">
      <c r="A766" s="2"/>
      <c r="B766" s="2"/>
      <c r="C766" s="2"/>
    </row>
    <row r="767" spans="1:3" ht="14.25" customHeight="1" x14ac:dyDescent="0.25">
      <c r="A767" s="2"/>
      <c r="B767" s="2"/>
      <c r="C767" s="2"/>
    </row>
    <row r="768" spans="1:3" ht="14.25" customHeight="1" x14ac:dyDescent="0.25">
      <c r="A768" s="2"/>
      <c r="B768" s="2"/>
      <c r="C768" s="2"/>
    </row>
    <row r="769" spans="1:3" ht="14.25" customHeight="1" x14ac:dyDescent="0.25">
      <c r="A769" s="2"/>
      <c r="B769" s="2"/>
      <c r="C769" s="2"/>
    </row>
    <row r="770" spans="1:3" ht="14.25" customHeight="1" x14ac:dyDescent="0.25">
      <c r="A770" s="2"/>
      <c r="B770" s="2"/>
      <c r="C770" s="2"/>
    </row>
    <row r="771" spans="1:3" ht="14.25" customHeight="1" x14ac:dyDescent="0.25">
      <c r="A771" s="2"/>
      <c r="B771" s="2"/>
      <c r="C771" s="2"/>
    </row>
    <row r="772" spans="1:3" ht="14.25" customHeight="1" x14ac:dyDescent="0.25">
      <c r="A772" s="2"/>
      <c r="B772" s="2"/>
      <c r="C772" s="2"/>
    </row>
    <row r="773" spans="1:3" ht="14.25" customHeight="1" x14ac:dyDescent="0.25">
      <c r="A773" s="2"/>
      <c r="B773" s="2"/>
      <c r="C773" s="2"/>
    </row>
    <row r="774" spans="1:3" ht="14.25" customHeight="1" x14ac:dyDescent="0.25">
      <c r="A774" s="2"/>
      <c r="B774" s="2"/>
      <c r="C774" s="2"/>
    </row>
    <row r="775" spans="1:3" ht="14.25" customHeight="1" x14ac:dyDescent="0.25">
      <c r="A775" s="2"/>
      <c r="B775" s="2"/>
      <c r="C775" s="2"/>
    </row>
    <row r="776" spans="1:3" ht="14.25" customHeight="1" x14ac:dyDescent="0.25">
      <c r="A776" s="2"/>
      <c r="B776" s="2"/>
      <c r="C776" s="2"/>
    </row>
    <row r="777" spans="1:3" ht="14.25" customHeight="1" x14ac:dyDescent="0.25">
      <c r="A777" s="2"/>
      <c r="B777" s="2"/>
      <c r="C777" s="2"/>
    </row>
    <row r="778" spans="1:3" ht="14.25" customHeight="1" x14ac:dyDescent="0.25">
      <c r="A778" s="2"/>
      <c r="B778" s="2"/>
      <c r="C778" s="2"/>
    </row>
    <row r="779" spans="1:3" ht="14.25" customHeight="1" x14ac:dyDescent="0.25">
      <c r="A779" s="2"/>
      <c r="B779" s="2"/>
      <c r="C779" s="2"/>
    </row>
    <row r="780" spans="1:3" ht="14.25" customHeight="1" x14ac:dyDescent="0.25">
      <c r="A780" s="2"/>
      <c r="B780" s="2"/>
      <c r="C780" s="2"/>
    </row>
    <row r="781" spans="1:3" ht="14.25" customHeight="1" x14ac:dyDescent="0.25">
      <c r="A781" s="2"/>
      <c r="B781" s="2"/>
      <c r="C781" s="2"/>
    </row>
    <row r="782" spans="1:3" ht="14.25" customHeight="1" x14ac:dyDescent="0.25">
      <c r="A782" s="2"/>
      <c r="B782" s="2"/>
      <c r="C782" s="2"/>
    </row>
    <row r="783" spans="1:3" ht="14.25" customHeight="1" x14ac:dyDescent="0.25">
      <c r="A783" s="2"/>
      <c r="B783" s="2"/>
      <c r="C783" s="2"/>
    </row>
    <row r="784" spans="1:3" ht="14.25" customHeight="1" x14ac:dyDescent="0.25">
      <c r="A784" s="2"/>
      <c r="B784" s="2"/>
      <c r="C784" s="2"/>
    </row>
    <row r="785" spans="1:3" ht="14.25" customHeight="1" x14ac:dyDescent="0.25">
      <c r="A785" s="2"/>
      <c r="B785" s="2"/>
      <c r="C785" s="2"/>
    </row>
    <row r="786" spans="1:3" ht="14.25" customHeight="1" x14ac:dyDescent="0.25">
      <c r="A786" s="2"/>
      <c r="B786" s="2"/>
      <c r="C786" s="2"/>
    </row>
    <row r="787" spans="1:3" ht="14.25" customHeight="1" x14ac:dyDescent="0.25">
      <c r="A787" s="2"/>
      <c r="B787" s="2"/>
      <c r="C787" s="2"/>
    </row>
    <row r="788" spans="1:3" ht="14.25" customHeight="1" x14ac:dyDescent="0.25">
      <c r="A788" s="2"/>
      <c r="B788" s="2"/>
      <c r="C788" s="2"/>
    </row>
    <row r="789" spans="1:3" ht="14.25" customHeight="1" x14ac:dyDescent="0.25">
      <c r="A789" s="2"/>
      <c r="B789" s="2"/>
      <c r="C789" s="2"/>
    </row>
    <row r="790" spans="1:3" ht="14.25" customHeight="1" x14ac:dyDescent="0.25">
      <c r="A790" s="2"/>
      <c r="B790" s="2"/>
      <c r="C790" s="2"/>
    </row>
    <row r="791" spans="1:3" ht="14.25" customHeight="1" x14ac:dyDescent="0.25">
      <c r="A791" s="2"/>
      <c r="B791" s="2"/>
      <c r="C791" s="2"/>
    </row>
    <row r="792" spans="1:3" ht="14.25" customHeight="1" x14ac:dyDescent="0.25">
      <c r="A792" s="2"/>
      <c r="B792" s="2"/>
      <c r="C792" s="2"/>
    </row>
    <row r="793" spans="1:3" ht="14.25" customHeight="1" x14ac:dyDescent="0.25">
      <c r="A793" s="2"/>
      <c r="B793" s="2"/>
      <c r="C793" s="2"/>
    </row>
    <row r="794" spans="1:3" ht="14.25" customHeight="1" x14ac:dyDescent="0.25">
      <c r="A794" s="2"/>
      <c r="B794" s="2"/>
      <c r="C794" s="2"/>
    </row>
    <row r="795" spans="1:3" ht="14.25" customHeight="1" x14ac:dyDescent="0.25">
      <c r="A795" s="2"/>
      <c r="B795" s="2"/>
      <c r="C795" s="2"/>
    </row>
    <row r="796" spans="1:3" ht="14.25" customHeight="1" x14ac:dyDescent="0.25">
      <c r="A796" s="2"/>
      <c r="B796" s="2"/>
      <c r="C796" s="2"/>
    </row>
    <row r="797" spans="1:3" ht="14.25" customHeight="1" x14ac:dyDescent="0.25">
      <c r="A797" s="2"/>
      <c r="B797" s="2"/>
      <c r="C797" s="2"/>
    </row>
    <row r="798" spans="1:3" ht="14.25" customHeight="1" x14ac:dyDescent="0.25">
      <c r="A798" s="2"/>
      <c r="B798" s="2"/>
      <c r="C798" s="2"/>
    </row>
    <row r="799" spans="1:3" ht="14.25" customHeight="1" x14ac:dyDescent="0.25">
      <c r="A799" s="2"/>
      <c r="B799" s="2"/>
      <c r="C799" s="2"/>
    </row>
    <row r="800" spans="1:3" ht="14.25" customHeight="1" x14ac:dyDescent="0.25">
      <c r="A800" s="2"/>
      <c r="B800" s="2"/>
      <c r="C800" s="2"/>
    </row>
    <row r="801" spans="1:3" ht="14.25" customHeight="1" x14ac:dyDescent="0.25">
      <c r="A801" s="2"/>
      <c r="B801" s="2"/>
      <c r="C801" s="2"/>
    </row>
    <row r="802" spans="1:3" ht="14.25" customHeight="1" x14ac:dyDescent="0.25">
      <c r="A802" s="2"/>
      <c r="B802" s="2"/>
      <c r="C802" s="2"/>
    </row>
    <row r="803" spans="1:3" ht="14.25" customHeight="1" x14ac:dyDescent="0.25">
      <c r="A803" s="2"/>
      <c r="B803" s="2"/>
      <c r="C803" s="2"/>
    </row>
    <row r="804" spans="1:3" ht="14.25" customHeight="1" x14ac:dyDescent="0.25">
      <c r="A804" s="2"/>
      <c r="B804" s="2"/>
      <c r="C804" s="2"/>
    </row>
    <row r="805" spans="1:3" ht="14.25" customHeight="1" x14ac:dyDescent="0.25">
      <c r="A805" s="2"/>
      <c r="B805" s="2"/>
      <c r="C805" s="2"/>
    </row>
    <row r="806" spans="1:3" ht="14.25" customHeight="1" x14ac:dyDescent="0.25">
      <c r="A806" s="2"/>
      <c r="B806" s="2"/>
      <c r="C806" s="2"/>
    </row>
    <row r="807" spans="1:3" ht="14.25" customHeight="1" x14ac:dyDescent="0.25">
      <c r="A807" s="2"/>
      <c r="B807" s="2"/>
      <c r="C807" s="2"/>
    </row>
    <row r="808" spans="1:3" ht="14.25" customHeight="1" x14ac:dyDescent="0.25">
      <c r="A808" s="2"/>
      <c r="B808" s="2"/>
      <c r="C808" s="2"/>
    </row>
    <row r="809" spans="1:3" ht="14.25" customHeight="1" x14ac:dyDescent="0.25">
      <c r="A809" s="2"/>
      <c r="B809" s="2"/>
      <c r="C809" s="2"/>
    </row>
    <row r="810" spans="1:3" ht="14.25" customHeight="1" x14ac:dyDescent="0.25">
      <c r="A810" s="2"/>
      <c r="B810" s="2"/>
      <c r="C810" s="2"/>
    </row>
    <row r="811" spans="1:3" ht="14.25" customHeight="1" x14ac:dyDescent="0.25">
      <c r="A811" s="2"/>
      <c r="B811" s="2"/>
      <c r="C811" s="2"/>
    </row>
    <row r="812" spans="1:3" ht="14.25" customHeight="1" x14ac:dyDescent="0.25">
      <c r="A812" s="2"/>
      <c r="B812" s="2"/>
      <c r="C812" s="2"/>
    </row>
    <row r="813" spans="1:3" ht="14.25" customHeight="1" x14ac:dyDescent="0.25">
      <c r="A813" s="2"/>
      <c r="B813" s="2"/>
      <c r="C813" s="2"/>
    </row>
    <row r="814" spans="1:3" ht="14.25" customHeight="1" x14ac:dyDescent="0.25">
      <c r="A814" s="2"/>
      <c r="B814" s="2"/>
      <c r="C814" s="2"/>
    </row>
    <row r="815" spans="1:3" ht="14.25" customHeight="1" x14ac:dyDescent="0.25">
      <c r="A815" s="2"/>
      <c r="B815" s="2"/>
      <c r="C815" s="2"/>
    </row>
    <row r="816" spans="1:3" ht="14.25" customHeight="1" x14ac:dyDescent="0.25">
      <c r="A816" s="2"/>
      <c r="B816" s="2"/>
      <c r="C816" s="2"/>
    </row>
    <row r="817" spans="1:3" ht="14.25" customHeight="1" x14ac:dyDescent="0.25">
      <c r="A817" s="2"/>
      <c r="B817" s="2"/>
      <c r="C817" s="2"/>
    </row>
    <row r="818" spans="1:3" ht="14.25" customHeight="1" x14ac:dyDescent="0.25">
      <c r="A818" s="2"/>
      <c r="B818" s="2"/>
      <c r="C818" s="2"/>
    </row>
    <row r="819" spans="1:3" ht="14.25" customHeight="1" x14ac:dyDescent="0.25">
      <c r="A819" s="2"/>
      <c r="B819" s="2"/>
      <c r="C819" s="2"/>
    </row>
    <row r="820" spans="1:3" ht="14.25" customHeight="1" x14ac:dyDescent="0.25">
      <c r="A820" s="2"/>
      <c r="B820" s="2"/>
      <c r="C820" s="2"/>
    </row>
    <row r="821" spans="1:3" ht="14.25" customHeight="1" x14ac:dyDescent="0.25">
      <c r="A821" s="2"/>
      <c r="B821" s="2"/>
      <c r="C821" s="2"/>
    </row>
    <row r="822" spans="1:3" ht="14.25" customHeight="1" x14ac:dyDescent="0.25">
      <c r="A822" s="2"/>
      <c r="B822" s="2"/>
      <c r="C822" s="2"/>
    </row>
    <row r="823" spans="1:3" ht="14.25" customHeight="1" x14ac:dyDescent="0.25">
      <c r="A823" s="2"/>
      <c r="B823" s="2"/>
      <c r="C823" s="2"/>
    </row>
    <row r="824" spans="1:3" ht="14.25" customHeight="1" x14ac:dyDescent="0.25">
      <c r="A824" s="2"/>
      <c r="B824" s="2"/>
      <c r="C824" s="2"/>
    </row>
    <row r="825" spans="1:3" ht="14.25" customHeight="1" x14ac:dyDescent="0.25">
      <c r="A825" s="2"/>
      <c r="B825" s="2"/>
      <c r="C825" s="2"/>
    </row>
    <row r="826" spans="1:3" ht="14.25" customHeight="1" x14ac:dyDescent="0.25">
      <c r="A826" s="2"/>
      <c r="B826" s="2"/>
      <c r="C826" s="2"/>
    </row>
    <row r="827" spans="1:3" ht="14.25" customHeight="1" x14ac:dyDescent="0.25">
      <c r="A827" s="2"/>
      <c r="B827" s="2"/>
      <c r="C827" s="2"/>
    </row>
    <row r="828" spans="1:3" ht="14.25" customHeight="1" x14ac:dyDescent="0.25">
      <c r="A828" s="2"/>
      <c r="B828" s="2"/>
      <c r="C828" s="2"/>
    </row>
    <row r="829" spans="1:3" ht="14.25" customHeight="1" x14ac:dyDescent="0.25">
      <c r="A829" s="2"/>
      <c r="B829" s="2"/>
      <c r="C829" s="2"/>
    </row>
    <row r="830" spans="1:3" ht="14.25" customHeight="1" x14ac:dyDescent="0.25">
      <c r="A830" s="2"/>
      <c r="B830" s="2"/>
      <c r="C830" s="2"/>
    </row>
    <row r="831" spans="1:3" ht="14.25" customHeight="1" x14ac:dyDescent="0.25">
      <c r="A831" s="2"/>
      <c r="B831" s="2"/>
      <c r="C831" s="2"/>
    </row>
    <row r="832" spans="1:3" ht="14.25" customHeight="1" x14ac:dyDescent="0.25">
      <c r="A832" s="2"/>
      <c r="B832" s="2"/>
      <c r="C832" s="2"/>
    </row>
    <row r="833" spans="1:3" ht="14.25" customHeight="1" x14ac:dyDescent="0.25">
      <c r="A833" s="2"/>
      <c r="B833" s="2"/>
      <c r="C833" s="2"/>
    </row>
    <row r="834" spans="1:3" ht="14.25" customHeight="1" x14ac:dyDescent="0.25">
      <c r="A834" s="2"/>
      <c r="B834" s="2"/>
      <c r="C834" s="2"/>
    </row>
    <row r="835" spans="1:3" ht="14.25" customHeight="1" x14ac:dyDescent="0.25">
      <c r="A835" s="2"/>
      <c r="B835" s="2"/>
      <c r="C835" s="2"/>
    </row>
    <row r="836" spans="1:3" ht="14.25" customHeight="1" x14ac:dyDescent="0.25">
      <c r="A836" s="2"/>
      <c r="B836" s="2"/>
      <c r="C836" s="2"/>
    </row>
    <row r="837" spans="1:3" ht="14.25" customHeight="1" x14ac:dyDescent="0.25">
      <c r="A837" s="2"/>
      <c r="B837" s="2"/>
      <c r="C837" s="2"/>
    </row>
    <row r="838" spans="1:3" ht="14.25" customHeight="1" x14ac:dyDescent="0.25">
      <c r="A838" s="2"/>
      <c r="B838" s="2"/>
      <c r="C838" s="2"/>
    </row>
    <row r="839" spans="1:3" ht="14.25" customHeight="1" x14ac:dyDescent="0.25">
      <c r="A839" s="2"/>
      <c r="B839" s="2"/>
      <c r="C839" s="2"/>
    </row>
    <row r="840" spans="1:3" ht="14.25" customHeight="1" x14ac:dyDescent="0.25">
      <c r="A840" s="2"/>
      <c r="B840" s="2"/>
      <c r="C840" s="2"/>
    </row>
    <row r="841" spans="1:3" ht="14.25" customHeight="1" x14ac:dyDescent="0.25">
      <c r="A841" s="2"/>
      <c r="B841" s="2"/>
      <c r="C841" s="2"/>
    </row>
    <row r="842" spans="1:3" ht="14.25" customHeight="1" x14ac:dyDescent="0.25">
      <c r="A842" s="2"/>
      <c r="B842" s="2"/>
      <c r="C842" s="2"/>
    </row>
    <row r="843" spans="1:3" ht="14.25" customHeight="1" x14ac:dyDescent="0.25">
      <c r="A843" s="2"/>
      <c r="B843" s="2"/>
      <c r="C843" s="2"/>
    </row>
    <row r="844" spans="1:3" ht="14.25" customHeight="1" x14ac:dyDescent="0.25">
      <c r="A844" s="2"/>
      <c r="B844" s="2"/>
      <c r="C844" s="2"/>
    </row>
    <row r="845" spans="1:3" ht="14.25" customHeight="1" x14ac:dyDescent="0.25">
      <c r="A845" s="2"/>
      <c r="B845" s="2"/>
      <c r="C845" s="2"/>
    </row>
    <row r="846" spans="1:3" ht="14.25" customHeight="1" x14ac:dyDescent="0.25">
      <c r="A846" s="2"/>
      <c r="B846" s="2"/>
      <c r="C846" s="2"/>
    </row>
    <row r="847" spans="1:3" ht="14.25" customHeight="1" x14ac:dyDescent="0.25">
      <c r="A847" s="2"/>
      <c r="B847" s="2"/>
      <c r="C847" s="2"/>
    </row>
    <row r="848" spans="1:3" ht="14.25" customHeight="1" x14ac:dyDescent="0.25">
      <c r="A848" s="2"/>
      <c r="B848" s="2"/>
      <c r="C848" s="2"/>
    </row>
    <row r="849" spans="1:3" ht="14.25" customHeight="1" x14ac:dyDescent="0.25">
      <c r="A849" s="2"/>
      <c r="B849" s="2"/>
      <c r="C849" s="2"/>
    </row>
    <row r="850" spans="1:3" ht="14.25" customHeight="1" x14ac:dyDescent="0.25">
      <c r="A850" s="2"/>
      <c r="B850" s="2"/>
      <c r="C850" s="2"/>
    </row>
    <row r="851" spans="1:3" ht="14.25" customHeight="1" x14ac:dyDescent="0.25">
      <c r="A851" s="2"/>
      <c r="B851" s="2"/>
      <c r="C851" s="2"/>
    </row>
    <row r="852" spans="1:3" ht="14.25" customHeight="1" x14ac:dyDescent="0.25">
      <c r="A852" s="2"/>
      <c r="B852" s="2"/>
      <c r="C852" s="2"/>
    </row>
    <row r="853" spans="1:3" ht="14.25" customHeight="1" x14ac:dyDescent="0.25">
      <c r="A853" s="2"/>
      <c r="B853" s="2"/>
      <c r="C853" s="2"/>
    </row>
    <row r="854" spans="1:3" ht="14.25" customHeight="1" x14ac:dyDescent="0.25">
      <c r="A854" s="2"/>
      <c r="B854" s="2"/>
      <c r="C854" s="2"/>
    </row>
    <row r="855" spans="1:3" ht="14.25" customHeight="1" x14ac:dyDescent="0.25">
      <c r="A855" s="2"/>
      <c r="B855" s="2"/>
      <c r="C855" s="2"/>
    </row>
    <row r="856" spans="1:3" ht="14.25" customHeight="1" x14ac:dyDescent="0.25">
      <c r="A856" s="2"/>
      <c r="B856" s="2"/>
      <c r="C856" s="2"/>
    </row>
    <row r="857" spans="1:3" ht="14.25" customHeight="1" x14ac:dyDescent="0.25">
      <c r="A857" s="2"/>
      <c r="B857" s="2"/>
      <c r="C857" s="2"/>
    </row>
    <row r="858" spans="1:3" ht="14.25" customHeight="1" x14ac:dyDescent="0.25">
      <c r="A858" s="2"/>
      <c r="B858" s="2"/>
      <c r="C858" s="2"/>
    </row>
    <row r="859" spans="1:3" ht="14.25" customHeight="1" x14ac:dyDescent="0.25">
      <c r="A859" s="2"/>
      <c r="B859" s="2"/>
      <c r="C859" s="2"/>
    </row>
    <row r="860" spans="1:3" ht="14.25" customHeight="1" x14ac:dyDescent="0.25">
      <c r="A860" s="2"/>
      <c r="B860" s="2"/>
      <c r="C860" s="2"/>
    </row>
    <row r="861" spans="1:3" ht="14.25" customHeight="1" x14ac:dyDescent="0.25">
      <c r="A861" s="2"/>
      <c r="B861" s="2"/>
      <c r="C861" s="2"/>
    </row>
    <row r="862" spans="1:3" ht="14.25" customHeight="1" x14ac:dyDescent="0.25">
      <c r="A862" s="2"/>
      <c r="B862" s="2"/>
      <c r="C862" s="2"/>
    </row>
    <row r="863" spans="1:3" ht="14.25" customHeight="1" x14ac:dyDescent="0.25">
      <c r="A863" s="2"/>
      <c r="B863" s="2"/>
      <c r="C863" s="2"/>
    </row>
    <row r="864" spans="1:3" ht="14.25" customHeight="1" x14ac:dyDescent="0.25">
      <c r="A864" s="2"/>
      <c r="B864" s="2"/>
      <c r="C864" s="2"/>
    </row>
    <row r="865" spans="1:3" ht="14.25" customHeight="1" x14ac:dyDescent="0.25">
      <c r="A865" s="2"/>
      <c r="B865" s="2"/>
      <c r="C865" s="2"/>
    </row>
    <row r="866" spans="1:3" ht="14.25" customHeight="1" x14ac:dyDescent="0.25">
      <c r="A866" s="2"/>
      <c r="B866" s="2"/>
      <c r="C866" s="2"/>
    </row>
    <row r="867" spans="1:3" ht="14.25" customHeight="1" x14ac:dyDescent="0.25">
      <c r="A867" s="2"/>
      <c r="B867" s="2"/>
      <c r="C867" s="2"/>
    </row>
    <row r="868" spans="1:3" ht="14.25" customHeight="1" x14ac:dyDescent="0.25">
      <c r="A868" s="2"/>
      <c r="B868" s="2"/>
      <c r="C868" s="2"/>
    </row>
    <row r="869" spans="1:3" ht="14.25" customHeight="1" x14ac:dyDescent="0.25">
      <c r="A869" s="2"/>
      <c r="B869" s="2"/>
      <c r="C869" s="2"/>
    </row>
    <row r="870" spans="1:3" ht="14.25" customHeight="1" x14ac:dyDescent="0.25">
      <c r="A870" s="2"/>
      <c r="B870" s="2"/>
      <c r="C870" s="2"/>
    </row>
    <row r="871" spans="1:3" ht="14.25" customHeight="1" x14ac:dyDescent="0.25">
      <c r="A871" s="2"/>
      <c r="B871" s="2"/>
      <c r="C871" s="2"/>
    </row>
    <row r="872" spans="1:3" ht="14.25" customHeight="1" x14ac:dyDescent="0.25">
      <c r="A872" s="2"/>
      <c r="B872" s="2"/>
      <c r="C872" s="2"/>
    </row>
    <row r="873" spans="1:3" ht="14.25" customHeight="1" x14ac:dyDescent="0.25">
      <c r="A873" s="2"/>
      <c r="B873" s="2"/>
      <c r="C873" s="2"/>
    </row>
    <row r="874" spans="1:3" ht="14.25" customHeight="1" x14ac:dyDescent="0.25">
      <c r="A874" s="2"/>
      <c r="B874" s="2"/>
      <c r="C874" s="2"/>
    </row>
    <row r="875" spans="1:3" ht="14.25" customHeight="1" x14ac:dyDescent="0.25">
      <c r="A875" s="2"/>
      <c r="B875" s="2"/>
      <c r="C875" s="2"/>
    </row>
    <row r="876" spans="1:3" ht="14.25" customHeight="1" x14ac:dyDescent="0.25">
      <c r="A876" s="2"/>
      <c r="B876" s="2"/>
      <c r="C876" s="2"/>
    </row>
    <row r="877" spans="1:3" ht="14.25" customHeight="1" x14ac:dyDescent="0.25">
      <c r="A877" s="2"/>
      <c r="B877" s="2"/>
      <c r="C877" s="2"/>
    </row>
    <row r="878" spans="1:3" ht="14.25" customHeight="1" x14ac:dyDescent="0.25">
      <c r="A878" s="2"/>
      <c r="B878" s="2"/>
      <c r="C878" s="2"/>
    </row>
    <row r="879" spans="1:3" ht="14.25" customHeight="1" x14ac:dyDescent="0.25">
      <c r="A879" s="2"/>
      <c r="B879" s="2"/>
      <c r="C879" s="2"/>
    </row>
    <row r="880" spans="1:3" ht="14.25" customHeight="1" x14ac:dyDescent="0.25">
      <c r="A880" s="2"/>
      <c r="B880" s="2"/>
      <c r="C880" s="2"/>
    </row>
    <row r="881" spans="1:3" ht="14.25" customHeight="1" x14ac:dyDescent="0.25">
      <c r="A881" s="2"/>
      <c r="B881" s="2"/>
      <c r="C881" s="2"/>
    </row>
    <row r="882" spans="1:3" ht="14.25" customHeight="1" x14ac:dyDescent="0.25">
      <c r="A882" s="2"/>
      <c r="B882" s="2"/>
      <c r="C882" s="2"/>
    </row>
    <row r="883" spans="1:3" ht="14.25" customHeight="1" x14ac:dyDescent="0.25">
      <c r="A883" s="2"/>
      <c r="B883" s="2"/>
      <c r="C883" s="2"/>
    </row>
    <row r="884" spans="1:3" ht="14.25" customHeight="1" x14ac:dyDescent="0.25">
      <c r="A884" s="2"/>
      <c r="B884" s="2"/>
      <c r="C884" s="2"/>
    </row>
    <row r="885" spans="1:3" ht="14.25" customHeight="1" x14ac:dyDescent="0.25">
      <c r="A885" s="2"/>
      <c r="B885" s="2"/>
      <c r="C885" s="2"/>
    </row>
    <row r="886" spans="1:3" ht="14.25" customHeight="1" x14ac:dyDescent="0.25">
      <c r="A886" s="2"/>
      <c r="B886" s="2"/>
      <c r="C886" s="2"/>
    </row>
    <row r="887" spans="1:3" ht="14.25" customHeight="1" x14ac:dyDescent="0.25">
      <c r="A887" s="2"/>
      <c r="B887" s="2"/>
      <c r="C887" s="2"/>
    </row>
    <row r="888" spans="1:3" ht="14.25" customHeight="1" x14ac:dyDescent="0.25">
      <c r="A888" s="2"/>
      <c r="B888" s="2"/>
      <c r="C888" s="2"/>
    </row>
    <row r="889" spans="1:3" ht="14.25" customHeight="1" x14ac:dyDescent="0.25">
      <c r="A889" s="2"/>
      <c r="B889" s="2"/>
      <c r="C889" s="2"/>
    </row>
    <row r="890" spans="1:3" ht="14.25" customHeight="1" x14ac:dyDescent="0.25">
      <c r="A890" s="2"/>
      <c r="B890" s="2"/>
      <c r="C890" s="2"/>
    </row>
    <row r="891" spans="1:3" ht="14.25" customHeight="1" x14ac:dyDescent="0.25">
      <c r="A891" s="2"/>
      <c r="B891" s="2"/>
      <c r="C891" s="2"/>
    </row>
    <row r="892" spans="1:3" ht="14.25" customHeight="1" x14ac:dyDescent="0.25">
      <c r="A892" s="2"/>
      <c r="B892" s="2"/>
      <c r="C892" s="2"/>
    </row>
    <row r="893" spans="1:3" ht="14.25" customHeight="1" x14ac:dyDescent="0.25">
      <c r="A893" s="2"/>
      <c r="B893" s="2"/>
      <c r="C893" s="2"/>
    </row>
    <row r="894" spans="1:3" ht="14.25" customHeight="1" x14ac:dyDescent="0.25">
      <c r="A894" s="2"/>
      <c r="B894" s="2"/>
      <c r="C894" s="2"/>
    </row>
    <row r="895" spans="1:3" ht="14.25" customHeight="1" x14ac:dyDescent="0.25">
      <c r="A895" s="2"/>
      <c r="B895" s="2"/>
      <c r="C895" s="2"/>
    </row>
    <row r="896" spans="1:3" ht="14.25" customHeight="1" x14ac:dyDescent="0.25">
      <c r="A896" s="2"/>
      <c r="B896" s="2"/>
      <c r="C896" s="2"/>
    </row>
    <row r="897" spans="1:3" ht="14.25" customHeight="1" x14ac:dyDescent="0.25">
      <c r="A897" s="2"/>
      <c r="B897" s="2"/>
      <c r="C897" s="2"/>
    </row>
    <row r="898" spans="1:3" ht="14.25" customHeight="1" x14ac:dyDescent="0.25">
      <c r="A898" s="2"/>
      <c r="B898" s="2"/>
      <c r="C898" s="2"/>
    </row>
    <row r="899" spans="1:3" ht="14.25" customHeight="1" x14ac:dyDescent="0.25">
      <c r="A899" s="2"/>
      <c r="B899" s="2"/>
      <c r="C899" s="2"/>
    </row>
    <row r="900" spans="1:3" ht="14.25" customHeight="1" x14ac:dyDescent="0.25">
      <c r="A900" s="2"/>
      <c r="B900" s="2"/>
      <c r="C900" s="2"/>
    </row>
    <row r="901" spans="1:3" ht="14.25" customHeight="1" x14ac:dyDescent="0.25">
      <c r="A901" s="2"/>
      <c r="B901" s="2"/>
      <c r="C901" s="2"/>
    </row>
    <row r="902" spans="1:3" ht="14.25" customHeight="1" x14ac:dyDescent="0.25">
      <c r="A902" s="2"/>
      <c r="B902" s="2"/>
      <c r="C902" s="2"/>
    </row>
    <row r="903" spans="1:3" ht="14.25" customHeight="1" x14ac:dyDescent="0.25">
      <c r="A903" s="2"/>
      <c r="B903" s="2"/>
      <c r="C903" s="2"/>
    </row>
    <row r="904" spans="1:3" ht="14.25" customHeight="1" x14ac:dyDescent="0.25">
      <c r="A904" s="2"/>
      <c r="B904" s="2"/>
      <c r="C904" s="2"/>
    </row>
    <row r="905" spans="1:3" ht="14.25" customHeight="1" x14ac:dyDescent="0.25">
      <c r="A905" s="2"/>
      <c r="B905" s="2"/>
      <c r="C905" s="2"/>
    </row>
    <row r="906" spans="1:3" ht="14.25" customHeight="1" x14ac:dyDescent="0.25">
      <c r="A906" s="2"/>
      <c r="B906" s="2"/>
      <c r="C906" s="2"/>
    </row>
    <row r="907" spans="1:3" ht="14.25" customHeight="1" x14ac:dyDescent="0.25">
      <c r="A907" s="2"/>
      <c r="B907" s="2"/>
      <c r="C907" s="2"/>
    </row>
    <row r="908" spans="1:3" ht="14.25" customHeight="1" x14ac:dyDescent="0.25">
      <c r="A908" s="2"/>
      <c r="B908" s="2"/>
      <c r="C908" s="2"/>
    </row>
    <row r="909" spans="1:3" ht="14.25" customHeight="1" x14ac:dyDescent="0.25">
      <c r="A909" s="2"/>
      <c r="B909" s="2"/>
      <c r="C909" s="2"/>
    </row>
    <row r="910" spans="1:3" ht="14.25" customHeight="1" x14ac:dyDescent="0.25">
      <c r="A910" s="2"/>
      <c r="B910" s="2"/>
      <c r="C910" s="2"/>
    </row>
    <row r="911" spans="1:3" ht="14.25" customHeight="1" x14ac:dyDescent="0.25">
      <c r="A911" s="2"/>
      <c r="B911" s="2"/>
      <c r="C911" s="2"/>
    </row>
    <row r="912" spans="1:3" ht="14.25" customHeight="1" x14ac:dyDescent="0.25">
      <c r="A912" s="2"/>
      <c r="B912" s="2"/>
      <c r="C912" s="2"/>
    </row>
    <row r="913" spans="1:3" ht="14.25" customHeight="1" x14ac:dyDescent="0.25">
      <c r="A913" s="2"/>
      <c r="B913" s="2"/>
      <c r="C913" s="2"/>
    </row>
    <row r="914" spans="1:3" ht="14.25" customHeight="1" x14ac:dyDescent="0.25">
      <c r="A914" s="2"/>
      <c r="B914" s="2"/>
      <c r="C914" s="2"/>
    </row>
    <row r="915" spans="1:3" ht="14.25" customHeight="1" x14ac:dyDescent="0.25">
      <c r="A915" s="2"/>
      <c r="B915" s="2"/>
      <c r="C915" s="2"/>
    </row>
    <row r="916" spans="1:3" ht="14.25" customHeight="1" x14ac:dyDescent="0.25">
      <c r="A916" s="2"/>
      <c r="B916" s="2"/>
      <c r="C916" s="2"/>
    </row>
    <row r="917" spans="1:3" ht="14.25" customHeight="1" x14ac:dyDescent="0.25">
      <c r="A917" s="2"/>
      <c r="B917" s="2"/>
      <c r="C917" s="2"/>
    </row>
    <row r="918" spans="1:3" ht="14.25" customHeight="1" x14ac:dyDescent="0.25">
      <c r="A918" s="2"/>
      <c r="B918" s="2"/>
      <c r="C918" s="2"/>
    </row>
    <row r="919" spans="1:3" ht="14.25" customHeight="1" x14ac:dyDescent="0.25">
      <c r="A919" s="2"/>
      <c r="B919" s="2"/>
      <c r="C919" s="2"/>
    </row>
    <row r="920" spans="1:3" ht="14.25" customHeight="1" x14ac:dyDescent="0.25">
      <c r="A920" s="2"/>
      <c r="B920" s="2"/>
      <c r="C920" s="2"/>
    </row>
    <row r="921" spans="1:3" ht="14.25" customHeight="1" x14ac:dyDescent="0.25">
      <c r="A921" s="2"/>
      <c r="B921" s="2"/>
      <c r="C921" s="2"/>
    </row>
    <row r="922" spans="1:3" ht="14.25" customHeight="1" x14ac:dyDescent="0.25">
      <c r="A922" s="2"/>
      <c r="B922" s="2"/>
      <c r="C922" s="2"/>
    </row>
    <row r="923" spans="1:3" ht="14.25" customHeight="1" x14ac:dyDescent="0.25">
      <c r="A923" s="2"/>
      <c r="B923" s="2"/>
      <c r="C923" s="2"/>
    </row>
    <row r="924" spans="1:3" ht="14.25" customHeight="1" x14ac:dyDescent="0.25">
      <c r="A924" s="2"/>
      <c r="B924" s="2"/>
      <c r="C924" s="2"/>
    </row>
    <row r="925" spans="1:3" ht="14.25" customHeight="1" x14ac:dyDescent="0.25">
      <c r="A925" s="2"/>
      <c r="B925" s="2"/>
      <c r="C925" s="2"/>
    </row>
    <row r="926" spans="1:3" ht="14.25" customHeight="1" x14ac:dyDescent="0.25">
      <c r="A926" s="2"/>
      <c r="B926" s="2"/>
      <c r="C926" s="2"/>
    </row>
    <row r="927" spans="1:3" ht="14.25" customHeight="1" x14ac:dyDescent="0.25">
      <c r="A927" s="2"/>
      <c r="B927" s="2"/>
      <c r="C927" s="2"/>
    </row>
    <row r="928" spans="1:3" ht="14.25" customHeight="1" x14ac:dyDescent="0.25">
      <c r="A928" s="2"/>
      <c r="B928" s="2"/>
      <c r="C928" s="2"/>
    </row>
    <row r="929" spans="1:3" ht="14.25" customHeight="1" x14ac:dyDescent="0.25">
      <c r="A929" s="2"/>
      <c r="B929" s="2"/>
      <c r="C929" s="2"/>
    </row>
    <row r="930" spans="1:3" ht="14.25" customHeight="1" x14ac:dyDescent="0.25">
      <c r="A930" s="2"/>
      <c r="B930" s="2"/>
      <c r="C930" s="2"/>
    </row>
    <row r="931" spans="1:3" ht="14.25" customHeight="1" x14ac:dyDescent="0.25">
      <c r="A931" s="2"/>
      <c r="B931" s="2"/>
      <c r="C931" s="2"/>
    </row>
    <row r="932" spans="1:3" ht="14.25" customHeight="1" x14ac:dyDescent="0.25">
      <c r="A932" s="2"/>
      <c r="B932" s="2"/>
      <c r="C932" s="2"/>
    </row>
    <row r="933" spans="1:3" ht="14.25" customHeight="1" x14ac:dyDescent="0.25">
      <c r="A933" s="2"/>
      <c r="B933" s="2"/>
      <c r="C933" s="2"/>
    </row>
    <row r="934" spans="1:3" ht="14.25" customHeight="1" x14ac:dyDescent="0.25">
      <c r="A934" s="2"/>
      <c r="B934" s="2"/>
      <c r="C934" s="2"/>
    </row>
    <row r="935" spans="1:3" ht="14.25" customHeight="1" x14ac:dyDescent="0.25">
      <c r="A935" s="2"/>
      <c r="B935" s="2"/>
      <c r="C935" s="2"/>
    </row>
    <row r="936" spans="1:3" ht="14.25" customHeight="1" x14ac:dyDescent="0.25">
      <c r="A936" s="2"/>
      <c r="B936" s="2"/>
      <c r="C936" s="2"/>
    </row>
    <row r="937" spans="1:3" ht="14.25" customHeight="1" x14ac:dyDescent="0.25">
      <c r="A937" s="2"/>
      <c r="B937" s="2"/>
      <c r="C937" s="2"/>
    </row>
    <row r="938" spans="1:3" ht="14.25" customHeight="1" x14ac:dyDescent="0.25">
      <c r="A938" s="2"/>
      <c r="B938" s="2"/>
      <c r="C938" s="2"/>
    </row>
    <row r="939" spans="1:3" ht="14.25" customHeight="1" x14ac:dyDescent="0.25">
      <c r="A939" s="2"/>
      <c r="B939" s="2"/>
      <c r="C939" s="2"/>
    </row>
    <row r="940" spans="1:3" ht="14.25" customHeight="1" x14ac:dyDescent="0.25">
      <c r="A940" s="2"/>
      <c r="B940" s="2"/>
      <c r="C940" s="2"/>
    </row>
    <row r="941" spans="1:3" ht="14.25" customHeight="1" x14ac:dyDescent="0.25">
      <c r="A941" s="2"/>
      <c r="B941" s="2"/>
      <c r="C941" s="2"/>
    </row>
    <row r="942" spans="1:3" ht="14.25" customHeight="1" x14ac:dyDescent="0.25">
      <c r="A942" s="2"/>
      <c r="B942" s="2"/>
      <c r="C942" s="2"/>
    </row>
    <row r="943" spans="1:3" ht="14.25" customHeight="1" x14ac:dyDescent="0.25">
      <c r="A943" s="2"/>
      <c r="B943" s="2"/>
      <c r="C943" s="2"/>
    </row>
    <row r="944" spans="1:3" ht="14.25" customHeight="1" x14ac:dyDescent="0.25">
      <c r="A944" s="2"/>
      <c r="B944" s="2"/>
      <c r="C944" s="2"/>
    </row>
    <row r="945" spans="1:3" ht="14.25" customHeight="1" x14ac:dyDescent="0.25">
      <c r="A945" s="2"/>
      <c r="B945" s="2"/>
      <c r="C945" s="2"/>
    </row>
    <row r="946" spans="1:3" ht="14.25" customHeight="1" x14ac:dyDescent="0.25">
      <c r="A946" s="2"/>
      <c r="B946" s="2"/>
      <c r="C946" s="2"/>
    </row>
    <row r="947" spans="1:3" ht="14.25" customHeight="1" x14ac:dyDescent="0.25">
      <c r="A947" s="2"/>
      <c r="B947" s="2"/>
      <c r="C947" s="2"/>
    </row>
    <row r="948" spans="1:3" ht="14.25" customHeight="1" x14ac:dyDescent="0.25">
      <c r="A948" s="2"/>
      <c r="B948" s="2"/>
      <c r="C948" s="2"/>
    </row>
    <row r="949" spans="1:3" ht="14.25" customHeight="1" x14ac:dyDescent="0.25">
      <c r="A949" s="2"/>
      <c r="B949" s="2"/>
      <c r="C949" s="2"/>
    </row>
    <row r="950" spans="1:3" ht="14.25" customHeight="1" x14ac:dyDescent="0.25">
      <c r="A950" s="2"/>
      <c r="B950" s="2"/>
      <c r="C950" s="2"/>
    </row>
    <row r="951" spans="1:3" ht="14.25" customHeight="1" x14ac:dyDescent="0.25">
      <c r="A951" s="2"/>
      <c r="B951" s="2"/>
      <c r="C951" s="2"/>
    </row>
    <row r="952" spans="1:3" ht="14.25" customHeight="1" x14ac:dyDescent="0.25">
      <c r="A952" s="2"/>
      <c r="B952" s="2"/>
      <c r="C952" s="2"/>
    </row>
    <row r="953" spans="1:3" ht="14.25" customHeight="1" x14ac:dyDescent="0.25">
      <c r="A953" s="2"/>
      <c r="B953" s="2"/>
      <c r="C953" s="2"/>
    </row>
    <row r="954" spans="1:3" ht="14.25" customHeight="1" x14ac:dyDescent="0.25">
      <c r="A954" s="2"/>
      <c r="B954" s="2"/>
      <c r="C954" s="2"/>
    </row>
    <row r="955" spans="1:3" ht="14.25" customHeight="1" x14ac:dyDescent="0.25">
      <c r="A955" s="2"/>
      <c r="B955" s="2"/>
      <c r="C955" s="2"/>
    </row>
    <row r="956" spans="1:3" ht="14.25" customHeight="1" x14ac:dyDescent="0.25">
      <c r="A956" s="2"/>
      <c r="B956" s="2"/>
      <c r="C956" s="2"/>
    </row>
    <row r="957" spans="1:3" ht="14.25" customHeight="1" x14ac:dyDescent="0.25">
      <c r="A957" s="2"/>
      <c r="B957" s="2"/>
      <c r="C957" s="2"/>
    </row>
    <row r="958" spans="1:3" ht="14.25" customHeight="1" x14ac:dyDescent="0.25">
      <c r="A958" s="2"/>
      <c r="B958" s="2"/>
      <c r="C958" s="2"/>
    </row>
    <row r="959" spans="1:3" ht="14.25" customHeight="1" x14ac:dyDescent="0.25">
      <c r="A959" s="2"/>
      <c r="B959" s="2"/>
      <c r="C959" s="2"/>
    </row>
    <row r="960" spans="1:3" ht="14.25" customHeight="1" x14ac:dyDescent="0.25">
      <c r="A960" s="2"/>
      <c r="B960" s="2"/>
      <c r="C960" s="2"/>
    </row>
    <row r="961" spans="1:3" ht="14.25" customHeight="1" x14ac:dyDescent="0.25">
      <c r="A961" s="2"/>
      <c r="B961" s="2"/>
      <c r="C961" s="2"/>
    </row>
    <row r="962" spans="1:3" ht="14.25" customHeight="1" x14ac:dyDescent="0.25">
      <c r="A962" s="2"/>
      <c r="B962" s="2"/>
      <c r="C962" s="2"/>
    </row>
    <row r="963" spans="1:3" ht="14.25" customHeight="1" x14ac:dyDescent="0.25">
      <c r="A963" s="2"/>
      <c r="B963" s="2"/>
      <c r="C963" s="2"/>
    </row>
    <row r="964" spans="1:3" ht="14.25" customHeight="1" x14ac:dyDescent="0.25">
      <c r="A964" s="2"/>
      <c r="B964" s="2"/>
      <c r="C964" s="2"/>
    </row>
    <row r="965" spans="1:3" ht="14.25" customHeight="1" x14ac:dyDescent="0.25">
      <c r="A965" s="2"/>
      <c r="B965" s="2"/>
      <c r="C965" s="2"/>
    </row>
    <row r="966" spans="1:3" ht="14.25" customHeight="1" x14ac:dyDescent="0.25">
      <c r="A966" s="2"/>
      <c r="B966" s="2"/>
      <c r="C966" s="2"/>
    </row>
    <row r="967" spans="1:3" ht="14.25" customHeight="1" x14ac:dyDescent="0.25">
      <c r="A967" s="2"/>
      <c r="B967" s="2"/>
      <c r="C967" s="2"/>
    </row>
    <row r="968" spans="1:3" ht="14.25" customHeight="1" x14ac:dyDescent="0.25">
      <c r="A968" s="2"/>
      <c r="B968" s="2"/>
      <c r="C968" s="2"/>
    </row>
    <row r="969" spans="1:3" ht="14.25" customHeight="1" x14ac:dyDescent="0.25">
      <c r="A969" s="2"/>
      <c r="B969" s="2"/>
      <c r="C969" s="2"/>
    </row>
    <row r="970" spans="1:3" ht="14.25" customHeight="1" x14ac:dyDescent="0.25">
      <c r="A970" s="2"/>
      <c r="B970" s="2"/>
      <c r="C970" s="2"/>
    </row>
    <row r="971" spans="1:3" ht="14.25" customHeight="1" x14ac:dyDescent="0.25">
      <c r="A971" s="2"/>
      <c r="B971" s="2"/>
      <c r="C971" s="2"/>
    </row>
    <row r="972" spans="1:3" ht="14.25" customHeight="1" x14ac:dyDescent="0.25">
      <c r="A972" s="2"/>
      <c r="B972" s="2"/>
      <c r="C972" s="2"/>
    </row>
    <row r="973" spans="1:3" ht="14.25" customHeight="1" x14ac:dyDescent="0.25">
      <c r="A973" s="2"/>
      <c r="B973" s="2"/>
      <c r="C973" s="2"/>
    </row>
    <row r="974" spans="1:3" ht="14.25" customHeight="1" x14ac:dyDescent="0.25">
      <c r="A974" s="2"/>
      <c r="B974" s="2"/>
      <c r="C974" s="2"/>
    </row>
    <row r="975" spans="1:3" ht="14.25" customHeight="1" x14ac:dyDescent="0.25">
      <c r="A975" s="2"/>
      <c r="B975" s="2"/>
      <c r="C975" s="2"/>
    </row>
    <row r="976" spans="1:3" ht="14.25" customHeight="1" x14ac:dyDescent="0.25">
      <c r="A976" s="2"/>
      <c r="B976" s="2"/>
      <c r="C976" s="2"/>
    </row>
    <row r="977" spans="1:3" ht="14.25" customHeight="1" x14ac:dyDescent="0.25">
      <c r="A977" s="2"/>
      <c r="B977" s="2"/>
      <c r="C977" s="2"/>
    </row>
    <row r="978" spans="1:3" ht="14.25" customHeight="1" x14ac:dyDescent="0.25">
      <c r="A978" s="2"/>
      <c r="B978" s="2"/>
      <c r="C978" s="2"/>
    </row>
    <row r="979" spans="1:3" ht="14.25" customHeight="1" x14ac:dyDescent="0.25">
      <c r="A979" s="2"/>
      <c r="B979" s="2"/>
      <c r="C979" s="2"/>
    </row>
    <row r="980" spans="1:3" ht="14.25" customHeight="1" x14ac:dyDescent="0.25">
      <c r="A980" s="2"/>
      <c r="B980" s="2"/>
      <c r="C980" s="2"/>
    </row>
    <row r="981" spans="1:3" ht="14.25" customHeight="1" x14ac:dyDescent="0.25">
      <c r="A981" s="2"/>
      <c r="B981" s="2"/>
      <c r="C981" s="2"/>
    </row>
    <row r="982" spans="1:3" ht="14.25" customHeight="1" x14ac:dyDescent="0.25">
      <c r="A982" s="2"/>
      <c r="B982" s="2"/>
      <c r="C982" s="2"/>
    </row>
    <row r="983" spans="1:3" ht="14.25" customHeight="1" x14ac:dyDescent="0.25">
      <c r="A983" s="2"/>
      <c r="B983" s="2"/>
      <c r="C983" s="2"/>
    </row>
    <row r="984" spans="1:3" ht="14.25" customHeight="1" x14ac:dyDescent="0.25">
      <c r="A984" s="2"/>
      <c r="B984" s="2"/>
      <c r="C984" s="2"/>
    </row>
    <row r="985" spans="1:3" ht="14.25" customHeight="1" x14ac:dyDescent="0.25">
      <c r="A985" s="2"/>
      <c r="B985" s="2"/>
      <c r="C985" s="2"/>
    </row>
    <row r="986" spans="1:3" ht="14.25" customHeight="1" x14ac:dyDescent="0.25">
      <c r="A986" s="2"/>
      <c r="B986" s="2"/>
      <c r="C986" s="2"/>
    </row>
    <row r="987" spans="1:3" ht="14.25" customHeight="1" x14ac:dyDescent="0.25">
      <c r="A987" s="2"/>
      <c r="B987" s="2"/>
      <c r="C987" s="2"/>
    </row>
    <row r="988" spans="1:3" ht="14.25" customHeight="1" x14ac:dyDescent="0.25">
      <c r="A988" s="2"/>
      <c r="B988" s="2"/>
      <c r="C988" s="2"/>
    </row>
    <row r="989" spans="1:3" ht="14.25" customHeight="1" x14ac:dyDescent="0.25">
      <c r="A989" s="2"/>
      <c r="B989" s="2"/>
      <c r="C989" s="2"/>
    </row>
    <row r="990" spans="1:3" ht="14.25" customHeight="1" x14ac:dyDescent="0.25">
      <c r="A990" s="2"/>
      <c r="B990" s="2"/>
      <c r="C990" s="2"/>
    </row>
    <row r="991" spans="1:3" ht="14.25" customHeight="1" x14ac:dyDescent="0.25">
      <c r="A991" s="2"/>
      <c r="B991" s="2"/>
      <c r="C991" s="2"/>
    </row>
    <row r="992" spans="1:3" ht="14.25" customHeight="1" x14ac:dyDescent="0.25">
      <c r="A992" s="2"/>
      <c r="B992" s="2"/>
      <c r="C992" s="2"/>
    </row>
    <row r="993" spans="1:3" ht="14.25" customHeight="1" x14ac:dyDescent="0.25">
      <c r="A993" s="2"/>
      <c r="B993" s="2"/>
      <c r="C993" s="2"/>
    </row>
    <row r="994" spans="1:3" ht="14.25" customHeight="1" x14ac:dyDescent="0.25">
      <c r="A994" s="2"/>
      <c r="B994" s="2"/>
      <c r="C994" s="2"/>
    </row>
    <row r="995" spans="1:3" ht="14.25" customHeight="1" x14ac:dyDescent="0.25">
      <c r="A995" s="2"/>
      <c r="B995" s="2"/>
      <c r="C995" s="2"/>
    </row>
    <row r="996" spans="1:3" ht="14.25" customHeight="1" x14ac:dyDescent="0.25">
      <c r="A996" s="2"/>
      <c r="B996" s="2"/>
      <c r="C996" s="2"/>
    </row>
    <row r="997" spans="1:3" ht="14.25" customHeight="1" x14ac:dyDescent="0.25">
      <c r="A997" s="2"/>
      <c r="B997" s="2"/>
      <c r="C997" s="2"/>
    </row>
    <row r="998" spans="1:3" ht="14.25" customHeight="1" x14ac:dyDescent="0.25">
      <c r="A998" s="2"/>
      <c r="B998" s="2"/>
      <c r="C998" s="2"/>
    </row>
    <row r="999" spans="1:3" ht="14.25" customHeight="1" x14ac:dyDescent="0.25">
      <c r="A999" s="2"/>
      <c r="B999" s="2"/>
      <c r="C999" s="2"/>
    </row>
    <row r="1000" spans="1:3" ht="14.25" customHeight="1" x14ac:dyDescent="0.25">
      <c r="A1000" s="2"/>
      <c r="B1000" s="2"/>
      <c r="C1000" s="2"/>
    </row>
    <row r="1001" spans="1:3" ht="14.25" customHeight="1" x14ac:dyDescent="0.25">
      <c r="A1001" s="2"/>
      <c r="B1001" s="2"/>
      <c r="C1001" s="2"/>
    </row>
    <row r="1002" spans="1:3" ht="14.25" customHeight="1" x14ac:dyDescent="0.25">
      <c r="A1002" s="2"/>
      <c r="B1002" s="2"/>
      <c r="C1002" s="2"/>
    </row>
    <row r="1003" spans="1:3" ht="14.25" customHeight="1" x14ac:dyDescent="0.25">
      <c r="A1003" s="2"/>
      <c r="B1003" s="2"/>
      <c r="C1003" s="2"/>
    </row>
    <row r="1004" spans="1:3" ht="14.25" customHeight="1" x14ac:dyDescent="0.25">
      <c r="A1004" s="2"/>
      <c r="B1004" s="2"/>
      <c r="C1004" s="2"/>
    </row>
    <row r="1005" spans="1:3" ht="14.25" customHeight="1" x14ac:dyDescent="0.25">
      <c r="A1005" s="2"/>
      <c r="B1005" s="2"/>
      <c r="C1005" s="2"/>
    </row>
    <row r="1006" spans="1:3" ht="14.25" customHeight="1" x14ac:dyDescent="0.25">
      <c r="A1006" s="2"/>
      <c r="B1006" s="2"/>
      <c r="C1006" s="2"/>
    </row>
    <row r="1007" spans="1:3" ht="14.25" customHeight="1" x14ac:dyDescent="0.25">
      <c r="A1007" s="2"/>
      <c r="B1007" s="2"/>
      <c r="C1007" s="2"/>
    </row>
    <row r="1008" spans="1:3" ht="14.25" customHeight="1" x14ac:dyDescent="0.25">
      <c r="A1008" s="2"/>
      <c r="B1008" s="2"/>
      <c r="C1008" s="2"/>
    </row>
    <row r="1009" spans="1:3" ht="14.25" customHeight="1" x14ac:dyDescent="0.25">
      <c r="A1009" s="2"/>
      <c r="B1009" s="2"/>
      <c r="C1009" s="2"/>
    </row>
    <row r="1010" spans="1:3" ht="14.25" customHeight="1" x14ac:dyDescent="0.25">
      <c r="A1010" s="2"/>
      <c r="B1010" s="2"/>
      <c r="C1010" s="2"/>
    </row>
    <row r="1011" spans="1:3" ht="14.25" customHeight="1" x14ac:dyDescent="0.25">
      <c r="A1011" s="2"/>
      <c r="B1011" s="2"/>
      <c r="C1011" s="2"/>
    </row>
    <row r="1012" spans="1:3" ht="14.25" customHeight="1" x14ac:dyDescent="0.25">
      <c r="A1012" s="2"/>
      <c r="B1012" s="2"/>
      <c r="C1012" s="2"/>
    </row>
    <row r="1013" spans="1:3" ht="14.25" customHeight="1" x14ac:dyDescent="0.25">
      <c r="A1013" s="2"/>
      <c r="B1013" s="2"/>
      <c r="C1013" s="2"/>
    </row>
    <row r="1014" spans="1:3" ht="14.25" customHeight="1" x14ac:dyDescent="0.25">
      <c r="A1014" s="2"/>
      <c r="B1014" s="2"/>
      <c r="C1014" s="2"/>
    </row>
    <row r="1015" spans="1:3" ht="14.25" customHeight="1" x14ac:dyDescent="0.25">
      <c r="A1015" s="2"/>
      <c r="B1015" s="2"/>
      <c r="C1015" s="2"/>
    </row>
    <row r="1016" spans="1:3" ht="14.25" customHeight="1" x14ac:dyDescent="0.25">
      <c r="A1016" s="2"/>
      <c r="B1016" s="2"/>
      <c r="C1016" s="2"/>
    </row>
    <row r="1017" spans="1:3" ht="14.25" customHeight="1" x14ac:dyDescent="0.25">
      <c r="A1017" s="2"/>
      <c r="B1017" s="2"/>
      <c r="C1017" s="2"/>
    </row>
    <row r="1018" spans="1:3" ht="14.25" customHeight="1" x14ac:dyDescent="0.25">
      <c r="A1018" s="2"/>
      <c r="B1018" s="2"/>
      <c r="C1018" s="2"/>
    </row>
    <row r="1019" spans="1:3" ht="14.25" customHeight="1" x14ac:dyDescent="0.25">
      <c r="A1019" s="2"/>
      <c r="B1019" s="2"/>
      <c r="C1019" s="2"/>
    </row>
    <row r="1020" spans="1:3" ht="14.25" customHeight="1" x14ac:dyDescent="0.25">
      <c r="A1020" s="2"/>
      <c r="B1020" s="2"/>
      <c r="C1020" s="2"/>
    </row>
    <row r="1021" spans="1:3" ht="14.25" customHeight="1" x14ac:dyDescent="0.25">
      <c r="A1021" s="2"/>
      <c r="B1021" s="2"/>
      <c r="C1021" s="2"/>
    </row>
    <row r="1022" spans="1:3" ht="14.25" customHeight="1" x14ac:dyDescent="0.25">
      <c r="A1022" s="2"/>
      <c r="B1022" s="2"/>
      <c r="C1022" s="2"/>
    </row>
    <row r="1023" spans="1:3" ht="14.25" customHeight="1" x14ac:dyDescent="0.25">
      <c r="A1023" s="2"/>
      <c r="B1023" s="2"/>
      <c r="C1023" s="2"/>
    </row>
    <row r="1024" spans="1:3" ht="14.25" customHeight="1" x14ac:dyDescent="0.25">
      <c r="A1024" s="2"/>
      <c r="B1024" s="2"/>
      <c r="C1024" s="2"/>
    </row>
    <row r="1025" spans="1:3" ht="14.25" customHeight="1" x14ac:dyDescent="0.25">
      <c r="A1025" s="2"/>
      <c r="B1025" s="2"/>
      <c r="C1025" s="2"/>
    </row>
    <row r="1026" spans="1:3" ht="14.25" customHeight="1" x14ac:dyDescent="0.25">
      <c r="A1026" s="2"/>
      <c r="B1026" s="2"/>
      <c r="C1026" s="2"/>
    </row>
    <row r="1027" spans="1:3" ht="14.25" customHeight="1" x14ac:dyDescent="0.25">
      <c r="A1027" s="2"/>
      <c r="B1027" s="2"/>
      <c r="C1027" s="2"/>
    </row>
    <row r="1028" spans="1:3" ht="14.25" customHeight="1" x14ac:dyDescent="0.25">
      <c r="A1028" s="2"/>
      <c r="B1028" s="2"/>
      <c r="C1028" s="2"/>
    </row>
    <row r="1029" spans="1:3" ht="14.25" customHeight="1" x14ac:dyDescent="0.25">
      <c r="A1029" s="2"/>
      <c r="B1029" s="2"/>
      <c r="C1029" s="2"/>
    </row>
    <row r="1030" spans="1:3" ht="14.25" customHeight="1" x14ac:dyDescent="0.25">
      <c r="A1030" s="2"/>
      <c r="B1030" s="2"/>
      <c r="C1030" s="2"/>
    </row>
    <row r="1031" spans="1:3" ht="14.25" customHeight="1" x14ac:dyDescent="0.25">
      <c r="A1031" s="2"/>
      <c r="B1031" s="2"/>
      <c r="C1031" s="2"/>
    </row>
    <row r="1032" spans="1:3" ht="14.25" customHeight="1" x14ac:dyDescent="0.25">
      <c r="A1032" s="2"/>
      <c r="B1032" s="2"/>
      <c r="C1032" s="2"/>
    </row>
    <row r="1033" spans="1:3" ht="14.25" customHeight="1" x14ac:dyDescent="0.25">
      <c r="A1033" s="2"/>
      <c r="B1033" s="2"/>
      <c r="C1033" s="2"/>
    </row>
    <row r="1034" spans="1:3" ht="14.25" customHeight="1" x14ac:dyDescent="0.25">
      <c r="A1034" s="2"/>
      <c r="B1034" s="2"/>
      <c r="C1034" s="2"/>
    </row>
    <row r="1035" spans="1:3" ht="14.25" customHeight="1" x14ac:dyDescent="0.25">
      <c r="A1035" s="2"/>
      <c r="B1035" s="2"/>
      <c r="C1035" s="2"/>
    </row>
    <row r="1036" spans="1:3" ht="14.25" customHeight="1" x14ac:dyDescent="0.25">
      <c r="A1036" s="2"/>
      <c r="B1036" s="2"/>
      <c r="C1036" s="2"/>
    </row>
    <row r="1037" spans="1:3" ht="14.25" customHeight="1" x14ac:dyDescent="0.25">
      <c r="A1037" s="2"/>
      <c r="B1037" s="2"/>
      <c r="C1037" s="2"/>
    </row>
    <row r="1038" spans="1:3" ht="14.25" customHeight="1" x14ac:dyDescent="0.25">
      <c r="A1038" s="2"/>
      <c r="B1038" s="2"/>
      <c r="C1038" s="2"/>
    </row>
    <row r="1039" spans="1:3" ht="14.25" customHeight="1" x14ac:dyDescent="0.25">
      <c r="A1039" s="2"/>
      <c r="B1039" s="2"/>
      <c r="C1039" s="2"/>
    </row>
    <row r="1040" spans="1:3" ht="14.25" customHeight="1" x14ac:dyDescent="0.25">
      <c r="A1040" s="2"/>
      <c r="B1040" s="2"/>
      <c r="C1040" s="2"/>
    </row>
    <row r="1041" spans="1:3" ht="14.25" customHeight="1" x14ac:dyDescent="0.25">
      <c r="A1041" s="2"/>
      <c r="B1041" s="2"/>
      <c r="C1041" s="2"/>
    </row>
    <row r="1042" spans="1:3" ht="14.25" customHeight="1" x14ac:dyDescent="0.25">
      <c r="A1042" s="2"/>
      <c r="B1042" s="2"/>
      <c r="C1042" s="2"/>
    </row>
    <row r="1043" spans="1:3" ht="14.25" customHeight="1" x14ac:dyDescent="0.25">
      <c r="A1043" s="2"/>
      <c r="B1043" s="2"/>
      <c r="C1043" s="2"/>
    </row>
  </sheetData>
  <pageMargins left="0.7" right="0.7"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1F497D"/>
  </sheetPr>
  <dimension ref="A1:AF1000"/>
  <sheetViews>
    <sheetView tabSelected="1" workbookViewId="0">
      <selection activeCell="S37" sqref="S37"/>
    </sheetView>
  </sheetViews>
  <sheetFormatPr defaultColWidth="12.625" defaultRowHeight="15" customHeight="1" x14ac:dyDescent="0.2"/>
  <cols>
    <col min="1" max="1" width="20.5" customWidth="1"/>
    <col min="2" max="32" width="9.375" bestFit="1" customWidth="1"/>
  </cols>
  <sheetData>
    <row r="1" spans="1:32" ht="14.25" customHeight="1" x14ac:dyDescent="0.25">
      <c r="A1" s="7" t="s">
        <v>401</v>
      </c>
      <c r="B1" s="7">
        <v>2020</v>
      </c>
      <c r="C1" s="7">
        <v>2021</v>
      </c>
      <c r="D1" s="7">
        <v>2022</v>
      </c>
      <c r="E1" s="7">
        <v>2023</v>
      </c>
      <c r="F1" s="7">
        <v>2024</v>
      </c>
      <c r="G1" s="7">
        <v>2025</v>
      </c>
      <c r="H1" s="7">
        <v>2026</v>
      </c>
      <c r="I1" s="7">
        <v>2027</v>
      </c>
      <c r="J1" s="7">
        <v>2028</v>
      </c>
      <c r="K1" s="7">
        <v>2029</v>
      </c>
      <c r="L1" s="7">
        <v>2030</v>
      </c>
      <c r="M1" s="7">
        <v>2031</v>
      </c>
      <c r="N1" s="7">
        <v>2032</v>
      </c>
      <c r="O1" s="7">
        <v>2033</v>
      </c>
      <c r="P1" s="7">
        <v>2034</v>
      </c>
      <c r="Q1" s="7">
        <v>2035</v>
      </c>
      <c r="R1" s="7">
        <v>2036</v>
      </c>
      <c r="S1" s="7">
        <v>2037</v>
      </c>
      <c r="T1" s="7">
        <v>2038</v>
      </c>
      <c r="U1" s="7">
        <v>2039</v>
      </c>
      <c r="V1" s="7">
        <v>2040</v>
      </c>
      <c r="W1" s="7">
        <v>2041</v>
      </c>
      <c r="X1" s="7">
        <v>2042</v>
      </c>
      <c r="Y1" s="7">
        <v>2043</v>
      </c>
      <c r="Z1" s="7">
        <v>2044</v>
      </c>
      <c r="AA1" s="7">
        <v>2045</v>
      </c>
      <c r="AB1" s="7">
        <v>2046</v>
      </c>
      <c r="AC1" s="7">
        <v>2047</v>
      </c>
      <c r="AD1" s="7">
        <v>2048</v>
      </c>
      <c r="AE1" s="7">
        <v>2049</v>
      </c>
      <c r="AF1" s="7">
        <v>2050</v>
      </c>
    </row>
    <row r="2" spans="1:32" ht="14.25" customHeight="1" x14ac:dyDescent="0.25">
      <c r="A2" s="68" t="s">
        <v>402</v>
      </c>
      <c r="B2" s="20">
        <f>Calculations!D5</f>
        <v>0.37396045062510236</v>
      </c>
      <c r="C2" s="20">
        <f>Calculations!E5</f>
        <v>0</v>
      </c>
      <c r="D2" s="20">
        <f>Calculations!F5</f>
        <v>0</v>
      </c>
      <c r="E2" s="20">
        <f>Calculations!G5</f>
        <v>0</v>
      </c>
      <c r="F2" s="20">
        <f>Calculations!H5</f>
        <v>0</v>
      </c>
      <c r="G2" s="20">
        <f>Calculations!I5</f>
        <v>0</v>
      </c>
      <c r="H2" s="20">
        <f>Calculations!J5</f>
        <v>0</v>
      </c>
      <c r="I2" s="20">
        <f>Calculations!K5</f>
        <v>0</v>
      </c>
      <c r="J2" s="20">
        <f>Calculations!L5</f>
        <v>0</v>
      </c>
      <c r="K2" s="20">
        <f>Calculations!M5</f>
        <v>0</v>
      </c>
      <c r="L2" s="20">
        <f>Calculations!N5</f>
        <v>0</v>
      </c>
      <c r="M2" s="20">
        <f>Calculations!O5</f>
        <v>0</v>
      </c>
      <c r="N2" s="20">
        <f>Calculations!P5</f>
        <v>0</v>
      </c>
      <c r="O2" s="20">
        <f>Calculations!Q5</f>
        <v>0</v>
      </c>
      <c r="P2" s="20">
        <f>Calculations!R5</f>
        <v>0</v>
      </c>
      <c r="Q2" s="20">
        <f>Calculations!S5</f>
        <v>0</v>
      </c>
      <c r="R2" s="20">
        <f>Calculations!T5</f>
        <v>0</v>
      </c>
      <c r="S2" s="20">
        <f>Calculations!U5</f>
        <v>0</v>
      </c>
      <c r="T2" s="20">
        <f>Calculations!V5</f>
        <v>0</v>
      </c>
      <c r="U2" s="20">
        <f>Calculations!W5</f>
        <v>0</v>
      </c>
      <c r="V2" s="20">
        <f>Calculations!X5</f>
        <v>0</v>
      </c>
      <c r="W2" s="20">
        <f>Calculations!Y5</f>
        <v>0</v>
      </c>
      <c r="X2" s="20">
        <f>Calculations!Z5</f>
        <v>0</v>
      </c>
      <c r="Y2" s="20">
        <f>Calculations!AA5</f>
        <v>0</v>
      </c>
      <c r="Z2" s="20">
        <f>Calculations!AB5</f>
        <v>0</v>
      </c>
      <c r="AA2" s="20">
        <f>Calculations!AC5</f>
        <v>0</v>
      </c>
      <c r="AB2" s="20">
        <f>Calculations!AD5</f>
        <v>0</v>
      </c>
      <c r="AC2" s="20">
        <f>Calculations!AE5</f>
        <v>0</v>
      </c>
      <c r="AD2" s="20">
        <f>Calculations!AF5</f>
        <v>0</v>
      </c>
      <c r="AE2" s="20">
        <f>Calculations!AG5</f>
        <v>0</v>
      </c>
      <c r="AF2" s="20">
        <f>Calculations!AH5</f>
        <v>0</v>
      </c>
    </row>
    <row r="3" spans="1:32" ht="14.25" customHeight="1" x14ac:dyDescent="0.25">
      <c r="A3" s="68" t="s">
        <v>541</v>
      </c>
      <c r="B3" s="20">
        <f>Calculations!D6</f>
        <v>0</v>
      </c>
      <c r="C3" s="20">
        <f>Calculations!E6</f>
        <v>0</v>
      </c>
      <c r="D3" s="20">
        <f>Calculations!F6</f>
        <v>0</v>
      </c>
      <c r="E3" s="20">
        <f>Calculations!G6</f>
        <v>0</v>
      </c>
      <c r="F3" s="20">
        <f>Calculations!H6</f>
        <v>0</v>
      </c>
      <c r="G3" s="20">
        <f>Calculations!I6</f>
        <v>0</v>
      </c>
      <c r="H3" s="20">
        <f>Calculations!J6</f>
        <v>0</v>
      </c>
      <c r="I3" s="20">
        <f>Calculations!K6</f>
        <v>0</v>
      </c>
      <c r="J3" s="20">
        <f>Calculations!L6</f>
        <v>0</v>
      </c>
      <c r="K3" s="20">
        <f>Calculations!M6</f>
        <v>0</v>
      </c>
      <c r="L3" s="20">
        <f>Calculations!N6</f>
        <v>0</v>
      </c>
      <c r="M3" s="20">
        <f>Calculations!O6</f>
        <v>0</v>
      </c>
      <c r="N3" s="20">
        <f>Calculations!P6</f>
        <v>0</v>
      </c>
      <c r="O3" s="20">
        <f>Calculations!Q6</f>
        <v>0</v>
      </c>
      <c r="P3" s="20">
        <f>Calculations!R6</f>
        <v>0</v>
      </c>
      <c r="Q3" s="20">
        <f>Calculations!S6</f>
        <v>0</v>
      </c>
      <c r="R3" s="20">
        <f>Calculations!T6</f>
        <v>0</v>
      </c>
      <c r="S3" s="20">
        <f>Calculations!U6</f>
        <v>0</v>
      </c>
      <c r="T3" s="20">
        <f>Calculations!V6</f>
        <v>0</v>
      </c>
      <c r="U3" s="20">
        <f>Calculations!W6</f>
        <v>0</v>
      </c>
      <c r="V3" s="20">
        <f>Calculations!X6</f>
        <v>0</v>
      </c>
      <c r="W3" s="20">
        <f>Calculations!Y6</f>
        <v>0</v>
      </c>
      <c r="X3" s="20">
        <f>Calculations!Z6</f>
        <v>0</v>
      </c>
      <c r="Y3" s="20">
        <f>Calculations!AA6</f>
        <v>0</v>
      </c>
      <c r="Z3" s="20">
        <f>Calculations!AB6</f>
        <v>0</v>
      </c>
      <c r="AA3" s="20">
        <f>Calculations!AC6</f>
        <v>0</v>
      </c>
      <c r="AB3" s="20">
        <f>Calculations!AD6</f>
        <v>0</v>
      </c>
      <c r="AC3" s="20">
        <f>Calculations!AE6</f>
        <v>0</v>
      </c>
      <c r="AD3" s="20">
        <f>Calculations!AF6</f>
        <v>0</v>
      </c>
      <c r="AE3" s="20">
        <f>Calculations!AG6</f>
        <v>0</v>
      </c>
      <c r="AF3" s="20">
        <f>Calculations!AH6</f>
        <v>0</v>
      </c>
    </row>
    <row r="4" spans="1:32" ht="14.25" customHeight="1" x14ac:dyDescent="0.25">
      <c r="A4" s="68" t="s">
        <v>542</v>
      </c>
      <c r="B4" s="20">
        <f>Calculations!D7</f>
        <v>0</v>
      </c>
      <c r="C4" s="20">
        <f>Calculations!E7</f>
        <v>0</v>
      </c>
      <c r="D4" s="20">
        <f>Calculations!F7</f>
        <v>0</v>
      </c>
      <c r="E4" s="20">
        <f>Calculations!G7</f>
        <v>0</v>
      </c>
      <c r="F4" s="20">
        <f>Calculations!H7</f>
        <v>0</v>
      </c>
      <c r="G4" s="20">
        <f>Calculations!I7</f>
        <v>0</v>
      </c>
      <c r="H4" s="20">
        <f>Calculations!J7</f>
        <v>0</v>
      </c>
      <c r="I4" s="20">
        <f>Calculations!K7</f>
        <v>0</v>
      </c>
      <c r="J4" s="20">
        <f>Calculations!L7</f>
        <v>0</v>
      </c>
      <c r="K4" s="20">
        <f>Calculations!M7</f>
        <v>0</v>
      </c>
      <c r="L4" s="20">
        <f>Calculations!N7</f>
        <v>0</v>
      </c>
      <c r="M4" s="20">
        <f>Calculations!O7</f>
        <v>0</v>
      </c>
      <c r="N4" s="20">
        <f>Calculations!P7</f>
        <v>0</v>
      </c>
      <c r="O4" s="20">
        <f>Calculations!Q7</f>
        <v>0.3586892393184587</v>
      </c>
      <c r="P4" s="20">
        <f>Calculations!R7</f>
        <v>1.7726340703170274</v>
      </c>
      <c r="Q4" s="20">
        <f>Calculations!S7</f>
        <v>4.900117289361285</v>
      </c>
      <c r="R4" s="20">
        <f>Calculations!T7</f>
        <v>10.455765917187477</v>
      </c>
      <c r="S4" s="20">
        <f>Calculations!U7</f>
        <v>21.064394420850157</v>
      </c>
      <c r="T4" s="20">
        <f>Calculations!V7</f>
        <v>40.717438292748383</v>
      </c>
      <c r="U4" s="20">
        <f>Calculations!W7</f>
        <v>76.30777542376056</v>
      </c>
      <c r="V4" s="20">
        <f>Calculations!X7</f>
        <v>141.56547551366072</v>
      </c>
      <c r="W4" s="20">
        <f>Calculations!Y7</f>
        <v>259.20801627342036</v>
      </c>
      <c r="X4" s="20">
        <f>Calculations!Z7</f>
        <v>375.44911845004549</v>
      </c>
      <c r="Y4" s="20">
        <f>Calculations!AA7</f>
        <v>490.9072230788845</v>
      </c>
      <c r="Z4" s="20">
        <f>Calculations!AB7</f>
        <v>605.49229990710626</v>
      </c>
      <c r="AA4" s="20">
        <f>Calculations!AC7</f>
        <v>719.60608577545463</v>
      </c>
      <c r="AB4" s="20">
        <f>Calculations!AD7</f>
        <v>832.93343873704623</v>
      </c>
      <c r="AC4" s="20">
        <f>Calculations!AE7</f>
        <v>945.09290677026036</v>
      </c>
      <c r="AD4" s="20">
        <f>Calculations!AF7</f>
        <v>1056.1045443769644</v>
      </c>
      <c r="AE4" s="20">
        <f>Calculations!AG7</f>
        <v>1165.2565528918169</v>
      </c>
      <c r="AF4" s="20">
        <f>Calculations!AH7</f>
        <v>1273.0048679139127</v>
      </c>
    </row>
    <row r="5" spans="1:32" ht="14.25" customHeight="1" x14ac:dyDescent="0.25">
      <c r="A5" s="68" t="s">
        <v>404</v>
      </c>
      <c r="B5" s="20">
        <f>Calculations!D8</f>
        <v>0</v>
      </c>
      <c r="C5" s="20">
        <f>Calculations!E8</f>
        <v>0</v>
      </c>
      <c r="D5" s="20">
        <f>Calculations!F8</f>
        <v>0</v>
      </c>
      <c r="E5" s="20">
        <f>Calculations!G8</f>
        <v>0</v>
      </c>
      <c r="F5" s="20">
        <f>Calculations!H8</f>
        <v>0</v>
      </c>
      <c r="G5" s="20">
        <f>Calculations!I8</f>
        <v>0</v>
      </c>
      <c r="H5" s="20">
        <f>Calculations!J8</f>
        <v>0</v>
      </c>
      <c r="I5" s="20">
        <f>Calculations!K8</f>
        <v>0</v>
      </c>
      <c r="J5" s="20">
        <f>Calculations!L8</f>
        <v>0</v>
      </c>
      <c r="K5" s="20">
        <f>Calculations!M8</f>
        <v>0</v>
      </c>
      <c r="L5" s="20">
        <f>Calculations!N8</f>
        <v>0</v>
      </c>
      <c r="M5" s="20">
        <f>Calculations!O8</f>
        <v>0</v>
      </c>
      <c r="N5" s="20">
        <f>Calculations!P8</f>
        <v>0</v>
      </c>
      <c r="O5" s="20">
        <f>Calculations!Q8</f>
        <v>0</v>
      </c>
      <c r="P5" s="20">
        <f>Calculations!R8</f>
        <v>0</v>
      </c>
      <c r="Q5" s="20">
        <f>Calculations!S8</f>
        <v>0</v>
      </c>
      <c r="R5" s="20">
        <f>Calculations!T8</f>
        <v>0</v>
      </c>
      <c r="S5" s="20">
        <f>Calculations!U8</f>
        <v>0</v>
      </c>
      <c r="T5" s="20">
        <f>Calculations!V8</f>
        <v>0</v>
      </c>
      <c r="U5" s="20">
        <f>Calculations!W8</f>
        <v>0</v>
      </c>
      <c r="V5" s="20">
        <f>Calculations!X8</f>
        <v>0</v>
      </c>
      <c r="W5" s="20">
        <f>Calculations!Y8</f>
        <v>0</v>
      </c>
      <c r="X5" s="20">
        <f>Calculations!Z8</f>
        <v>0</v>
      </c>
      <c r="Y5" s="20">
        <f>Calculations!AA8</f>
        <v>0</v>
      </c>
      <c r="Z5" s="20">
        <f>Calculations!AB8</f>
        <v>0</v>
      </c>
      <c r="AA5" s="20">
        <f>Calculations!AC8</f>
        <v>0</v>
      </c>
      <c r="AB5" s="20">
        <f>Calculations!AD8</f>
        <v>0</v>
      </c>
      <c r="AC5" s="20">
        <f>Calculations!AE8</f>
        <v>0</v>
      </c>
      <c r="AD5" s="20">
        <f>Calculations!AF8</f>
        <v>0</v>
      </c>
      <c r="AE5" s="20">
        <f>Calculations!AG8</f>
        <v>0</v>
      </c>
      <c r="AF5" s="20">
        <f>Calculations!AH8</f>
        <v>0</v>
      </c>
    </row>
    <row r="6" spans="1:32" ht="14.25" customHeight="1" x14ac:dyDescent="0.25">
      <c r="A6" s="68" t="s">
        <v>405</v>
      </c>
      <c r="B6" s="20">
        <f>Calculations!D9</f>
        <v>0</v>
      </c>
      <c r="C6" s="20">
        <f>Calculations!E9</f>
        <v>0</v>
      </c>
      <c r="D6" s="20">
        <f>Calculations!F9</f>
        <v>0</v>
      </c>
      <c r="E6" s="20">
        <f>Calculations!G9</f>
        <v>0</v>
      </c>
      <c r="F6" s="20">
        <f>Calculations!H9</f>
        <v>0</v>
      </c>
      <c r="G6" s="20">
        <f>Calculations!I9</f>
        <v>0</v>
      </c>
      <c r="H6" s="20">
        <f>Calculations!J9</f>
        <v>0</v>
      </c>
      <c r="I6" s="20">
        <f>Calculations!K9</f>
        <v>0</v>
      </c>
      <c r="J6" s="20">
        <f>Calculations!L9</f>
        <v>0</v>
      </c>
      <c r="K6" s="20">
        <f>Calculations!M9</f>
        <v>0</v>
      </c>
      <c r="L6" s="20">
        <f>Calculations!N9</f>
        <v>0</v>
      </c>
      <c r="M6" s="20">
        <f>Calculations!O9</f>
        <v>0</v>
      </c>
      <c r="N6" s="20">
        <f>Calculations!P9</f>
        <v>0</v>
      </c>
      <c r="O6" s="20">
        <f>Calculations!Q9</f>
        <v>0</v>
      </c>
      <c r="P6" s="20">
        <f>Calculations!R9</f>
        <v>0</v>
      </c>
      <c r="Q6" s="20">
        <f>Calculations!S9</f>
        <v>0</v>
      </c>
      <c r="R6" s="20">
        <f>Calculations!T9</f>
        <v>0</v>
      </c>
      <c r="S6" s="20">
        <f>Calculations!U9</f>
        <v>0</v>
      </c>
      <c r="T6" s="20">
        <f>Calculations!V9</f>
        <v>0</v>
      </c>
      <c r="U6" s="20">
        <f>Calculations!W9</f>
        <v>0</v>
      </c>
      <c r="V6" s="20">
        <f>Calculations!X9</f>
        <v>0</v>
      </c>
      <c r="W6" s="20">
        <f>Calculations!Y9</f>
        <v>0</v>
      </c>
      <c r="X6" s="20">
        <f>Calculations!Z9</f>
        <v>0</v>
      </c>
      <c r="Y6" s="20">
        <f>Calculations!AA9</f>
        <v>0</v>
      </c>
      <c r="Z6" s="20">
        <f>Calculations!AB9</f>
        <v>0</v>
      </c>
      <c r="AA6" s="20">
        <f>Calculations!AC9</f>
        <v>0</v>
      </c>
      <c r="AB6" s="20">
        <f>Calculations!AD9</f>
        <v>0</v>
      </c>
      <c r="AC6" s="20">
        <f>Calculations!AE9</f>
        <v>0</v>
      </c>
      <c r="AD6" s="20">
        <f>Calculations!AF9</f>
        <v>0</v>
      </c>
      <c r="AE6" s="20">
        <f>Calculations!AG9</f>
        <v>0</v>
      </c>
      <c r="AF6" s="20">
        <f>Calculations!AH9</f>
        <v>0</v>
      </c>
    </row>
    <row r="7" spans="1:32" ht="14.25" customHeight="1" x14ac:dyDescent="0.25">
      <c r="A7" s="68" t="s">
        <v>406</v>
      </c>
      <c r="B7" s="20">
        <f>Calculations!D10</f>
        <v>6871.8972406868825</v>
      </c>
      <c r="C7" s="20">
        <f>Calculations!E10</f>
        <v>7131.6831773975846</v>
      </c>
      <c r="D7" s="20">
        <f>Calculations!F10</f>
        <v>7268.4425903540841</v>
      </c>
      <c r="E7" s="20">
        <f>Calculations!G10</f>
        <v>7242.2451710251844</v>
      </c>
      <c r="F7" s="20">
        <f>Calculations!H10</f>
        <v>7175.1982776703417</v>
      </c>
      <c r="G7" s="20">
        <f>Calculations!I10</f>
        <v>7072.5815763943001</v>
      </c>
      <c r="H7" s="20">
        <f>Calculations!J10</f>
        <v>6997.0214231088175</v>
      </c>
      <c r="I7" s="20">
        <f>Calculations!K10</f>
        <v>6938.4716105843736</v>
      </c>
      <c r="J7" s="20">
        <f>Calculations!L10</f>
        <v>6886.1425668745251</v>
      </c>
      <c r="K7" s="20">
        <f>Calculations!M10</f>
        <v>6833.3543771729028</v>
      </c>
      <c r="L7" s="20">
        <f>Calculations!N10</f>
        <v>6778.0748487927203</v>
      </c>
      <c r="M7" s="20">
        <f>Calculations!O10</f>
        <v>6720.4992206888282</v>
      </c>
      <c r="N7" s="20">
        <f>Calculations!P10</f>
        <v>6659.3962553599249</v>
      </c>
      <c r="O7" s="20">
        <f>Calculations!Q10</f>
        <v>6591.6321509553154</v>
      </c>
      <c r="P7" s="20">
        <f>Calculations!R10</f>
        <v>6516.2028424853897</v>
      </c>
      <c r="Q7" s="20">
        <f>Calculations!S10</f>
        <v>6435.2540344426152</v>
      </c>
      <c r="R7" s="20">
        <f>Calculations!T10</f>
        <v>6412.172711480508</v>
      </c>
      <c r="S7" s="20">
        <f>Calculations!U10</f>
        <v>6361.1017971554202</v>
      </c>
      <c r="T7" s="20">
        <f>Calculations!V10</f>
        <v>6317.361875621963</v>
      </c>
      <c r="U7" s="20">
        <f>Calculations!W10</f>
        <v>6288.0998405864211</v>
      </c>
      <c r="V7" s="20">
        <f>Calculations!X10</f>
        <v>6283.0187885338482</v>
      </c>
      <c r="W7" s="20">
        <f>Calculations!Y10</f>
        <v>6320.7391046750236</v>
      </c>
      <c r="X7" s="20">
        <f>Calculations!Z10</f>
        <v>6359.7902260202163</v>
      </c>
      <c r="Y7" s="20">
        <f>Calculations!AA10</f>
        <v>6398.5517771185541</v>
      </c>
      <c r="Z7" s="20">
        <f>Calculations!AB10</f>
        <v>6432.9483316287833</v>
      </c>
      <c r="AA7" s="20">
        <f>Calculations!AC10</f>
        <v>6471.2800765308175</v>
      </c>
      <c r="AB7" s="20">
        <f>Calculations!AD10</f>
        <v>6509.39889695079</v>
      </c>
      <c r="AC7" s="20">
        <f>Calculations!AE10</f>
        <v>6546.5282844430048</v>
      </c>
      <c r="AD7" s="20">
        <f>Calculations!AF10</f>
        <v>6583.1886384898744</v>
      </c>
      <c r="AE7" s="20">
        <f>Calculations!AG10</f>
        <v>6617.9671627091366</v>
      </c>
      <c r="AF7" s="20">
        <f>Calculations!AH10</f>
        <v>6652.6176153525585</v>
      </c>
    </row>
    <row r="8" spans="1:32" ht="14.25" customHeight="1" x14ac:dyDescent="0.25">
      <c r="A8" s="68" t="s">
        <v>407</v>
      </c>
      <c r="B8" s="20">
        <f>Calculations!D11</f>
        <v>9322705.7656492367</v>
      </c>
      <c r="C8" s="20">
        <f>Calculations!E11</f>
        <v>10870953.205262531</v>
      </c>
      <c r="D8" s="20">
        <f>Calculations!F11</f>
        <v>12256303.731111227</v>
      </c>
      <c r="E8" s="20">
        <f>Calculations!G11</f>
        <v>13386558.328304686</v>
      </c>
      <c r="F8" s="20">
        <f>Calculations!H11</f>
        <v>14430647.805689765</v>
      </c>
      <c r="G8" s="20">
        <f>Calculations!I11</f>
        <v>15383996.865010241</v>
      </c>
      <c r="H8" s="20">
        <f>Calculations!J11</f>
        <v>16380150.140065417</v>
      </c>
      <c r="I8" s="20">
        <f>Calculations!K11</f>
        <v>17406067.52135399</v>
      </c>
      <c r="J8" s="20">
        <f>Calculations!L11</f>
        <v>18442775.729843579</v>
      </c>
      <c r="K8" s="20">
        <f>Calculations!M11</f>
        <v>19476609.528038636</v>
      </c>
      <c r="L8" s="20">
        <f>Calculations!N11</f>
        <v>20507090.905999985</v>
      </c>
      <c r="M8" s="20">
        <f>Calculations!O11</f>
        <v>21527987.710997943</v>
      </c>
      <c r="N8" s="20">
        <f>Calculations!P11</f>
        <v>22527958.017225172</v>
      </c>
      <c r="O8" s="20">
        <f>Calculations!Q11</f>
        <v>23494158.805550143</v>
      </c>
      <c r="P8" s="20">
        <f>Calculations!R11</f>
        <v>24419146.114705946</v>
      </c>
      <c r="Q8" s="20">
        <f>Calculations!S11</f>
        <v>25301550.518707603</v>
      </c>
      <c r="R8" s="20">
        <f>Calculations!T11</f>
        <v>26391699.180580262</v>
      </c>
      <c r="S8" s="20">
        <f>Calculations!U11</f>
        <v>27349532.831954874</v>
      </c>
      <c r="T8" s="20">
        <f>Calculations!V11</f>
        <v>28303833.498541683</v>
      </c>
      <c r="U8" s="20">
        <f>Calculations!W11</f>
        <v>29259772.205415193</v>
      </c>
      <c r="V8" s="20">
        <f>Calculations!X11</f>
        <v>30222894.742340345</v>
      </c>
      <c r="W8" s="20">
        <f>Calculations!Y11</f>
        <v>31196256.55070677</v>
      </c>
      <c r="X8" s="20">
        <f>Calculations!Z11</f>
        <v>32176992.304237496</v>
      </c>
      <c r="Y8" s="20">
        <f>Calculations!AA11</f>
        <v>33153277.361555915</v>
      </c>
      <c r="Z8" s="20">
        <f>Calculations!AB11</f>
        <v>34101682.847762898</v>
      </c>
      <c r="AA8" s="20">
        <f>Calculations!AC11</f>
        <v>35072390.065379225</v>
      </c>
      <c r="AB8" s="20">
        <f>Calculations!AD11</f>
        <v>36044461.451529071</v>
      </c>
      <c r="AC8" s="20">
        <f>Calculations!AE11</f>
        <v>37015923.837476566</v>
      </c>
      <c r="AD8" s="20">
        <f>Calculations!AF11</f>
        <v>37985144.168179624</v>
      </c>
      <c r="AE8" s="20">
        <f>Calculations!AG11</f>
        <v>38951909.048790157</v>
      </c>
      <c r="AF8" s="20">
        <f>Calculations!AH11</f>
        <v>39918014.842021219</v>
      </c>
    </row>
    <row r="9" spans="1:32" ht="14.25" customHeight="1" x14ac:dyDescent="0.25">
      <c r="A9" s="68" t="s">
        <v>408</v>
      </c>
      <c r="B9" s="20">
        <f>Calculations!D12</f>
        <v>0</v>
      </c>
      <c r="C9" s="20">
        <f>Calculations!E12</f>
        <v>0</v>
      </c>
      <c r="D9" s="20">
        <f>Calculations!F12</f>
        <v>0</v>
      </c>
      <c r="E9" s="20">
        <f>Calculations!G12</f>
        <v>0</v>
      </c>
      <c r="F9" s="20">
        <f>Calculations!H12</f>
        <v>0</v>
      </c>
      <c r="G9" s="20">
        <f>Calculations!I12</f>
        <v>0</v>
      </c>
      <c r="H9" s="20">
        <f>Calculations!J12</f>
        <v>0</v>
      </c>
      <c r="I9" s="20">
        <f>Calculations!K12</f>
        <v>0</v>
      </c>
      <c r="J9" s="20">
        <f>Calculations!L12</f>
        <v>0</v>
      </c>
      <c r="K9" s="20">
        <f>Calculations!M12</f>
        <v>0</v>
      </c>
      <c r="L9" s="20">
        <f>Calculations!N12</f>
        <v>0</v>
      </c>
      <c r="M9" s="20">
        <f>Calculations!O12</f>
        <v>0</v>
      </c>
      <c r="N9" s="20">
        <f>Calculations!P12</f>
        <v>0</v>
      </c>
      <c r="O9" s="20">
        <f>Calculations!Q12</f>
        <v>0</v>
      </c>
      <c r="P9" s="20">
        <f>Calculations!R12</f>
        <v>0</v>
      </c>
      <c r="Q9" s="20">
        <f>Calculations!S12</f>
        <v>0</v>
      </c>
      <c r="R9" s="20">
        <f>Calculations!T12</f>
        <v>0</v>
      </c>
      <c r="S9" s="20">
        <f>Calculations!U12</f>
        <v>0</v>
      </c>
      <c r="T9" s="20">
        <f>Calculations!V12</f>
        <v>0</v>
      </c>
      <c r="U9" s="20">
        <f>Calculations!W12</f>
        <v>0</v>
      </c>
      <c r="V9" s="20">
        <f>Calculations!X12</f>
        <v>0</v>
      </c>
      <c r="W9" s="20">
        <f>Calculations!Y12</f>
        <v>0</v>
      </c>
      <c r="X9" s="20">
        <f>Calculations!Z12</f>
        <v>0</v>
      </c>
      <c r="Y9" s="20">
        <f>Calculations!AA12</f>
        <v>0</v>
      </c>
      <c r="Z9" s="20">
        <f>Calculations!AB12</f>
        <v>0</v>
      </c>
      <c r="AA9" s="20">
        <f>Calculations!AC12</f>
        <v>0</v>
      </c>
      <c r="AB9" s="20">
        <f>Calculations!AD12</f>
        <v>0</v>
      </c>
      <c r="AC9" s="20">
        <f>Calculations!AE12</f>
        <v>0</v>
      </c>
      <c r="AD9" s="20">
        <f>Calculations!AF12</f>
        <v>0</v>
      </c>
      <c r="AE9" s="20">
        <f>Calculations!AG12</f>
        <v>0</v>
      </c>
      <c r="AF9" s="20">
        <f>Calculations!AH12</f>
        <v>0</v>
      </c>
    </row>
    <row r="10" spans="1:32" ht="14.25" customHeight="1" x14ac:dyDescent="0.25">
      <c r="A10" s="68" t="s">
        <v>409</v>
      </c>
      <c r="B10" s="20">
        <f>Calculations!D13</f>
        <v>0</v>
      </c>
      <c r="C10" s="20">
        <f>Calculations!E13</f>
        <v>0</v>
      </c>
      <c r="D10" s="20">
        <f>Calculations!F13</f>
        <v>0</v>
      </c>
      <c r="E10" s="20">
        <f>Calculations!G13</f>
        <v>0</v>
      </c>
      <c r="F10" s="20">
        <f>Calculations!H13</f>
        <v>0</v>
      </c>
      <c r="G10" s="20">
        <f>Calculations!I13</f>
        <v>0</v>
      </c>
      <c r="H10" s="20">
        <f>Calculations!J13</f>
        <v>0</v>
      </c>
      <c r="I10" s="20">
        <f>Calculations!K13</f>
        <v>0</v>
      </c>
      <c r="J10" s="20">
        <f>Calculations!L13</f>
        <v>0</v>
      </c>
      <c r="K10" s="20">
        <f>Calculations!M13</f>
        <v>0</v>
      </c>
      <c r="L10" s="20">
        <f>Calculations!N13</f>
        <v>0</v>
      </c>
      <c r="M10" s="20">
        <f>Calculations!O13</f>
        <v>0</v>
      </c>
      <c r="N10" s="20">
        <f>Calculations!P13</f>
        <v>0</v>
      </c>
      <c r="O10" s="20">
        <f>Calculations!Q13</f>
        <v>0</v>
      </c>
      <c r="P10" s="20">
        <f>Calculations!R13</f>
        <v>0</v>
      </c>
      <c r="Q10" s="20">
        <f>Calculations!S13</f>
        <v>0</v>
      </c>
      <c r="R10" s="20">
        <f>Calculations!T13</f>
        <v>0</v>
      </c>
      <c r="S10" s="20">
        <f>Calculations!U13</f>
        <v>0</v>
      </c>
      <c r="T10" s="20">
        <f>Calculations!V13</f>
        <v>0</v>
      </c>
      <c r="U10" s="20">
        <f>Calculations!W13</f>
        <v>0</v>
      </c>
      <c r="V10" s="20">
        <f>Calculations!X13</f>
        <v>0</v>
      </c>
      <c r="W10" s="20">
        <f>Calculations!Y13</f>
        <v>0</v>
      </c>
      <c r="X10" s="20">
        <f>Calculations!Z13</f>
        <v>0</v>
      </c>
      <c r="Y10" s="20">
        <f>Calculations!AA13</f>
        <v>0</v>
      </c>
      <c r="Z10" s="20">
        <f>Calculations!AB13</f>
        <v>0</v>
      </c>
      <c r="AA10" s="20">
        <f>Calculations!AC13</f>
        <v>0</v>
      </c>
      <c r="AB10" s="20">
        <f>Calculations!AD13</f>
        <v>0</v>
      </c>
      <c r="AC10" s="20">
        <f>Calculations!AE13</f>
        <v>0</v>
      </c>
      <c r="AD10" s="20">
        <f>Calculations!AF13</f>
        <v>0</v>
      </c>
      <c r="AE10" s="20">
        <f>Calculations!AG13</f>
        <v>0</v>
      </c>
      <c r="AF10" s="20">
        <f>Calculations!AH13</f>
        <v>0</v>
      </c>
    </row>
    <row r="11" spans="1:32" ht="14.25" customHeight="1" x14ac:dyDescent="0.25">
      <c r="A11" s="68" t="s">
        <v>410</v>
      </c>
      <c r="B11" s="20">
        <f>Calculations!D14</f>
        <v>0</v>
      </c>
      <c r="C11" s="20">
        <f>Calculations!E14</f>
        <v>0</v>
      </c>
      <c r="D11" s="20">
        <f>Calculations!F14</f>
        <v>0</v>
      </c>
      <c r="E11" s="20">
        <f>Calculations!G14</f>
        <v>0</v>
      </c>
      <c r="F11" s="20">
        <f>Calculations!H14</f>
        <v>0</v>
      </c>
      <c r="G11" s="20">
        <f>Calculations!I14</f>
        <v>0</v>
      </c>
      <c r="H11" s="20">
        <f>Calculations!J14</f>
        <v>0</v>
      </c>
      <c r="I11" s="20">
        <f>Calculations!K14</f>
        <v>0</v>
      </c>
      <c r="J11" s="20">
        <f>Calculations!L14</f>
        <v>0</v>
      </c>
      <c r="K11" s="20">
        <f>Calculations!M14</f>
        <v>0</v>
      </c>
      <c r="L11" s="20">
        <f>Calculations!N14</f>
        <v>0</v>
      </c>
      <c r="M11" s="20">
        <f>Calculations!O14</f>
        <v>0</v>
      </c>
      <c r="N11" s="20">
        <f>Calculations!P14</f>
        <v>0</v>
      </c>
      <c r="O11" s="20">
        <f>Calculations!Q14</f>
        <v>0</v>
      </c>
      <c r="P11" s="20">
        <f>Calculations!R14</f>
        <v>0</v>
      </c>
      <c r="Q11" s="20">
        <f>Calculations!S14</f>
        <v>0</v>
      </c>
      <c r="R11" s="20">
        <f>Calculations!T14</f>
        <v>0</v>
      </c>
      <c r="S11" s="20">
        <f>Calculations!U14</f>
        <v>0</v>
      </c>
      <c r="T11" s="20">
        <f>Calculations!V14</f>
        <v>0</v>
      </c>
      <c r="U11" s="20">
        <f>Calculations!W14</f>
        <v>0</v>
      </c>
      <c r="V11" s="20">
        <f>Calculations!X14</f>
        <v>0</v>
      </c>
      <c r="W11" s="20">
        <f>Calculations!Y14</f>
        <v>0</v>
      </c>
      <c r="X11" s="20">
        <f>Calculations!Z14</f>
        <v>0</v>
      </c>
      <c r="Y11" s="20">
        <f>Calculations!AA14</f>
        <v>0</v>
      </c>
      <c r="Z11" s="20">
        <f>Calculations!AB14</f>
        <v>0</v>
      </c>
      <c r="AA11" s="20">
        <f>Calculations!AC14</f>
        <v>0</v>
      </c>
      <c r="AB11" s="20">
        <f>Calculations!AD14</f>
        <v>0</v>
      </c>
      <c r="AC11" s="20">
        <f>Calculations!AE14</f>
        <v>0</v>
      </c>
      <c r="AD11" s="20">
        <f>Calculations!AF14</f>
        <v>0</v>
      </c>
      <c r="AE11" s="20">
        <f>Calculations!AG14</f>
        <v>0</v>
      </c>
      <c r="AF11" s="20">
        <f>Calculations!AH14</f>
        <v>0</v>
      </c>
    </row>
    <row r="12" spans="1:32" ht="14.25" customHeight="1" x14ac:dyDescent="0.25">
      <c r="A12" s="68" t="s">
        <v>411</v>
      </c>
      <c r="B12" s="20">
        <f>Calculations!D15</f>
        <v>0</v>
      </c>
      <c r="C12" s="20">
        <f>Calculations!E15</f>
        <v>0</v>
      </c>
      <c r="D12" s="20">
        <f>Calculations!F15</f>
        <v>0</v>
      </c>
      <c r="E12" s="20">
        <f>Calculations!G15</f>
        <v>0</v>
      </c>
      <c r="F12" s="20">
        <f>Calculations!H15</f>
        <v>0</v>
      </c>
      <c r="G12" s="20">
        <f>Calculations!I15</f>
        <v>0</v>
      </c>
      <c r="H12" s="20">
        <f>Calculations!J15</f>
        <v>0</v>
      </c>
      <c r="I12" s="20">
        <f>Calculations!K15</f>
        <v>0</v>
      </c>
      <c r="J12" s="20">
        <f>Calculations!L15</f>
        <v>0</v>
      </c>
      <c r="K12" s="20">
        <f>Calculations!M15</f>
        <v>0</v>
      </c>
      <c r="L12" s="20">
        <f>Calculations!N15</f>
        <v>0</v>
      </c>
      <c r="M12" s="20">
        <f>Calculations!O15</f>
        <v>0</v>
      </c>
      <c r="N12" s="20">
        <f>Calculations!P15</f>
        <v>0</v>
      </c>
      <c r="O12" s="20">
        <f>Calculations!Q15</f>
        <v>0</v>
      </c>
      <c r="P12" s="20">
        <f>Calculations!R15</f>
        <v>0</v>
      </c>
      <c r="Q12" s="20">
        <f>Calculations!S15</f>
        <v>0</v>
      </c>
      <c r="R12" s="20">
        <f>Calculations!T15</f>
        <v>0</v>
      </c>
      <c r="S12" s="20">
        <f>Calculations!U15</f>
        <v>0</v>
      </c>
      <c r="T12" s="20">
        <f>Calculations!V15</f>
        <v>0</v>
      </c>
      <c r="U12" s="20">
        <f>Calculations!W15</f>
        <v>0</v>
      </c>
      <c r="V12" s="20">
        <f>Calculations!X15</f>
        <v>0</v>
      </c>
      <c r="W12" s="20">
        <f>Calculations!Y15</f>
        <v>0</v>
      </c>
      <c r="X12" s="20">
        <f>Calculations!Z15</f>
        <v>0</v>
      </c>
      <c r="Y12" s="20">
        <f>Calculations!AA15</f>
        <v>0</v>
      </c>
      <c r="Z12" s="20">
        <f>Calculations!AB15</f>
        <v>0</v>
      </c>
      <c r="AA12" s="20">
        <f>Calculations!AC15</f>
        <v>0</v>
      </c>
      <c r="AB12" s="20">
        <f>Calculations!AD15</f>
        <v>0</v>
      </c>
      <c r="AC12" s="20">
        <f>Calculations!AE15</f>
        <v>0</v>
      </c>
      <c r="AD12" s="20">
        <f>Calculations!AF15</f>
        <v>0</v>
      </c>
      <c r="AE12" s="20">
        <f>Calculations!AG15</f>
        <v>0</v>
      </c>
      <c r="AF12" s="20">
        <f>Calculations!AH15</f>
        <v>0</v>
      </c>
    </row>
    <row r="13" spans="1:32" ht="14.25" customHeight="1" x14ac:dyDescent="0.25">
      <c r="A13" s="68" t="s">
        <v>412</v>
      </c>
      <c r="B13" s="20">
        <f>Calculations!D16</f>
        <v>0</v>
      </c>
      <c r="C13" s="20">
        <f>Calculations!E16</f>
        <v>0</v>
      </c>
      <c r="D13" s="20">
        <f>Calculations!F16</f>
        <v>0</v>
      </c>
      <c r="E13" s="20">
        <f>Calculations!G16</f>
        <v>0</v>
      </c>
      <c r="F13" s="20">
        <f>Calculations!H16</f>
        <v>0</v>
      </c>
      <c r="G13" s="20">
        <f>Calculations!I16</f>
        <v>0</v>
      </c>
      <c r="H13" s="20">
        <f>Calculations!J16</f>
        <v>0</v>
      </c>
      <c r="I13" s="20">
        <f>Calculations!K16</f>
        <v>0</v>
      </c>
      <c r="J13" s="20">
        <f>Calculations!L16</f>
        <v>0</v>
      </c>
      <c r="K13" s="20">
        <f>Calculations!M16</f>
        <v>0</v>
      </c>
      <c r="L13" s="20">
        <f>Calculations!N16</f>
        <v>0</v>
      </c>
      <c r="M13" s="20">
        <f>Calculations!O16</f>
        <v>0</v>
      </c>
      <c r="N13" s="20">
        <f>Calculations!P16</f>
        <v>0</v>
      </c>
      <c r="O13" s="20">
        <f>Calculations!Q16</f>
        <v>0</v>
      </c>
      <c r="P13" s="20">
        <f>Calculations!R16</f>
        <v>0</v>
      </c>
      <c r="Q13" s="20">
        <f>Calculations!S16</f>
        <v>0</v>
      </c>
      <c r="R13" s="20">
        <f>Calculations!T16</f>
        <v>0</v>
      </c>
      <c r="S13" s="20">
        <f>Calculations!U16</f>
        <v>0</v>
      </c>
      <c r="T13" s="20">
        <f>Calculations!V16</f>
        <v>0</v>
      </c>
      <c r="U13" s="20">
        <f>Calculations!W16</f>
        <v>0</v>
      </c>
      <c r="V13" s="20">
        <f>Calculations!X16</f>
        <v>0</v>
      </c>
      <c r="W13" s="20">
        <f>Calculations!Y16</f>
        <v>0</v>
      </c>
      <c r="X13" s="20">
        <f>Calculations!Z16</f>
        <v>0</v>
      </c>
      <c r="Y13" s="20">
        <f>Calculations!AA16</f>
        <v>0</v>
      </c>
      <c r="Z13" s="20">
        <f>Calculations!AB16</f>
        <v>0</v>
      </c>
      <c r="AA13" s="20">
        <f>Calculations!AC16</f>
        <v>0</v>
      </c>
      <c r="AB13" s="20">
        <f>Calculations!AD16</f>
        <v>0</v>
      </c>
      <c r="AC13" s="20">
        <f>Calculations!AE16</f>
        <v>0</v>
      </c>
      <c r="AD13" s="20">
        <f>Calculations!AF16</f>
        <v>0</v>
      </c>
      <c r="AE13" s="20">
        <f>Calculations!AG16</f>
        <v>0</v>
      </c>
      <c r="AF13" s="20">
        <f>Calculations!AH16</f>
        <v>0</v>
      </c>
    </row>
    <row r="14" spans="1:32" ht="14.25" customHeight="1" x14ac:dyDescent="0.25">
      <c r="A14" s="68" t="s">
        <v>413</v>
      </c>
      <c r="B14" s="20">
        <f>Calculations!D17</f>
        <v>0</v>
      </c>
      <c r="C14" s="20">
        <f>Calculations!E17</f>
        <v>0</v>
      </c>
      <c r="D14" s="20">
        <f>Calculations!F17</f>
        <v>0</v>
      </c>
      <c r="E14" s="20">
        <f>Calculations!G17</f>
        <v>0</v>
      </c>
      <c r="F14" s="20">
        <f>Calculations!H17</f>
        <v>0</v>
      </c>
      <c r="G14" s="20">
        <f>Calculations!I17</f>
        <v>0</v>
      </c>
      <c r="H14" s="20">
        <f>Calculations!J17</f>
        <v>0</v>
      </c>
      <c r="I14" s="20">
        <f>Calculations!K17</f>
        <v>0</v>
      </c>
      <c r="J14" s="20">
        <f>Calculations!L17</f>
        <v>0</v>
      </c>
      <c r="K14" s="20">
        <f>Calculations!M17</f>
        <v>0</v>
      </c>
      <c r="L14" s="20">
        <f>Calculations!N17</f>
        <v>0</v>
      </c>
      <c r="M14" s="20">
        <f>Calculations!O17</f>
        <v>0</v>
      </c>
      <c r="N14" s="20">
        <f>Calculations!P17</f>
        <v>0</v>
      </c>
      <c r="O14" s="20">
        <f>Calculations!Q17</f>
        <v>0</v>
      </c>
      <c r="P14" s="20">
        <f>Calculations!R17</f>
        <v>0</v>
      </c>
      <c r="Q14" s="20">
        <f>Calculations!S17</f>
        <v>0</v>
      </c>
      <c r="R14" s="20">
        <f>Calculations!T17</f>
        <v>0</v>
      </c>
      <c r="S14" s="20">
        <f>Calculations!U17</f>
        <v>0</v>
      </c>
      <c r="T14" s="20">
        <f>Calculations!V17</f>
        <v>0</v>
      </c>
      <c r="U14" s="20">
        <f>Calculations!W17</f>
        <v>0</v>
      </c>
      <c r="V14" s="20">
        <f>Calculations!X17</f>
        <v>0</v>
      </c>
      <c r="W14" s="20">
        <f>Calculations!Y17</f>
        <v>0</v>
      </c>
      <c r="X14" s="20">
        <f>Calculations!Z17</f>
        <v>0</v>
      </c>
      <c r="Y14" s="20">
        <f>Calculations!AA17</f>
        <v>0</v>
      </c>
      <c r="Z14" s="20">
        <f>Calculations!AB17</f>
        <v>0</v>
      </c>
      <c r="AA14" s="20">
        <f>Calculations!AC17</f>
        <v>0</v>
      </c>
      <c r="AB14" s="20">
        <f>Calculations!AD17</f>
        <v>0</v>
      </c>
      <c r="AC14" s="20">
        <f>Calculations!AE17</f>
        <v>0</v>
      </c>
      <c r="AD14" s="20">
        <f>Calculations!AF17</f>
        <v>0</v>
      </c>
      <c r="AE14" s="20">
        <f>Calculations!AG17</f>
        <v>0</v>
      </c>
      <c r="AF14" s="20">
        <f>Calculations!AH17</f>
        <v>0</v>
      </c>
    </row>
    <row r="15" spans="1:32" ht="14.25" customHeight="1" x14ac:dyDescent="0.25">
      <c r="A15" s="68" t="s">
        <v>414</v>
      </c>
      <c r="B15" s="20">
        <f>Calculations!D18</f>
        <v>0</v>
      </c>
      <c r="C15" s="20">
        <f>Calculations!E18</f>
        <v>0</v>
      </c>
      <c r="D15" s="20">
        <f>Calculations!F18</f>
        <v>0</v>
      </c>
      <c r="E15" s="20">
        <f>Calculations!G18</f>
        <v>0</v>
      </c>
      <c r="F15" s="20">
        <f>Calculations!H18</f>
        <v>0</v>
      </c>
      <c r="G15" s="20">
        <f>Calculations!I18</f>
        <v>0</v>
      </c>
      <c r="H15" s="20">
        <f>Calculations!J18</f>
        <v>0</v>
      </c>
      <c r="I15" s="20">
        <f>Calculations!K18</f>
        <v>0</v>
      </c>
      <c r="J15" s="20">
        <f>Calculations!L18</f>
        <v>0</v>
      </c>
      <c r="K15" s="20">
        <f>Calculations!M18</f>
        <v>0</v>
      </c>
      <c r="L15" s="20">
        <f>Calculations!N18</f>
        <v>0</v>
      </c>
      <c r="M15" s="20">
        <f>Calculations!O18</f>
        <v>0</v>
      </c>
      <c r="N15" s="20">
        <f>Calculations!P18</f>
        <v>0</v>
      </c>
      <c r="O15" s="20">
        <f>Calculations!Q18</f>
        <v>0</v>
      </c>
      <c r="P15" s="20">
        <f>Calculations!R18</f>
        <v>0</v>
      </c>
      <c r="Q15" s="20">
        <f>Calculations!S18</f>
        <v>0</v>
      </c>
      <c r="R15" s="20">
        <f>Calculations!T18</f>
        <v>0</v>
      </c>
      <c r="S15" s="20">
        <f>Calculations!U18</f>
        <v>0</v>
      </c>
      <c r="T15" s="20">
        <f>Calculations!V18</f>
        <v>0</v>
      </c>
      <c r="U15" s="20">
        <f>Calculations!W18</f>
        <v>0</v>
      </c>
      <c r="V15" s="20">
        <f>Calculations!X18</f>
        <v>0</v>
      </c>
      <c r="W15" s="20">
        <f>Calculations!Y18</f>
        <v>0</v>
      </c>
      <c r="X15" s="20">
        <f>Calculations!Z18</f>
        <v>0</v>
      </c>
      <c r="Y15" s="20">
        <f>Calculations!AA18</f>
        <v>0</v>
      </c>
      <c r="Z15" s="20">
        <f>Calculations!AB18</f>
        <v>0</v>
      </c>
      <c r="AA15" s="20">
        <f>Calculations!AC18</f>
        <v>0</v>
      </c>
      <c r="AB15" s="20">
        <f>Calculations!AD18</f>
        <v>0</v>
      </c>
      <c r="AC15" s="20">
        <f>Calculations!AE18</f>
        <v>0</v>
      </c>
      <c r="AD15" s="20">
        <f>Calculations!AF18</f>
        <v>0</v>
      </c>
      <c r="AE15" s="20">
        <f>Calculations!AG18</f>
        <v>0</v>
      </c>
      <c r="AF15" s="20">
        <f>Calculations!AH18</f>
        <v>0</v>
      </c>
    </row>
    <row r="16" spans="1:32" ht="14.25" customHeight="1" x14ac:dyDescent="0.25">
      <c r="A16" s="68" t="s">
        <v>415</v>
      </c>
      <c r="B16" s="20">
        <f>Calculations!D19</f>
        <v>0</v>
      </c>
      <c r="C16" s="20">
        <f>Calculations!E19</f>
        <v>0</v>
      </c>
      <c r="D16" s="20">
        <f>Calculations!F19</f>
        <v>0</v>
      </c>
      <c r="E16" s="20">
        <f>Calculations!G19</f>
        <v>0</v>
      </c>
      <c r="F16" s="20">
        <f>Calculations!H19</f>
        <v>0</v>
      </c>
      <c r="G16" s="20">
        <f>Calculations!I19</f>
        <v>0</v>
      </c>
      <c r="H16" s="20">
        <f>Calculations!J19</f>
        <v>0</v>
      </c>
      <c r="I16" s="20">
        <f>Calculations!K19</f>
        <v>0</v>
      </c>
      <c r="J16" s="20">
        <f>Calculations!L19</f>
        <v>0</v>
      </c>
      <c r="K16" s="20">
        <f>Calculations!M19</f>
        <v>0</v>
      </c>
      <c r="L16" s="20">
        <f>Calculations!N19</f>
        <v>0</v>
      </c>
      <c r="M16" s="20">
        <f>Calculations!O19</f>
        <v>0</v>
      </c>
      <c r="N16" s="20">
        <f>Calculations!P19</f>
        <v>0</v>
      </c>
      <c r="O16" s="20">
        <f>Calculations!Q19</f>
        <v>0</v>
      </c>
      <c r="P16" s="20">
        <f>Calculations!R19</f>
        <v>0</v>
      </c>
      <c r="Q16" s="20">
        <f>Calculations!S19</f>
        <v>0</v>
      </c>
      <c r="R16" s="20">
        <f>Calculations!T19</f>
        <v>0</v>
      </c>
      <c r="S16" s="20">
        <f>Calculations!U19</f>
        <v>0</v>
      </c>
      <c r="T16" s="20">
        <f>Calculations!V19</f>
        <v>0</v>
      </c>
      <c r="U16" s="20">
        <f>Calculations!W19</f>
        <v>0</v>
      </c>
      <c r="V16" s="20">
        <f>Calculations!X19</f>
        <v>0</v>
      </c>
      <c r="W16" s="20">
        <f>Calculations!Y19</f>
        <v>0</v>
      </c>
      <c r="X16" s="20">
        <f>Calculations!Z19</f>
        <v>0</v>
      </c>
      <c r="Y16" s="20">
        <f>Calculations!AA19</f>
        <v>0</v>
      </c>
      <c r="Z16" s="20">
        <f>Calculations!AB19</f>
        <v>0</v>
      </c>
      <c r="AA16" s="20">
        <f>Calculations!AC19</f>
        <v>0</v>
      </c>
      <c r="AB16" s="20">
        <f>Calculations!AD19</f>
        <v>0</v>
      </c>
      <c r="AC16" s="20">
        <f>Calculations!AE19</f>
        <v>0</v>
      </c>
      <c r="AD16" s="20">
        <f>Calculations!AF19</f>
        <v>0</v>
      </c>
      <c r="AE16" s="20">
        <f>Calculations!AG19</f>
        <v>0</v>
      </c>
      <c r="AF16" s="20">
        <f>Calculations!AH19</f>
        <v>0</v>
      </c>
    </row>
    <row r="17" spans="1:32" ht="14.25" customHeight="1" x14ac:dyDescent="0.25">
      <c r="A17" s="68" t="s">
        <v>416</v>
      </c>
      <c r="B17" s="20">
        <f>Calculations!D20</f>
        <v>0</v>
      </c>
      <c r="C17" s="20">
        <f>Calculations!E20</f>
        <v>0</v>
      </c>
      <c r="D17" s="20">
        <f>Calculations!F20</f>
        <v>0</v>
      </c>
      <c r="E17" s="20">
        <f>Calculations!G20</f>
        <v>0</v>
      </c>
      <c r="F17" s="20">
        <f>Calculations!H20</f>
        <v>0</v>
      </c>
      <c r="G17" s="20">
        <f>Calculations!I20</f>
        <v>0</v>
      </c>
      <c r="H17" s="20">
        <f>Calculations!J20</f>
        <v>0</v>
      </c>
      <c r="I17" s="20">
        <f>Calculations!K20</f>
        <v>0</v>
      </c>
      <c r="J17" s="20">
        <f>Calculations!L20</f>
        <v>0</v>
      </c>
      <c r="K17" s="20">
        <f>Calculations!M20</f>
        <v>0</v>
      </c>
      <c r="L17" s="20">
        <f>Calculations!N20</f>
        <v>0</v>
      </c>
      <c r="M17" s="20">
        <f>Calculations!O20</f>
        <v>0</v>
      </c>
      <c r="N17" s="20">
        <f>Calculations!P20</f>
        <v>0</v>
      </c>
      <c r="O17" s="20">
        <f>Calculations!Q20</f>
        <v>0</v>
      </c>
      <c r="P17" s="20">
        <f>Calculations!R20</f>
        <v>0</v>
      </c>
      <c r="Q17" s="20">
        <f>Calculations!S20</f>
        <v>0</v>
      </c>
      <c r="R17" s="20">
        <f>Calculations!T20</f>
        <v>0</v>
      </c>
      <c r="S17" s="20">
        <f>Calculations!U20</f>
        <v>0</v>
      </c>
      <c r="T17" s="20">
        <f>Calculations!V20</f>
        <v>0</v>
      </c>
      <c r="U17" s="20">
        <f>Calculations!W20</f>
        <v>0</v>
      </c>
      <c r="V17" s="20">
        <f>Calculations!X20</f>
        <v>0</v>
      </c>
      <c r="W17" s="20">
        <f>Calculations!Y20</f>
        <v>0</v>
      </c>
      <c r="X17" s="20">
        <f>Calculations!Z20</f>
        <v>0</v>
      </c>
      <c r="Y17" s="20">
        <f>Calculations!AA20</f>
        <v>0</v>
      </c>
      <c r="Z17" s="20">
        <f>Calculations!AB20</f>
        <v>0</v>
      </c>
      <c r="AA17" s="20">
        <f>Calculations!AC20</f>
        <v>0</v>
      </c>
      <c r="AB17" s="20">
        <f>Calculations!AD20</f>
        <v>0</v>
      </c>
      <c r="AC17" s="20">
        <f>Calculations!AE20</f>
        <v>0</v>
      </c>
      <c r="AD17" s="20">
        <f>Calculations!AF20</f>
        <v>0</v>
      </c>
      <c r="AE17" s="20">
        <f>Calculations!AG20</f>
        <v>0</v>
      </c>
      <c r="AF17" s="20">
        <f>Calculations!AH20</f>
        <v>0</v>
      </c>
    </row>
    <row r="18" spans="1:32" ht="14.25" customHeight="1" x14ac:dyDescent="0.25">
      <c r="A18" s="68" t="s">
        <v>417</v>
      </c>
      <c r="B18" s="20">
        <f>Calculations!D21</f>
        <v>0</v>
      </c>
      <c r="C18" s="20">
        <f>Calculations!E21</f>
        <v>0</v>
      </c>
      <c r="D18" s="20">
        <f>Calculations!F21</f>
        <v>0</v>
      </c>
      <c r="E18" s="20">
        <f>Calculations!G21</f>
        <v>0</v>
      </c>
      <c r="F18" s="20">
        <f>Calculations!H21</f>
        <v>0</v>
      </c>
      <c r="G18" s="20">
        <f>Calculations!I21</f>
        <v>0</v>
      </c>
      <c r="H18" s="20">
        <f>Calculations!J21</f>
        <v>0</v>
      </c>
      <c r="I18" s="20">
        <f>Calculations!K21</f>
        <v>0</v>
      </c>
      <c r="J18" s="20">
        <f>Calculations!L21</f>
        <v>0</v>
      </c>
      <c r="K18" s="20">
        <f>Calculations!M21</f>
        <v>0</v>
      </c>
      <c r="L18" s="20">
        <f>Calculations!N21</f>
        <v>0</v>
      </c>
      <c r="M18" s="20">
        <f>Calculations!O21</f>
        <v>0</v>
      </c>
      <c r="N18" s="20">
        <f>Calculations!P21</f>
        <v>0</v>
      </c>
      <c r="O18" s="20">
        <f>Calculations!Q21</f>
        <v>0</v>
      </c>
      <c r="P18" s="20">
        <f>Calculations!R21</f>
        <v>0</v>
      </c>
      <c r="Q18" s="20">
        <f>Calculations!S21</f>
        <v>0</v>
      </c>
      <c r="R18" s="20">
        <f>Calculations!T21</f>
        <v>0</v>
      </c>
      <c r="S18" s="20">
        <f>Calculations!U21</f>
        <v>0</v>
      </c>
      <c r="T18" s="20">
        <f>Calculations!V21</f>
        <v>0</v>
      </c>
      <c r="U18" s="20">
        <f>Calculations!W21</f>
        <v>0</v>
      </c>
      <c r="V18" s="20">
        <f>Calculations!X21</f>
        <v>0</v>
      </c>
      <c r="W18" s="20">
        <f>Calculations!Y21</f>
        <v>0</v>
      </c>
      <c r="X18" s="20">
        <f>Calculations!Z21</f>
        <v>0</v>
      </c>
      <c r="Y18" s="20">
        <f>Calculations!AA21</f>
        <v>0</v>
      </c>
      <c r="Z18" s="20">
        <f>Calculations!AB21</f>
        <v>0</v>
      </c>
      <c r="AA18" s="20">
        <f>Calculations!AC21</f>
        <v>0</v>
      </c>
      <c r="AB18" s="20">
        <f>Calculations!AD21</f>
        <v>0</v>
      </c>
      <c r="AC18" s="20">
        <f>Calculations!AE21</f>
        <v>0</v>
      </c>
      <c r="AD18" s="20">
        <f>Calculations!AF21</f>
        <v>0</v>
      </c>
      <c r="AE18" s="20">
        <f>Calculations!AG21</f>
        <v>0</v>
      </c>
      <c r="AF18" s="20">
        <f>Calculations!AH21</f>
        <v>0</v>
      </c>
    </row>
    <row r="19" spans="1:32" ht="14.25" customHeight="1" x14ac:dyDescent="0.25">
      <c r="A19" s="68" t="s">
        <v>543</v>
      </c>
      <c r="B19" s="20">
        <f>Calculations!D22</f>
        <v>0</v>
      </c>
      <c r="C19" s="20">
        <f>Calculations!E22</f>
        <v>0</v>
      </c>
      <c r="D19" s="20">
        <f>Calculations!F22</f>
        <v>0</v>
      </c>
      <c r="E19" s="20">
        <f>Calculations!G22</f>
        <v>0</v>
      </c>
      <c r="F19" s="20">
        <f>Calculations!H22</f>
        <v>0</v>
      </c>
      <c r="G19" s="20">
        <f>Calculations!I22</f>
        <v>0</v>
      </c>
      <c r="H19" s="20">
        <f>Calculations!J22</f>
        <v>0</v>
      </c>
      <c r="I19" s="20">
        <f>Calculations!K22</f>
        <v>0</v>
      </c>
      <c r="J19" s="20">
        <f>Calculations!L22</f>
        <v>0</v>
      </c>
      <c r="K19" s="20">
        <f>Calculations!M22</f>
        <v>0</v>
      </c>
      <c r="L19" s="20">
        <f>Calculations!N22</f>
        <v>0</v>
      </c>
      <c r="M19" s="20">
        <f>Calculations!O22</f>
        <v>0</v>
      </c>
      <c r="N19" s="20">
        <f>Calculations!P22</f>
        <v>0</v>
      </c>
      <c r="O19" s="20">
        <f>Calculations!Q22</f>
        <v>0</v>
      </c>
      <c r="P19" s="20">
        <f>Calculations!R22</f>
        <v>0</v>
      </c>
      <c r="Q19" s="20">
        <f>Calculations!S22</f>
        <v>0</v>
      </c>
      <c r="R19" s="20">
        <f>Calculations!T22</f>
        <v>0</v>
      </c>
      <c r="S19" s="20">
        <f>Calculations!U22</f>
        <v>0</v>
      </c>
      <c r="T19" s="20">
        <f>Calculations!V22</f>
        <v>0</v>
      </c>
      <c r="U19" s="20">
        <f>Calculations!W22</f>
        <v>0</v>
      </c>
      <c r="V19" s="20">
        <f>Calculations!X22</f>
        <v>0</v>
      </c>
      <c r="W19" s="20">
        <f>Calculations!Y22</f>
        <v>0</v>
      </c>
      <c r="X19" s="20">
        <f>Calculations!Z22</f>
        <v>0</v>
      </c>
      <c r="Y19" s="20">
        <f>Calculations!AA22</f>
        <v>0</v>
      </c>
      <c r="Z19" s="20">
        <f>Calculations!AB22</f>
        <v>0</v>
      </c>
      <c r="AA19" s="20">
        <f>Calculations!AC22</f>
        <v>0</v>
      </c>
      <c r="AB19" s="20">
        <f>Calculations!AD22</f>
        <v>0</v>
      </c>
      <c r="AC19" s="20">
        <f>Calculations!AE22</f>
        <v>0</v>
      </c>
      <c r="AD19" s="20">
        <f>Calculations!AF22</f>
        <v>0</v>
      </c>
      <c r="AE19" s="20">
        <f>Calculations!AG22</f>
        <v>0</v>
      </c>
      <c r="AF19" s="20">
        <f>Calculations!AH22</f>
        <v>0</v>
      </c>
    </row>
    <row r="20" spans="1:32" ht="14.25" customHeight="1" x14ac:dyDescent="0.25">
      <c r="A20" s="68" t="s">
        <v>544</v>
      </c>
      <c r="B20" s="20">
        <f>Calculations!D23</f>
        <v>0</v>
      </c>
      <c r="C20" s="20">
        <f>Calculations!E23</f>
        <v>0</v>
      </c>
      <c r="D20" s="20">
        <f>Calculations!F23</f>
        <v>0</v>
      </c>
      <c r="E20" s="20">
        <f>Calculations!G23</f>
        <v>0</v>
      </c>
      <c r="F20" s="20">
        <f>Calculations!H23</f>
        <v>0</v>
      </c>
      <c r="G20" s="20">
        <f>Calculations!I23</f>
        <v>0</v>
      </c>
      <c r="H20" s="20">
        <f>Calculations!J23</f>
        <v>0</v>
      </c>
      <c r="I20" s="20">
        <f>Calculations!K23</f>
        <v>0</v>
      </c>
      <c r="J20" s="20">
        <f>Calculations!L23</f>
        <v>0</v>
      </c>
      <c r="K20" s="20">
        <f>Calculations!M23</f>
        <v>0</v>
      </c>
      <c r="L20" s="20">
        <f>Calculations!N23</f>
        <v>0</v>
      </c>
      <c r="M20" s="20">
        <f>Calculations!O23</f>
        <v>0</v>
      </c>
      <c r="N20" s="20">
        <f>Calculations!P23</f>
        <v>0</v>
      </c>
      <c r="O20" s="20">
        <f>Calculations!Q23</f>
        <v>0</v>
      </c>
      <c r="P20" s="20">
        <f>Calculations!R23</f>
        <v>0</v>
      </c>
      <c r="Q20" s="20">
        <f>Calculations!S23</f>
        <v>0</v>
      </c>
      <c r="R20" s="20">
        <f>Calculations!T23</f>
        <v>0</v>
      </c>
      <c r="S20" s="20">
        <f>Calculations!U23</f>
        <v>0</v>
      </c>
      <c r="T20" s="20">
        <f>Calculations!V23</f>
        <v>0</v>
      </c>
      <c r="U20" s="20">
        <f>Calculations!W23</f>
        <v>0</v>
      </c>
      <c r="V20" s="20">
        <f>Calculations!X23</f>
        <v>0</v>
      </c>
      <c r="W20" s="20">
        <f>Calculations!Y23</f>
        <v>0</v>
      </c>
      <c r="X20" s="20">
        <f>Calculations!Z23</f>
        <v>0</v>
      </c>
      <c r="Y20" s="20">
        <f>Calculations!AA23</f>
        <v>0</v>
      </c>
      <c r="Z20" s="20">
        <f>Calculations!AB23</f>
        <v>0</v>
      </c>
      <c r="AA20" s="20">
        <f>Calculations!AC23</f>
        <v>0</v>
      </c>
      <c r="AB20" s="20">
        <f>Calculations!AD23</f>
        <v>0</v>
      </c>
      <c r="AC20" s="20">
        <f>Calculations!AE23</f>
        <v>0</v>
      </c>
      <c r="AD20" s="20">
        <f>Calculations!AF23</f>
        <v>0</v>
      </c>
      <c r="AE20" s="20">
        <f>Calculations!AG23</f>
        <v>0</v>
      </c>
      <c r="AF20" s="20">
        <f>Calculations!AH23</f>
        <v>0</v>
      </c>
    </row>
    <row r="21" spans="1:32" ht="14.25" customHeight="1" x14ac:dyDescent="0.25">
      <c r="A21" s="68" t="s">
        <v>545</v>
      </c>
      <c r="B21" s="20">
        <f>Calculations!D24</f>
        <v>0</v>
      </c>
      <c r="C21" s="20">
        <f>Calculations!E24</f>
        <v>0</v>
      </c>
      <c r="D21" s="20">
        <f>Calculations!F24</f>
        <v>0</v>
      </c>
      <c r="E21" s="20">
        <f>Calculations!G24</f>
        <v>0</v>
      </c>
      <c r="F21" s="20">
        <f>Calculations!H24</f>
        <v>0</v>
      </c>
      <c r="G21" s="20">
        <f>Calculations!I24</f>
        <v>0</v>
      </c>
      <c r="H21" s="20">
        <f>Calculations!J24</f>
        <v>0</v>
      </c>
      <c r="I21" s="20">
        <f>Calculations!K24</f>
        <v>0</v>
      </c>
      <c r="J21" s="20">
        <f>Calculations!L24</f>
        <v>0</v>
      </c>
      <c r="K21" s="20">
        <f>Calculations!M24</f>
        <v>0</v>
      </c>
      <c r="L21" s="20">
        <f>Calculations!N24</f>
        <v>0</v>
      </c>
      <c r="M21" s="20">
        <f>Calculations!O24</f>
        <v>0</v>
      </c>
      <c r="N21" s="20">
        <f>Calculations!P24</f>
        <v>0</v>
      </c>
      <c r="O21" s="20">
        <f>Calculations!Q24</f>
        <v>0</v>
      </c>
      <c r="P21" s="20">
        <f>Calculations!R24</f>
        <v>0</v>
      </c>
      <c r="Q21" s="20">
        <f>Calculations!S24</f>
        <v>0</v>
      </c>
      <c r="R21" s="20">
        <f>Calculations!T24</f>
        <v>0</v>
      </c>
      <c r="S21" s="20">
        <f>Calculations!U24</f>
        <v>0</v>
      </c>
      <c r="T21" s="20">
        <f>Calculations!V24</f>
        <v>0</v>
      </c>
      <c r="U21" s="20">
        <f>Calculations!W24</f>
        <v>0</v>
      </c>
      <c r="V21" s="20">
        <f>Calculations!X24</f>
        <v>0</v>
      </c>
      <c r="W21" s="20">
        <f>Calculations!Y24</f>
        <v>0</v>
      </c>
      <c r="X21" s="20">
        <f>Calculations!Z24</f>
        <v>0</v>
      </c>
      <c r="Y21" s="20">
        <f>Calculations!AA24</f>
        <v>0</v>
      </c>
      <c r="Z21" s="20">
        <f>Calculations!AB24</f>
        <v>0</v>
      </c>
      <c r="AA21" s="20">
        <f>Calculations!AC24</f>
        <v>0</v>
      </c>
      <c r="AB21" s="20">
        <f>Calculations!AD24</f>
        <v>0</v>
      </c>
      <c r="AC21" s="20">
        <f>Calculations!AE24</f>
        <v>0</v>
      </c>
      <c r="AD21" s="20">
        <f>Calculations!AF24</f>
        <v>0</v>
      </c>
      <c r="AE21" s="20">
        <f>Calculations!AG24</f>
        <v>0</v>
      </c>
      <c r="AF21" s="20">
        <f>Calculations!AH24</f>
        <v>0</v>
      </c>
    </row>
    <row r="22" spans="1:32" ht="14.25" customHeight="1" x14ac:dyDescent="0.25">
      <c r="A22" s="68" t="s">
        <v>546</v>
      </c>
      <c r="B22" s="20">
        <f>Calculations!D25</f>
        <v>0</v>
      </c>
      <c r="C22" s="20">
        <f>Calculations!E25</f>
        <v>0</v>
      </c>
      <c r="D22" s="20">
        <f>Calculations!F25</f>
        <v>0</v>
      </c>
      <c r="E22" s="20">
        <f>Calculations!G25</f>
        <v>0</v>
      </c>
      <c r="F22" s="20">
        <f>Calculations!H25</f>
        <v>0</v>
      </c>
      <c r="G22" s="20">
        <f>Calculations!I25</f>
        <v>0</v>
      </c>
      <c r="H22" s="20">
        <f>Calculations!J25</f>
        <v>0</v>
      </c>
      <c r="I22" s="20">
        <f>Calculations!K25</f>
        <v>0</v>
      </c>
      <c r="J22" s="20">
        <f>Calculations!L25</f>
        <v>0</v>
      </c>
      <c r="K22" s="20">
        <f>Calculations!M25</f>
        <v>0</v>
      </c>
      <c r="L22" s="20">
        <f>Calculations!N25</f>
        <v>0</v>
      </c>
      <c r="M22" s="20">
        <f>Calculations!O25</f>
        <v>0</v>
      </c>
      <c r="N22" s="20">
        <f>Calculations!P25</f>
        <v>0</v>
      </c>
      <c r="O22" s="20">
        <f>Calculations!Q25</f>
        <v>0</v>
      </c>
      <c r="P22" s="20">
        <f>Calculations!R25</f>
        <v>0</v>
      </c>
      <c r="Q22" s="20">
        <f>Calculations!S25</f>
        <v>0</v>
      </c>
      <c r="R22" s="20">
        <f>Calculations!T25</f>
        <v>0</v>
      </c>
      <c r="S22" s="20">
        <f>Calculations!U25</f>
        <v>0</v>
      </c>
      <c r="T22" s="20">
        <f>Calculations!V25</f>
        <v>0</v>
      </c>
      <c r="U22" s="20">
        <f>Calculations!W25</f>
        <v>0</v>
      </c>
      <c r="V22" s="20">
        <f>Calculations!X25</f>
        <v>0</v>
      </c>
      <c r="W22" s="20">
        <f>Calculations!Y25</f>
        <v>0</v>
      </c>
      <c r="X22" s="20">
        <f>Calculations!Z25</f>
        <v>0</v>
      </c>
      <c r="Y22" s="20">
        <f>Calculations!AA25</f>
        <v>0</v>
      </c>
      <c r="Z22" s="20">
        <f>Calculations!AB25</f>
        <v>0</v>
      </c>
      <c r="AA22" s="20">
        <f>Calculations!AC25</f>
        <v>0</v>
      </c>
      <c r="AB22" s="20">
        <f>Calculations!AD25</f>
        <v>0</v>
      </c>
      <c r="AC22" s="20">
        <f>Calculations!AE25</f>
        <v>0</v>
      </c>
      <c r="AD22" s="20">
        <f>Calculations!AF25</f>
        <v>0</v>
      </c>
      <c r="AE22" s="20">
        <f>Calculations!AG25</f>
        <v>0</v>
      </c>
      <c r="AF22" s="20">
        <f>Calculations!AH25</f>
        <v>0</v>
      </c>
    </row>
    <row r="23" spans="1:32" ht="14.25" customHeight="1" x14ac:dyDescent="0.25">
      <c r="A23" s="68" t="s">
        <v>547</v>
      </c>
      <c r="B23" s="20">
        <f>Calculations!D26</f>
        <v>0</v>
      </c>
      <c r="C23" s="20">
        <f>Calculations!E26</f>
        <v>0</v>
      </c>
      <c r="D23" s="20">
        <f>Calculations!F26</f>
        <v>0</v>
      </c>
      <c r="E23" s="20">
        <f>Calculations!G26</f>
        <v>0</v>
      </c>
      <c r="F23" s="20">
        <f>Calculations!H26</f>
        <v>0</v>
      </c>
      <c r="G23" s="20">
        <f>Calculations!I26</f>
        <v>0</v>
      </c>
      <c r="H23" s="20">
        <f>Calculations!J26</f>
        <v>0</v>
      </c>
      <c r="I23" s="20">
        <f>Calculations!K26</f>
        <v>0</v>
      </c>
      <c r="J23" s="20">
        <f>Calculations!L26</f>
        <v>0</v>
      </c>
      <c r="K23" s="20">
        <f>Calculations!M26</f>
        <v>0</v>
      </c>
      <c r="L23" s="20">
        <f>Calculations!N26</f>
        <v>0</v>
      </c>
      <c r="M23" s="20">
        <f>Calculations!O26</f>
        <v>0</v>
      </c>
      <c r="N23" s="20">
        <f>Calculations!P26</f>
        <v>0</v>
      </c>
      <c r="O23" s="20">
        <f>Calculations!Q26</f>
        <v>0</v>
      </c>
      <c r="P23" s="20">
        <f>Calculations!R26</f>
        <v>0</v>
      </c>
      <c r="Q23" s="20">
        <f>Calculations!S26</f>
        <v>0</v>
      </c>
      <c r="R23" s="20">
        <f>Calculations!T26</f>
        <v>0</v>
      </c>
      <c r="S23" s="20">
        <f>Calculations!U26</f>
        <v>0</v>
      </c>
      <c r="T23" s="20">
        <f>Calculations!V26</f>
        <v>0</v>
      </c>
      <c r="U23" s="20">
        <f>Calculations!W26</f>
        <v>0</v>
      </c>
      <c r="V23" s="20">
        <f>Calculations!X26</f>
        <v>0</v>
      </c>
      <c r="W23" s="20">
        <f>Calculations!Y26</f>
        <v>0</v>
      </c>
      <c r="X23" s="20">
        <f>Calculations!Z26</f>
        <v>0</v>
      </c>
      <c r="Y23" s="20">
        <f>Calculations!AA26</f>
        <v>0</v>
      </c>
      <c r="Z23" s="20">
        <f>Calculations!AB26</f>
        <v>0</v>
      </c>
      <c r="AA23" s="20">
        <f>Calculations!AC26</f>
        <v>0</v>
      </c>
      <c r="AB23" s="20">
        <f>Calculations!AD26</f>
        <v>0</v>
      </c>
      <c r="AC23" s="20">
        <f>Calculations!AE26</f>
        <v>0</v>
      </c>
      <c r="AD23" s="20">
        <f>Calculations!AF26</f>
        <v>0</v>
      </c>
      <c r="AE23" s="20">
        <f>Calculations!AG26</f>
        <v>0</v>
      </c>
      <c r="AF23" s="20">
        <f>Calculations!AH26</f>
        <v>0</v>
      </c>
    </row>
    <row r="24" spans="1:32" ht="14.25" customHeight="1" x14ac:dyDescent="0.25">
      <c r="A24" s="68" t="s">
        <v>548</v>
      </c>
      <c r="B24" s="20">
        <f>Calculations!D27</f>
        <v>0</v>
      </c>
      <c r="C24" s="20">
        <f>Calculations!E27</f>
        <v>0</v>
      </c>
      <c r="D24" s="20">
        <f>Calculations!F27</f>
        <v>0</v>
      </c>
      <c r="E24" s="20">
        <f>Calculations!G27</f>
        <v>0</v>
      </c>
      <c r="F24" s="20">
        <f>Calculations!H27</f>
        <v>0</v>
      </c>
      <c r="G24" s="20">
        <f>Calculations!I27</f>
        <v>0</v>
      </c>
      <c r="H24" s="20">
        <f>Calculations!J27</f>
        <v>0</v>
      </c>
      <c r="I24" s="20">
        <f>Calculations!K27</f>
        <v>0</v>
      </c>
      <c r="J24" s="20">
        <f>Calculations!L27</f>
        <v>0</v>
      </c>
      <c r="K24" s="20">
        <f>Calculations!M27</f>
        <v>0</v>
      </c>
      <c r="L24" s="20">
        <f>Calculations!N27</f>
        <v>0</v>
      </c>
      <c r="M24" s="20">
        <f>Calculations!O27</f>
        <v>0</v>
      </c>
      <c r="N24" s="20">
        <f>Calculations!P27</f>
        <v>0</v>
      </c>
      <c r="O24" s="20">
        <f>Calculations!Q27</f>
        <v>0</v>
      </c>
      <c r="P24" s="20">
        <f>Calculations!R27</f>
        <v>0</v>
      </c>
      <c r="Q24" s="20">
        <f>Calculations!S27</f>
        <v>0</v>
      </c>
      <c r="R24" s="20">
        <f>Calculations!T27</f>
        <v>0</v>
      </c>
      <c r="S24" s="20">
        <f>Calculations!U27</f>
        <v>0</v>
      </c>
      <c r="T24" s="20">
        <f>Calculations!V27</f>
        <v>0</v>
      </c>
      <c r="U24" s="20">
        <f>Calculations!W27</f>
        <v>0</v>
      </c>
      <c r="V24" s="20">
        <f>Calculations!X27</f>
        <v>0</v>
      </c>
      <c r="W24" s="20">
        <f>Calculations!Y27</f>
        <v>0</v>
      </c>
      <c r="X24" s="20">
        <f>Calculations!Z27</f>
        <v>0</v>
      </c>
      <c r="Y24" s="20">
        <f>Calculations!AA27</f>
        <v>0</v>
      </c>
      <c r="Z24" s="20">
        <f>Calculations!AB27</f>
        <v>0</v>
      </c>
      <c r="AA24" s="20">
        <f>Calculations!AC27</f>
        <v>0</v>
      </c>
      <c r="AB24" s="20">
        <f>Calculations!AD27</f>
        <v>0</v>
      </c>
      <c r="AC24" s="20">
        <f>Calculations!AE27</f>
        <v>0</v>
      </c>
      <c r="AD24" s="20">
        <f>Calculations!AF27</f>
        <v>0</v>
      </c>
      <c r="AE24" s="20">
        <f>Calculations!AG27</f>
        <v>0</v>
      </c>
      <c r="AF24" s="20">
        <f>Calculations!AH27</f>
        <v>0</v>
      </c>
    </row>
    <row r="25" spans="1:32" ht="14.25" customHeight="1" x14ac:dyDescent="0.25">
      <c r="A25" s="68" t="s">
        <v>549</v>
      </c>
      <c r="B25" s="20">
        <f>Calculations!D28</f>
        <v>0</v>
      </c>
      <c r="C25" s="20">
        <f>Calculations!E28</f>
        <v>0</v>
      </c>
      <c r="D25" s="20">
        <f>Calculations!F28</f>
        <v>0</v>
      </c>
      <c r="E25" s="20">
        <f>Calculations!G28</f>
        <v>0</v>
      </c>
      <c r="F25" s="20">
        <f>Calculations!H28</f>
        <v>0</v>
      </c>
      <c r="G25" s="20">
        <f>Calculations!I28</f>
        <v>0</v>
      </c>
      <c r="H25" s="20">
        <f>Calculations!J28</f>
        <v>0</v>
      </c>
      <c r="I25" s="20">
        <f>Calculations!K28</f>
        <v>0</v>
      </c>
      <c r="J25" s="20">
        <f>Calculations!L28</f>
        <v>0</v>
      </c>
      <c r="K25" s="20">
        <f>Calculations!M28</f>
        <v>0</v>
      </c>
      <c r="L25" s="20">
        <f>Calculations!N28</f>
        <v>0</v>
      </c>
      <c r="M25" s="20">
        <f>Calculations!O28</f>
        <v>0</v>
      </c>
      <c r="N25" s="20">
        <f>Calculations!P28</f>
        <v>0</v>
      </c>
      <c r="O25" s="20">
        <f>Calculations!Q28</f>
        <v>0</v>
      </c>
      <c r="P25" s="20">
        <f>Calculations!R28</f>
        <v>0</v>
      </c>
      <c r="Q25" s="20">
        <f>Calculations!S28</f>
        <v>0</v>
      </c>
      <c r="R25" s="20">
        <f>Calculations!T28</f>
        <v>0</v>
      </c>
      <c r="S25" s="20">
        <f>Calculations!U28</f>
        <v>0</v>
      </c>
      <c r="T25" s="20">
        <f>Calculations!V28</f>
        <v>0</v>
      </c>
      <c r="U25" s="20">
        <f>Calculations!W28</f>
        <v>0</v>
      </c>
      <c r="V25" s="20">
        <f>Calculations!X28</f>
        <v>0</v>
      </c>
      <c r="W25" s="20">
        <f>Calculations!Y28</f>
        <v>0</v>
      </c>
      <c r="X25" s="20">
        <f>Calculations!Z28</f>
        <v>0</v>
      </c>
      <c r="Y25" s="20">
        <f>Calculations!AA28</f>
        <v>0</v>
      </c>
      <c r="Z25" s="20">
        <f>Calculations!AB28</f>
        <v>0</v>
      </c>
      <c r="AA25" s="20">
        <f>Calculations!AC28</f>
        <v>0</v>
      </c>
      <c r="AB25" s="20">
        <f>Calculations!AD28</f>
        <v>0</v>
      </c>
      <c r="AC25" s="20">
        <f>Calculations!AE28</f>
        <v>0</v>
      </c>
      <c r="AD25" s="20">
        <f>Calculations!AF28</f>
        <v>0</v>
      </c>
      <c r="AE25" s="20">
        <f>Calculations!AG28</f>
        <v>0</v>
      </c>
      <c r="AF25" s="20">
        <f>Calculations!AH28</f>
        <v>0</v>
      </c>
    </row>
    <row r="26" spans="1:32" ht="14.25" customHeight="1" x14ac:dyDescent="0.25">
      <c r="A26" s="2"/>
      <c r="B26" s="20">
        <f>Calculations!D29</f>
        <v>0</v>
      </c>
      <c r="C26" s="20">
        <f>Calculations!E29</f>
        <v>0</v>
      </c>
      <c r="D26" s="20">
        <f>Calculations!F29</f>
        <v>0</v>
      </c>
      <c r="E26" s="20">
        <f>Calculations!G29</f>
        <v>0</v>
      </c>
      <c r="F26" s="20">
        <f>Calculations!H29</f>
        <v>0</v>
      </c>
      <c r="G26" s="20">
        <f>Calculations!I29</f>
        <v>0</v>
      </c>
      <c r="H26" s="20">
        <f>Calculations!J29</f>
        <v>0</v>
      </c>
      <c r="I26" s="20">
        <f>Calculations!K29</f>
        <v>0</v>
      </c>
      <c r="J26" s="20">
        <f>Calculations!L29</f>
        <v>0</v>
      </c>
      <c r="K26" s="20">
        <f>Calculations!M29</f>
        <v>0</v>
      </c>
      <c r="L26" s="20">
        <f>Calculations!N29</f>
        <v>0</v>
      </c>
      <c r="M26" s="20">
        <f>Calculations!O29</f>
        <v>0</v>
      </c>
      <c r="N26" s="20">
        <f>Calculations!P29</f>
        <v>0</v>
      </c>
      <c r="O26" s="20">
        <f>Calculations!Q29</f>
        <v>0</v>
      </c>
      <c r="P26" s="20">
        <f>Calculations!R29</f>
        <v>0</v>
      </c>
      <c r="Q26" s="20">
        <f>Calculations!S29</f>
        <v>0</v>
      </c>
      <c r="R26" s="20">
        <f>Calculations!T29</f>
        <v>0</v>
      </c>
      <c r="S26" s="20">
        <f>Calculations!U29</f>
        <v>0</v>
      </c>
      <c r="T26" s="20">
        <f>Calculations!V29</f>
        <v>0</v>
      </c>
      <c r="U26" s="20">
        <f>Calculations!W29</f>
        <v>0</v>
      </c>
      <c r="V26" s="20">
        <f>Calculations!X29</f>
        <v>0</v>
      </c>
      <c r="W26" s="20">
        <f>Calculations!Y29</f>
        <v>0</v>
      </c>
      <c r="X26" s="20">
        <f>Calculations!Z29</f>
        <v>0</v>
      </c>
      <c r="Y26" s="20">
        <f>Calculations!AA29</f>
        <v>0</v>
      </c>
      <c r="Z26" s="20">
        <f>Calculations!AB29</f>
        <v>0</v>
      </c>
      <c r="AA26" s="20">
        <f>Calculations!AC29</f>
        <v>0</v>
      </c>
      <c r="AB26" s="20">
        <f>Calculations!AD29</f>
        <v>0</v>
      </c>
      <c r="AC26" s="20">
        <f>Calculations!AE29</f>
        <v>0</v>
      </c>
      <c r="AD26" s="20">
        <f>Calculations!AF29</f>
        <v>0</v>
      </c>
      <c r="AE26" s="20">
        <f>Calculations!AG29</f>
        <v>0</v>
      </c>
      <c r="AF26" s="20">
        <f>Calculations!AH29</f>
        <v>0</v>
      </c>
    </row>
    <row r="27" spans="1:32" ht="14.2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ht="14.2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ht="14.2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ht="14.2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ht="14.2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ht="14.2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ht="14.2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4.2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ht="14.2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ht="14.2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ht="14.2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ht="14.2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ht="14.2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ht="14.2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ht="14.2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ht="14.2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ht="14.2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ht="14.2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ht="14.2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ht="14.2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ht="14.2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ht="14.2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ht="14.2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ht="14.2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ht="14.2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ht="14.2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ht="14.2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ht="14.2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ht="14.2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ht="14.2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ht="14.2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ht="14.2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ht="14.2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ht="14.2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ht="14.2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ht="14.2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ht="14.2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ht="14.2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ht="14.2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ht="14.2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ht="14.2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ht="14.2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ht="14.2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ht="14.2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ht="14.2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ht="14.2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ht="14.2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ht="14.2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ht="14.2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ht="14.2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ht="14.2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4.2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4.2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ht="14.2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ht="14.2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ht="14.2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ht="14.2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ht="14.2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ht="14.2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4.2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ht="14.2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ht="14.2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ht="14.2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ht="14.2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ht="14.2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ht="14.2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ht="14.2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ht="14.2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ht="14.2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ht="14.2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4.2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ht="14.2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ht="14.2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ht="14.2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ht="14.2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ht="14.2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ht="14.2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ht="14.2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ht="14.2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ht="14.2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ht="14.2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4.2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ht="14.2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ht="14.2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ht="14.2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ht="14.2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ht="14.2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ht="14.2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ht="14.2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ht="14.2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ht="14.2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ht="14.2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4.2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4.2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4.2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4.2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4.2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4.2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4.2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4.2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4.2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4.2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4.2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4.2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4.2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4.2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4.2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4.2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4.2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4.2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4.2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4.2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4.2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4.2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4.2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4.2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4.2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4.2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4.2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4.2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4.2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4.2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4.2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4.2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4.2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4.2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4.2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4.2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4.2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4.2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4.2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4.2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4.2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4.2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4.2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4.2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4.2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4.2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4.2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4.2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4.2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4.2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4.2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4.2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4.2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4.2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4.2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4.2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4.2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4.2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4.2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4.2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4.2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4.2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4.2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4.2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4.2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4.2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4.2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4.2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4.2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4.2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4.2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4.2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4.2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4.2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4.2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4.2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4.2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4.2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4.2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4.2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4.2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4.2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4.2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4.2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4.2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4.2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4.2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4.2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4.2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4.2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4.2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4.2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4.2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4.2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4.2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4.2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4.2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4.2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4.2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4.2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4.2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4.2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4.2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4.2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4.2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4.2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4.2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4.2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4.2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4.2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4.2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4.2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4.2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4.2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4.2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4.2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4.2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4.2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4.2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4.2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4.2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4.2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4.2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4.2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4.2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4.2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4.2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4.2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4.2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4.2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4.2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4.2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4.2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4.2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4.2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4.2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4.2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4.2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4.2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4.2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4.2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4.2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4.2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4.2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4.2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4.2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4.2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4.2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4.2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4.2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4.2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4.2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4.2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4.2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4.2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4.2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4.2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4.2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4.2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4.2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4.2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4.2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4.2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4.2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4.2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4.2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4.2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4.2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4.2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4.2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4.2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4.2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4.2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4.2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4.2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4.2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4.2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4.2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4.2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4.2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4.2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4.2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4.2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4.2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4.2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4.2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4.2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4.2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4.2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4.2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4.2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4.2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4.2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4.2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4.2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4.2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4.2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4.2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4.2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4.2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4.2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4.2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4.2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4.2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4.2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4.2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4.2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4.2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4.2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4.2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4.2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4.2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4.2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4.2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4.2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4.2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4.2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4.2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4.2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4.2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4.2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4.2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4.2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4.2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4.2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4.2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4.2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4.2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4.2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4.2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4.2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4.2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4.2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4.2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4.2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4.2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4.2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4.2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4.2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4.2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4.2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4.2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4.2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4.2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4.2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4.2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4.2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4.2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4.2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4.2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4.2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4.2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4.2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4.2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4.2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4.2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4.2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4.2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4.2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4.2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4.2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4.2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4.2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4.2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4.2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4.2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4.2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4.2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4.2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4.2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4.2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4.2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4.2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4.2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4.2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4.2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4.2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4.2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4.2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4.2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4.2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4.2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4.2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4.2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4.2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4.2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4.2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4.2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4.2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4.2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4.2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4.2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4.2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4.2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4.2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4.2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4.2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4.2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4.2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4.2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4.2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4.2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4.2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4.2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4.2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4.2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4.2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4.2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4.2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4.2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4.2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4.2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4.2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4.2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4.2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4.2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4.2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4.2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4.2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4.2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4.2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4.2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4.2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4.2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4.2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4.2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4.2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4.2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4.2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4.2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4.2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4.2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4.2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4.2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4.2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4.2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4.2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4.2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4.2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4.2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4.2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4.2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4.2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4.2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4.2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4.2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4.2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4.2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4.2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4.2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4.2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4.2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4.2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4.2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4.2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4.2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4.2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4.2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4.2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4.2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4.2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4.2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4.2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4.2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4.2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4.2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4.2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4.2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4.2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4.2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4.2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4.2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4.2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4.2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4.2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4.2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4.2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4.2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4.2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4.2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4.2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4.2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4.2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4.2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4.2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4.2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4.2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4.2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4.2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4.2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4.2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4.2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4.2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4.2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4.2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4.2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4.2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4.2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4.2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4.2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4.2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4.2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4.2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4.2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4.2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4.2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4.2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4.2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4.2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4.2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4.2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4.2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4.2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4.2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4.2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4.2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4.2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4.2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4.2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4.2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4.2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4.2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4.2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4.2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4.2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4.2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4.2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4.2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4.2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4.2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4.2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4.2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4.2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4.2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4.2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4.2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4.2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4.2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4.2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4.2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4.2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4.2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4.2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4.2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4.2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4.2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4.2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4.2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4.2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4.2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4.2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4.2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4.2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4.2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4.2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4.2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4.2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4.2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4.2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4.2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4.2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4.2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4.2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4.2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4.2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4.2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4.2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4.2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4.2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4.2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4.2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4.2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4.2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4.2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4.2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4.2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4.2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4.2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4.2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4.2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4.2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4.2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4.2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4.2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4.2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4.2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4.2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4.2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4.2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4.2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4.2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4.2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4.2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4.2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4.2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4.2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4.2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4.2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4.2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4.2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4.2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4.2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4.2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4.2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4.2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4.2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4.2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4.2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4.2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4.2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4.2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4.2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4.2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4.2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4.2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4.2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4.2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4.2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4.2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4.2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4.2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4.2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4.2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4.2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4.2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4.2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4.2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4.2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4.2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4.2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4.2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4.2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4.2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4.2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4.2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4.2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4.2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4.2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4.2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4.2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4.2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4.2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4.2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4.2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4.2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4.2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4.2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4.2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4.2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4.2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4.2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4.2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4.2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4.2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4.2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4.2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4.2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4.2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4.2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4.2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4.2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4.2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4.2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4.2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4.2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4.2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4.2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4.2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4.2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4.2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4.2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4.2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4.2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4.2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4.2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4.2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4.2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4.2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4.2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4.2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4.2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4.2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4.2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4.2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4.2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4.2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4.2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4.2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4.2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4.2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4.2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4.2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4.2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4.2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4.2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4.2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4.2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4.2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4.2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4.2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4.2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4.2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4.2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4.2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4.2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4.2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4.2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4.2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4.2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4.2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4.2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4.2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4.2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4.2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4.2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4.2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4.2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4.2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4.2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4.2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4.2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4.2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4.2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4.2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4.2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4.2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4.2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4.2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4.2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4.2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4.2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4.2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4.2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4.2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4.2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4.2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4.2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4.2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4.2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4.2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4.2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4.2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4.2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4.2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4.2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4.2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4.2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4.2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4.2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4.2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4.2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4.2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4.2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4.2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4.2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4.2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4.2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4.2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4.2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4.2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4.2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4.2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4.2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4.2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4.2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4.2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4.2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4.2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4.2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4.2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4.2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4.2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4.2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4.2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4.2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4.2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4.2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4.2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4.2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4.2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4.2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4.2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4.2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4.2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4.2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4.2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4.2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4.2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4.2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4.2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4.2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4.2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4.2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4.2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4.2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4.2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4.2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4.2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4.2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4.2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4.2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4.2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4.2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4.2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4.2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4.2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4.2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4.2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4.2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4.2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4.2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4.2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4.2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4.2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4.2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4.2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4.2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4.2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4.2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4.2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4.2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4.2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4.2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4.2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4.2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4.2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4.2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4.2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4.2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4.2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4.2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4.2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4.2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4.2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4.2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4.2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4.2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4.2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4.2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4.2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4.2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4.2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4.2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4.2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4.2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4.2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4.2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4.2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4.2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4.2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4.2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4.2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4.2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4.2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4.2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4.2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4.2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4.2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4.2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4.2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4.2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4.2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4.2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4.2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4.2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4.2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4.2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4.2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4.2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4.2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4.2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4.2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4.2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4.2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4.2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4.2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4.2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4.2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4.2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4.2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4.2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4.2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4.2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4.2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4.2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4.2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4.2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4.2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4.2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4.2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4.2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4.2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4.2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4.2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4.2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4.2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4.2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4.2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4.2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4.2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4.2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4.2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4.2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4.2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4.2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4.2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4.2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4.2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4.2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4.2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4.2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4.2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4.2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4.2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4.2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4.2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4.2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4.2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4.2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4.2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4.2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4.2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4.2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4.2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4.2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4.2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4.2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4.2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4.2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4.2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4.2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4.2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4.2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4.2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4.2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4.2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4.2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4.2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4.2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4.2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4.2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4.2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4.2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4.2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4.2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4.2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4.2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4.2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4.2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4.2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4.2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4.2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4.2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4.2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4.2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4.2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4.2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4.2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4.2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4.2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4.2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4.2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4.2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4.2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4.2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4.2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4.2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4.2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4.2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4.2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4.2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4.2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4.2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4.2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4.2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4.2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4.2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4.2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4.2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4.2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4.2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4.2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1F497D"/>
  </sheetPr>
  <dimension ref="A1:AF1000"/>
  <sheetViews>
    <sheetView workbookViewId="0">
      <selection activeCell="B2" sqref="B2:AF25"/>
    </sheetView>
  </sheetViews>
  <sheetFormatPr defaultColWidth="12.625" defaultRowHeight="15" customHeight="1" x14ac:dyDescent="0.2"/>
  <cols>
    <col min="1" max="1" width="20.5" customWidth="1"/>
    <col min="2" max="32" width="9.375" bestFit="1" customWidth="1"/>
  </cols>
  <sheetData>
    <row r="1" spans="1:32" ht="14.25" customHeight="1" x14ac:dyDescent="0.25">
      <c r="A1" s="7" t="s">
        <v>401</v>
      </c>
      <c r="B1" s="7">
        <v>2020</v>
      </c>
      <c r="C1" s="7">
        <v>2021</v>
      </c>
      <c r="D1" s="7">
        <v>2022</v>
      </c>
      <c r="E1" s="7">
        <v>2023</v>
      </c>
      <c r="F1" s="7">
        <v>2024</v>
      </c>
      <c r="G1" s="7">
        <v>2025</v>
      </c>
      <c r="H1" s="7">
        <v>2026</v>
      </c>
      <c r="I1" s="7">
        <v>2027</v>
      </c>
      <c r="J1" s="7">
        <v>2028</v>
      </c>
      <c r="K1" s="7">
        <v>2029</v>
      </c>
      <c r="L1" s="7">
        <v>2030</v>
      </c>
      <c r="M1" s="7">
        <v>2031</v>
      </c>
      <c r="N1" s="7">
        <v>2032</v>
      </c>
      <c r="O1" s="7">
        <v>2033</v>
      </c>
      <c r="P1" s="7">
        <v>2034</v>
      </c>
      <c r="Q1" s="7">
        <v>2035</v>
      </c>
      <c r="R1" s="7">
        <v>2036</v>
      </c>
      <c r="S1" s="7">
        <v>2037</v>
      </c>
      <c r="T1" s="7">
        <v>2038</v>
      </c>
      <c r="U1" s="7">
        <v>2039</v>
      </c>
      <c r="V1" s="7">
        <v>2040</v>
      </c>
      <c r="W1" s="7">
        <v>2041</v>
      </c>
      <c r="X1" s="7">
        <v>2042</v>
      </c>
      <c r="Y1" s="7">
        <v>2043</v>
      </c>
      <c r="Z1" s="7">
        <v>2044</v>
      </c>
      <c r="AA1" s="7">
        <v>2045</v>
      </c>
      <c r="AB1" s="7">
        <v>2046</v>
      </c>
      <c r="AC1" s="7">
        <v>2047</v>
      </c>
      <c r="AD1" s="7">
        <v>2048</v>
      </c>
      <c r="AE1" s="7">
        <v>2049</v>
      </c>
      <c r="AF1" s="7">
        <v>2050</v>
      </c>
    </row>
    <row r="2" spans="1:32" ht="14.25" customHeight="1" x14ac:dyDescent="0.25">
      <c r="A2" s="68" t="s">
        <v>402</v>
      </c>
      <c r="B2" s="20">
        <f>Calculations!D33</f>
        <v>8.5969203553699858E-2</v>
      </c>
      <c r="C2" s="20">
        <f>Calculations!E33</f>
        <v>0</v>
      </c>
      <c r="D2" s="20">
        <f>Calculations!F33</f>
        <v>0</v>
      </c>
      <c r="E2" s="20">
        <f>Calculations!G33</f>
        <v>0</v>
      </c>
      <c r="F2" s="20">
        <f>Calculations!H33</f>
        <v>0</v>
      </c>
      <c r="G2" s="20">
        <f>Calculations!I33</f>
        <v>0</v>
      </c>
      <c r="H2" s="20">
        <f>Calculations!J33</f>
        <v>0</v>
      </c>
      <c r="I2" s="20">
        <f>Calculations!K33</f>
        <v>0</v>
      </c>
      <c r="J2" s="20">
        <f>Calculations!L33</f>
        <v>0</v>
      </c>
      <c r="K2" s="20">
        <f>Calculations!M33</f>
        <v>0</v>
      </c>
      <c r="L2" s="20">
        <f>Calculations!N33</f>
        <v>0</v>
      </c>
      <c r="M2" s="20">
        <f>Calculations!O33</f>
        <v>0</v>
      </c>
      <c r="N2" s="20">
        <f>Calculations!P33</f>
        <v>0</v>
      </c>
      <c r="O2" s="20">
        <f>Calculations!Q33</f>
        <v>0</v>
      </c>
      <c r="P2" s="20">
        <f>Calculations!R33</f>
        <v>0</v>
      </c>
      <c r="Q2" s="20">
        <f>Calculations!S33</f>
        <v>0</v>
      </c>
      <c r="R2" s="20">
        <f>Calculations!T33</f>
        <v>0</v>
      </c>
      <c r="S2" s="20">
        <f>Calculations!U33</f>
        <v>0</v>
      </c>
      <c r="T2" s="20">
        <f>Calculations!V33</f>
        <v>0</v>
      </c>
      <c r="U2" s="20">
        <f>Calculations!W33</f>
        <v>0</v>
      </c>
      <c r="V2" s="20">
        <f>Calculations!X33</f>
        <v>0</v>
      </c>
      <c r="W2" s="20">
        <f>Calculations!Y33</f>
        <v>0</v>
      </c>
      <c r="X2" s="20">
        <f>Calculations!Z33</f>
        <v>0</v>
      </c>
      <c r="Y2" s="20">
        <f>Calculations!AA33</f>
        <v>0</v>
      </c>
      <c r="Z2" s="20">
        <f>Calculations!AB33</f>
        <v>0</v>
      </c>
      <c r="AA2" s="20">
        <f>Calculations!AC33</f>
        <v>0</v>
      </c>
      <c r="AB2" s="20">
        <f>Calculations!AD33</f>
        <v>0</v>
      </c>
      <c r="AC2" s="20">
        <f>Calculations!AE33</f>
        <v>0</v>
      </c>
      <c r="AD2" s="20">
        <f>Calculations!AF33</f>
        <v>0</v>
      </c>
      <c r="AE2" s="20">
        <f>Calculations!AG33</f>
        <v>0</v>
      </c>
      <c r="AF2" s="20">
        <f>Calculations!AH33</f>
        <v>0</v>
      </c>
    </row>
    <row r="3" spans="1:32" ht="14.25" customHeight="1" x14ac:dyDescent="0.25">
      <c r="A3" s="68" t="s">
        <v>541</v>
      </c>
      <c r="B3" s="20">
        <f>Calculations!D34</f>
        <v>0</v>
      </c>
      <c r="C3" s="20">
        <f>Calculations!E34</f>
        <v>0</v>
      </c>
      <c r="D3" s="20">
        <f>Calculations!F34</f>
        <v>0</v>
      </c>
      <c r="E3" s="20">
        <f>Calculations!G34</f>
        <v>0</v>
      </c>
      <c r="F3" s="20">
        <f>Calculations!H34</f>
        <v>0</v>
      </c>
      <c r="G3" s="20">
        <f>Calculations!I34</f>
        <v>0</v>
      </c>
      <c r="H3" s="20">
        <f>Calculations!J34</f>
        <v>0</v>
      </c>
      <c r="I3" s="20">
        <f>Calculations!K34</f>
        <v>0</v>
      </c>
      <c r="J3" s="20">
        <f>Calculations!L34</f>
        <v>0</v>
      </c>
      <c r="K3" s="20">
        <f>Calculations!M34</f>
        <v>0</v>
      </c>
      <c r="L3" s="20">
        <f>Calculations!N34</f>
        <v>0</v>
      </c>
      <c r="M3" s="20">
        <f>Calculations!O34</f>
        <v>0</v>
      </c>
      <c r="N3" s="20">
        <f>Calculations!P34</f>
        <v>0</v>
      </c>
      <c r="O3" s="20">
        <f>Calculations!Q34</f>
        <v>0</v>
      </c>
      <c r="P3" s="20">
        <f>Calculations!R34</f>
        <v>0</v>
      </c>
      <c r="Q3" s="20">
        <f>Calculations!S34</f>
        <v>0</v>
      </c>
      <c r="R3" s="20">
        <f>Calculations!T34</f>
        <v>0</v>
      </c>
      <c r="S3" s="20">
        <f>Calculations!U34</f>
        <v>0</v>
      </c>
      <c r="T3" s="20">
        <f>Calculations!V34</f>
        <v>0</v>
      </c>
      <c r="U3" s="20">
        <f>Calculations!W34</f>
        <v>0</v>
      </c>
      <c r="V3" s="20">
        <f>Calculations!X34</f>
        <v>0</v>
      </c>
      <c r="W3" s="20">
        <f>Calculations!Y34</f>
        <v>0</v>
      </c>
      <c r="X3" s="20">
        <f>Calculations!Z34</f>
        <v>0</v>
      </c>
      <c r="Y3" s="20">
        <f>Calculations!AA34</f>
        <v>0</v>
      </c>
      <c r="Z3" s="20">
        <f>Calculations!AB34</f>
        <v>0</v>
      </c>
      <c r="AA3" s="20">
        <f>Calculations!AC34</f>
        <v>0</v>
      </c>
      <c r="AB3" s="20">
        <f>Calculations!AD34</f>
        <v>0</v>
      </c>
      <c r="AC3" s="20">
        <f>Calculations!AE34</f>
        <v>0</v>
      </c>
      <c r="AD3" s="20">
        <f>Calculations!AF34</f>
        <v>0</v>
      </c>
      <c r="AE3" s="20">
        <f>Calculations!AG34</f>
        <v>0</v>
      </c>
      <c r="AF3" s="20">
        <f>Calculations!AH34</f>
        <v>0</v>
      </c>
    </row>
    <row r="4" spans="1:32" ht="14.25" customHeight="1" x14ac:dyDescent="0.25">
      <c r="A4" s="68" t="s">
        <v>542</v>
      </c>
      <c r="B4" s="20">
        <f>Calculations!D35</f>
        <v>0</v>
      </c>
      <c r="C4" s="20">
        <f>Calculations!E35</f>
        <v>0</v>
      </c>
      <c r="D4" s="20">
        <f>Calculations!F35</f>
        <v>0</v>
      </c>
      <c r="E4" s="20">
        <f>Calculations!G35</f>
        <v>0</v>
      </c>
      <c r="F4" s="20">
        <f>Calculations!H35</f>
        <v>0</v>
      </c>
      <c r="G4" s="20">
        <f>Calculations!I35</f>
        <v>0</v>
      </c>
      <c r="H4" s="20">
        <f>Calculations!J35</f>
        <v>0</v>
      </c>
      <c r="I4" s="20">
        <f>Calculations!K35</f>
        <v>0</v>
      </c>
      <c r="J4" s="20">
        <f>Calculations!L35</f>
        <v>0</v>
      </c>
      <c r="K4" s="20">
        <f>Calculations!M35</f>
        <v>0</v>
      </c>
      <c r="L4" s="20">
        <f>Calculations!N35</f>
        <v>0</v>
      </c>
      <c r="M4" s="20">
        <f>Calculations!O35</f>
        <v>0</v>
      </c>
      <c r="N4" s="20">
        <f>Calculations!P35</f>
        <v>0</v>
      </c>
      <c r="O4" s="20">
        <f>Calculations!Q35</f>
        <v>8.2458527836153039E-2</v>
      </c>
      <c r="P4" s="20">
        <f>Calculations!R35</f>
        <v>0.40750817088431063</v>
      </c>
      <c r="Q4" s="20">
        <f>Calculations!S35</f>
        <v>1.1264805676160103</v>
      </c>
      <c r="R4" s="20">
        <f>Calculations!T35</f>
        <v>2.4036602451997098</v>
      </c>
      <c r="S4" s="20">
        <f>Calculations!U35</f>
        <v>4.8424618396797108</v>
      </c>
      <c r="T4" s="20">
        <f>Calculations!V35</f>
        <v>9.3604704318952621</v>
      </c>
      <c r="U4" s="20">
        <f>Calculations!W35</f>
        <v>17.542279316354357</v>
      </c>
      <c r="V4" s="20">
        <f>Calculations!X35</f>
        <v>32.544273492736224</v>
      </c>
      <c r="W4" s="20">
        <f>Calculations!Y35</f>
        <v>59.588939623190726</v>
      </c>
      <c r="X4" s="20">
        <f>Calculations!Z35</f>
        <v>86.311431153042122</v>
      </c>
      <c r="Y4" s="20">
        <f>Calculations!AA35</f>
        <v>112.85392055845723</v>
      </c>
      <c r="Z4" s="20">
        <f>Calculations!AB35</f>
        <v>139.19571092050063</v>
      </c>
      <c r="AA4" s="20">
        <f>Calculations!AC35</f>
        <v>165.42915691512593</v>
      </c>
      <c r="AB4" s="20">
        <f>Calculations!AD35</f>
        <v>191.48181103582633</v>
      </c>
      <c r="AC4" s="20">
        <f>Calculations!AE35</f>
        <v>217.26598185309948</v>
      </c>
      <c r="AD4" s="20">
        <f>Calculations!AF35</f>
        <v>242.7862796661102</v>
      </c>
      <c r="AE4" s="20">
        <f>Calculations!AG35</f>
        <v>267.87907015404278</v>
      </c>
      <c r="AF4" s="20">
        <f>Calculations!AH35</f>
        <v>292.64916766360261</v>
      </c>
    </row>
    <row r="5" spans="1:32" ht="14.25" customHeight="1" x14ac:dyDescent="0.25">
      <c r="A5" s="68" t="s">
        <v>404</v>
      </c>
      <c r="B5" s="20">
        <f>Calculations!D36</f>
        <v>0</v>
      </c>
      <c r="C5" s="20">
        <f>Calculations!E36</f>
        <v>0</v>
      </c>
      <c r="D5" s="20">
        <f>Calculations!F36</f>
        <v>0</v>
      </c>
      <c r="E5" s="20">
        <f>Calculations!G36</f>
        <v>0</v>
      </c>
      <c r="F5" s="20">
        <f>Calculations!H36</f>
        <v>0</v>
      </c>
      <c r="G5" s="20">
        <f>Calculations!I36</f>
        <v>0</v>
      </c>
      <c r="H5" s="20">
        <f>Calculations!J36</f>
        <v>0</v>
      </c>
      <c r="I5" s="20">
        <f>Calculations!K36</f>
        <v>0</v>
      </c>
      <c r="J5" s="20">
        <f>Calculations!L36</f>
        <v>0</v>
      </c>
      <c r="K5" s="20">
        <f>Calculations!M36</f>
        <v>0</v>
      </c>
      <c r="L5" s="20">
        <f>Calculations!N36</f>
        <v>0</v>
      </c>
      <c r="M5" s="20">
        <f>Calculations!O36</f>
        <v>0</v>
      </c>
      <c r="N5" s="20">
        <f>Calculations!P36</f>
        <v>0</v>
      </c>
      <c r="O5" s="20">
        <f>Calculations!Q36</f>
        <v>0</v>
      </c>
      <c r="P5" s="20">
        <f>Calculations!R36</f>
        <v>0</v>
      </c>
      <c r="Q5" s="20">
        <f>Calculations!S36</f>
        <v>0</v>
      </c>
      <c r="R5" s="20">
        <f>Calculations!T36</f>
        <v>0</v>
      </c>
      <c r="S5" s="20">
        <f>Calculations!U36</f>
        <v>0</v>
      </c>
      <c r="T5" s="20">
        <f>Calculations!V36</f>
        <v>0</v>
      </c>
      <c r="U5" s="20">
        <f>Calculations!W36</f>
        <v>0</v>
      </c>
      <c r="V5" s="20">
        <f>Calculations!X36</f>
        <v>0</v>
      </c>
      <c r="W5" s="20">
        <f>Calculations!Y36</f>
        <v>0</v>
      </c>
      <c r="X5" s="20">
        <f>Calculations!Z36</f>
        <v>0</v>
      </c>
      <c r="Y5" s="20">
        <f>Calculations!AA36</f>
        <v>0</v>
      </c>
      <c r="Z5" s="20">
        <f>Calculations!AB36</f>
        <v>0</v>
      </c>
      <c r="AA5" s="20">
        <f>Calculations!AC36</f>
        <v>0</v>
      </c>
      <c r="AB5" s="20">
        <f>Calculations!AD36</f>
        <v>0</v>
      </c>
      <c r="AC5" s="20">
        <f>Calculations!AE36</f>
        <v>0</v>
      </c>
      <c r="AD5" s="20">
        <f>Calculations!AF36</f>
        <v>0</v>
      </c>
      <c r="AE5" s="20">
        <f>Calculations!AG36</f>
        <v>0</v>
      </c>
      <c r="AF5" s="20">
        <f>Calculations!AH36</f>
        <v>0</v>
      </c>
    </row>
    <row r="6" spans="1:32" ht="14.25" customHeight="1" x14ac:dyDescent="0.25">
      <c r="A6" s="68" t="s">
        <v>405</v>
      </c>
      <c r="B6" s="20">
        <f>Calculations!D37</f>
        <v>0</v>
      </c>
      <c r="C6" s="20">
        <f>Calculations!E37</f>
        <v>0</v>
      </c>
      <c r="D6" s="20">
        <f>Calculations!F37</f>
        <v>0</v>
      </c>
      <c r="E6" s="20">
        <f>Calculations!G37</f>
        <v>0</v>
      </c>
      <c r="F6" s="20">
        <f>Calculations!H37</f>
        <v>0</v>
      </c>
      <c r="G6" s="20">
        <f>Calculations!I37</f>
        <v>0</v>
      </c>
      <c r="H6" s="20">
        <f>Calculations!J37</f>
        <v>0</v>
      </c>
      <c r="I6" s="20">
        <f>Calculations!K37</f>
        <v>0</v>
      </c>
      <c r="J6" s="20">
        <f>Calculations!L37</f>
        <v>0</v>
      </c>
      <c r="K6" s="20">
        <f>Calculations!M37</f>
        <v>0</v>
      </c>
      <c r="L6" s="20">
        <f>Calculations!N37</f>
        <v>0</v>
      </c>
      <c r="M6" s="20">
        <f>Calculations!O37</f>
        <v>0</v>
      </c>
      <c r="N6" s="20">
        <f>Calculations!P37</f>
        <v>0</v>
      </c>
      <c r="O6" s="20">
        <f>Calculations!Q37</f>
        <v>0</v>
      </c>
      <c r="P6" s="20">
        <f>Calculations!R37</f>
        <v>0</v>
      </c>
      <c r="Q6" s="20">
        <f>Calculations!S37</f>
        <v>0</v>
      </c>
      <c r="R6" s="20">
        <f>Calculations!T37</f>
        <v>0</v>
      </c>
      <c r="S6" s="20">
        <f>Calculations!U37</f>
        <v>0</v>
      </c>
      <c r="T6" s="20">
        <f>Calculations!V37</f>
        <v>0</v>
      </c>
      <c r="U6" s="20">
        <f>Calculations!W37</f>
        <v>0</v>
      </c>
      <c r="V6" s="20">
        <f>Calculations!X37</f>
        <v>0</v>
      </c>
      <c r="W6" s="20">
        <f>Calculations!Y37</f>
        <v>0</v>
      </c>
      <c r="X6" s="20">
        <f>Calculations!Z37</f>
        <v>0</v>
      </c>
      <c r="Y6" s="20">
        <f>Calculations!AA37</f>
        <v>0</v>
      </c>
      <c r="Z6" s="20">
        <f>Calculations!AB37</f>
        <v>0</v>
      </c>
      <c r="AA6" s="20">
        <f>Calculations!AC37</f>
        <v>0</v>
      </c>
      <c r="AB6" s="20">
        <f>Calculations!AD37</f>
        <v>0</v>
      </c>
      <c r="AC6" s="20">
        <f>Calculations!AE37</f>
        <v>0</v>
      </c>
      <c r="AD6" s="20">
        <f>Calculations!AF37</f>
        <v>0</v>
      </c>
      <c r="AE6" s="20">
        <f>Calculations!AG37</f>
        <v>0</v>
      </c>
      <c r="AF6" s="20">
        <f>Calculations!AH37</f>
        <v>0</v>
      </c>
    </row>
    <row r="7" spans="1:32" ht="14.25" customHeight="1" x14ac:dyDescent="0.25">
      <c r="A7" s="68" t="s">
        <v>406</v>
      </c>
      <c r="B7" s="20">
        <f>Calculations!D38</f>
        <v>1579.7700845027889</v>
      </c>
      <c r="C7" s="20">
        <f>Calculations!E38</f>
        <v>1639.491881383017</v>
      </c>
      <c r="D7" s="20">
        <f>Calculations!F38</f>
        <v>1670.9312964085605</v>
      </c>
      <c r="E7" s="20">
        <f>Calculations!G38</f>
        <v>1664.9088112203456</v>
      </c>
      <c r="F7" s="20">
        <f>Calculations!H38</f>
        <v>1649.4955021048208</v>
      </c>
      <c r="G7" s="20">
        <f>Calculations!I38</f>
        <v>1625.9051035338948</v>
      </c>
      <c r="H7" s="20">
        <f>Calculations!J38</f>
        <v>1608.5346939424792</v>
      </c>
      <c r="I7" s="20">
        <f>Calculations!K38</f>
        <v>1595.0747659139108</v>
      </c>
      <c r="J7" s="20">
        <f>Calculations!L38</f>
        <v>1583.0449210387574</v>
      </c>
      <c r="K7" s="20">
        <f>Calculations!M38</f>
        <v>1570.9095237845711</v>
      </c>
      <c r="L7" s="20">
        <f>Calculations!N38</f>
        <v>1558.201396441895</v>
      </c>
      <c r="M7" s="20">
        <f>Calculations!O38</f>
        <v>1544.9654221993733</v>
      </c>
      <c r="N7" s="20">
        <f>Calculations!P38</f>
        <v>1530.9185537262115</v>
      </c>
      <c r="O7" s="20">
        <f>Calculations!Q38</f>
        <v>1515.3403660449844</v>
      </c>
      <c r="P7" s="20">
        <f>Calculations!R38</f>
        <v>1498.0000361707253</v>
      </c>
      <c r="Q7" s="20">
        <f>Calculations!S38</f>
        <v>1479.3908368705693</v>
      </c>
      <c r="R7" s="20">
        <f>Calculations!T38</f>
        <v>1474.084706372809</v>
      </c>
      <c r="S7" s="20">
        <f>Calculations!U38</f>
        <v>1462.3440909629496</v>
      </c>
      <c r="T7" s="20">
        <f>Calculations!V38</f>
        <v>1452.2887864208594</v>
      </c>
      <c r="U7" s="20">
        <f>Calculations!W38</f>
        <v>1445.5617813534495</v>
      </c>
      <c r="V7" s="20">
        <f>Calculations!X38</f>
        <v>1444.3937059662144</v>
      </c>
      <c r="W7" s="20">
        <f>Calculations!Y38</f>
        <v>1453.0651725104171</v>
      </c>
      <c r="X7" s="20">
        <f>Calculations!Z38</f>
        <v>1462.042575854309</v>
      </c>
      <c r="Y7" s="20">
        <f>Calculations!AA38</f>
        <v>1470.9534103312169</v>
      </c>
      <c r="Z7" s="20">
        <f>Calculations!AB38</f>
        <v>1478.8607823308305</v>
      </c>
      <c r="AA7" s="20">
        <f>Calculations!AC38</f>
        <v>1487.6728093100019</v>
      </c>
      <c r="AB7" s="20">
        <f>Calculations!AD38</f>
        <v>1496.4358874013712</v>
      </c>
      <c r="AC7" s="20">
        <f>Calculations!AE38</f>
        <v>1504.9715062503881</v>
      </c>
      <c r="AD7" s="20">
        <f>Calculations!AF38</f>
        <v>1513.3992997085941</v>
      </c>
      <c r="AE7" s="20">
        <f>Calculations!AG38</f>
        <v>1521.3944821480879</v>
      </c>
      <c r="AF7" s="20">
        <f>Calculations!AH38</f>
        <v>1529.3602224063181</v>
      </c>
    </row>
    <row r="8" spans="1:32" ht="14.25" customHeight="1" x14ac:dyDescent="0.25">
      <c r="A8" s="68" t="s">
        <v>407</v>
      </c>
      <c r="B8" s="20">
        <f>Calculations!D39</f>
        <v>2143182.7571569183</v>
      </c>
      <c r="C8" s="20">
        <f>Calculations!E39</f>
        <v>2499107.0241886885</v>
      </c>
      <c r="D8" s="20">
        <f>Calculations!F39</f>
        <v>2817583.1655850084</v>
      </c>
      <c r="E8" s="20">
        <f>Calculations!G39</f>
        <v>3077415.6889740662</v>
      </c>
      <c r="F8" s="20">
        <f>Calculations!H39</f>
        <v>3317439.8430244592</v>
      </c>
      <c r="G8" s="20">
        <f>Calculations!I39</f>
        <v>3536603.8193258313</v>
      </c>
      <c r="H8" s="20">
        <f>Calculations!J39</f>
        <v>3765607.9921755325</v>
      </c>
      <c r="I8" s="20">
        <f>Calculations!K39</f>
        <v>4001454.5904825134</v>
      </c>
      <c r="J8" s="20">
        <f>Calculations!L39</f>
        <v>4239781.8757675057</v>
      </c>
      <c r="K8" s="20">
        <f>Calculations!M39</f>
        <v>4477448.3672084045</v>
      </c>
      <c r="L8" s="20">
        <f>Calculations!N39</f>
        <v>4714344.1758217802</v>
      </c>
      <c r="M8" s="20">
        <f>Calculations!O39</f>
        <v>4949036.6014231639</v>
      </c>
      <c r="N8" s="20">
        <f>Calculations!P39</f>
        <v>5178918.2658077385</v>
      </c>
      <c r="O8" s="20">
        <f>Calculations!Q39</f>
        <v>5401036.7066920828</v>
      </c>
      <c r="P8" s="20">
        <f>Calculations!R39</f>
        <v>5613680.6430561561</v>
      </c>
      <c r="Q8" s="20">
        <f>Calculations!S39</f>
        <v>5816535.2596272258</v>
      </c>
      <c r="R8" s="20">
        <f>Calculations!T39</f>
        <v>6067147.8900796324</v>
      </c>
      <c r="S8" s="20">
        <f>Calculations!U39</f>
        <v>6287342.8224794706</v>
      </c>
      <c r="T8" s="20">
        <f>Calculations!V39</f>
        <v>6506725.5623389836</v>
      </c>
      <c r="U8" s="20">
        <f>Calculations!W39</f>
        <v>6726484.8688076148</v>
      </c>
      <c r="V8" s="20">
        <f>Calculations!X39</f>
        <v>6947895.655123841</v>
      </c>
      <c r="W8" s="20">
        <f>Calculations!Y39</f>
        <v>7171660.3320969669</v>
      </c>
      <c r="X8" s="20">
        <f>Calculations!Z39</f>
        <v>7397120.1941939844</v>
      </c>
      <c r="Y8" s="20">
        <f>Calculations!AA39</f>
        <v>7621556.8924564524</v>
      </c>
      <c r="Z8" s="20">
        <f>Calculations!AB39</f>
        <v>7839584.398196389</v>
      </c>
      <c r="AA8" s="20">
        <f>Calculations!AC39</f>
        <v>8062738.815308705</v>
      </c>
      <c r="AB8" s="20">
        <f>Calculations!AD39</f>
        <v>8286206.839066172</v>
      </c>
      <c r="AC8" s="20">
        <f>Calculations!AE39</f>
        <v>8509534.8606863208</v>
      </c>
      <c r="AD8" s="20">
        <f>Calculations!AF39</f>
        <v>8732347.4596103895</v>
      </c>
      <c r="AE8" s="20">
        <f>Calculations!AG39</f>
        <v>8954595.5788188446</v>
      </c>
      <c r="AF8" s="20">
        <f>Calculations!AH39</f>
        <v>9176692.1814244334</v>
      </c>
    </row>
    <row r="9" spans="1:32" ht="14.25" customHeight="1" x14ac:dyDescent="0.25">
      <c r="A9" s="68" t="s">
        <v>408</v>
      </c>
      <c r="B9" s="20">
        <f>Calculations!D40</f>
        <v>0</v>
      </c>
      <c r="C9" s="20">
        <f>Calculations!E40</f>
        <v>0</v>
      </c>
      <c r="D9" s="20">
        <f>Calculations!F40</f>
        <v>0</v>
      </c>
      <c r="E9" s="20">
        <f>Calculations!G40</f>
        <v>0</v>
      </c>
      <c r="F9" s="20">
        <f>Calculations!H40</f>
        <v>0</v>
      </c>
      <c r="G9" s="20">
        <f>Calculations!I40</f>
        <v>0</v>
      </c>
      <c r="H9" s="20">
        <f>Calculations!J40</f>
        <v>0</v>
      </c>
      <c r="I9" s="20">
        <f>Calculations!K40</f>
        <v>0</v>
      </c>
      <c r="J9" s="20">
        <f>Calculations!L40</f>
        <v>0</v>
      </c>
      <c r="K9" s="20">
        <f>Calculations!M40</f>
        <v>0</v>
      </c>
      <c r="L9" s="20">
        <f>Calculations!N40</f>
        <v>0</v>
      </c>
      <c r="M9" s="20">
        <f>Calculations!O40</f>
        <v>0</v>
      </c>
      <c r="N9" s="20">
        <f>Calculations!P40</f>
        <v>0</v>
      </c>
      <c r="O9" s="20">
        <f>Calculations!Q40</f>
        <v>0</v>
      </c>
      <c r="P9" s="20">
        <f>Calculations!R40</f>
        <v>0</v>
      </c>
      <c r="Q9" s="20">
        <f>Calculations!S40</f>
        <v>0</v>
      </c>
      <c r="R9" s="20">
        <f>Calculations!T40</f>
        <v>0</v>
      </c>
      <c r="S9" s="20">
        <f>Calculations!U40</f>
        <v>0</v>
      </c>
      <c r="T9" s="20">
        <f>Calculations!V40</f>
        <v>0</v>
      </c>
      <c r="U9" s="20">
        <f>Calculations!W40</f>
        <v>0</v>
      </c>
      <c r="V9" s="20">
        <f>Calculations!X40</f>
        <v>0</v>
      </c>
      <c r="W9" s="20">
        <f>Calculations!Y40</f>
        <v>0</v>
      </c>
      <c r="X9" s="20">
        <f>Calculations!Z40</f>
        <v>0</v>
      </c>
      <c r="Y9" s="20">
        <f>Calculations!AA40</f>
        <v>0</v>
      </c>
      <c r="Z9" s="20">
        <f>Calculations!AB40</f>
        <v>0</v>
      </c>
      <c r="AA9" s="20">
        <f>Calculations!AC40</f>
        <v>0</v>
      </c>
      <c r="AB9" s="20">
        <f>Calculations!AD40</f>
        <v>0</v>
      </c>
      <c r="AC9" s="20">
        <f>Calculations!AE40</f>
        <v>0</v>
      </c>
      <c r="AD9" s="20">
        <f>Calculations!AF40</f>
        <v>0</v>
      </c>
      <c r="AE9" s="20">
        <f>Calculations!AG40</f>
        <v>0</v>
      </c>
      <c r="AF9" s="20">
        <f>Calculations!AH40</f>
        <v>0</v>
      </c>
    </row>
    <row r="10" spans="1:32" ht="14.25" customHeight="1" x14ac:dyDescent="0.25">
      <c r="A10" s="68" t="s">
        <v>409</v>
      </c>
      <c r="B10" s="20">
        <f>Calculations!D41</f>
        <v>0</v>
      </c>
      <c r="C10" s="20">
        <f>Calculations!E41</f>
        <v>0</v>
      </c>
      <c r="D10" s="20">
        <f>Calculations!F41</f>
        <v>0</v>
      </c>
      <c r="E10" s="20">
        <f>Calculations!G41</f>
        <v>0</v>
      </c>
      <c r="F10" s="20">
        <f>Calculations!H41</f>
        <v>0</v>
      </c>
      <c r="G10" s="20">
        <f>Calculations!I41</f>
        <v>0</v>
      </c>
      <c r="H10" s="20">
        <f>Calculations!J41</f>
        <v>0</v>
      </c>
      <c r="I10" s="20">
        <f>Calculations!K41</f>
        <v>0</v>
      </c>
      <c r="J10" s="20">
        <f>Calculations!L41</f>
        <v>0</v>
      </c>
      <c r="K10" s="20">
        <f>Calculations!M41</f>
        <v>0</v>
      </c>
      <c r="L10" s="20">
        <f>Calculations!N41</f>
        <v>0</v>
      </c>
      <c r="M10" s="20">
        <f>Calculations!O41</f>
        <v>0</v>
      </c>
      <c r="N10" s="20">
        <f>Calculations!P41</f>
        <v>0</v>
      </c>
      <c r="O10" s="20">
        <f>Calculations!Q41</f>
        <v>0</v>
      </c>
      <c r="P10" s="20">
        <f>Calculations!R41</f>
        <v>0</v>
      </c>
      <c r="Q10" s="20">
        <f>Calculations!S41</f>
        <v>0</v>
      </c>
      <c r="R10" s="20">
        <f>Calculations!T41</f>
        <v>0</v>
      </c>
      <c r="S10" s="20">
        <f>Calculations!U41</f>
        <v>0</v>
      </c>
      <c r="T10" s="20">
        <f>Calculations!V41</f>
        <v>0</v>
      </c>
      <c r="U10" s="20">
        <f>Calculations!W41</f>
        <v>0</v>
      </c>
      <c r="V10" s="20">
        <f>Calculations!X41</f>
        <v>0</v>
      </c>
      <c r="W10" s="20">
        <f>Calculations!Y41</f>
        <v>0</v>
      </c>
      <c r="X10" s="20">
        <f>Calculations!Z41</f>
        <v>0</v>
      </c>
      <c r="Y10" s="20">
        <f>Calculations!AA41</f>
        <v>0</v>
      </c>
      <c r="Z10" s="20">
        <f>Calculations!AB41</f>
        <v>0</v>
      </c>
      <c r="AA10" s="20">
        <f>Calculations!AC41</f>
        <v>0</v>
      </c>
      <c r="AB10" s="20">
        <f>Calculations!AD41</f>
        <v>0</v>
      </c>
      <c r="AC10" s="20">
        <f>Calculations!AE41</f>
        <v>0</v>
      </c>
      <c r="AD10" s="20">
        <f>Calculations!AF41</f>
        <v>0</v>
      </c>
      <c r="AE10" s="20">
        <f>Calculations!AG41</f>
        <v>0</v>
      </c>
      <c r="AF10" s="20">
        <f>Calculations!AH41</f>
        <v>0</v>
      </c>
    </row>
    <row r="11" spans="1:32" ht="14.25" customHeight="1" x14ac:dyDescent="0.25">
      <c r="A11" s="68" t="s">
        <v>410</v>
      </c>
      <c r="B11" s="20">
        <f>Calculations!D42</f>
        <v>0</v>
      </c>
      <c r="C11" s="20">
        <f>Calculations!E42</f>
        <v>0</v>
      </c>
      <c r="D11" s="20">
        <f>Calculations!F42</f>
        <v>0</v>
      </c>
      <c r="E11" s="20">
        <f>Calculations!G42</f>
        <v>0</v>
      </c>
      <c r="F11" s="20">
        <f>Calculations!H42</f>
        <v>0</v>
      </c>
      <c r="G11" s="20">
        <f>Calculations!I42</f>
        <v>0</v>
      </c>
      <c r="H11" s="20">
        <f>Calculations!J42</f>
        <v>0</v>
      </c>
      <c r="I11" s="20">
        <f>Calculations!K42</f>
        <v>0</v>
      </c>
      <c r="J11" s="20">
        <f>Calculations!L42</f>
        <v>0</v>
      </c>
      <c r="K11" s="20">
        <f>Calculations!M42</f>
        <v>0</v>
      </c>
      <c r="L11" s="20">
        <f>Calculations!N42</f>
        <v>0</v>
      </c>
      <c r="M11" s="20">
        <f>Calculations!O42</f>
        <v>0</v>
      </c>
      <c r="N11" s="20">
        <f>Calculations!P42</f>
        <v>0</v>
      </c>
      <c r="O11" s="20">
        <f>Calculations!Q42</f>
        <v>0</v>
      </c>
      <c r="P11" s="20">
        <f>Calculations!R42</f>
        <v>0</v>
      </c>
      <c r="Q11" s="20">
        <f>Calculations!S42</f>
        <v>0</v>
      </c>
      <c r="R11" s="20">
        <f>Calculations!T42</f>
        <v>0</v>
      </c>
      <c r="S11" s="20">
        <f>Calculations!U42</f>
        <v>0</v>
      </c>
      <c r="T11" s="20">
        <f>Calculations!V42</f>
        <v>0</v>
      </c>
      <c r="U11" s="20">
        <f>Calculations!W42</f>
        <v>0</v>
      </c>
      <c r="V11" s="20">
        <f>Calculations!X42</f>
        <v>0</v>
      </c>
      <c r="W11" s="20">
        <f>Calculations!Y42</f>
        <v>0</v>
      </c>
      <c r="X11" s="20">
        <f>Calculations!Z42</f>
        <v>0</v>
      </c>
      <c r="Y11" s="20">
        <f>Calculations!AA42</f>
        <v>0</v>
      </c>
      <c r="Z11" s="20">
        <f>Calculations!AB42</f>
        <v>0</v>
      </c>
      <c r="AA11" s="20">
        <f>Calculations!AC42</f>
        <v>0</v>
      </c>
      <c r="AB11" s="20">
        <f>Calculations!AD42</f>
        <v>0</v>
      </c>
      <c r="AC11" s="20">
        <f>Calculations!AE42</f>
        <v>0</v>
      </c>
      <c r="AD11" s="20">
        <f>Calculations!AF42</f>
        <v>0</v>
      </c>
      <c r="AE11" s="20">
        <f>Calculations!AG42</f>
        <v>0</v>
      </c>
      <c r="AF11" s="20">
        <f>Calculations!AH42</f>
        <v>0</v>
      </c>
    </row>
    <row r="12" spans="1:32" ht="14.25" customHeight="1" x14ac:dyDescent="0.25">
      <c r="A12" s="68" t="s">
        <v>411</v>
      </c>
      <c r="B12" s="20">
        <f>Calculations!D43</f>
        <v>0</v>
      </c>
      <c r="C12" s="20">
        <f>Calculations!E43</f>
        <v>0</v>
      </c>
      <c r="D12" s="20">
        <f>Calculations!F43</f>
        <v>0</v>
      </c>
      <c r="E12" s="20">
        <f>Calculations!G43</f>
        <v>0</v>
      </c>
      <c r="F12" s="20">
        <f>Calculations!H43</f>
        <v>0</v>
      </c>
      <c r="G12" s="20">
        <f>Calculations!I43</f>
        <v>0</v>
      </c>
      <c r="H12" s="20">
        <f>Calculations!J43</f>
        <v>0</v>
      </c>
      <c r="I12" s="20">
        <f>Calculations!K43</f>
        <v>0</v>
      </c>
      <c r="J12" s="20">
        <f>Calculations!L43</f>
        <v>0</v>
      </c>
      <c r="K12" s="20">
        <f>Calculations!M43</f>
        <v>0</v>
      </c>
      <c r="L12" s="20">
        <f>Calculations!N43</f>
        <v>0</v>
      </c>
      <c r="M12" s="20">
        <f>Calculations!O43</f>
        <v>0</v>
      </c>
      <c r="N12" s="20">
        <f>Calculations!P43</f>
        <v>0</v>
      </c>
      <c r="O12" s="20">
        <f>Calculations!Q43</f>
        <v>0</v>
      </c>
      <c r="P12" s="20">
        <f>Calculations!R43</f>
        <v>0</v>
      </c>
      <c r="Q12" s="20">
        <f>Calculations!S43</f>
        <v>0</v>
      </c>
      <c r="R12" s="20">
        <f>Calculations!T43</f>
        <v>0</v>
      </c>
      <c r="S12" s="20">
        <f>Calculations!U43</f>
        <v>0</v>
      </c>
      <c r="T12" s="20">
        <f>Calculations!V43</f>
        <v>0</v>
      </c>
      <c r="U12" s="20">
        <f>Calculations!W43</f>
        <v>0</v>
      </c>
      <c r="V12" s="20">
        <f>Calculations!X43</f>
        <v>0</v>
      </c>
      <c r="W12" s="20">
        <f>Calculations!Y43</f>
        <v>0</v>
      </c>
      <c r="X12" s="20">
        <f>Calculations!Z43</f>
        <v>0</v>
      </c>
      <c r="Y12" s="20">
        <f>Calculations!AA43</f>
        <v>0</v>
      </c>
      <c r="Z12" s="20">
        <f>Calculations!AB43</f>
        <v>0</v>
      </c>
      <c r="AA12" s="20">
        <f>Calculations!AC43</f>
        <v>0</v>
      </c>
      <c r="AB12" s="20">
        <f>Calculations!AD43</f>
        <v>0</v>
      </c>
      <c r="AC12" s="20">
        <f>Calculations!AE43</f>
        <v>0</v>
      </c>
      <c r="AD12" s="20">
        <f>Calculations!AF43</f>
        <v>0</v>
      </c>
      <c r="AE12" s="20">
        <f>Calculations!AG43</f>
        <v>0</v>
      </c>
      <c r="AF12" s="20">
        <f>Calculations!AH43</f>
        <v>0</v>
      </c>
    </row>
    <row r="13" spans="1:32" ht="14.25" customHeight="1" x14ac:dyDescent="0.25">
      <c r="A13" s="68" t="s">
        <v>412</v>
      </c>
      <c r="B13" s="20">
        <f>Calculations!D44</f>
        <v>0</v>
      </c>
      <c r="C13" s="20">
        <f>Calculations!E44</f>
        <v>0</v>
      </c>
      <c r="D13" s="20">
        <f>Calculations!F44</f>
        <v>0</v>
      </c>
      <c r="E13" s="20">
        <f>Calculations!G44</f>
        <v>0</v>
      </c>
      <c r="F13" s="20">
        <f>Calculations!H44</f>
        <v>0</v>
      </c>
      <c r="G13" s="20">
        <f>Calculations!I44</f>
        <v>0</v>
      </c>
      <c r="H13" s="20">
        <f>Calculations!J44</f>
        <v>0</v>
      </c>
      <c r="I13" s="20">
        <f>Calculations!K44</f>
        <v>0</v>
      </c>
      <c r="J13" s="20">
        <f>Calculations!L44</f>
        <v>0</v>
      </c>
      <c r="K13" s="20">
        <f>Calculations!M44</f>
        <v>0</v>
      </c>
      <c r="L13" s="20">
        <f>Calculations!N44</f>
        <v>0</v>
      </c>
      <c r="M13" s="20">
        <f>Calculations!O44</f>
        <v>0</v>
      </c>
      <c r="N13" s="20">
        <f>Calculations!P44</f>
        <v>0</v>
      </c>
      <c r="O13" s="20">
        <f>Calculations!Q44</f>
        <v>0</v>
      </c>
      <c r="P13" s="20">
        <f>Calculations!R44</f>
        <v>0</v>
      </c>
      <c r="Q13" s="20">
        <f>Calculations!S44</f>
        <v>0</v>
      </c>
      <c r="R13" s="20">
        <f>Calculations!T44</f>
        <v>0</v>
      </c>
      <c r="S13" s="20">
        <f>Calculations!U44</f>
        <v>0</v>
      </c>
      <c r="T13" s="20">
        <f>Calculations!V44</f>
        <v>0</v>
      </c>
      <c r="U13" s="20">
        <f>Calculations!W44</f>
        <v>0</v>
      </c>
      <c r="V13" s="20">
        <f>Calculations!X44</f>
        <v>0</v>
      </c>
      <c r="W13" s="20">
        <f>Calculations!Y44</f>
        <v>0</v>
      </c>
      <c r="X13" s="20">
        <f>Calculations!Z44</f>
        <v>0</v>
      </c>
      <c r="Y13" s="20">
        <f>Calculations!AA44</f>
        <v>0</v>
      </c>
      <c r="Z13" s="20">
        <f>Calculations!AB44</f>
        <v>0</v>
      </c>
      <c r="AA13" s="20">
        <f>Calculations!AC44</f>
        <v>0</v>
      </c>
      <c r="AB13" s="20">
        <f>Calculations!AD44</f>
        <v>0</v>
      </c>
      <c r="AC13" s="20">
        <f>Calculations!AE44</f>
        <v>0</v>
      </c>
      <c r="AD13" s="20">
        <f>Calculations!AF44</f>
        <v>0</v>
      </c>
      <c r="AE13" s="20">
        <f>Calculations!AG44</f>
        <v>0</v>
      </c>
      <c r="AF13" s="20">
        <f>Calculations!AH44</f>
        <v>0</v>
      </c>
    </row>
    <row r="14" spans="1:32" ht="14.25" customHeight="1" x14ac:dyDescent="0.25">
      <c r="A14" s="68" t="s">
        <v>413</v>
      </c>
      <c r="B14" s="20">
        <f>Calculations!D45</f>
        <v>0</v>
      </c>
      <c r="C14" s="20">
        <f>Calculations!E45</f>
        <v>0</v>
      </c>
      <c r="D14" s="20">
        <f>Calculations!F45</f>
        <v>0</v>
      </c>
      <c r="E14" s="20">
        <f>Calculations!G45</f>
        <v>0</v>
      </c>
      <c r="F14" s="20">
        <f>Calculations!H45</f>
        <v>0</v>
      </c>
      <c r="G14" s="20">
        <f>Calculations!I45</f>
        <v>0</v>
      </c>
      <c r="H14" s="20">
        <f>Calculations!J45</f>
        <v>0</v>
      </c>
      <c r="I14" s="20">
        <f>Calculations!K45</f>
        <v>0</v>
      </c>
      <c r="J14" s="20">
        <f>Calculations!L45</f>
        <v>0</v>
      </c>
      <c r="K14" s="20">
        <f>Calculations!M45</f>
        <v>0</v>
      </c>
      <c r="L14" s="20">
        <f>Calculations!N45</f>
        <v>0</v>
      </c>
      <c r="M14" s="20">
        <f>Calculations!O45</f>
        <v>0</v>
      </c>
      <c r="N14" s="20">
        <f>Calculations!P45</f>
        <v>0</v>
      </c>
      <c r="O14" s="20">
        <f>Calculations!Q45</f>
        <v>0</v>
      </c>
      <c r="P14" s="20">
        <f>Calculations!R45</f>
        <v>0</v>
      </c>
      <c r="Q14" s="20">
        <f>Calculations!S45</f>
        <v>0</v>
      </c>
      <c r="R14" s="20">
        <f>Calculations!T45</f>
        <v>0</v>
      </c>
      <c r="S14" s="20">
        <f>Calculations!U45</f>
        <v>0</v>
      </c>
      <c r="T14" s="20">
        <f>Calculations!V45</f>
        <v>0</v>
      </c>
      <c r="U14" s="20">
        <f>Calculations!W45</f>
        <v>0</v>
      </c>
      <c r="V14" s="20">
        <f>Calculations!X45</f>
        <v>0</v>
      </c>
      <c r="W14" s="20">
        <f>Calculations!Y45</f>
        <v>0</v>
      </c>
      <c r="X14" s="20">
        <f>Calculations!Z45</f>
        <v>0</v>
      </c>
      <c r="Y14" s="20">
        <f>Calculations!AA45</f>
        <v>0</v>
      </c>
      <c r="Z14" s="20">
        <f>Calculations!AB45</f>
        <v>0</v>
      </c>
      <c r="AA14" s="20">
        <f>Calculations!AC45</f>
        <v>0</v>
      </c>
      <c r="AB14" s="20">
        <f>Calculations!AD45</f>
        <v>0</v>
      </c>
      <c r="AC14" s="20">
        <f>Calculations!AE45</f>
        <v>0</v>
      </c>
      <c r="AD14" s="20">
        <f>Calculations!AF45</f>
        <v>0</v>
      </c>
      <c r="AE14" s="20">
        <f>Calculations!AG45</f>
        <v>0</v>
      </c>
      <c r="AF14" s="20">
        <f>Calculations!AH45</f>
        <v>0</v>
      </c>
    </row>
    <row r="15" spans="1:32" ht="14.25" customHeight="1" x14ac:dyDescent="0.25">
      <c r="A15" s="68" t="s">
        <v>414</v>
      </c>
      <c r="B15" s="20">
        <f>Calculations!D46</f>
        <v>0</v>
      </c>
      <c r="C15" s="20">
        <f>Calculations!E46</f>
        <v>0</v>
      </c>
      <c r="D15" s="20">
        <f>Calculations!F46</f>
        <v>0</v>
      </c>
      <c r="E15" s="20">
        <f>Calculations!G46</f>
        <v>0</v>
      </c>
      <c r="F15" s="20">
        <f>Calculations!H46</f>
        <v>0</v>
      </c>
      <c r="G15" s="20">
        <f>Calculations!I46</f>
        <v>0</v>
      </c>
      <c r="H15" s="20">
        <f>Calculations!J46</f>
        <v>0</v>
      </c>
      <c r="I15" s="20">
        <f>Calculations!K46</f>
        <v>0</v>
      </c>
      <c r="J15" s="20">
        <f>Calculations!L46</f>
        <v>0</v>
      </c>
      <c r="K15" s="20">
        <f>Calculations!M46</f>
        <v>0</v>
      </c>
      <c r="L15" s="20">
        <f>Calculations!N46</f>
        <v>0</v>
      </c>
      <c r="M15" s="20">
        <f>Calculations!O46</f>
        <v>0</v>
      </c>
      <c r="N15" s="20">
        <f>Calculations!P46</f>
        <v>0</v>
      </c>
      <c r="O15" s="20">
        <f>Calculations!Q46</f>
        <v>0</v>
      </c>
      <c r="P15" s="20">
        <f>Calculations!R46</f>
        <v>0</v>
      </c>
      <c r="Q15" s="20">
        <f>Calculations!S46</f>
        <v>0</v>
      </c>
      <c r="R15" s="20">
        <f>Calculations!T46</f>
        <v>0</v>
      </c>
      <c r="S15" s="20">
        <f>Calculations!U46</f>
        <v>0</v>
      </c>
      <c r="T15" s="20">
        <f>Calculations!V46</f>
        <v>0</v>
      </c>
      <c r="U15" s="20">
        <f>Calculations!W46</f>
        <v>0</v>
      </c>
      <c r="V15" s="20">
        <f>Calculations!X46</f>
        <v>0</v>
      </c>
      <c r="W15" s="20">
        <f>Calculations!Y46</f>
        <v>0</v>
      </c>
      <c r="X15" s="20">
        <f>Calculations!Z46</f>
        <v>0</v>
      </c>
      <c r="Y15" s="20">
        <f>Calculations!AA46</f>
        <v>0</v>
      </c>
      <c r="Z15" s="20">
        <f>Calculations!AB46</f>
        <v>0</v>
      </c>
      <c r="AA15" s="20">
        <f>Calculations!AC46</f>
        <v>0</v>
      </c>
      <c r="AB15" s="20">
        <f>Calculations!AD46</f>
        <v>0</v>
      </c>
      <c r="AC15" s="20">
        <f>Calculations!AE46</f>
        <v>0</v>
      </c>
      <c r="AD15" s="20">
        <f>Calculations!AF46</f>
        <v>0</v>
      </c>
      <c r="AE15" s="20">
        <f>Calculations!AG46</f>
        <v>0</v>
      </c>
      <c r="AF15" s="20">
        <f>Calculations!AH46</f>
        <v>0</v>
      </c>
    </row>
    <row r="16" spans="1:32" ht="14.25" customHeight="1" x14ac:dyDescent="0.25">
      <c r="A16" s="68" t="s">
        <v>415</v>
      </c>
      <c r="B16" s="20">
        <f>Calculations!D47</f>
        <v>0</v>
      </c>
      <c r="C16" s="20">
        <f>Calculations!E47</f>
        <v>0</v>
      </c>
      <c r="D16" s="20">
        <f>Calculations!F47</f>
        <v>0</v>
      </c>
      <c r="E16" s="20">
        <f>Calculations!G47</f>
        <v>0</v>
      </c>
      <c r="F16" s="20">
        <f>Calculations!H47</f>
        <v>0</v>
      </c>
      <c r="G16" s="20">
        <f>Calculations!I47</f>
        <v>0</v>
      </c>
      <c r="H16" s="20">
        <f>Calculations!J47</f>
        <v>0</v>
      </c>
      <c r="I16" s="20">
        <f>Calculations!K47</f>
        <v>0</v>
      </c>
      <c r="J16" s="20">
        <f>Calculations!L47</f>
        <v>0</v>
      </c>
      <c r="K16" s="20">
        <f>Calculations!M47</f>
        <v>0</v>
      </c>
      <c r="L16" s="20">
        <f>Calculations!N47</f>
        <v>0</v>
      </c>
      <c r="M16" s="20">
        <f>Calculations!O47</f>
        <v>0</v>
      </c>
      <c r="N16" s="20">
        <f>Calculations!P47</f>
        <v>0</v>
      </c>
      <c r="O16" s="20">
        <f>Calculations!Q47</f>
        <v>0</v>
      </c>
      <c r="P16" s="20">
        <f>Calculations!R47</f>
        <v>0</v>
      </c>
      <c r="Q16" s="20">
        <f>Calculations!S47</f>
        <v>0</v>
      </c>
      <c r="R16" s="20">
        <f>Calculations!T47</f>
        <v>0</v>
      </c>
      <c r="S16" s="20">
        <f>Calculations!U47</f>
        <v>0</v>
      </c>
      <c r="T16" s="20">
        <f>Calculations!V47</f>
        <v>0</v>
      </c>
      <c r="U16" s="20">
        <f>Calculations!W47</f>
        <v>0</v>
      </c>
      <c r="V16" s="20">
        <f>Calculations!X47</f>
        <v>0</v>
      </c>
      <c r="W16" s="20">
        <f>Calculations!Y47</f>
        <v>0</v>
      </c>
      <c r="X16" s="20">
        <f>Calculations!Z47</f>
        <v>0</v>
      </c>
      <c r="Y16" s="20">
        <f>Calculations!AA47</f>
        <v>0</v>
      </c>
      <c r="Z16" s="20">
        <f>Calculations!AB47</f>
        <v>0</v>
      </c>
      <c r="AA16" s="20">
        <f>Calculations!AC47</f>
        <v>0</v>
      </c>
      <c r="AB16" s="20">
        <f>Calculations!AD47</f>
        <v>0</v>
      </c>
      <c r="AC16" s="20">
        <f>Calculations!AE47</f>
        <v>0</v>
      </c>
      <c r="AD16" s="20">
        <f>Calculations!AF47</f>
        <v>0</v>
      </c>
      <c r="AE16" s="20">
        <f>Calculations!AG47</f>
        <v>0</v>
      </c>
      <c r="AF16" s="20">
        <f>Calculations!AH47</f>
        <v>0</v>
      </c>
    </row>
    <row r="17" spans="1:32" ht="14.25" customHeight="1" x14ac:dyDescent="0.25">
      <c r="A17" s="68" t="s">
        <v>416</v>
      </c>
      <c r="B17" s="20">
        <f>Calculations!D48</f>
        <v>0</v>
      </c>
      <c r="C17" s="20">
        <f>Calculations!E48</f>
        <v>0</v>
      </c>
      <c r="D17" s="20">
        <f>Calculations!F48</f>
        <v>0</v>
      </c>
      <c r="E17" s="20">
        <f>Calculations!G48</f>
        <v>0</v>
      </c>
      <c r="F17" s="20">
        <f>Calculations!H48</f>
        <v>0</v>
      </c>
      <c r="G17" s="20">
        <f>Calculations!I48</f>
        <v>0</v>
      </c>
      <c r="H17" s="20">
        <f>Calculations!J48</f>
        <v>0</v>
      </c>
      <c r="I17" s="20">
        <f>Calculations!K48</f>
        <v>0</v>
      </c>
      <c r="J17" s="20">
        <f>Calculations!L48</f>
        <v>0</v>
      </c>
      <c r="K17" s="20">
        <f>Calculations!M48</f>
        <v>0</v>
      </c>
      <c r="L17" s="20">
        <f>Calculations!N48</f>
        <v>0</v>
      </c>
      <c r="M17" s="20">
        <f>Calculations!O48</f>
        <v>0</v>
      </c>
      <c r="N17" s="20">
        <f>Calculations!P48</f>
        <v>0</v>
      </c>
      <c r="O17" s="20">
        <f>Calculations!Q48</f>
        <v>0</v>
      </c>
      <c r="P17" s="20">
        <f>Calculations!R48</f>
        <v>0</v>
      </c>
      <c r="Q17" s="20">
        <f>Calculations!S48</f>
        <v>0</v>
      </c>
      <c r="R17" s="20">
        <f>Calculations!T48</f>
        <v>0</v>
      </c>
      <c r="S17" s="20">
        <f>Calculations!U48</f>
        <v>0</v>
      </c>
      <c r="T17" s="20">
        <f>Calculations!V48</f>
        <v>0</v>
      </c>
      <c r="U17" s="20">
        <f>Calculations!W48</f>
        <v>0</v>
      </c>
      <c r="V17" s="20">
        <f>Calculations!X48</f>
        <v>0</v>
      </c>
      <c r="W17" s="20">
        <f>Calculations!Y48</f>
        <v>0</v>
      </c>
      <c r="X17" s="20">
        <f>Calculations!Z48</f>
        <v>0</v>
      </c>
      <c r="Y17" s="20">
        <f>Calculations!AA48</f>
        <v>0</v>
      </c>
      <c r="Z17" s="20">
        <f>Calculations!AB48</f>
        <v>0</v>
      </c>
      <c r="AA17" s="20">
        <f>Calculations!AC48</f>
        <v>0</v>
      </c>
      <c r="AB17" s="20">
        <f>Calculations!AD48</f>
        <v>0</v>
      </c>
      <c r="AC17" s="20">
        <f>Calculations!AE48</f>
        <v>0</v>
      </c>
      <c r="AD17" s="20">
        <f>Calculations!AF48</f>
        <v>0</v>
      </c>
      <c r="AE17" s="20">
        <f>Calculations!AG48</f>
        <v>0</v>
      </c>
      <c r="AF17" s="20">
        <f>Calculations!AH48</f>
        <v>0</v>
      </c>
    </row>
    <row r="18" spans="1:32" ht="14.25" customHeight="1" x14ac:dyDescent="0.25">
      <c r="A18" s="68" t="s">
        <v>417</v>
      </c>
      <c r="B18" s="20">
        <f>Calculations!D49</f>
        <v>0</v>
      </c>
      <c r="C18" s="20">
        <f>Calculations!E49</f>
        <v>0</v>
      </c>
      <c r="D18" s="20">
        <f>Calculations!F49</f>
        <v>0</v>
      </c>
      <c r="E18" s="20">
        <f>Calculations!G49</f>
        <v>0</v>
      </c>
      <c r="F18" s="20">
        <f>Calculations!H49</f>
        <v>0</v>
      </c>
      <c r="G18" s="20">
        <f>Calculations!I49</f>
        <v>0</v>
      </c>
      <c r="H18" s="20">
        <f>Calculations!J49</f>
        <v>0</v>
      </c>
      <c r="I18" s="20">
        <f>Calculations!K49</f>
        <v>0</v>
      </c>
      <c r="J18" s="20">
        <f>Calculations!L49</f>
        <v>0</v>
      </c>
      <c r="K18" s="20">
        <f>Calculations!M49</f>
        <v>0</v>
      </c>
      <c r="L18" s="20">
        <f>Calculations!N49</f>
        <v>0</v>
      </c>
      <c r="M18" s="20">
        <f>Calculations!O49</f>
        <v>0</v>
      </c>
      <c r="N18" s="20">
        <f>Calculations!P49</f>
        <v>0</v>
      </c>
      <c r="O18" s="20">
        <f>Calculations!Q49</f>
        <v>0</v>
      </c>
      <c r="P18" s="20">
        <f>Calculations!R49</f>
        <v>0</v>
      </c>
      <c r="Q18" s="20">
        <f>Calculations!S49</f>
        <v>0</v>
      </c>
      <c r="R18" s="20">
        <f>Calculations!T49</f>
        <v>0</v>
      </c>
      <c r="S18" s="20">
        <f>Calculations!U49</f>
        <v>0</v>
      </c>
      <c r="T18" s="20">
        <f>Calculations!V49</f>
        <v>0</v>
      </c>
      <c r="U18" s="20">
        <f>Calculations!W49</f>
        <v>0</v>
      </c>
      <c r="V18" s="20">
        <f>Calculations!X49</f>
        <v>0</v>
      </c>
      <c r="W18" s="20">
        <f>Calculations!Y49</f>
        <v>0</v>
      </c>
      <c r="X18" s="20">
        <f>Calculations!Z49</f>
        <v>0</v>
      </c>
      <c r="Y18" s="20">
        <f>Calculations!AA49</f>
        <v>0</v>
      </c>
      <c r="Z18" s="20">
        <f>Calculations!AB49</f>
        <v>0</v>
      </c>
      <c r="AA18" s="20">
        <f>Calculations!AC49</f>
        <v>0</v>
      </c>
      <c r="AB18" s="20">
        <f>Calculations!AD49</f>
        <v>0</v>
      </c>
      <c r="AC18" s="20">
        <f>Calculations!AE49</f>
        <v>0</v>
      </c>
      <c r="AD18" s="20">
        <f>Calculations!AF49</f>
        <v>0</v>
      </c>
      <c r="AE18" s="20">
        <f>Calculations!AG49</f>
        <v>0</v>
      </c>
      <c r="AF18" s="20">
        <f>Calculations!AH49</f>
        <v>0</v>
      </c>
    </row>
    <row r="19" spans="1:32" ht="14.25" customHeight="1" x14ac:dyDescent="0.25">
      <c r="A19" s="68" t="s">
        <v>543</v>
      </c>
      <c r="B19" s="20">
        <f>Calculations!D50</f>
        <v>0</v>
      </c>
      <c r="C19" s="20">
        <f>Calculations!E50</f>
        <v>0</v>
      </c>
      <c r="D19" s="20">
        <f>Calculations!F50</f>
        <v>0</v>
      </c>
      <c r="E19" s="20">
        <f>Calculations!G50</f>
        <v>0</v>
      </c>
      <c r="F19" s="20">
        <f>Calculations!H50</f>
        <v>0</v>
      </c>
      <c r="G19" s="20">
        <f>Calculations!I50</f>
        <v>0</v>
      </c>
      <c r="H19" s="20">
        <f>Calculations!J50</f>
        <v>0</v>
      </c>
      <c r="I19" s="20">
        <f>Calculations!K50</f>
        <v>0</v>
      </c>
      <c r="J19" s="20">
        <f>Calculations!L50</f>
        <v>0</v>
      </c>
      <c r="K19" s="20">
        <f>Calculations!M50</f>
        <v>0</v>
      </c>
      <c r="L19" s="20">
        <f>Calculations!N50</f>
        <v>0</v>
      </c>
      <c r="M19" s="20">
        <f>Calculations!O50</f>
        <v>0</v>
      </c>
      <c r="N19" s="20">
        <f>Calculations!P50</f>
        <v>0</v>
      </c>
      <c r="O19" s="20">
        <f>Calculations!Q50</f>
        <v>0</v>
      </c>
      <c r="P19" s="20">
        <f>Calculations!R50</f>
        <v>0</v>
      </c>
      <c r="Q19" s="20">
        <f>Calculations!S50</f>
        <v>0</v>
      </c>
      <c r="R19" s="20">
        <f>Calculations!T50</f>
        <v>0</v>
      </c>
      <c r="S19" s="20">
        <f>Calculations!U50</f>
        <v>0</v>
      </c>
      <c r="T19" s="20">
        <f>Calculations!V50</f>
        <v>0</v>
      </c>
      <c r="U19" s="20">
        <f>Calculations!W50</f>
        <v>0</v>
      </c>
      <c r="V19" s="20">
        <f>Calculations!X50</f>
        <v>0</v>
      </c>
      <c r="W19" s="20">
        <f>Calculations!Y50</f>
        <v>0</v>
      </c>
      <c r="X19" s="20">
        <f>Calculations!Z50</f>
        <v>0</v>
      </c>
      <c r="Y19" s="20">
        <f>Calculations!AA50</f>
        <v>0</v>
      </c>
      <c r="Z19" s="20">
        <f>Calculations!AB50</f>
        <v>0</v>
      </c>
      <c r="AA19" s="20">
        <f>Calculations!AC50</f>
        <v>0</v>
      </c>
      <c r="AB19" s="20">
        <f>Calculations!AD50</f>
        <v>0</v>
      </c>
      <c r="AC19" s="20">
        <f>Calculations!AE50</f>
        <v>0</v>
      </c>
      <c r="AD19" s="20">
        <f>Calculations!AF50</f>
        <v>0</v>
      </c>
      <c r="AE19" s="20">
        <f>Calculations!AG50</f>
        <v>0</v>
      </c>
      <c r="AF19" s="20">
        <f>Calculations!AH50</f>
        <v>0</v>
      </c>
    </row>
    <row r="20" spans="1:32" ht="14.25" customHeight="1" x14ac:dyDescent="0.25">
      <c r="A20" s="68" t="s">
        <v>544</v>
      </c>
      <c r="B20" s="20">
        <f>Calculations!D51</f>
        <v>0</v>
      </c>
      <c r="C20" s="20">
        <f>Calculations!E51</f>
        <v>0</v>
      </c>
      <c r="D20" s="20">
        <f>Calculations!F51</f>
        <v>0</v>
      </c>
      <c r="E20" s="20">
        <f>Calculations!G51</f>
        <v>0</v>
      </c>
      <c r="F20" s="20">
        <f>Calculations!H51</f>
        <v>0</v>
      </c>
      <c r="G20" s="20">
        <f>Calculations!I51</f>
        <v>0</v>
      </c>
      <c r="H20" s="20">
        <f>Calculations!J51</f>
        <v>0</v>
      </c>
      <c r="I20" s="20">
        <f>Calculations!K51</f>
        <v>0</v>
      </c>
      <c r="J20" s="20">
        <f>Calculations!L51</f>
        <v>0</v>
      </c>
      <c r="K20" s="20">
        <f>Calculations!M51</f>
        <v>0</v>
      </c>
      <c r="L20" s="20">
        <f>Calculations!N51</f>
        <v>0</v>
      </c>
      <c r="M20" s="20">
        <f>Calculations!O51</f>
        <v>0</v>
      </c>
      <c r="N20" s="20">
        <f>Calculations!P51</f>
        <v>0</v>
      </c>
      <c r="O20" s="20">
        <f>Calculations!Q51</f>
        <v>0</v>
      </c>
      <c r="P20" s="20">
        <f>Calculations!R51</f>
        <v>0</v>
      </c>
      <c r="Q20" s="20">
        <f>Calculations!S51</f>
        <v>0</v>
      </c>
      <c r="R20" s="20">
        <f>Calculations!T51</f>
        <v>0</v>
      </c>
      <c r="S20" s="20">
        <f>Calculations!U51</f>
        <v>0</v>
      </c>
      <c r="T20" s="20">
        <f>Calculations!V51</f>
        <v>0</v>
      </c>
      <c r="U20" s="20">
        <f>Calculations!W51</f>
        <v>0</v>
      </c>
      <c r="V20" s="20">
        <f>Calculations!X51</f>
        <v>0</v>
      </c>
      <c r="W20" s="20">
        <f>Calculations!Y51</f>
        <v>0</v>
      </c>
      <c r="X20" s="20">
        <f>Calculations!Z51</f>
        <v>0</v>
      </c>
      <c r="Y20" s="20">
        <f>Calculations!AA51</f>
        <v>0</v>
      </c>
      <c r="Z20" s="20">
        <f>Calculations!AB51</f>
        <v>0</v>
      </c>
      <c r="AA20" s="20">
        <f>Calculations!AC51</f>
        <v>0</v>
      </c>
      <c r="AB20" s="20">
        <f>Calculations!AD51</f>
        <v>0</v>
      </c>
      <c r="AC20" s="20">
        <f>Calculations!AE51</f>
        <v>0</v>
      </c>
      <c r="AD20" s="20">
        <f>Calculations!AF51</f>
        <v>0</v>
      </c>
      <c r="AE20" s="20">
        <f>Calculations!AG51</f>
        <v>0</v>
      </c>
      <c r="AF20" s="20">
        <f>Calculations!AH51</f>
        <v>0</v>
      </c>
    </row>
    <row r="21" spans="1:32" ht="14.25" customHeight="1" x14ac:dyDescent="0.25">
      <c r="A21" s="68" t="s">
        <v>545</v>
      </c>
      <c r="B21" s="20">
        <f>Calculations!D52</f>
        <v>0</v>
      </c>
      <c r="C21" s="20">
        <f>Calculations!E52</f>
        <v>0</v>
      </c>
      <c r="D21" s="20">
        <f>Calculations!F52</f>
        <v>0</v>
      </c>
      <c r="E21" s="20">
        <f>Calculations!G52</f>
        <v>0</v>
      </c>
      <c r="F21" s="20">
        <f>Calculations!H52</f>
        <v>0</v>
      </c>
      <c r="G21" s="20">
        <f>Calculations!I52</f>
        <v>0</v>
      </c>
      <c r="H21" s="20">
        <f>Calculations!J52</f>
        <v>0</v>
      </c>
      <c r="I21" s="20">
        <f>Calculations!K52</f>
        <v>0</v>
      </c>
      <c r="J21" s="20">
        <f>Calculations!L52</f>
        <v>0</v>
      </c>
      <c r="K21" s="20">
        <f>Calculations!M52</f>
        <v>0</v>
      </c>
      <c r="L21" s="20">
        <f>Calculations!N52</f>
        <v>0</v>
      </c>
      <c r="M21" s="20">
        <f>Calculations!O52</f>
        <v>0</v>
      </c>
      <c r="N21" s="20">
        <f>Calculations!P52</f>
        <v>0</v>
      </c>
      <c r="O21" s="20">
        <f>Calculations!Q52</f>
        <v>0</v>
      </c>
      <c r="P21" s="20">
        <f>Calculations!R52</f>
        <v>0</v>
      </c>
      <c r="Q21" s="20">
        <f>Calculations!S52</f>
        <v>0</v>
      </c>
      <c r="R21" s="20">
        <f>Calculations!T52</f>
        <v>0</v>
      </c>
      <c r="S21" s="20">
        <f>Calculations!U52</f>
        <v>0</v>
      </c>
      <c r="T21" s="20">
        <f>Calculations!V52</f>
        <v>0</v>
      </c>
      <c r="U21" s="20">
        <f>Calculations!W52</f>
        <v>0</v>
      </c>
      <c r="V21" s="20">
        <f>Calculations!X52</f>
        <v>0</v>
      </c>
      <c r="W21" s="20">
        <f>Calculations!Y52</f>
        <v>0</v>
      </c>
      <c r="X21" s="20">
        <f>Calculations!Z52</f>
        <v>0</v>
      </c>
      <c r="Y21" s="20">
        <f>Calculations!AA52</f>
        <v>0</v>
      </c>
      <c r="Z21" s="20">
        <f>Calculations!AB52</f>
        <v>0</v>
      </c>
      <c r="AA21" s="20">
        <f>Calculations!AC52</f>
        <v>0</v>
      </c>
      <c r="AB21" s="20">
        <f>Calculations!AD52</f>
        <v>0</v>
      </c>
      <c r="AC21" s="20">
        <f>Calculations!AE52</f>
        <v>0</v>
      </c>
      <c r="AD21" s="20">
        <f>Calculations!AF52</f>
        <v>0</v>
      </c>
      <c r="AE21" s="20">
        <f>Calculations!AG52</f>
        <v>0</v>
      </c>
      <c r="AF21" s="20">
        <f>Calculations!AH52</f>
        <v>0</v>
      </c>
    </row>
    <row r="22" spans="1:32" ht="14.25" customHeight="1" x14ac:dyDescent="0.25">
      <c r="A22" s="68" t="s">
        <v>546</v>
      </c>
      <c r="B22" s="20">
        <f>Calculations!D53</f>
        <v>0</v>
      </c>
      <c r="C22" s="20">
        <f>Calculations!E53</f>
        <v>0</v>
      </c>
      <c r="D22" s="20">
        <f>Calculations!F53</f>
        <v>0</v>
      </c>
      <c r="E22" s="20">
        <f>Calculations!G53</f>
        <v>0</v>
      </c>
      <c r="F22" s="20">
        <f>Calculations!H53</f>
        <v>0</v>
      </c>
      <c r="G22" s="20">
        <f>Calculations!I53</f>
        <v>0</v>
      </c>
      <c r="H22" s="20">
        <f>Calculations!J53</f>
        <v>0</v>
      </c>
      <c r="I22" s="20">
        <f>Calculations!K53</f>
        <v>0</v>
      </c>
      <c r="J22" s="20">
        <f>Calculations!L53</f>
        <v>0</v>
      </c>
      <c r="K22" s="20">
        <f>Calculations!M53</f>
        <v>0</v>
      </c>
      <c r="L22" s="20">
        <f>Calculations!N53</f>
        <v>0</v>
      </c>
      <c r="M22" s="20">
        <f>Calculations!O53</f>
        <v>0</v>
      </c>
      <c r="N22" s="20">
        <f>Calculations!P53</f>
        <v>0</v>
      </c>
      <c r="O22" s="20">
        <f>Calculations!Q53</f>
        <v>0</v>
      </c>
      <c r="P22" s="20">
        <f>Calculations!R53</f>
        <v>0</v>
      </c>
      <c r="Q22" s="20">
        <f>Calculations!S53</f>
        <v>0</v>
      </c>
      <c r="R22" s="20">
        <f>Calculations!T53</f>
        <v>0</v>
      </c>
      <c r="S22" s="20">
        <f>Calculations!U53</f>
        <v>0</v>
      </c>
      <c r="T22" s="20">
        <f>Calculations!V53</f>
        <v>0</v>
      </c>
      <c r="U22" s="20">
        <f>Calculations!W53</f>
        <v>0</v>
      </c>
      <c r="V22" s="20">
        <f>Calculations!X53</f>
        <v>0</v>
      </c>
      <c r="W22" s="20">
        <f>Calculations!Y53</f>
        <v>0</v>
      </c>
      <c r="X22" s="20">
        <f>Calculations!Z53</f>
        <v>0</v>
      </c>
      <c r="Y22" s="20">
        <f>Calculations!AA53</f>
        <v>0</v>
      </c>
      <c r="Z22" s="20">
        <f>Calculations!AB53</f>
        <v>0</v>
      </c>
      <c r="AA22" s="20">
        <f>Calculations!AC53</f>
        <v>0</v>
      </c>
      <c r="AB22" s="20">
        <f>Calculations!AD53</f>
        <v>0</v>
      </c>
      <c r="AC22" s="20">
        <f>Calculations!AE53</f>
        <v>0</v>
      </c>
      <c r="AD22" s="20">
        <f>Calculations!AF53</f>
        <v>0</v>
      </c>
      <c r="AE22" s="20">
        <f>Calculations!AG53</f>
        <v>0</v>
      </c>
      <c r="AF22" s="20">
        <f>Calculations!AH53</f>
        <v>0</v>
      </c>
    </row>
    <row r="23" spans="1:32" ht="14.25" customHeight="1" x14ac:dyDescent="0.25">
      <c r="A23" s="68" t="s">
        <v>547</v>
      </c>
      <c r="B23" s="20">
        <f>Calculations!D54</f>
        <v>0</v>
      </c>
      <c r="C23" s="20">
        <f>Calculations!E54</f>
        <v>0</v>
      </c>
      <c r="D23" s="20">
        <f>Calculations!F54</f>
        <v>0</v>
      </c>
      <c r="E23" s="20">
        <f>Calculations!G54</f>
        <v>0</v>
      </c>
      <c r="F23" s="20">
        <f>Calculations!H54</f>
        <v>0</v>
      </c>
      <c r="G23" s="20">
        <f>Calculations!I54</f>
        <v>0</v>
      </c>
      <c r="H23" s="20">
        <f>Calculations!J54</f>
        <v>0</v>
      </c>
      <c r="I23" s="20">
        <f>Calculations!K54</f>
        <v>0</v>
      </c>
      <c r="J23" s="20">
        <f>Calculations!L54</f>
        <v>0</v>
      </c>
      <c r="K23" s="20">
        <f>Calculations!M54</f>
        <v>0</v>
      </c>
      <c r="L23" s="20">
        <f>Calculations!N54</f>
        <v>0</v>
      </c>
      <c r="M23" s="20">
        <f>Calculations!O54</f>
        <v>0</v>
      </c>
      <c r="N23" s="20">
        <f>Calculations!P54</f>
        <v>0</v>
      </c>
      <c r="O23" s="20">
        <f>Calculations!Q54</f>
        <v>0</v>
      </c>
      <c r="P23" s="20">
        <f>Calculations!R54</f>
        <v>0</v>
      </c>
      <c r="Q23" s="20">
        <f>Calculations!S54</f>
        <v>0</v>
      </c>
      <c r="R23" s="20">
        <f>Calculations!T54</f>
        <v>0</v>
      </c>
      <c r="S23" s="20">
        <f>Calculations!U54</f>
        <v>0</v>
      </c>
      <c r="T23" s="20">
        <f>Calculations!V54</f>
        <v>0</v>
      </c>
      <c r="U23" s="20">
        <f>Calculations!W54</f>
        <v>0</v>
      </c>
      <c r="V23" s="20">
        <f>Calculations!X54</f>
        <v>0</v>
      </c>
      <c r="W23" s="20">
        <f>Calculations!Y54</f>
        <v>0</v>
      </c>
      <c r="X23" s="20">
        <f>Calculations!Z54</f>
        <v>0</v>
      </c>
      <c r="Y23" s="20">
        <f>Calculations!AA54</f>
        <v>0</v>
      </c>
      <c r="Z23" s="20">
        <f>Calculations!AB54</f>
        <v>0</v>
      </c>
      <c r="AA23" s="20">
        <f>Calculations!AC54</f>
        <v>0</v>
      </c>
      <c r="AB23" s="20">
        <f>Calculations!AD54</f>
        <v>0</v>
      </c>
      <c r="AC23" s="20">
        <f>Calculations!AE54</f>
        <v>0</v>
      </c>
      <c r="AD23" s="20">
        <f>Calculations!AF54</f>
        <v>0</v>
      </c>
      <c r="AE23" s="20">
        <f>Calculations!AG54</f>
        <v>0</v>
      </c>
      <c r="AF23" s="20">
        <f>Calculations!AH54</f>
        <v>0</v>
      </c>
    </row>
    <row r="24" spans="1:32" ht="14.25" customHeight="1" x14ac:dyDescent="0.25">
      <c r="A24" s="68" t="s">
        <v>548</v>
      </c>
      <c r="B24" s="20">
        <f>Calculations!D55</f>
        <v>0</v>
      </c>
      <c r="C24" s="20">
        <f>Calculations!E55</f>
        <v>0</v>
      </c>
      <c r="D24" s="20">
        <f>Calculations!F55</f>
        <v>0</v>
      </c>
      <c r="E24" s="20">
        <f>Calculations!G55</f>
        <v>0</v>
      </c>
      <c r="F24" s="20">
        <f>Calculations!H55</f>
        <v>0</v>
      </c>
      <c r="G24" s="20">
        <f>Calculations!I55</f>
        <v>0</v>
      </c>
      <c r="H24" s="20">
        <f>Calculations!J55</f>
        <v>0</v>
      </c>
      <c r="I24" s="20">
        <f>Calculations!K55</f>
        <v>0</v>
      </c>
      <c r="J24" s="20">
        <f>Calculations!L55</f>
        <v>0</v>
      </c>
      <c r="K24" s="20">
        <f>Calculations!M55</f>
        <v>0</v>
      </c>
      <c r="L24" s="20">
        <f>Calculations!N55</f>
        <v>0</v>
      </c>
      <c r="M24" s="20">
        <f>Calculations!O55</f>
        <v>0</v>
      </c>
      <c r="N24" s="20">
        <f>Calculations!P55</f>
        <v>0</v>
      </c>
      <c r="O24" s="20">
        <f>Calculations!Q55</f>
        <v>0</v>
      </c>
      <c r="P24" s="20">
        <f>Calculations!R55</f>
        <v>0</v>
      </c>
      <c r="Q24" s="20">
        <f>Calculations!S55</f>
        <v>0</v>
      </c>
      <c r="R24" s="20">
        <f>Calculations!T55</f>
        <v>0</v>
      </c>
      <c r="S24" s="20">
        <f>Calculations!U55</f>
        <v>0</v>
      </c>
      <c r="T24" s="20">
        <f>Calculations!V55</f>
        <v>0</v>
      </c>
      <c r="U24" s="20">
        <f>Calculations!W55</f>
        <v>0</v>
      </c>
      <c r="V24" s="20">
        <f>Calculations!X55</f>
        <v>0</v>
      </c>
      <c r="W24" s="20">
        <f>Calculations!Y55</f>
        <v>0</v>
      </c>
      <c r="X24" s="20">
        <f>Calculations!Z55</f>
        <v>0</v>
      </c>
      <c r="Y24" s="20">
        <f>Calculations!AA55</f>
        <v>0</v>
      </c>
      <c r="Z24" s="20">
        <f>Calculations!AB55</f>
        <v>0</v>
      </c>
      <c r="AA24" s="20">
        <f>Calculations!AC55</f>
        <v>0</v>
      </c>
      <c r="AB24" s="20">
        <f>Calculations!AD55</f>
        <v>0</v>
      </c>
      <c r="AC24" s="20">
        <f>Calculations!AE55</f>
        <v>0</v>
      </c>
      <c r="AD24" s="20">
        <f>Calculations!AF55</f>
        <v>0</v>
      </c>
      <c r="AE24" s="20">
        <f>Calculations!AG55</f>
        <v>0</v>
      </c>
      <c r="AF24" s="20">
        <f>Calculations!AH55</f>
        <v>0</v>
      </c>
    </row>
    <row r="25" spans="1:32" ht="14.25" customHeight="1" x14ac:dyDescent="0.25">
      <c r="A25" s="68" t="s">
        <v>549</v>
      </c>
      <c r="B25" s="20">
        <f>Calculations!D56</f>
        <v>0</v>
      </c>
      <c r="C25" s="20">
        <f>Calculations!E56</f>
        <v>0</v>
      </c>
      <c r="D25" s="20">
        <f>Calculations!F56</f>
        <v>0</v>
      </c>
      <c r="E25" s="20">
        <f>Calculations!G56</f>
        <v>0</v>
      </c>
      <c r="F25" s="20">
        <f>Calculations!H56</f>
        <v>0</v>
      </c>
      <c r="G25" s="20">
        <f>Calculations!I56</f>
        <v>0</v>
      </c>
      <c r="H25" s="20">
        <f>Calculations!J56</f>
        <v>0</v>
      </c>
      <c r="I25" s="20">
        <f>Calculations!K56</f>
        <v>0</v>
      </c>
      <c r="J25" s="20">
        <f>Calculations!L56</f>
        <v>0</v>
      </c>
      <c r="K25" s="20">
        <f>Calculations!M56</f>
        <v>0</v>
      </c>
      <c r="L25" s="20">
        <f>Calculations!N56</f>
        <v>0</v>
      </c>
      <c r="M25" s="20">
        <f>Calculations!O56</f>
        <v>0</v>
      </c>
      <c r="N25" s="20">
        <f>Calculations!P56</f>
        <v>0</v>
      </c>
      <c r="O25" s="20">
        <f>Calculations!Q56</f>
        <v>0</v>
      </c>
      <c r="P25" s="20">
        <f>Calculations!R56</f>
        <v>0</v>
      </c>
      <c r="Q25" s="20">
        <f>Calculations!S56</f>
        <v>0</v>
      </c>
      <c r="R25" s="20">
        <f>Calculations!T56</f>
        <v>0</v>
      </c>
      <c r="S25" s="20">
        <f>Calculations!U56</f>
        <v>0</v>
      </c>
      <c r="T25" s="20">
        <f>Calculations!V56</f>
        <v>0</v>
      </c>
      <c r="U25" s="20">
        <f>Calculations!W56</f>
        <v>0</v>
      </c>
      <c r="V25" s="20">
        <f>Calculations!X56</f>
        <v>0</v>
      </c>
      <c r="W25" s="20">
        <f>Calculations!Y56</f>
        <v>0</v>
      </c>
      <c r="X25" s="20">
        <f>Calculations!Z56</f>
        <v>0</v>
      </c>
      <c r="Y25" s="20">
        <f>Calculations!AA56</f>
        <v>0</v>
      </c>
      <c r="Z25" s="20">
        <f>Calculations!AB56</f>
        <v>0</v>
      </c>
      <c r="AA25" s="20">
        <f>Calculations!AC56</f>
        <v>0</v>
      </c>
      <c r="AB25" s="20">
        <f>Calculations!AD56</f>
        <v>0</v>
      </c>
      <c r="AC25" s="20">
        <f>Calculations!AE56</f>
        <v>0</v>
      </c>
      <c r="AD25" s="20">
        <f>Calculations!AF56</f>
        <v>0</v>
      </c>
      <c r="AE25" s="20">
        <f>Calculations!AG56</f>
        <v>0</v>
      </c>
      <c r="AF25" s="20">
        <f>Calculations!AH56</f>
        <v>0</v>
      </c>
    </row>
    <row r="26" spans="1:32" ht="14.2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ht="14.2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ht="14.2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ht="14.2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ht="14.2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ht="14.2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ht="14.2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ht="14.2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4.2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ht="14.2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ht="14.2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ht="14.2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ht="14.2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ht="14.2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ht="14.2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ht="14.2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ht="14.2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ht="14.2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ht="14.2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ht="14.2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ht="14.2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ht="14.2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ht="14.2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ht="14.2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ht="14.2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ht="14.2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ht="14.2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ht="14.2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ht="14.2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ht="14.2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ht="14.2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ht="14.2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ht="14.2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ht="14.2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ht="14.2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ht="14.2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ht="14.2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ht="14.2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ht="14.2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ht="14.2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ht="14.2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ht="14.2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ht="14.2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ht="14.2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ht="14.2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ht="14.2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ht="14.2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ht="14.2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ht="14.2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ht="14.2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ht="14.2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ht="14.2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4.2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4.2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ht="14.2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ht="14.2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ht="14.2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ht="14.2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ht="14.2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ht="14.2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4.2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ht="14.2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ht="14.2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ht="14.2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ht="14.2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ht="14.2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ht="14.2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ht="14.2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ht="14.2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ht="14.2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ht="14.2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4.2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ht="14.2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ht="14.2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ht="14.2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ht="14.2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ht="14.2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ht="14.2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ht="14.2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ht="14.2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ht="14.2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ht="14.2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4.2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ht="14.2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ht="14.2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ht="14.2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ht="14.2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ht="14.2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ht="14.2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ht="14.2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ht="14.2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ht="14.2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ht="14.2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4.2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4.2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4.2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4.2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4.2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4.2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4.2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4.2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4.2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4.2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4.2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4.2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4.2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4.2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4.2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4.2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4.2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4.2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4.2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4.2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4.2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4.2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4.2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4.2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4.2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4.2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4.2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4.2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4.2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4.2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4.2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4.2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4.2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4.2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4.2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4.2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4.2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4.2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4.2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4.2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4.2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4.2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4.2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4.2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4.2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4.2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4.2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4.2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4.2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4.2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4.2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4.2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4.2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4.2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4.2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4.2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4.2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4.2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4.2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4.2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4.2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4.2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4.2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4.2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4.2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4.2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4.2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4.2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4.2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4.2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4.2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4.2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4.2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4.2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4.2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4.2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4.2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4.2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4.2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4.2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4.2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4.2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4.2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4.2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4.2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4.2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4.2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4.2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4.2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4.2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4.2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4.2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4.2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4.2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4.2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4.2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4.2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4.2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4.2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4.2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4.2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4.2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4.2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4.2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4.2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4.2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4.2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4.2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4.2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4.2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4.2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4.2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4.2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4.2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4.2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4.2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4.2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4.2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4.2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4.2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4.2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4.2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4.2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4.2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4.2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4.2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4.2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4.2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4.2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4.2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4.2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4.2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4.2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4.2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4.2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4.2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4.2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4.2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4.2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4.2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4.2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4.2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4.2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4.2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4.2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4.2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4.2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4.2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4.2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4.2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4.2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4.2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4.2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4.2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4.2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4.2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4.2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4.2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4.2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4.2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4.2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4.2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4.2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4.2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4.2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4.2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4.2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4.2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4.2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4.2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4.2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4.2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4.2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4.2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4.2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4.2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4.2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4.2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4.2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4.2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4.2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4.2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4.2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4.2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4.2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4.2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4.2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4.2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4.2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4.2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4.2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4.2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4.2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4.2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4.2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4.2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4.2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4.2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4.2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4.2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4.2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4.2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4.2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4.2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4.2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4.2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4.2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4.2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4.2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4.2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4.2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4.2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4.2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4.2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4.2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4.2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4.2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4.2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4.2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4.2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4.2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4.2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4.2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4.2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4.2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4.2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4.2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4.2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4.2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4.2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4.2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4.2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4.2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4.2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4.2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4.2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4.2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4.2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4.2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4.2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4.2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4.2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4.2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4.2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4.2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4.2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4.2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4.2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4.2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4.2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4.2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4.2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4.2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4.2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4.2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4.2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4.2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4.2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4.2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4.2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4.2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4.2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4.2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4.2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4.2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4.2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4.2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4.2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4.2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4.2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4.2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4.2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4.2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4.2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4.2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4.2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4.2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4.2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4.2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4.2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4.2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4.2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4.2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4.2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4.2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4.2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4.2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4.2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4.2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4.2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4.2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4.2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4.2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4.2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4.2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4.2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4.2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4.2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4.2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4.2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4.2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4.2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4.2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4.2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4.2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4.2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4.2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4.2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4.2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4.2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4.2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4.2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4.2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4.2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4.2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4.2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4.2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4.2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4.2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4.2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4.2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4.2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4.2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4.2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4.2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4.2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4.2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4.2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4.2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4.2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4.2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4.2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4.2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4.2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4.2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4.2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4.2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4.2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4.2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4.2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4.2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4.2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4.2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4.2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4.2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4.2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4.2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4.2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4.2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4.2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4.2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4.2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4.2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4.2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4.2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4.2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4.2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4.2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4.2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4.2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4.2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4.2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4.2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4.2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4.2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4.2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4.2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4.2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4.2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4.2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4.2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4.2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4.2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4.2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4.2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4.2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4.2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4.2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4.2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4.2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4.2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4.2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4.2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4.2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4.2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4.2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4.2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4.2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4.2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4.2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4.2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4.2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4.2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4.2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4.2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4.2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4.2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4.2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4.2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4.2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4.2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4.2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4.2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4.2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4.2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4.2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4.2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4.2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4.2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4.2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4.2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4.2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4.2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4.2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4.2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4.2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4.2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4.2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4.2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4.2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4.2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4.2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4.2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4.2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4.2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4.2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4.2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4.2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4.2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4.2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4.2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4.2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4.2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4.2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4.2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4.2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4.2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4.2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4.2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4.2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4.2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4.2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4.2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4.2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4.2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4.2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4.2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4.2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4.2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4.2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4.2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4.2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4.2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4.2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4.2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4.2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4.2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4.2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4.2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4.2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4.2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4.2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4.2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4.2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4.2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4.2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4.2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4.2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4.2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4.2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4.2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4.2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4.2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4.2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4.2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4.2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4.2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4.2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4.2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4.2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4.2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4.2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4.2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4.2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4.2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4.2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4.2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4.2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4.2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4.2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4.2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4.2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4.2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4.2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4.2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4.2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4.2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4.2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4.2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4.2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4.2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4.2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4.2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4.2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4.2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4.2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4.2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4.2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4.2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4.2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4.2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4.2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4.2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4.2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4.2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4.2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4.2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4.2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4.2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4.2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4.2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4.2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4.2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4.2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4.2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4.2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4.2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4.2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4.2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4.2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4.2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4.2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4.2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4.2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4.2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4.2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4.2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4.2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4.2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4.2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4.2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4.2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4.2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4.2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4.2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4.2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4.2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4.2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4.2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4.2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4.2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4.2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4.2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4.2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4.2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4.2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4.2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4.2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4.2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4.2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4.2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4.2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4.2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4.2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4.2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4.2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4.2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4.2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4.2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4.2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4.2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4.2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4.2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4.2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4.2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4.2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4.2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4.2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4.2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4.2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4.2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4.2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4.2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4.2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4.2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4.2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4.2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4.2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4.2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4.2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4.2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4.2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4.2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4.2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4.2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4.2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4.2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4.2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4.2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4.2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4.2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4.2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4.2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4.2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4.2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4.2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4.2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4.2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4.2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4.2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4.2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4.2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4.2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4.2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4.2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4.2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4.2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4.2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4.2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4.2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4.2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4.2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4.2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4.2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4.2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4.2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4.2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4.2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4.2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4.2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4.2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4.2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4.2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4.2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4.2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4.2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4.2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4.2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4.2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4.2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4.2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4.2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4.2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4.2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4.2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4.2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4.2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4.2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4.2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4.2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4.2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4.2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4.2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4.2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4.2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4.2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4.2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4.2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4.2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4.2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4.2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4.2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4.2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4.2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4.2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4.2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4.2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4.2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4.2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4.2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4.2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4.2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4.2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4.2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4.2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4.2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4.2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4.2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4.2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4.2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4.2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4.2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4.2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4.2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4.2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4.2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4.2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4.2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4.2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4.2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4.2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4.2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4.2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4.2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4.2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4.2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4.2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4.2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4.2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4.2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4.2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4.2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4.2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4.2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4.2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4.2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4.2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4.2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4.2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4.2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4.2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4.2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4.2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4.2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4.2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4.2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4.2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4.2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4.2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4.2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4.2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4.2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4.2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4.2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4.2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4.2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4.2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4.2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4.2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4.2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4.2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4.2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4.2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4.2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4.2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4.2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4.2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4.2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4.2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4.2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4.2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4.2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4.2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4.2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4.2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4.2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4.2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4.2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4.2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4.2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4.2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4.2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4.2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4.2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4.2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4.2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4.2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4.2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4.2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4.2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4.2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4.2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4.2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4.2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4.2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4.2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4.2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4.2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4.2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4.2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4.2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4.2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4.2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4.2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4.2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4.2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4.2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4.2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4.2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4.2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4.2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4.2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4.2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4.2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4.2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4.2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4.2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4.2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4.2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4.2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4.2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4.2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4.2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4.2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4.2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4.2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4.2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4.2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4.2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4.2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4.2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4.2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4.2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4.2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4.2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4.2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4.2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4.2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4.2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4.2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4.2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4.2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4.2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4.2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4.2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4.2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4.2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4.2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4.2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4.2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4.2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4.2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4.2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4.2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4.2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4.2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4.2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4.2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4.2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4.2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4.2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4.2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4.2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4.2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4.2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4.2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4.2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4.2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4.2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4.2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4.2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4.2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4.2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4.2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4.2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4.2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4.2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4.2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4.2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4.2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4.2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4.2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4.2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4.2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4.2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4.2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4.2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4.2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4.2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4.2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4.2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4.2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4.2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4.2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4.2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4.2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4.2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4.2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4.2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4.2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4.2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4.2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4.2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4.2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4.2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4.2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4.2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4.2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4.2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4.2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4.2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4.2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1F497D"/>
  </sheetPr>
  <dimension ref="A1:AF1000"/>
  <sheetViews>
    <sheetView workbookViewId="0">
      <selection activeCell="B2" sqref="B2:AF25"/>
    </sheetView>
  </sheetViews>
  <sheetFormatPr defaultColWidth="12.625" defaultRowHeight="15" customHeight="1" x14ac:dyDescent="0.2"/>
  <cols>
    <col min="1" max="1" width="20.5" customWidth="1"/>
    <col min="2" max="32" width="9.375" bestFit="1" customWidth="1"/>
  </cols>
  <sheetData>
    <row r="1" spans="1:32" ht="14.25" customHeight="1" x14ac:dyDescent="0.25">
      <c r="A1" s="7" t="s">
        <v>401</v>
      </c>
      <c r="B1" s="7">
        <v>2020</v>
      </c>
      <c r="C1" s="7">
        <v>2021</v>
      </c>
      <c r="D1" s="7">
        <v>2022</v>
      </c>
      <c r="E1" s="7">
        <v>2023</v>
      </c>
      <c r="F1" s="7">
        <v>2024</v>
      </c>
      <c r="G1" s="7">
        <v>2025</v>
      </c>
      <c r="H1" s="7">
        <v>2026</v>
      </c>
      <c r="I1" s="7">
        <v>2027</v>
      </c>
      <c r="J1" s="7">
        <v>2028</v>
      </c>
      <c r="K1" s="7">
        <v>2029</v>
      </c>
      <c r="L1" s="7">
        <v>2030</v>
      </c>
      <c r="M1" s="7">
        <v>2031</v>
      </c>
      <c r="N1" s="7">
        <v>2032</v>
      </c>
      <c r="O1" s="7">
        <v>2033</v>
      </c>
      <c r="P1" s="7">
        <v>2034</v>
      </c>
      <c r="Q1" s="7">
        <v>2035</v>
      </c>
      <c r="R1" s="7">
        <v>2036</v>
      </c>
      <c r="S1" s="7">
        <v>2037</v>
      </c>
      <c r="T1" s="7">
        <v>2038</v>
      </c>
      <c r="U1" s="7">
        <v>2039</v>
      </c>
      <c r="V1" s="7">
        <v>2040</v>
      </c>
      <c r="W1" s="7">
        <v>2041</v>
      </c>
      <c r="X1" s="7">
        <v>2042</v>
      </c>
      <c r="Y1" s="7">
        <v>2043</v>
      </c>
      <c r="Z1" s="7">
        <v>2044</v>
      </c>
      <c r="AA1" s="7">
        <v>2045</v>
      </c>
      <c r="AB1" s="7">
        <v>2046</v>
      </c>
      <c r="AC1" s="7">
        <v>2047</v>
      </c>
      <c r="AD1" s="7">
        <v>2048</v>
      </c>
      <c r="AE1" s="7">
        <v>2049</v>
      </c>
      <c r="AF1" s="7">
        <v>2050</v>
      </c>
    </row>
    <row r="2" spans="1:32" ht="14.25" customHeight="1" x14ac:dyDescent="0.25">
      <c r="A2" s="68" t="s">
        <v>402</v>
      </c>
      <c r="B2" s="20">
        <f>Calculations!D145</f>
        <v>0</v>
      </c>
      <c r="C2" s="20">
        <f>Calculations!E145</f>
        <v>0</v>
      </c>
      <c r="D2" s="20">
        <f>Calculations!F145</f>
        <v>0</v>
      </c>
      <c r="E2" s="20">
        <f>Calculations!G145</f>
        <v>0</v>
      </c>
      <c r="F2" s="20">
        <f>Calculations!H145</f>
        <v>0</v>
      </c>
      <c r="G2" s="20">
        <f>Calculations!I145</f>
        <v>0</v>
      </c>
      <c r="H2" s="20">
        <f>Calculations!J145</f>
        <v>0</v>
      </c>
      <c r="I2" s="20">
        <f>Calculations!K145</f>
        <v>0</v>
      </c>
      <c r="J2" s="20">
        <f>Calculations!L145</f>
        <v>0</v>
      </c>
      <c r="K2" s="20">
        <f>Calculations!M145</f>
        <v>0</v>
      </c>
      <c r="L2" s="20">
        <f>Calculations!N145</f>
        <v>0</v>
      </c>
      <c r="M2" s="20">
        <f>Calculations!O145</f>
        <v>0</v>
      </c>
      <c r="N2" s="20">
        <f>Calculations!P145</f>
        <v>0</v>
      </c>
      <c r="O2" s="20">
        <f>Calculations!Q145</f>
        <v>0</v>
      </c>
      <c r="P2" s="20">
        <f>Calculations!R145</f>
        <v>0</v>
      </c>
      <c r="Q2" s="20">
        <f>Calculations!S145</f>
        <v>0</v>
      </c>
      <c r="R2" s="20">
        <f>Calculations!T145</f>
        <v>0</v>
      </c>
      <c r="S2" s="20">
        <f>Calculations!U145</f>
        <v>0</v>
      </c>
      <c r="T2" s="20">
        <f>Calculations!V145</f>
        <v>0</v>
      </c>
      <c r="U2" s="20">
        <f>Calculations!W145</f>
        <v>0</v>
      </c>
      <c r="V2" s="20">
        <f>Calculations!X145</f>
        <v>0</v>
      </c>
      <c r="W2" s="20">
        <f>Calculations!Y145</f>
        <v>0</v>
      </c>
      <c r="X2" s="20">
        <f>Calculations!Z145</f>
        <v>0</v>
      </c>
      <c r="Y2" s="20">
        <f>Calculations!AA145</f>
        <v>0</v>
      </c>
      <c r="Z2" s="20">
        <f>Calculations!AB145</f>
        <v>0</v>
      </c>
      <c r="AA2" s="20">
        <f>Calculations!AC145</f>
        <v>0</v>
      </c>
      <c r="AB2" s="20">
        <f>Calculations!AD145</f>
        <v>0</v>
      </c>
      <c r="AC2" s="20">
        <f>Calculations!AE145</f>
        <v>0</v>
      </c>
      <c r="AD2" s="20">
        <f>Calculations!AF145</f>
        <v>0</v>
      </c>
      <c r="AE2" s="20">
        <f>Calculations!AG145</f>
        <v>0</v>
      </c>
      <c r="AF2" s="20">
        <f>Calculations!AH145</f>
        <v>0</v>
      </c>
    </row>
    <row r="3" spans="1:32" ht="14.25" customHeight="1" x14ac:dyDescent="0.25">
      <c r="A3" s="68" t="s">
        <v>541</v>
      </c>
      <c r="B3" s="20">
        <f>Calculations!D146</f>
        <v>0</v>
      </c>
      <c r="C3" s="20">
        <f>Calculations!E146</f>
        <v>0</v>
      </c>
      <c r="D3" s="20">
        <f>Calculations!F146</f>
        <v>0</v>
      </c>
      <c r="E3" s="20">
        <f>Calculations!G146</f>
        <v>0</v>
      </c>
      <c r="F3" s="20">
        <f>Calculations!H146</f>
        <v>0</v>
      </c>
      <c r="G3" s="20">
        <f>Calculations!I146</f>
        <v>0</v>
      </c>
      <c r="H3" s="20">
        <f>Calculations!J146</f>
        <v>0</v>
      </c>
      <c r="I3" s="20">
        <f>Calculations!K146</f>
        <v>0</v>
      </c>
      <c r="J3" s="20">
        <f>Calculations!L146</f>
        <v>0</v>
      </c>
      <c r="K3" s="20">
        <f>Calculations!M146</f>
        <v>0</v>
      </c>
      <c r="L3" s="20">
        <f>Calculations!N146</f>
        <v>0</v>
      </c>
      <c r="M3" s="20">
        <f>Calculations!O146</f>
        <v>0</v>
      </c>
      <c r="N3" s="20">
        <f>Calculations!P146</f>
        <v>0</v>
      </c>
      <c r="O3" s="20">
        <f>Calculations!Q146</f>
        <v>0</v>
      </c>
      <c r="P3" s="20">
        <f>Calculations!R146</f>
        <v>0</v>
      </c>
      <c r="Q3" s="20">
        <f>Calculations!S146</f>
        <v>0</v>
      </c>
      <c r="R3" s="20">
        <f>Calculations!T146</f>
        <v>0</v>
      </c>
      <c r="S3" s="20">
        <f>Calculations!U146</f>
        <v>0</v>
      </c>
      <c r="T3" s="20">
        <f>Calculations!V146</f>
        <v>0</v>
      </c>
      <c r="U3" s="20">
        <f>Calculations!W146</f>
        <v>0</v>
      </c>
      <c r="V3" s="20">
        <f>Calculations!X146</f>
        <v>0</v>
      </c>
      <c r="W3" s="20">
        <f>Calculations!Y146</f>
        <v>0</v>
      </c>
      <c r="X3" s="20">
        <f>Calculations!Z146</f>
        <v>0</v>
      </c>
      <c r="Y3" s="20">
        <f>Calculations!AA146</f>
        <v>0</v>
      </c>
      <c r="Z3" s="20">
        <f>Calculations!AB146</f>
        <v>0</v>
      </c>
      <c r="AA3" s="20">
        <f>Calculations!AC146</f>
        <v>0</v>
      </c>
      <c r="AB3" s="20">
        <f>Calculations!AD146</f>
        <v>0</v>
      </c>
      <c r="AC3" s="20">
        <f>Calculations!AE146</f>
        <v>0</v>
      </c>
      <c r="AD3" s="20">
        <f>Calculations!AF146</f>
        <v>0</v>
      </c>
      <c r="AE3" s="20">
        <f>Calculations!AG146</f>
        <v>0</v>
      </c>
      <c r="AF3" s="20">
        <f>Calculations!AH146</f>
        <v>0</v>
      </c>
    </row>
    <row r="4" spans="1:32" ht="14.25" customHeight="1" x14ac:dyDescent="0.25">
      <c r="A4" s="68" t="s">
        <v>542</v>
      </c>
      <c r="B4" s="20">
        <f>Calculations!D147</f>
        <v>2072639.3507768749</v>
      </c>
      <c r="C4" s="20">
        <f>Calculations!E147</f>
        <v>2084863.4718758734</v>
      </c>
      <c r="D4" s="20">
        <f>Calculations!F147</f>
        <v>2178325.8667054391</v>
      </c>
      <c r="E4" s="20">
        <f>Calculations!G147</f>
        <v>2365809.6487171836</v>
      </c>
      <c r="F4" s="20">
        <f>Calculations!H147</f>
        <v>2587446.5836478444</v>
      </c>
      <c r="G4" s="20">
        <f>Calculations!I147</f>
        <v>2744307.8977519372</v>
      </c>
      <c r="H4" s="20">
        <f>Calculations!J147</f>
        <v>2905683.5347812292</v>
      </c>
      <c r="I4" s="20">
        <f>Calculations!K147</f>
        <v>3069722.5171650425</v>
      </c>
      <c r="J4" s="20">
        <f>Calculations!L147</f>
        <v>3256049.2217081375</v>
      </c>
      <c r="K4" s="20">
        <f>Calculations!M147</f>
        <v>3439370.8366402453</v>
      </c>
      <c r="L4" s="20">
        <f>Calculations!N147</f>
        <v>3606965.0823747721</v>
      </c>
      <c r="M4" s="20">
        <f>Calculations!O147</f>
        <v>3834781.2655616966</v>
      </c>
      <c r="N4" s="20">
        <f>Calculations!P147</f>
        <v>4076357.430158976</v>
      </c>
      <c r="O4" s="20">
        <f>Calculations!Q147</f>
        <v>4301473.9951951047</v>
      </c>
      <c r="P4" s="20">
        <f>Calculations!R147</f>
        <v>4520031.0721416539</v>
      </c>
      <c r="Q4" s="20">
        <f>Calculations!S147</f>
        <v>4778117.4748777989</v>
      </c>
      <c r="R4" s="20">
        <f>Calculations!T147</f>
        <v>4949079.1336026508</v>
      </c>
      <c r="S4" s="20">
        <f>Calculations!U147</f>
        <v>5185312.8163369242</v>
      </c>
      <c r="T4" s="20">
        <f>Calculations!V147</f>
        <v>5388500.6363801491</v>
      </c>
      <c r="U4" s="20">
        <f>Calculations!W147</f>
        <v>5615653.5483875498</v>
      </c>
      <c r="V4" s="20">
        <f>Calculations!X147</f>
        <v>5849001.7438656185</v>
      </c>
      <c r="W4" s="20">
        <f>Calculations!Y147</f>
        <v>6071108.2074973658</v>
      </c>
      <c r="X4" s="20">
        <f>Calculations!Z147</f>
        <v>6299635.6870714296</v>
      </c>
      <c r="Y4" s="20">
        <f>Calculations!AA147</f>
        <v>6516120.9728157418</v>
      </c>
      <c r="Z4" s="20">
        <f>Calculations!AB147</f>
        <v>6724209.4146244759</v>
      </c>
      <c r="AA4" s="20">
        <f>Calculations!AC147</f>
        <v>6939216.6396081513</v>
      </c>
      <c r="AB4" s="20">
        <f>Calculations!AD147</f>
        <v>7112750.9744077278</v>
      </c>
      <c r="AC4" s="20">
        <f>Calculations!AE147</f>
        <v>7306560.7820136016</v>
      </c>
      <c r="AD4" s="20">
        <f>Calculations!AF147</f>
        <v>7507775.5252750171</v>
      </c>
      <c r="AE4" s="20">
        <f>Calculations!AG147</f>
        <v>7731454.7573871799</v>
      </c>
      <c r="AF4" s="20">
        <f>Calculations!AH147</f>
        <v>7926608.8543028086</v>
      </c>
    </row>
    <row r="5" spans="1:32" ht="14.25" customHeight="1" x14ac:dyDescent="0.25">
      <c r="A5" s="68" t="s">
        <v>404</v>
      </c>
      <c r="B5" s="20">
        <f>Calculations!D148</f>
        <v>0</v>
      </c>
      <c r="C5" s="20">
        <f>Calculations!E148</f>
        <v>0</v>
      </c>
      <c r="D5" s="20">
        <f>Calculations!F148</f>
        <v>0</v>
      </c>
      <c r="E5" s="20">
        <f>Calculations!G148</f>
        <v>0</v>
      </c>
      <c r="F5" s="20">
        <f>Calculations!H148</f>
        <v>0</v>
      </c>
      <c r="G5" s="20">
        <f>Calculations!I148</f>
        <v>0</v>
      </c>
      <c r="H5" s="20">
        <f>Calculations!J148</f>
        <v>0</v>
      </c>
      <c r="I5" s="20">
        <f>Calculations!K148</f>
        <v>0</v>
      </c>
      <c r="J5" s="20">
        <f>Calculations!L148</f>
        <v>0</v>
      </c>
      <c r="K5" s="20">
        <f>Calculations!M148</f>
        <v>0</v>
      </c>
      <c r="L5" s="20">
        <f>Calculations!N148</f>
        <v>0</v>
      </c>
      <c r="M5" s="20">
        <f>Calculations!O148</f>
        <v>0</v>
      </c>
      <c r="N5" s="20">
        <f>Calculations!P148</f>
        <v>0</v>
      </c>
      <c r="O5" s="20">
        <f>Calculations!Q148</f>
        <v>0</v>
      </c>
      <c r="P5" s="20">
        <f>Calculations!R148</f>
        <v>0</v>
      </c>
      <c r="Q5" s="20">
        <f>Calculations!S148</f>
        <v>0</v>
      </c>
      <c r="R5" s="20">
        <f>Calculations!T148</f>
        <v>0</v>
      </c>
      <c r="S5" s="20">
        <f>Calculations!U148</f>
        <v>0</v>
      </c>
      <c r="T5" s="20">
        <f>Calculations!V148</f>
        <v>0</v>
      </c>
      <c r="U5" s="20">
        <f>Calculations!W148</f>
        <v>0</v>
      </c>
      <c r="V5" s="20">
        <f>Calculations!X148</f>
        <v>0</v>
      </c>
      <c r="W5" s="20">
        <f>Calculations!Y148</f>
        <v>0</v>
      </c>
      <c r="X5" s="20">
        <f>Calculations!Z148</f>
        <v>0</v>
      </c>
      <c r="Y5" s="20">
        <f>Calculations!AA148</f>
        <v>0</v>
      </c>
      <c r="Z5" s="20">
        <f>Calculations!AB148</f>
        <v>0</v>
      </c>
      <c r="AA5" s="20">
        <f>Calculations!AC148</f>
        <v>0</v>
      </c>
      <c r="AB5" s="20">
        <f>Calculations!AD148</f>
        <v>0</v>
      </c>
      <c r="AC5" s="20">
        <f>Calculations!AE148</f>
        <v>0</v>
      </c>
      <c r="AD5" s="20">
        <f>Calculations!AF148</f>
        <v>0</v>
      </c>
      <c r="AE5" s="20">
        <f>Calculations!AG148</f>
        <v>0</v>
      </c>
      <c r="AF5" s="20">
        <f>Calculations!AH148</f>
        <v>0</v>
      </c>
    </row>
    <row r="6" spans="1:32" ht="14.25" customHeight="1" x14ac:dyDescent="0.25">
      <c r="A6" s="68" t="s">
        <v>405</v>
      </c>
      <c r="B6" s="20">
        <f>Calculations!D149</f>
        <v>0</v>
      </c>
      <c r="C6" s="20">
        <f>Calculations!E149</f>
        <v>0</v>
      </c>
      <c r="D6" s="20">
        <f>Calculations!F149</f>
        <v>0</v>
      </c>
      <c r="E6" s="20">
        <f>Calculations!G149</f>
        <v>0</v>
      </c>
      <c r="F6" s="20">
        <f>Calculations!H149</f>
        <v>0</v>
      </c>
      <c r="G6" s="20">
        <f>Calculations!I149</f>
        <v>0</v>
      </c>
      <c r="H6" s="20">
        <f>Calculations!J149</f>
        <v>0</v>
      </c>
      <c r="I6" s="20">
        <f>Calculations!K149</f>
        <v>0</v>
      </c>
      <c r="J6" s="20">
        <f>Calculations!L149</f>
        <v>0</v>
      </c>
      <c r="K6" s="20">
        <f>Calculations!M149</f>
        <v>0</v>
      </c>
      <c r="L6" s="20">
        <f>Calculations!N149</f>
        <v>0</v>
      </c>
      <c r="M6" s="20">
        <f>Calculations!O149</f>
        <v>0</v>
      </c>
      <c r="N6" s="20">
        <f>Calculations!P149</f>
        <v>0</v>
      </c>
      <c r="O6" s="20">
        <f>Calculations!Q149</f>
        <v>0</v>
      </c>
      <c r="P6" s="20">
        <f>Calculations!R149</f>
        <v>0</v>
      </c>
      <c r="Q6" s="20">
        <f>Calculations!S149</f>
        <v>0</v>
      </c>
      <c r="R6" s="20">
        <f>Calculations!T149</f>
        <v>0</v>
      </c>
      <c r="S6" s="20">
        <f>Calculations!U149</f>
        <v>0</v>
      </c>
      <c r="T6" s="20">
        <f>Calculations!V149</f>
        <v>0</v>
      </c>
      <c r="U6" s="20">
        <f>Calculations!W149</f>
        <v>0</v>
      </c>
      <c r="V6" s="20">
        <f>Calculations!X149</f>
        <v>0</v>
      </c>
      <c r="W6" s="20">
        <f>Calculations!Y149</f>
        <v>0</v>
      </c>
      <c r="X6" s="20">
        <f>Calculations!Z149</f>
        <v>0</v>
      </c>
      <c r="Y6" s="20">
        <f>Calculations!AA149</f>
        <v>0</v>
      </c>
      <c r="Z6" s="20">
        <f>Calculations!AB149</f>
        <v>0</v>
      </c>
      <c r="AA6" s="20">
        <f>Calculations!AC149</f>
        <v>0</v>
      </c>
      <c r="AB6" s="20">
        <f>Calculations!AD149</f>
        <v>0</v>
      </c>
      <c r="AC6" s="20">
        <f>Calculations!AE149</f>
        <v>0</v>
      </c>
      <c r="AD6" s="20">
        <f>Calculations!AF149</f>
        <v>0</v>
      </c>
      <c r="AE6" s="20">
        <f>Calculations!AG149</f>
        <v>0</v>
      </c>
      <c r="AF6" s="20">
        <f>Calculations!AH149</f>
        <v>0</v>
      </c>
    </row>
    <row r="7" spans="1:32" ht="14.25" customHeight="1" x14ac:dyDescent="0.25">
      <c r="A7" s="68" t="s">
        <v>406</v>
      </c>
      <c r="B7" s="20">
        <f>Calculations!D150</f>
        <v>151210.0578949762</v>
      </c>
      <c r="C7" s="20">
        <f>Calculations!E150</f>
        <v>149162.19003357616</v>
      </c>
      <c r="D7" s="20">
        <f>Calculations!F150</f>
        <v>153141.96805113732</v>
      </c>
      <c r="E7" s="20">
        <f>Calculations!G150</f>
        <v>163946.96748146234</v>
      </c>
      <c r="F7" s="20">
        <f>Calculations!H150</f>
        <v>177114.45633659477</v>
      </c>
      <c r="G7" s="20">
        <f>Calculations!I150</f>
        <v>185797.78795358323</v>
      </c>
      <c r="H7" s="20">
        <f>Calculations!J150</f>
        <v>195151.73734194072</v>
      </c>
      <c r="I7" s="20">
        <f>Calculations!K150</f>
        <v>204966.30247463638</v>
      </c>
      <c r="J7" s="20">
        <f>Calculations!L150</f>
        <v>215421.58434763286</v>
      </c>
      <c r="K7" s="20">
        <f>Calculations!M150</f>
        <v>225478.64146575189</v>
      </c>
      <c r="L7" s="20">
        <f>Calculations!N150</f>
        <v>234668.50227850355</v>
      </c>
      <c r="M7" s="20">
        <f>Calculations!O150</f>
        <v>247138.87688086974</v>
      </c>
      <c r="N7" s="20">
        <f>Calculations!P150</f>
        <v>260465.58404731617</v>
      </c>
      <c r="O7" s="20">
        <f>Calculations!Q150</f>
        <v>272464.98758132861</v>
      </c>
      <c r="P7" s="20">
        <f>Calculations!R150</f>
        <v>284044.42594007682</v>
      </c>
      <c r="Q7" s="20">
        <f>Calculations!S150</f>
        <v>297809.28327651811</v>
      </c>
      <c r="R7" s="20">
        <f>Calculations!T150</f>
        <v>305945.30661361699</v>
      </c>
      <c r="S7" s="20">
        <f>Calculations!U150</f>
        <v>318073.55962915515</v>
      </c>
      <c r="T7" s="20">
        <f>Calculations!V150</f>
        <v>328318.31175743067</v>
      </c>
      <c r="U7" s="20">
        <f>Calculations!W150</f>
        <v>340352.59116128489</v>
      </c>
      <c r="V7" s="20">
        <f>Calculations!X150</f>
        <v>351832.55263685022</v>
      </c>
      <c r="W7" s="20">
        <f>Calculations!Y150</f>
        <v>363364.19199921796</v>
      </c>
      <c r="X7" s="20">
        <f>Calculations!Z150</f>
        <v>373515.83316163631</v>
      </c>
      <c r="Y7" s="20">
        <f>Calculations!AA150</f>
        <v>383429.26323542558</v>
      </c>
      <c r="Z7" s="20">
        <f>Calculations!AB150</f>
        <v>392138.06673277728</v>
      </c>
      <c r="AA7" s="20">
        <f>Calculations!AC150</f>
        <v>401643.25101757573</v>
      </c>
      <c r="AB7" s="20">
        <f>Calculations!AD150</f>
        <v>408666.21068376652</v>
      </c>
      <c r="AC7" s="20">
        <f>Calculations!AE150</f>
        <v>416488.7033113956</v>
      </c>
      <c r="AD7" s="20">
        <f>Calculations!AF150</f>
        <v>424742.42357589648</v>
      </c>
      <c r="AE7" s="20">
        <f>Calculations!AG150</f>
        <v>434143.14641679224</v>
      </c>
      <c r="AF7" s="20">
        <f>Calculations!AH150</f>
        <v>441806.46946668514</v>
      </c>
    </row>
    <row r="8" spans="1:32" ht="14.25" customHeight="1" x14ac:dyDescent="0.25">
      <c r="A8" s="68" t="s">
        <v>407</v>
      </c>
      <c r="B8" s="20">
        <f>Calculations!D151</f>
        <v>4487176.198025275</v>
      </c>
      <c r="C8" s="20">
        <f>Calculations!E151</f>
        <v>5126754.0138924941</v>
      </c>
      <c r="D8" s="20">
        <f>Calculations!F151</f>
        <v>5788092.1556850262</v>
      </c>
      <c r="E8" s="20">
        <f>Calculations!G151</f>
        <v>6504995.8645136384</v>
      </c>
      <c r="F8" s="20">
        <f>Calculations!H151</f>
        <v>7212638.8244906384</v>
      </c>
      <c r="G8" s="20">
        <f>Calculations!I151</f>
        <v>7956154.0283204829</v>
      </c>
      <c r="H8" s="20">
        <f>Calculations!J151</f>
        <v>8734540.422184607</v>
      </c>
      <c r="I8" s="20">
        <f>Calculations!K151</f>
        <v>9546032.7203373574</v>
      </c>
      <c r="J8" s="20">
        <f>Calculations!L151</f>
        <v>10369547.574526941</v>
      </c>
      <c r="K8" s="20">
        <f>Calculations!M151</f>
        <v>11230247.046751043</v>
      </c>
      <c r="L8" s="20">
        <f>Calculations!N151</f>
        <v>12141722.443543244</v>
      </c>
      <c r="M8" s="20">
        <f>Calculations!O151</f>
        <v>12999649.093734708</v>
      </c>
      <c r="N8" s="20">
        <f>Calculations!P151</f>
        <v>13872356.512649156</v>
      </c>
      <c r="O8" s="20">
        <f>Calculations!Q151</f>
        <v>14790714.306154938</v>
      </c>
      <c r="P8" s="20">
        <f>Calculations!R151</f>
        <v>15741543.010942336</v>
      </c>
      <c r="Q8" s="20">
        <f>Calculations!S151</f>
        <v>16673106.495712169</v>
      </c>
      <c r="R8" s="20">
        <f>Calculations!T151</f>
        <v>17536907.578722235</v>
      </c>
      <c r="S8" s="20">
        <f>Calculations!U151</f>
        <v>18448725.802586243</v>
      </c>
      <c r="T8" s="20">
        <f>Calculations!V151</f>
        <v>19393576.346834738</v>
      </c>
      <c r="U8" s="20">
        <f>Calculations!W151</f>
        <v>20309329.586292714</v>
      </c>
      <c r="V8" s="20">
        <f>Calculations!X151</f>
        <v>21211200.017360404</v>
      </c>
      <c r="W8" s="20">
        <f>Calculations!Y151</f>
        <v>22116758.801403712</v>
      </c>
      <c r="X8" s="20">
        <f>Calculations!Z151</f>
        <v>23013514.232764881</v>
      </c>
      <c r="Y8" s="20">
        <f>Calculations!AA151</f>
        <v>23927687.154855814</v>
      </c>
      <c r="Z8" s="20">
        <f>Calculations!AB151</f>
        <v>24872519.95497749</v>
      </c>
      <c r="AA8" s="20">
        <f>Calculations!AC151</f>
        <v>25789771.712835602</v>
      </c>
      <c r="AB8" s="20">
        <f>Calculations!AD151</f>
        <v>26751353.366256643</v>
      </c>
      <c r="AC8" s="20">
        <f>Calculations!AE151</f>
        <v>27692700.821857303</v>
      </c>
      <c r="AD8" s="20">
        <f>Calculations!AF151</f>
        <v>28628303.483827386</v>
      </c>
      <c r="AE8" s="20">
        <f>Calculations!AG151</f>
        <v>29541798.394398712</v>
      </c>
      <c r="AF8" s="20">
        <f>Calculations!AH151</f>
        <v>30485945.702597231</v>
      </c>
    </row>
    <row r="9" spans="1:32" ht="14.25" customHeight="1" x14ac:dyDescent="0.25">
      <c r="A9" s="68" t="s">
        <v>408</v>
      </c>
      <c r="B9" s="20">
        <f>Calculations!D152</f>
        <v>0</v>
      </c>
      <c r="C9" s="20">
        <f>Calculations!E152</f>
        <v>0</v>
      </c>
      <c r="D9" s="20">
        <f>Calculations!F152</f>
        <v>0</v>
      </c>
      <c r="E9" s="20">
        <f>Calculations!G152</f>
        <v>0</v>
      </c>
      <c r="F9" s="20">
        <f>Calculations!H152</f>
        <v>0</v>
      </c>
      <c r="G9" s="20">
        <f>Calculations!I152</f>
        <v>0</v>
      </c>
      <c r="H9" s="20">
        <f>Calculations!J152</f>
        <v>0</v>
      </c>
      <c r="I9" s="20">
        <f>Calculations!K152</f>
        <v>0</v>
      </c>
      <c r="J9" s="20">
        <f>Calculations!L152</f>
        <v>0</v>
      </c>
      <c r="K9" s="20">
        <f>Calculations!M152</f>
        <v>0</v>
      </c>
      <c r="L9" s="20">
        <f>Calculations!N152</f>
        <v>0</v>
      </c>
      <c r="M9" s="20">
        <f>Calculations!O152</f>
        <v>0</v>
      </c>
      <c r="N9" s="20">
        <f>Calculations!P152</f>
        <v>0</v>
      </c>
      <c r="O9" s="20">
        <f>Calculations!Q152</f>
        <v>0</v>
      </c>
      <c r="P9" s="20">
        <f>Calculations!R152</f>
        <v>0</v>
      </c>
      <c r="Q9" s="20">
        <f>Calculations!S152</f>
        <v>0</v>
      </c>
      <c r="R9" s="20">
        <f>Calculations!T152</f>
        <v>0</v>
      </c>
      <c r="S9" s="20">
        <f>Calculations!U152</f>
        <v>0</v>
      </c>
      <c r="T9" s="20">
        <f>Calculations!V152</f>
        <v>0</v>
      </c>
      <c r="U9" s="20">
        <f>Calculations!W152</f>
        <v>0</v>
      </c>
      <c r="V9" s="20">
        <f>Calculations!X152</f>
        <v>0</v>
      </c>
      <c r="W9" s="20">
        <f>Calculations!Y152</f>
        <v>0</v>
      </c>
      <c r="X9" s="20">
        <f>Calculations!Z152</f>
        <v>0</v>
      </c>
      <c r="Y9" s="20">
        <f>Calculations!AA152</f>
        <v>0</v>
      </c>
      <c r="Z9" s="20">
        <f>Calculations!AB152</f>
        <v>0</v>
      </c>
      <c r="AA9" s="20">
        <f>Calculations!AC152</f>
        <v>0</v>
      </c>
      <c r="AB9" s="20">
        <f>Calculations!AD152</f>
        <v>0</v>
      </c>
      <c r="AC9" s="20">
        <f>Calculations!AE152</f>
        <v>0</v>
      </c>
      <c r="AD9" s="20">
        <f>Calculations!AF152</f>
        <v>0</v>
      </c>
      <c r="AE9" s="20">
        <f>Calculations!AG152</f>
        <v>0</v>
      </c>
      <c r="AF9" s="20">
        <f>Calculations!AH152</f>
        <v>0</v>
      </c>
    </row>
    <row r="10" spans="1:32" ht="14.25" customHeight="1" x14ac:dyDescent="0.25">
      <c r="A10" s="68" t="s">
        <v>409</v>
      </c>
      <c r="B10" s="20">
        <f>Calculations!D153</f>
        <v>0</v>
      </c>
      <c r="C10" s="20">
        <f>Calculations!E153</f>
        <v>0</v>
      </c>
      <c r="D10" s="20">
        <f>Calculations!F153</f>
        <v>0</v>
      </c>
      <c r="E10" s="20">
        <f>Calculations!G153</f>
        <v>0</v>
      </c>
      <c r="F10" s="20">
        <f>Calculations!H153</f>
        <v>0</v>
      </c>
      <c r="G10" s="20">
        <f>Calculations!I153</f>
        <v>0</v>
      </c>
      <c r="H10" s="20">
        <f>Calculations!J153</f>
        <v>0</v>
      </c>
      <c r="I10" s="20">
        <f>Calculations!K153</f>
        <v>0</v>
      </c>
      <c r="J10" s="20">
        <f>Calculations!L153</f>
        <v>0</v>
      </c>
      <c r="K10" s="20">
        <f>Calculations!M153</f>
        <v>0</v>
      </c>
      <c r="L10" s="20">
        <f>Calculations!N153</f>
        <v>0</v>
      </c>
      <c r="M10" s="20">
        <f>Calculations!O153</f>
        <v>0</v>
      </c>
      <c r="N10" s="20">
        <f>Calculations!P153</f>
        <v>0</v>
      </c>
      <c r="O10" s="20">
        <f>Calculations!Q153</f>
        <v>0</v>
      </c>
      <c r="P10" s="20">
        <f>Calculations!R153</f>
        <v>0</v>
      </c>
      <c r="Q10" s="20">
        <f>Calculations!S153</f>
        <v>0</v>
      </c>
      <c r="R10" s="20">
        <f>Calculations!T153</f>
        <v>0</v>
      </c>
      <c r="S10" s="20">
        <f>Calculations!U153</f>
        <v>0</v>
      </c>
      <c r="T10" s="20">
        <f>Calculations!V153</f>
        <v>0</v>
      </c>
      <c r="U10" s="20">
        <f>Calculations!W153</f>
        <v>0</v>
      </c>
      <c r="V10" s="20">
        <f>Calculations!X153</f>
        <v>0</v>
      </c>
      <c r="W10" s="20">
        <f>Calculations!Y153</f>
        <v>0</v>
      </c>
      <c r="X10" s="20">
        <f>Calculations!Z153</f>
        <v>0</v>
      </c>
      <c r="Y10" s="20">
        <f>Calculations!AA153</f>
        <v>0</v>
      </c>
      <c r="Z10" s="20">
        <f>Calculations!AB153</f>
        <v>0</v>
      </c>
      <c r="AA10" s="20">
        <f>Calculations!AC153</f>
        <v>0</v>
      </c>
      <c r="AB10" s="20">
        <f>Calculations!AD153</f>
        <v>0</v>
      </c>
      <c r="AC10" s="20">
        <f>Calculations!AE153</f>
        <v>0</v>
      </c>
      <c r="AD10" s="20">
        <f>Calculations!AF153</f>
        <v>0</v>
      </c>
      <c r="AE10" s="20">
        <f>Calculations!AG153</f>
        <v>0</v>
      </c>
      <c r="AF10" s="20">
        <f>Calculations!AH153</f>
        <v>0</v>
      </c>
    </row>
    <row r="11" spans="1:32" ht="14.25" customHeight="1" x14ac:dyDescent="0.25">
      <c r="A11" s="68" t="s">
        <v>410</v>
      </c>
      <c r="B11" s="20">
        <f>Calculations!D154</f>
        <v>0</v>
      </c>
      <c r="C11" s="20">
        <f>Calculations!E154</f>
        <v>0</v>
      </c>
      <c r="D11" s="20">
        <f>Calculations!F154</f>
        <v>0</v>
      </c>
      <c r="E11" s="20">
        <f>Calculations!G154</f>
        <v>0</v>
      </c>
      <c r="F11" s="20">
        <f>Calculations!H154</f>
        <v>0</v>
      </c>
      <c r="G11" s="20">
        <f>Calculations!I154</f>
        <v>0</v>
      </c>
      <c r="H11" s="20">
        <f>Calculations!J154</f>
        <v>0</v>
      </c>
      <c r="I11" s="20">
        <f>Calculations!K154</f>
        <v>0</v>
      </c>
      <c r="J11" s="20">
        <f>Calculations!L154</f>
        <v>0</v>
      </c>
      <c r="K11" s="20">
        <f>Calculations!M154</f>
        <v>0</v>
      </c>
      <c r="L11" s="20">
        <f>Calculations!N154</f>
        <v>0</v>
      </c>
      <c r="M11" s="20">
        <f>Calculations!O154</f>
        <v>0</v>
      </c>
      <c r="N11" s="20">
        <f>Calculations!P154</f>
        <v>0</v>
      </c>
      <c r="O11" s="20">
        <f>Calculations!Q154</f>
        <v>0</v>
      </c>
      <c r="P11" s="20">
        <f>Calculations!R154</f>
        <v>0</v>
      </c>
      <c r="Q11" s="20">
        <f>Calculations!S154</f>
        <v>0</v>
      </c>
      <c r="R11" s="20">
        <f>Calculations!T154</f>
        <v>0</v>
      </c>
      <c r="S11" s="20">
        <f>Calculations!U154</f>
        <v>0</v>
      </c>
      <c r="T11" s="20">
        <f>Calculations!V154</f>
        <v>0</v>
      </c>
      <c r="U11" s="20">
        <f>Calculations!W154</f>
        <v>0</v>
      </c>
      <c r="V11" s="20">
        <f>Calculations!X154</f>
        <v>0</v>
      </c>
      <c r="W11" s="20">
        <f>Calculations!Y154</f>
        <v>0</v>
      </c>
      <c r="X11" s="20">
        <f>Calculations!Z154</f>
        <v>0</v>
      </c>
      <c r="Y11" s="20">
        <f>Calculations!AA154</f>
        <v>0</v>
      </c>
      <c r="Z11" s="20">
        <f>Calculations!AB154</f>
        <v>0</v>
      </c>
      <c r="AA11" s="20">
        <f>Calculations!AC154</f>
        <v>0</v>
      </c>
      <c r="AB11" s="20">
        <f>Calculations!AD154</f>
        <v>0</v>
      </c>
      <c r="AC11" s="20">
        <f>Calculations!AE154</f>
        <v>0</v>
      </c>
      <c r="AD11" s="20">
        <f>Calculations!AF154</f>
        <v>0</v>
      </c>
      <c r="AE11" s="20">
        <f>Calculations!AG154</f>
        <v>0</v>
      </c>
      <c r="AF11" s="20">
        <f>Calculations!AH154</f>
        <v>0</v>
      </c>
    </row>
    <row r="12" spans="1:32" ht="14.25" customHeight="1" x14ac:dyDescent="0.25">
      <c r="A12" s="68" t="s">
        <v>411</v>
      </c>
      <c r="B12" s="20">
        <f>Calculations!D155</f>
        <v>30010.375715874281</v>
      </c>
      <c r="C12" s="20">
        <f>Calculations!E155</f>
        <v>29558.080661056229</v>
      </c>
      <c r="D12" s="20">
        <f>Calculations!F155</f>
        <v>30337.613879397424</v>
      </c>
      <c r="E12" s="20">
        <f>Calculations!G155</f>
        <v>32472.39105145069</v>
      </c>
      <c r="F12" s="20">
        <f>Calculations!H155</f>
        <v>35032.480934516621</v>
      </c>
      <c r="G12" s="20">
        <f>Calculations!I155</f>
        <v>36656.476937413841</v>
      </c>
      <c r="H12" s="20">
        <f>Calculations!J155</f>
        <v>38288.106005690533</v>
      </c>
      <c r="I12" s="20">
        <f>Calculations!K155</f>
        <v>40006.995005253004</v>
      </c>
      <c r="J12" s="20">
        <f>Calculations!L155</f>
        <v>42045.278960253665</v>
      </c>
      <c r="K12" s="20">
        <f>Calculations!M155</f>
        <v>44005.547180345711</v>
      </c>
      <c r="L12" s="20">
        <f>Calculations!N155</f>
        <v>45695.406005027209</v>
      </c>
      <c r="M12" s="20">
        <f>Calculations!O155</f>
        <v>48118.115336538925</v>
      </c>
      <c r="N12" s="20">
        <f>Calculations!P155</f>
        <v>50693.216493139109</v>
      </c>
      <c r="O12" s="20">
        <f>Calculations!Q155</f>
        <v>52924.518473533659</v>
      </c>
      <c r="P12" s="20">
        <f>Calculations!R155</f>
        <v>55117.761603709449</v>
      </c>
      <c r="Q12" s="20">
        <f>Calculations!S155</f>
        <v>57788.780838352344</v>
      </c>
      <c r="R12" s="20">
        <f>Calculations!T155</f>
        <v>59355.945440912408</v>
      </c>
      <c r="S12" s="20">
        <f>Calculations!U155</f>
        <v>61708.927848951163</v>
      </c>
      <c r="T12" s="20">
        <f>Calculations!V155</f>
        <v>63500.924833495192</v>
      </c>
      <c r="U12" s="20">
        <f>Calculations!W155</f>
        <v>65649.46830555101</v>
      </c>
      <c r="V12" s="20">
        <f>Calculations!X155</f>
        <v>67863.79952150445</v>
      </c>
      <c r="W12" s="20">
        <f>Calculations!Y155</f>
        <v>69820.590998609099</v>
      </c>
      <c r="X12" s="20">
        <f>Calculations!Z155</f>
        <v>71722.789903311874</v>
      </c>
      <c r="Y12" s="20">
        <f>Calculations!AA155</f>
        <v>73626.374167424903</v>
      </c>
      <c r="Z12" s="20">
        <f>Calculations!AB155</f>
        <v>75277.048568450962</v>
      </c>
      <c r="AA12" s="20">
        <f>Calculations!AC155</f>
        <v>77095.893530070796</v>
      </c>
      <c r="AB12" s="20">
        <f>Calculations!AD155</f>
        <v>78430.101583679003</v>
      </c>
      <c r="AC12" s="20">
        <f>Calculations!AE155</f>
        <v>79911.221170347038</v>
      </c>
      <c r="AD12" s="20">
        <f>Calculations!AF155</f>
        <v>81494.853235972521</v>
      </c>
      <c r="AE12" s="20">
        <f>Calculations!AG155</f>
        <v>83298.55940165522</v>
      </c>
      <c r="AF12" s="20">
        <f>Calculations!AH155</f>
        <v>84768.912614769739</v>
      </c>
    </row>
    <row r="13" spans="1:32" ht="14.25" customHeight="1" x14ac:dyDescent="0.25">
      <c r="A13" s="68" t="s">
        <v>412</v>
      </c>
      <c r="B13" s="20">
        <f>Calculations!D156</f>
        <v>0</v>
      </c>
      <c r="C13" s="20">
        <f>Calculations!E156</f>
        <v>0</v>
      </c>
      <c r="D13" s="20">
        <f>Calculations!F156</f>
        <v>0</v>
      </c>
      <c r="E13" s="20">
        <f>Calculations!G156</f>
        <v>0</v>
      </c>
      <c r="F13" s="20">
        <f>Calculations!H156</f>
        <v>0</v>
      </c>
      <c r="G13" s="20">
        <f>Calculations!I156</f>
        <v>0</v>
      </c>
      <c r="H13" s="20">
        <f>Calculations!J156</f>
        <v>0</v>
      </c>
      <c r="I13" s="20">
        <f>Calculations!K156</f>
        <v>0</v>
      </c>
      <c r="J13" s="20">
        <f>Calculations!L156</f>
        <v>0</v>
      </c>
      <c r="K13" s="20">
        <f>Calculations!M156</f>
        <v>0</v>
      </c>
      <c r="L13" s="20">
        <f>Calculations!N156</f>
        <v>0</v>
      </c>
      <c r="M13" s="20">
        <f>Calculations!O156</f>
        <v>0</v>
      </c>
      <c r="N13" s="20">
        <f>Calculations!P156</f>
        <v>0</v>
      </c>
      <c r="O13" s="20">
        <f>Calculations!Q156</f>
        <v>0</v>
      </c>
      <c r="P13" s="20">
        <f>Calculations!R156</f>
        <v>0</v>
      </c>
      <c r="Q13" s="20">
        <f>Calculations!S156</f>
        <v>0</v>
      </c>
      <c r="R13" s="20">
        <f>Calculations!T156</f>
        <v>0</v>
      </c>
      <c r="S13" s="20">
        <f>Calculations!U156</f>
        <v>0</v>
      </c>
      <c r="T13" s="20">
        <f>Calculations!V156</f>
        <v>0</v>
      </c>
      <c r="U13" s="20">
        <f>Calculations!W156</f>
        <v>0</v>
      </c>
      <c r="V13" s="20">
        <f>Calculations!X156</f>
        <v>0</v>
      </c>
      <c r="W13" s="20">
        <f>Calculations!Y156</f>
        <v>0</v>
      </c>
      <c r="X13" s="20">
        <f>Calculations!Z156</f>
        <v>0</v>
      </c>
      <c r="Y13" s="20">
        <f>Calculations!AA156</f>
        <v>0</v>
      </c>
      <c r="Z13" s="20">
        <f>Calculations!AB156</f>
        <v>0</v>
      </c>
      <c r="AA13" s="20">
        <f>Calculations!AC156</f>
        <v>0</v>
      </c>
      <c r="AB13" s="20">
        <f>Calculations!AD156</f>
        <v>0</v>
      </c>
      <c r="AC13" s="20">
        <f>Calculations!AE156</f>
        <v>0</v>
      </c>
      <c r="AD13" s="20">
        <f>Calculations!AF156</f>
        <v>0</v>
      </c>
      <c r="AE13" s="20">
        <f>Calculations!AG156</f>
        <v>0</v>
      </c>
      <c r="AF13" s="20">
        <f>Calculations!AH156</f>
        <v>0</v>
      </c>
    </row>
    <row r="14" spans="1:32" ht="14.25" customHeight="1" x14ac:dyDescent="0.25">
      <c r="A14" s="68" t="s">
        <v>413</v>
      </c>
      <c r="B14" s="20">
        <f>Calculations!D157</f>
        <v>0</v>
      </c>
      <c r="C14" s="20">
        <f>Calculations!E157</f>
        <v>0</v>
      </c>
      <c r="D14" s="20">
        <f>Calculations!F157</f>
        <v>0</v>
      </c>
      <c r="E14" s="20">
        <f>Calculations!G157</f>
        <v>0</v>
      </c>
      <c r="F14" s="20">
        <f>Calculations!H157</f>
        <v>0</v>
      </c>
      <c r="G14" s="20">
        <f>Calculations!I157</f>
        <v>0</v>
      </c>
      <c r="H14" s="20">
        <f>Calculations!J157</f>
        <v>0</v>
      </c>
      <c r="I14" s="20">
        <f>Calculations!K157</f>
        <v>0</v>
      </c>
      <c r="J14" s="20">
        <f>Calculations!L157</f>
        <v>0</v>
      </c>
      <c r="K14" s="20">
        <f>Calculations!M157</f>
        <v>0</v>
      </c>
      <c r="L14" s="20">
        <f>Calculations!N157</f>
        <v>0</v>
      </c>
      <c r="M14" s="20">
        <f>Calculations!O157</f>
        <v>0</v>
      </c>
      <c r="N14" s="20">
        <f>Calculations!P157</f>
        <v>0</v>
      </c>
      <c r="O14" s="20">
        <f>Calculations!Q157</f>
        <v>0</v>
      </c>
      <c r="P14" s="20">
        <f>Calculations!R157</f>
        <v>0</v>
      </c>
      <c r="Q14" s="20">
        <f>Calculations!S157</f>
        <v>0</v>
      </c>
      <c r="R14" s="20">
        <f>Calculations!T157</f>
        <v>0</v>
      </c>
      <c r="S14" s="20">
        <f>Calculations!U157</f>
        <v>0</v>
      </c>
      <c r="T14" s="20">
        <f>Calculations!V157</f>
        <v>0</v>
      </c>
      <c r="U14" s="20">
        <f>Calculations!W157</f>
        <v>0</v>
      </c>
      <c r="V14" s="20">
        <f>Calculations!X157</f>
        <v>0</v>
      </c>
      <c r="W14" s="20">
        <f>Calculations!Y157</f>
        <v>0</v>
      </c>
      <c r="X14" s="20">
        <f>Calculations!Z157</f>
        <v>0</v>
      </c>
      <c r="Y14" s="20">
        <f>Calculations!AA157</f>
        <v>0</v>
      </c>
      <c r="Z14" s="20">
        <f>Calculations!AB157</f>
        <v>0</v>
      </c>
      <c r="AA14" s="20">
        <f>Calculations!AC157</f>
        <v>0</v>
      </c>
      <c r="AB14" s="20">
        <f>Calculations!AD157</f>
        <v>0</v>
      </c>
      <c r="AC14" s="20">
        <f>Calculations!AE157</f>
        <v>0</v>
      </c>
      <c r="AD14" s="20">
        <f>Calculations!AF157</f>
        <v>0</v>
      </c>
      <c r="AE14" s="20">
        <f>Calculations!AG157</f>
        <v>0</v>
      </c>
      <c r="AF14" s="20">
        <f>Calculations!AH157</f>
        <v>0</v>
      </c>
    </row>
    <row r="15" spans="1:32" ht="14.25" customHeight="1" x14ac:dyDescent="0.25">
      <c r="A15" s="68" t="s">
        <v>414</v>
      </c>
      <c r="B15" s="20">
        <f>Calculations!D158</f>
        <v>0</v>
      </c>
      <c r="C15" s="20">
        <f>Calculations!E158</f>
        <v>0</v>
      </c>
      <c r="D15" s="20">
        <f>Calculations!F158</f>
        <v>0</v>
      </c>
      <c r="E15" s="20">
        <f>Calculations!G158</f>
        <v>0</v>
      </c>
      <c r="F15" s="20">
        <f>Calculations!H158</f>
        <v>0</v>
      </c>
      <c r="G15" s="20">
        <f>Calculations!I158</f>
        <v>0</v>
      </c>
      <c r="H15" s="20">
        <f>Calculations!J158</f>
        <v>0</v>
      </c>
      <c r="I15" s="20">
        <f>Calculations!K158</f>
        <v>0</v>
      </c>
      <c r="J15" s="20">
        <f>Calculations!L158</f>
        <v>0</v>
      </c>
      <c r="K15" s="20">
        <f>Calculations!M158</f>
        <v>0</v>
      </c>
      <c r="L15" s="20">
        <f>Calculations!N158</f>
        <v>0</v>
      </c>
      <c r="M15" s="20">
        <f>Calculations!O158</f>
        <v>0</v>
      </c>
      <c r="N15" s="20">
        <f>Calculations!P158</f>
        <v>0</v>
      </c>
      <c r="O15" s="20">
        <f>Calculations!Q158</f>
        <v>0</v>
      </c>
      <c r="P15" s="20">
        <f>Calculations!R158</f>
        <v>0</v>
      </c>
      <c r="Q15" s="20">
        <f>Calculations!S158</f>
        <v>0</v>
      </c>
      <c r="R15" s="20">
        <f>Calculations!T158</f>
        <v>0</v>
      </c>
      <c r="S15" s="20">
        <f>Calculations!U158</f>
        <v>0</v>
      </c>
      <c r="T15" s="20">
        <f>Calculations!V158</f>
        <v>0</v>
      </c>
      <c r="U15" s="20">
        <f>Calculations!W158</f>
        <v>0</v>
      </c>
      <c r="V15" s="20">
        <f>Calculations!X158</f>
        <v>0</v>
      </c>
      <c r="W15" s="20">
        <f>Calculations!Y158</f>
        <v>0</v>
      </c>
      <c r="X15" s="20">
        <f>Calculations!Z158</f>
        <v>0</v>
      </c>
      <c r="Y15" s="20">
        <f>Calculations!AA158</f>
        <v>0</v>
      </c>
      <c r="Z15" s="20">
        <f>Calculations!AB158</f>
        <v>0</v>
      </c>
      <c r="AA15" s="20">
        <f>Calculations!AC158</f>
        <v>0</v>
      </c>
      <c r="AB15" s="20">
        <f>Calculations!AD158</f>
        <v>0</v>
      </c>
      <c r="AC15" s="20">
        <f>Calculations!AE158</f>
        <v>0</v>
      </c>
      <c r="AD15" s="20">
        <f>Calculations!AF158</f>
        <v>0</v>
      </c>
      <c r="AE15" s="20">
        <f>Calculations!AG158</f>
        <v>0</v>
      </c>
      <c r="AF15" s="20">
        <f>Calculations!AH158</f>
        <v>0</v>
      </c>
    </row>
    <row r="16" spans="1:32" ht="14.25" customHeight="1" x14ac:dyDescent="0.25">
      <c r="A16" s="68" t="s">
        <v>415</v>
      </c>
      <c r="B16" s="20">
        <f>Calculations!D159</f>
        <v>0</v>
      </c>
      <c r="C16" s="20">
        <f>Calculations!E159</f>
        <v>0</v>
      </c>
      <c r="D16" s="20">
        <f>Calculations!F159</f>
        <v>0</v>
      </c>
      <c r="E16" s="20">
        <f>Calculations!G159</f>
        <v>0</v>
      </c>
      <c r="F16" s="20">
        <f>Calculations!H159</f>
        <v>0</v>
      </c>
      <c r="G16" s="20">
        <f>Calculations!I159</f>
        <v>0</v>
      </c>
      <c r="H16" s="20">
        <f>Calculations!J159</f>
        <v>0</v>
      </c>
      <c r="I16" s="20">
        <f>Calculations!K159</f>
        <v>0</v>
      </c>
      <c r="J16" s="20">
        <f>Calculations!L159</f>
        <v>0</v>
      </c>
      <c r="K16" s="20">
        <f>Calculations!M159</f>
        <v>0</v>
      </c>
      <c r="L16" s="20">
        <f>Calculations!N159</f>
        <v>0</v>
      </c>
      <c r="M16" s="20">
        <f>Calculations!O159</f>
        <v>0</v>
      </c>
      <c r="N16" s="20">
        <f>Calculations!P159</f>
        <v>0</v>
      </c>
      <c r="O16" s="20">
        <f>Calculations!Q159</f>
        <v>0</v>
      </c>
      <c r="P16" s="20">
        <f>Calculations!R159</f>
        <v>0</v>
      </c>
      <c r="Q16" s="20">
        <f>Calculations!S159</f>
        <v>0</v>
      </c>
      <c r="R16" s="20">
        <f>Calculations!T159</f>
        <v>0</v>
      </c>
      <c r="S16" s="20">
        <f>Calculations!U159</f>
        <v>0</v>
      </c>
      <c r="T16" s="20">
        <f>Calculations!V159</f>
        <v>0</v>
      </c>
      <c r="U16" s="20">
        <f>Calculations!W159</f>
        <v>0</v>
      </c>
      <c r="V16" s="20">
        <f>Calculations!X159</f>
        <v>0</v>
      </c>
      <c r="W16" s="20">
        <f>Calculations!Y159</f>
        <v>0</v>
      </c>
      <c r="X16" s="20">
        <f>Calculations!Z159</f>
        <v>0</v>
      </c>
      <c r="Y16" s="20">
        <f>Calculations!AA159</f>
        <v>0</v>
      </c>
      <c r="Z16" s="20">
        <f>Calculations!AB159</f>
        <v>0</v>
      </c>
      <c r="AA16" s="20">
        <f>Calculations!AC159</f>
        <v>0</v>
      </c>
      <c r="AB16" s="20">
        <f>Calculations!AD159</f>
        <v>0</v>
      </c>
      <c r="AC16" s="20">
        <f>Calculations!AE159</f>
        <v>0</v>
      </c>
      <c r="AD16" s="20">
        <f>Calculations!AF159</f>
        <v>0</v>
      </c>
      <c r="AE16" s="20">
        <f>Calculations!AG159</f>
        <v>0</v>
      </c>
      <c r="AF16" s="20">
        <f>Calculations!AH159</f>
        <v>0</v>
      </c>
    </row>
    <row r="17" spans="1:32" ht="14.25" customHeight="1" x14ac:dyDescent="0.25">
      <c r="A17" s="68" t="s">
        <v>416</v>
      </c>
      <c r="B17" s="20">
        <f>Calculations!D160</f>
        <v>0</v>
      </c>
      <c r="C17" s="20">
        <f>Calculations!E160</f>
        <v>0</v>
      </c>
      <c r="D17" s="20">
        <f>Calculations!F160</f>
        <v>0</v>
      </c>
      <c r="E17" s="20">
        <f>Calculations!G160</f>
        <v>0</v>
      </c>
      <c r="F17" s="20">
        <f>Calculations!H160</f>
        <v>0</v>
      </c>
      <c r="G17" s="20">
        <f>Calculations!I160</f>
        <v>0</v>
      </c>
      <c r="H17" s="20">
        <f>Calculations!J160</f>
        <v>0</v>
      </c>
      <c r="I17" s="20">
        <f>Calculations!K160</f>
        <v>0</v>
      </c>
      <c r="J17" s="20">
        <f>Calculations!L160</f>
        <v>0</v>
      </c>
      <c r="K17" s="20">
        <f>Calculations!M160</f>
        <v>0</v>
      </c>
      <c r="L17" s="20">
        <f>Calculations!N160</f>
        <v>0</v>
      </c>
      <c r="M17" s="20">
        <f>Calculations!O160</f>
        <v>0</v>
      </c>
      <c r="N17" s="20">
        <f>Calculations!P160</f>
        <v>0</v>
      </c>
      <c r="O17" s="20">
        <f>Calculations!Q160</f>
        <v>0</v>
      </c>
      <c r="P17" s="20">
        <f>Calculations!R160</f>
        <v>0</v>
      </c>
      <c r="Q17" s="20">
        <f>Calculations!S160</f>
        <v>0</v>
      </c>
      <c r="R17" s="20">
        <f>Calculations!T160</f>
        <v>0</v>
      </c>
      <c r="S17" s="20">
        <f>Calculations!U160</f>
        <v>0</v>
      </c>
      <c r="T17" s="20">
        <f>Calculations!V160</f>
        <v>0</v>
      </c>
      <c r="U17" s="20">
        <f>Calculations!W160</f>
        <v>0</v>
      </c>
      <c r="V17" s="20">
        <f>Calculations!X160</f>
        <v>0</v>
      </c>
      <c r="W17" s="20">
        <f>Calculations!Y160</f>
        <v>0</v>
      </c>
      <c r="X17" s="20">
        <f>Calculations!Z160</f>
        <v>0</v>
      </c>
      <c r="Y17" s="20">
        <f>Calculations!AA160</f>
        <v>0</v>
      </c>
      <c r="Z17" s="20">
        <f>Calculations!AB160</f>
        <v>0</v>
      </c>
      <c r="AA17" s="20">
        <f>Calculations!AC160</f>
        <v>0</v>
      </c>
      <c r="AB17" s="20">
        <f>Calculations!AD160</f>
        <v>0</v>
      </c>
      <c r="AC17" s="20">
        <f>Calculations!AE160</f>
        <v>0</v>
      </c>
      <c r="AD17" s="20">
        <f>Calculations!AF160</f>
        <v>0</v>
      </c>
      <c r="AE17" s="20">
        <f>Calculations!AG160</f>
        <v>0</v>
      </c>
      <c r="AF17" s="20">
        <f>Calculations!AH160</f>
        <v>0</v>
      </c>
    </row>
    <row r="18" spans="1:32" ht="14.25" customHeight="1" x14ac:dyDescent="0.25">
      <c r="A18" s="68" t="s">
        <v>417</v>
      </c>
      <c r="B18" s="20">
        <f>Calculations!D161</f>
        <v>0</v>
      </c>
      <c r="C18" s="20">
        <f>Calculations!E161</f>
        <v>0</v>
      </c>
      <c r="D18" s="20">
        <f>Calculations!F161</f>
        <v>0</v>
      </c>
      <c r="E18" s="20">
        <f>Calculations!G161</f>
        <v>0</v>
      </c>
      <c r="F18" s="20">
        <f>Calculations!H161</f>
        <v>0</v>
      </c>
      <c r="G18" s="20">
        <f>Calculations!I161</f>
        <v>0</v>
      </c>
      <c r="H18" s="20">
        <f>Calculations!J161</f>
        <v>0</v>
      </c>
      <c r="I18" s="20">
        <f>Calculations!K161</f>
        <v>0</v>
      </c>
      <c r="J18" s="20">
        <f>Calculations!L161</f>
        <v>0</v>
      </c>
      <c r="K18" s="20">
        <f>Calculations!M161</f>
        <v>0</v>
      </c>
      <c r="L18" s="20">
        <f>Calculations!N161</f>
        <v>0</v>
      </c>
      <c r="M18" s="20">
        <f>Calculations!O161</f>
        <v>0</v>
      </c>
      <c r="N18" s="20">
        <f>Calculations!P161</f>
        <v>0</v>
      </c>
      <c r="O18" s="20">
        <f>Calculations!Q161</f>
        <v>0</v>
      </c>
      <c r="P18" s="20">
        <f>Calculations!R161</f>
        <v>0</v>
      </c>
      <c r="Q18" s="20">
        <f>Calculations!S161</f>
        <v>0</v>
      </c>
      <c r="R18" s="20">
        <f>Calculations!T161</f>
        <v>0</v>
      </c>
      <c r="S18" s="20">
        <f>Calculations!U161</f>
        <v>0</v>
      </c>
      <c r="T18" s="20">
        <f>Calculations!V161</f>
        <v>0</v>
      </c>
      <c r="U18" s="20">
        <f>Calculations!W161</f>
        <v>0</v>
      </c>
      <c r="V18" s="20">
        <f>Calculations!X161</f>
        <v>0</v>
      </c>
      <c r="W18" s="20">
        <f>Calculations!Y161</f>
        <v>0</v>
      </c>
      <c r="X18" s="20">
        <f>Calculations!Z161</f>
        <v>0</v>
      </c>
      <c r="Y18" s="20">
        <f>Calculations!AA161</f>
        <v>0</v>
      </c>
      <c r="Z18" s="20">
        <f>Calculations!AB161</f>
        <v>0</v>
      </c>
      <c r="AA18" s="20">
        <f>Calculations!AC161</f>
        <v>0</v>
      </c>
      <c r="AB18" s="20">
        <f>Calculations!AD161</f>
        <v>0</v>
      </c>
      <c r="AC18" s="20">
        <f>Calculations!AE161</f>
        <v>0</v>
      </c>
      <c r="AD18" s="20">
        <f>Calculations!AF161</f>
        <v>0</v>
      </c>
      <c r="AE18" s="20">
        <f>Calculations!AG161</f>
        <v>0</v>
      </c>
      <c r="AF18" s="20">
        <f>Calculations!AH161</f>
        <v>0</v>
      </c>
    </row>
    <row r="19" spans="1:32" ht="14.25" customHeight="1" x14ac:dyDescent="0.25">
      <c r="A19" s="68" t="s">
        <v>543</v>
      </c>
      <c r="B19" s="20">
        <f>Calculations!D162</f>
        <v>0</v>
      </c>
      <c r="C19" s="20">
        <f>Calculations!E162</f>
        <v>0</v>
      </c>
      <c r="D19" s="20">
        <f>Calculations!F162</f>
        <v>0</v>
      </c>
      <c r="E19" s="20">
        <f>Calculations!G162</f>
        <v>0</v>
      </c>
      <c r="F19" s="20">
        <f>Calculations!H162</f>
        <v>0</v>
      </c>
      <c r="G19" s="20">
        <f>Calculations!I162</f>
        <v>0</v>
      </c>
      <c r="H19" s="20">
        <f>Calculations!J162</f>
        <v>0</v>
      </c>
      <c r="I19" s="20">
        <f>Calculations!K162</f>
        <v>0</v>
      </c>
      <c r="J19" s="20">
        <f>Calculations!L162</f>
        <v>0</v>
      </c>
      <c r="K19" s="20">
        <f>Calculations!M162</f>
        <v>0</v>
      </c>
      <c r="L19" s="20">
        <f>Calculations!N162</f>
        <v>0</v>
      </c>
      <c r="M19" s="20">
        <f>Calculations!O162</f>
        <v>0</v>
      </c>
      <c r="N19" s="20">
        <f>Calculations!P162</f>
        <v>0</v>
      </c>
      <c r="O19" s="20">
        <f>Calculations!Q162</f>
        <v>0</v>
      </c>
      <c r="P19" s="20">
        <f>Calculations!R162</f>
        <v>0</v>
      </c>
      <c r="Q19" s="20">
        <f>Calculations!S162</f>
        <v>0</v>
      </c>
      <c r="R19" s="20">
        <f>Calculations!T162</f>
        <v>0</v>
      </c>
      <c r="S19" s="20">
        <f>Calculations!U162</f>
        <v>0</v>
      </c>
      <c r="T19" s="20">
        <f>Calculations!V162</f>
        <v>0</v>
      </c>
      <c r="U19" s="20">
        <f>Calculations!W162</f>
        <v>0</v>
      </c>
      <c r="V19" s="20">
        <f>Calculations!X162</f>
        <v>0</v>
      </c>
      <c r="W19" s="20">
        <f>Calculations!Y162</f>
        <v>0</v>
      </c>
      <c r="X19" s="20">
        <f>Calculations!Z162</f>
        <v>0</v>
      </c>
      <c r="Y19" s="20">
        <f>Calculations!AA162</f>
        <v>0</v>
      </c>
      <c r="Z19" s="20">
        <f>Calculations!AB162</f>
        <v>0</v>
      </c>
      <c r="AA19" s="20">
        <f>Calculations!AC162</f>
        <v>0</v>
      </c>
      <c r="AB19" s="20">
        <f>Calculations!AD162</f>
        <v>0</v>
      </c>
      <c r="AC19" s="20">
        <f>Calculations!AE162</f>
        <v>0</v>
      </c>
      <c r="AD19" s="20">
        <f>Calculations!AF162</f>
        <v>0</v>
      </c>
      <c r="AE19" s="20">
        <f>Calculations!AG162</f>
        <v>0</v>
      </c>
      <c r="AF19" s="20">
        <f>Calculations!AH162</f>
        <v>0</v>
      </c>
    </row>
    <row r="20" spans="1:32" ht="14.25" customHeight="1" x14ac:dyDescent="0.25">
      <c r="A20" s="68" t="s">
        <v>544</v>
      </c>
      <c r="B20" s="20">
        <f>Calculations!D163</f>
        <v>0</v>
      </c>
      <c r="C20" s="20">
        <f>Calculations!E163</f>
        <v>0</v>
      </c>
      <c r="D20" s="20">
        <f>Calculations!F163</f>
        <v>0</v>
      </c>
      <c r="E20" s="20">
        <f>Calculations!G163</f>
        <v>0</v>
      </c>
      <c r="F20" s="20">
        <f>Calculations!H163</f>
        <v>0</v>
      </c>
      <c r="G20" s="20">
        <f>Calculations!I163</f>
        <v>0</v>
      </c>
      <c r="H20" s="20">
        <f>Calculations!J163</f>
        <v>0</v>
      </c>
      <c r="I20" s="20">
        <f>Calculations!K163</f>
        <v>0</v>
      </c>
      <c r="J20" s="20">
        <f>Calculations!L163</f>
        <v>0</v>
      </c>
      <c r="K20" s="20">
        <f>Calculations!M163</f>
        <v>0</v>
      </c>
      <c r="L20" s="20">
        <f>Calculations!N163</f>
        <v>0</v>
      </c>
      <c r="M20" s="20">
        <f>Calculations!O163</f>
        <v>0</v>
      </c>
      <c r="N20" s="20">
        <f>Calculations!P163</f>
        <v>0</v>
      </c>
      <c r="O20" s="20">
        <f>Calculations!Q163</f>
        <v>0</v>
      </c>
      <c r="P20" s="20">
        <f>Calculations!R163</f>
        <v>0</v>
      </c>
      <c r="Q20" s="20">
        <f>Calculations!S163</f>
        <v>0</v>
      </c>
      <c r="R20" s="20">
        <f>Calculations!T163</f>
        <v>0</v>
      </c>
      <c r="S20" s="20">
        <f>Calculations!U163</f>
        <v>0</v>
      </c>
      <c r="T20" s="20">
        <f>Calculations!V163</f>
        <v>0</v>
      </c>
      <c r="U20" s="20">
        <f>Calculations!W163</f>
        <v>0</v>
      </c>
      <c r="V20" s="20">
        <f>Calculations!X163</f>
        <v>0</v>
      </c>
      <c r="W20" s="20">
        <f>Calculations!Y163</f>
        <v>0</v>
      </c>
      <c r="X20" s="20">
        <f>Calculations!Z163</f>
        <v>0</v>
      </c>
      <c r="Y20" s="20">
        <f>Calculations!AA163</f>
        <v>0</v>
      </c>
      <c r="Z20" s="20">
        <f>Calculations!AB163</f>
        <v>0</v>
      </c>
      <c r="AA20" s="20">
        <f>Calculations!AC163</f>
        <v>0</v>
      </c>
      <c r="AB20" s="20">
        <f>Calculations!AD163</f>
        <v>0</v>
      </c>
      <c r="AC20" s="20">
        <f>Calculations!AE163</f>
        <v>0</v>
      </c>
      <c r="AD20" s="20">
        <f>Calculations!AF163</f>
        <v>0</v>
      </c>
      <c r="AE20" s="20">
        <f>Calculations!AG163</f>
        <v>0</v>
      </c>
      <c r="AF20" s="20">
        <f>Calculations!AH163</f>
        <v>0</v>
      </c>
    </row>
    <row r="21" spans="1:32" ht="14.25" customHeight="1" x14ac:dyDescent="0.25">
      <c r="A21" s="68" t="s">
        <v>545</v>
      </c>
      <c r="B21" s="20">
        <f>Calculations!D164</f>
        <v>0</v>
      </c>
      <c r="C21" s="20">
        <f>Calculations!E164</f>
        <v>0</v>
      </c>
      <c r="D21" s="20">
        <f>Calculations!F164</f>
        <v>0</v>
      </c>
      <c r="E21" s="20">
        <f>Calculations!G164</f>
        <v>0</v>
      </c>
      <c r="F21" s="20">
        <f>Calculations!H164</f>
        <v>0</v>
      </c>
      <c r="G21" s="20">
        <f>Calculations!I164</f>
        <v>0</v>
      </c>
      <c r="H21" s="20">
        <f>Calculations!J164</f>
        <v>0</v>
      </c>
      <c r="I21" s="20">
        <f>Calculations!K164</f>
        <v>0</v>
      </c>
      <c r="J21" s="20">
        <f>Calculations!L164</f>
        <v>0</v>
      </c>
      <c r="K21" s="20">
        <f>Calculations!M164</f>
        <v>0</v>
      </c>
      <c r="L21" s="20">
        <f>Calculations!N164</f>
        <v>0</v>
      </c>
      <c r="M21" s="20">
        <f>Calculations!O164</f>
        <v>0</v>
      </c>
      <c r="N21" s="20">
        <f>Calculations!P164</f>
        <v>0</v>
      </c>
      <c r="O21" s="20">
        <f>Calculations!Q164</f>
        <v>0</v>
      </c>
      <c r="P21" s="20">
        <f>Calculations!R164</f>
        <v>0</v>
      </c>
      <c r="Q21" s="20">
        <f>Calculations!S164</f>
        <v>0</v>
      </c>
      <c r="R21" s="20">
        <f>Calculations!T164</f>
        <v>0</v>
      </c>
      <c r="S21" s="20">
        <f>Calculations!U164</f>
        <v>0</v>
      </c>
      <c r="T21" s="20">
        <f>Calculations!V164</f>
        <v>0</v>
      </c>
      <c r="U21" s="20">
        <f>Calculations!W164</f>
        <v>0</v>
      </c>
      <c r="V21" s="20">
        <f>Calculations!X164</f>
        <v>0</v>
      </c>
      <c r="W21" s="20">
        <f>Calculations!Y164</f>
        <v>0</v>
      </c>
      <c r="X21" s="20">
        <f>Calculations!Z164</f>
        <v>0</v>
      </c>
      <c r="Y21" s="20">
        <f>Calculations!AA164</f>
        <v>0</v>
      </c>
      <c r="Z21" s="20">
        <f>Calculations!AB164</f>
        <v>0</v>
      </c>
      <c r="AA21" s="20">
        <f>Calculations!AC164</f>
        <v>0</v>
      </c>
      <c r="AB21" s="20">
        <f>Calculations!AD164</f>
        <v>0</v>
      </c>
      <c r="AC21" s="20">
        <f>Calculations!AE164</f>
        <v>0</v>
      </c>
      <c r="AD21" s="20">
        <f>Calculations!AF164</f>
        <v>0</v>
      </c>
      <c r="AE21" s="20">
        <f>Calculations!AG164</f>
        <v>0</v>
      </c>
      <c r="AF21" s="20">
        <f>Calculations!AH164</f>
        <v>0</v>
      </c>
    </row>
    <row r="22" spans="1:32" ht="14.25" customHeight="1" x14ac:dyDescent="0.25">
      <c r="A22" s="68" t="s">
        <v>546</v>
      </c>
      <c r="B22" s="20">
        <f>Calculations!D165</f>
        <v>0</v>
      </c>
      <c r="C22" s="20">
        <f>Calculations!E165</f>
        <v>0</v>
      </c>
      <c r="D22" s="20">
        <f>Calculations!F165</f>
        <v>0</v>
      </c>
      <c r="E22" s="20">
        <f>Calculations!G165</f>
        <v>0</v>
      </c>
      <c r="F22" s="20">
        <f>Calculations!H165</f>
        <v>0</v>
      </c>
      <c r="G22" s="20">
        <f>Calculations!I165</f>
        <v>0</v>
      </c>
      <c r="H22" s="20">
        <f>Calculations!J165</f>
        <v>0</v>
      </c>
      <c r="I22" s="20">
        <f>Calculations!K165</f>
        <v>0</v>
      </c>
      <c r="J22" s="20">
        <f>Calculations!L165</f>
        <v>0</v>
      </c>
      <c r="K22" s="20">
        <f>Calculations!M165</f>
        <v>0</v>
      </c>
      <c r="L22" s="20">
        <f>Calculations!N165</f>
        <v>0</v>
      </c>
      <c r="M22" s="20">
        <f>Calculations!O165</f>
        <v>0</v>
      </c>
      <c r="N22" s="20">
        <f>Calculations!P165</f>
        <v>0</v>
      </c>
      <c r="O22" s="20">
        <f>Calculations!Q165</f>
        <v>0</v>
      </c>
      <c r="P22" s="20">
        <f>Calculations!R165</f>
        <v>0</v>
      </c>
      <c r="Q22" s="20">
        <f>Calculations!S165</f>
        <v>0</v>
      </c>
      <c r="R22" s="20">
        <f>Calculations!T165</f>
        <v>0</v>
      </c>
      <c r="S22" s="20">
        <f>Calculations!U165</f>
        <v>0</v>
      </c>
      <c r="T22" s="20">
        <f>Calculations!V165</f>
        <v>0</v>
      </c>
      <c r="U22" s="20">
        <f>Calculations!W165</f>
        <v>0</v>
      </c>
      <c r="V22" s="20">
        <f>Calculations!X165</f>
        <v>0</v>
      </c>
      <c r="W22" s="20">
        <f>Calculations!Y165</f>
        <v>0</v>
      </c>
      <c r="X22" s="20">
        <f>Calculations!Z165</f>
        <v>0</v>
      </c>
      <c r="Y22" s="20">
        <f>Calculations!AA165</f>
        <v>0</v>
      </c>
      <c r="Z22" s="20">
        <f>Calculations!AB165</f>
        <v>0</v>
      </c>
      <c r="AA22" s="20">
        <f>Calculations!AC165</f>
        <v>0</v>
      </c>
      <c r="AB22" s="20">
        <f>Calculations!AD165</f>
        <v>0</v>
      </c>
      <c r="AC22" s="20">
        <f>Calculations!AE165</f>
        <v>0</v>
      </c>
      <c r="AD22" s="20">
        <f>Calculations!AF165</f>
        <v>0</v>
      </c>
      <c r="AE22" s="20">
        <f>Calculations!AG165</f>
        <v>0</v>
      </c>
      <c r="AF22" s="20">
        <f>Calculations!AH165</f>
        <v>0</v>
      </c>
    </row>
    <row r="23" spans="1:32" ht="14.25" customHeight="1" x14ac:dyDescent="0.25">
      <c r="A23" s="68" t="s">
        <v>547</v>
      </c>
      <c r="B23" s="20">
        <f>Calculations!D166</f>
        <v>0</v>
      </c>
      <c r="C23" s="20">
        <f>Calculations!E166</f>
        <v>0</v>
      </c>
      <c r="D23" s="20">
        <f>Calculations!F166</f>
        <v>0</v>
      </c>
      <c r="E23" s="20">
        <f>Calculations!G166</f>
        <v>0</v>
      </c>
      <c r="F23" s="20">
        <f>Calculations!H166</f>
        <v>0</v>
      </c>
      <c r="G23" s="20">
        <f>Calculations!I166</f>
        <v>0</v>
      </c>
      <c r="H23" s="20">
        <f>Calculations!J166</f>
        <v>0</v>
      </c>
      <c r="I23" s="20">
        <f>Calculations!K166</f>
        <v>0</v>
      </c>
      <c r="J23" s="20">
        <f>Calculations!L166</f>
        <v>0</v>
      </c>
      <c r="K23" s="20">
        <f>Calculations!M166</f>
        <v>0</v>
      </c>
      <c r="L23" s="20">
        <f>Calculations!N166</f>
        <v>0</v>
      </c>
      <c r="M23" s="20">
        <f>Calculations!O166</f>
        <v>0</v>
      </c>
      <c r="N23" s="20">
        <f>Calculations!P166</f>
        <v>0</v>
      </c>
      <c r="O23" s="20">
        <f>Calculations!Q166</f>
        <v>0</v>
      </c>
      <c r="P23" s="20">
        <f>Calculations!R166</f>
        <v>0</v>
      </c>
      <c r="Q23" s="20">
        <f>Calculations!S166</f>
        <v>0</v>
      </c>
      <c r="R23" s="20">
        <f>Calculations!T166</f>
        <v>0</v>
      </c>
      <c r="S23" s="20">
        <f>Calculations!U166</f>
        <v>0</v>
      </c>
      <c r="T23" s="20">
        <f>Calculations!V166</f>
        <v>0</v>
      </c>
      <c r="U23" s="20">
        <f>Calculations!W166</f>
        <v>0</v>
      </c>
      <c r="V23" s="20">
        <f>Calculations!X166</f>
        <v>0</v>
      </c>
      <c r="W23" s="20">
        <f>Calculations!Y166</f>
        <v>0</v>
      </c>
      <c r="X23" s="20">
        <f>Calculations!Z166</f>
        <v>0</v>
      </c>
      <c r="Y23" s="20">
        <f>Calculations!AA166</f>
        <v>0</v>
      </c>
      <c r="Z23" s="20">
        <f>Calculations!AB166</f>
        <v>0</v>
      </c>
      <c r="AA23" s="20">
        <f>Calculations!AC166</f>
        <v>0</v>
      </c>
      <c r="AB23" s="20">
        <f>Calculations!AD166</f>
        <v>0</v>
      </c>
      <c r="AC23" s="20">
        <f>Calculations!AE166</f>
        <v>0</v>
      </c>
      <c r="AD23" s="20">
        <f>Calculations!AF166</f>
        <v>0</v>
      </c>
      <c r="AE23" s="20">
        <f>Calculations!AG166</f>
        <v>0</v>
      </c>
      <c r="AF23" s="20">
        <f>Calculations!AH166</f>
        <v>0</v>
      </c>
    </row>
    <row r="24" spans="1:32" ht="14.25" customHeight="1" x14ac:dyDescent="0.25">
      <c r="A24" s="68" t="s">
        <v>548</v>
      </c>
      <c r="B24" s="20">
        <f>Calculations!D167</f>
        <v>0</v>
      </c>
      <c r="C24" s="20">
        <f>Calculations!E167</f>
        <v>0</v>
      </c>
      <c r="D24" s="20">
        <f>Calculations!F167</f>
        <v>0</v>
      </c>
      <c r="E24" s="20">
        <f>Calculations!G167</f>
        <v>0</v>
      </c>
      <c r="F24" s="20">
        <f>Calculations!H167</f>
        <v>0</v>
      </c>
      <c r="G24" s="20">
        <f>Calculations!I167</f>
        <v>0</v>
      </c>
      <c r="H24" s="20">
        <f>Calculations!J167</f>
        <v>0</v>
      </c>
      <c r="I24" s="20">
        <f>Calculations!K167</f>
        <v>0</v>
      </c>
      <c r="J24" s="20">
        <f>Calculations!L167</f>
        <v>0</v>
      </c>
      <c r="K24" s="20">
        <f>Calculations!M167</f>
        <v>0</v>
      </c>
      <c r="L24" s="20">
        <f>Calculations!N167</f>
        <v>0</v>
      </c>
      <c r="M24" s="20">
        <f>Calculations!O167</f>
        <v>0</v>
      </c>
      <c r="N24" s="20">
        <f>Calculations!P167</f>
        <v>0</v>
      </c>
      <c r="O24" s="20">
        <f>Calculations!Q167</f>
        <v>0</v>
      </c>
      <c r="P24" s="20">
        <f>Calculations!R167</f>
        <v>0</v>
      </c>
      <c r="Q24" s="20">
        <f>Calculations!S167</f>
        <v>0</v>
      </c>
      <c r="R24" s="20">
        <f>Calculations!T167</f>
        <v>0</v>
      </c>
      <c r="S24" s="20">
        <f>Calculations!U167</f>
        <v>0</v>
      </c>
      <c r="T24" s="20">
        <f>Calculations!V167</f>
        <v>0</v>
      </c>
      <c r="U24" s="20">
        <f>Calculations!W167</f>
        <v>0</v>
      </c>
      <c r="V24" s="20">
        <f>Calculations!X167</f>
        <v>0</v>
      </c>
      <c r="W24" s="20">
        <f>Calculations!Y167</f>
        <v>0</v>
      </c>
      <c r="X24" s="20">
        <f>Calculations!Z167</f>
        <v>0</v>
      </c>
      <c r="Y24" s="20">
        <f>Calculations!AA167</f>
        <v>0</v>
      </c>
      <c r="Z24" s="20">
        <f>Calculations!AB167</f>
        <v>0</v>
      </c>
      <c r="AA24" s="20">
        <f>Calculations!AC167</f>
        <v>0</v>
      </c>
      <c r="AB24" s="20">
        <f>Calculations!AD167</f>
        <v>0</v>
      </c>
      <c r="AC24" s="20">
        <f>Calculations!AE167</f>
        <v>0</v>
      </c>
      <c r="AD24" s="20">
        <f>Calculations!AF167</f>
        <v>0</v>
      </c>
      <c r="AE24" s="20">
        <f>Calculations!AG167</f>
        <v>0</v>
      </c>
      <c r="AF24" s="20">
        <f>Calculations!AH167</f>
        <v>0</v>
      </c>
    </row>
    <row r="25" spans="1:32" ht="14.25" customHeight="1" x14ac:dyDescent="0.25">
      <c r="A25" s="68" t="s">
        <v>549</v>
      </c>
      <c r="B25" s="20">
        <f>Calculations!D168</f>
        <v>0</v>
      </c>
      <c r="C25" s="20">
        <f>Calculations!E168</f>
        <v>0</v>
      </c>
      <c r="D25" s="20">
        <f>Calculations!F168</f>
        <v>0</v>
      </c>
      <c r="E25" s="20">
        <f>Calculations!G168</f>
        <v>0</v>
      </c>
      <c r="F25" s="20">
        <f>Calculations!H168</f>
        <v>0</v>
      </c>
      <c r="G25" s="20">
        <f>Calculations!I168</f>
        <v>0</v>
      </c>
      <c r="H25" s="20">
        <f>Calculations!J168</f>
        <v>0</v>
      </c>
      <c r="I25" s="20">
        <f>Calculations!K168</f>
        <v>0</v>
      </c>
      <c r="J25" s="20">
        <f>Calculations!L168</f>
        <v>0</v>
      </c>
      <c r="K25" s="20">
        <f>Calculations!M168</f>
        <v>0</v>
      </c>
      <c r="L25" s="20">
        <f>Calculations!N168</f>
        <v>0</v>
      </c>
      <c r="M25" s="20">
        <f>Calculations!O168</f>
        <v>0</v>
      </c>
      <c r="N25" s="20">
        <f>Calculations!P168</f>
        <v>0</v>
      </c>
      <c r="O25" s="20">
        <f>Calculations!Q168</f>
        <v>0</v>
      </c>
      <c r="P25" s="20">
        <f>Calculations!R168</f>
        <v>0</v>
      </c>
      <c r="Q25" s="20">
        <f>Calculations!S168</f>
        <v>0</v>
      </c>
      <c r="R25" s="20">
        <f>Calculations!T168</f>
        <v>0</v>
      </c>
      <c r="S25" s="20">
        <f>Calculations!U168</f>
        <v>0</v>
      </c>
      <c r="T25" s="20">
        <f>Calculations!V168</f>
        <v>0</v>
      </c>
      <c r="U25" s="20">
        <f>Calculations!W168</f>
        <v>0</v>
      </c>
      <c r="V25" s="20">
        <f>Calculations!X168</f>
        <v>0</v>
      </c>
      <c r="W25" s="20">
        <f>Calculations!Y168</f>
        <v>0</v>
      </c>
      <c r="X25" s="20">
        <f>Calculations!Z168</f>
        <v>0</v>
      </c>
      <c r="Y25" s="20">
        <f>Calculations!AA168</f>
        <v>0</v>
      </c>
      <c r="Z25" s="20">
        <f>Calculations!AB168</f>
        <v>0</v>
      </c>
      <c r="AA25" s="20">
        <f>Calculations!AC168</f>
        <v>0</v>
      </c>
      <c r="AB25" s="20">
        <f>Calculations!AD168</f>
        <v>0</v>
      </c>
      <c r="AC25" s="20">
        <f>Calculations!AE168</f>
        <v>0</v>
      </c>
      <c r="AD25" s="20">
        <f>Calculations!AF168</f>
        <v>0</v>
      </c>
      <c r="AE25" s="20">
        <f>Calculations!AG168</f>
        <v>0</v>
      </c>
      <c r="AF25" s="20">
        <f>Calculations!AH168</f>
        <v>0</v>
      </c>
    </row>
    <row r="26" spans="1:32" ht="14.2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ht="14.2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ht="14.2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ht="14.2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ht="14.2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ht="14.2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ht="14.2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ht="14.2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4.2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ht="14.2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ht="14.2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ht="14.2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ht="14.2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ht="14.2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ht="14.2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ht="14.2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ht="14.2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ht="14.2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ht="14.2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ht="14.2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ht="14.2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ht="14.2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ht="14.2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ht="14.2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ht="14.2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ht="14.2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ht="14.2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ht="14.2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ht="14.2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ht="14.2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ht="14.2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ht="14.2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ht="14.2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ht="14.2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ht="14.2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ht="14.2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ht="14.2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ht="14.2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ht="14.2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ht="14.2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ht="14.2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ht="14.2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ht="14.2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ht="14.2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ht="14.2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ht="14.2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ht="14.2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ht="14.2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ht="14.2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ht="14.2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ht="14.2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ht="14.2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4.2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4.2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ht="14.2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ht="14.2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ht="14.2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ht="14.2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ht="14.2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ht="14.2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4.2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ht="14.2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ht="14.2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ht="14.2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ht="14.2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ht="14.2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ht="14.2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ht="14.2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ht="14.2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ht="14.2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ht="14.2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4.2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ht="14.2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ht="14.2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ht="14.2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ht="14.2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ht="14.2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ht="14.2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ht="14.2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ht="14.2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ht="14.2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ht="14.2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4.2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ht="14.2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ht="14.2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ht="14.2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ht="14.2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ht="14.2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ht="14.2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ht="14.2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ht="14.2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ht="14.2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ht="14.2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4.2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4.2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4.2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4.2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4.2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4.2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4.2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4.2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4.2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4.2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4.2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4.2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4.2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4.2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4.2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4.2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4.2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4.2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4.2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4.2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4.2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4.2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4.2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4.2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4.2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4.2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4.2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4.2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4.2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4.2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4.2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4.2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4.2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4.2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4.2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4.2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4.2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4.2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4.2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4.2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4.2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4.2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4.2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4.2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4.2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4.2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4.2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4.2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4.2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4.2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4.2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4.2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4.2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4.2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4.2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4.2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4.2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4.2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4.2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4.2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4.2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4.2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4.2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4.2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4.2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4.2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4.2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4.2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4.2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4.2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4.2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4.2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4.2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4.2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4.2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4.2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4.2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4.2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4.2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4.2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4.2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4.2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4.2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4.2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4.2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4.2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4.2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4.2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4.2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4.2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4.2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4.2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4.2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4.2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4.2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4.2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4.2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4.2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4.2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4.2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4.2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4.2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4.2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4.2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4.2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4.2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4.2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4.2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4.2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4.2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4.2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4.2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4.2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4.2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4.2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4.2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4.2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4.2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4.2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4.2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4.2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4.2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4.2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4.2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4.2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4.2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4.2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4.2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4.2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4.2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4.2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4.2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4.2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4.2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4.2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4.2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4.2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4.2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4.2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4.2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4.2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4.2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4.2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4.2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4.2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4.2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4.2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4.2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4.2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4.2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4.2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4.2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4.2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4.2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4.2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4.2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4.2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4.2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4.2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4.2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4.2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4.2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4.2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4.2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4.2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4.2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4.2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4.2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4.2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4.2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4.2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4.2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4.2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4.2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4.2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4.2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4.2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4.2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4.2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4.2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4.2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4.2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4.2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4.2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4.2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4.2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4.2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4.2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4.2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4.2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4.2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4.2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4.2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4.2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4.2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4.2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4.2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4.2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4.2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4.2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4.2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4.2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4.2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4.2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4.2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4.2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4.2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4.2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4.2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4.2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4.2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4.2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4.2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4.2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4.2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4.2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4.2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4.2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4.2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4.2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4.2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4.2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4.2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4.2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4.2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4.2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4.2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4.2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4.2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4.2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4.2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4.2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4.2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4.2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4.2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4.2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4.2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4.2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4.2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4.2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4.2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4.2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4.2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4.2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4.2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4.2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4.2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4.2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4.2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4.2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4.2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4.2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4.2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4.2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4.2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4.2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4.2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4.2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4.2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4.2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4.2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4.2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4.2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4.2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4.2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4.2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4.2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4.2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4.2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4.2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4.2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4.2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4.2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4.2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4.2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4.2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4.2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4.2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4.2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4.2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4.2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4.2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4.2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4.2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4.2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4.2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4.2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4.2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4.2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4.2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4.2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4.2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4.2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4.2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4.2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4.2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4.2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4.2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4.2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4.2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4.2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4.2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4.2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4.2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4.2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4.2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4.2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4.2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4.2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4.2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4.2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4.2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4.2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4.2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4.2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4.2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4.2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4.2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4.2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4.2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4.2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4.2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4.2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4.2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4.2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4.2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4.2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4.2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4.2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4.2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4.2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4.2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4.2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4.2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4.2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4.2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4.2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4.2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4.2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4.2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4.2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4.2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4.2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4.2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4.2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4.2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4.2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4.2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4.2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4.2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4.2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4.2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4.2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4.2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4.2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4.2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4.2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4.2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4.2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4.2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4.2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4.2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4.2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4.2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4.2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4.2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4.2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4.2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4.2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4.2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4.2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4.2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4.2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4.2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4.2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4.2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4.2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4.2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4.2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4.2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4.2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4.2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4.2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4.2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4.2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4.2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4.2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4.2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4.2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4.2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4.2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4.2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4.2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4.2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4.2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4.2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4.2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4.2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4.2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4.2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4.2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4.2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4.2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4.2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4.2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4.2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4.2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4.2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4.2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4.2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4.2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4.2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4.2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4.2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4.2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4.2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4.2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4.2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4.2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4.2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4.2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4.2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4.2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4.2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4.2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4.2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4.2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4.2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4.2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4.2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4.2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4.2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4.2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4.2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4.2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4.2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4.2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4.2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4.2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4.2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4.2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4.2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4.2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4.2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4.2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4.2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4.2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4.2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4.2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4.2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4.2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4.2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4.2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4.2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4.2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4.2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4.2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4.2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4.2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4.2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4.2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4.2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4.2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4.2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4.2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4.2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4.2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4.2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4.2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4.2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4.2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4.2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4.2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4.2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4.2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4.2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4.2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4.2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4.2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4.2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4.2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4.2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4.2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4.2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4.2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4.2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4.2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4.2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4.2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4.2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4.2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4.2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4.2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4.2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4.2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4.2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4.2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4.2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4.2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4.2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4.2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4.2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4.2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4.2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4.2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4.2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4.2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4.2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4.2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4.2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4.2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4.2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4.2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4.2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4.2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4.2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4.2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4.2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4.2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4.2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4.2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4.2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4.2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4.2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4.2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4.2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4.2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4.2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4.2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4.2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4.2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4.2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4.2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4.2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4.2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4.2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4.2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4.2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4.2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4.2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4.2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4.2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4.2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4.2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4.2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4.2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4.2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4.2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4.2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4.2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4.2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4.2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4.2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4.2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4.2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4.2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4.2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4.2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4.2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4.2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4.2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4.2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4.2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4.2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4.2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4.2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4.2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4.2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4.2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4.2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4.2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4.2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4.2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4.2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4.2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4.2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4.2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4.2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4.2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4.2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4.2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4.2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4.2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4.2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4.2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4.2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4.2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4.2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4.2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4.2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4.2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4.2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4.2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4.2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4.2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4.2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4.2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4.2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4.2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4.2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4.2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4.2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4.2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4.2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4.2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4.2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4.2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4.2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4.2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4.2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4.2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4.2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4.2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4.2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4.2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4.2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4.2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4.2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4.2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4.2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4.2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4.2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4.2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4.2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4.2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4.2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4.2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4.2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4.2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4.2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4.2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4.2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4.2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4.2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4.2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4.2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4.2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4.2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4.2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4.2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4.2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4.2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4.2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4.2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4.2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4.2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4.2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4.2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4.2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4.2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4.2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4.2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4.2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4.2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4.2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4.2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4.2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4.2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4.2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4.2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4.2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4.2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4.2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4.2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4.2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4.2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4.2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4.2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4.2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4.2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4.2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4.2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4.2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4.2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4.2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4.2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4.2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4.2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4.2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4.2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4.2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4.2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4.2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4.2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4.2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4.2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4.2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4.2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4.2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4.2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4.2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4.2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4.2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4.2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4.2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4.2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4.2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4.2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4.2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4.2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4.2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4.2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4.2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4.2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4.2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4.2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4.2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4.2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4.2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4.2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4.2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4.2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4.2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4.2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4.2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4.2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4.2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4.2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4.2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4.2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4.2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4.2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4.2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4.2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4.2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4.2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4.2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4.2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4.2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4.2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4.2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4.2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4.2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4.2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4.2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4.2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4.2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4.2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4.2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4.2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4.2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4.2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4.2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4.2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4.2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4.2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4.2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4.2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4.2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4.2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4.2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4.2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4.2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4.2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4.2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4.2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4.2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4.2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4.2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4.2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4.2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4.2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4.2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4.2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4.2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4.2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4.2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4.2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4.2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4.2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4.2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4.2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4.2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4.2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4.2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4.2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4.2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4.2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4.2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4.2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4.2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4.2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4.2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4.2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4.2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4.2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4.2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4.2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4.2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4.2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4.2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4.2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4.2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4.2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4.2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4.2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4.2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4.2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4.2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4.2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4.2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4.2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4.2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4.2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4.2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4.2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4.2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4.2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4.2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4.2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4.2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4.2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4.2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4.2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4.2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4.2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4.2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4.2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4.2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4.2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4.2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4.2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4.2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4.2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4.2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4.2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4.2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4.2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4.2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4.2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4.2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4.2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4.2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4.2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4.2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4.2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4.2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4.2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4.2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4.2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4.2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4.2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4.2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4.2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4.2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4.2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4.2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4.2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4.2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4.2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4.2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4.2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4.2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4.2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4.2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4.2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4.2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4.2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4.2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4.2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4.2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4.2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4.2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4.2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4.2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4.2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4.2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4.2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4.2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4.2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4.2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4.2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4.2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4.2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4.2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4.2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4.2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4.2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4.2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4.2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4.2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4.2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1F497D"/>
  </sheetPr>
  <dimension ref="A1:AF1000"/>
  <sheetViews>
    <sheetView workbookViewId="0">
      <selection activeCell="B2" sqref="B2:AF25"/>
    </sheetView>
  </sheetViews>
  <sheetFormatPr defaultColWidth="12.625" defaultRowHeight="15" customHeight="1" x14ac:dyDescent="0.2"/>
  <cols>
    <col min="1" max="1" width="20.5" customWidth="1"/>
    <col min="2" max="32" width="9" bestFit="1" customWidth="1"/>
  </cols>
  <sheetData>
    <row r="1" spans="1:32" ht="14.25" customHeight="1" x14ac:dyDescent="0.25">
      <c r="A1" s="7" t="s">
        <v>420</v>
      </c>
      <c r="B1" s="7">
        <v>2020</v>
      </c>
      <c r="C1" s="7">
        <v>2021</v>
      </c>
      <c r="D1" s="7">
        <v>2022</v>
      </c>
      <c r="E1" s="7">
        <v>2023</v>
      </c>
      <c r="F1" s="7">
        <v>2024</v>
      </c>
      <c r="G1" s="7">
        <v>2025</v>
      </c>
      <c r="H1" s="7">
        <v>2026</v>
      </c>
      <c r="I1" s="7">
        <v>2027</v>
      </c>
      <c r="J1" s="7">
        <v>2028</v>
      </c>
      <c r="K1" s="7">
        <v>2029</v>
      </c>
      <c r="L1" s="7">
        <v>2030</v>
      </c>
      <c r="M1" s="7">
        <v>2031</v>
      </c>
      <c r="N1" s="7">
        <v>2032</v>
      </c>
      <c r="O1" s="7">
        <v>2033</v>
      </c>
      <c r="P1" s="7">
        <v>2034</v>
      </c>
      <c r="Q1" s="7">
        <v>2035</v>
      </c>
      <c r="R1" s="7">
        <v>2036</v>
      </c>
      <c r="S1" s="7">
        <v>2037</v>
      </c>
      <c r="T1" s="7">
        <v>2038</v>
      </c>
      <c r="U1" s="7">
        <v>2039</v>
      </c>
      <c r="V1" s="7">
        <v>2040</v>
      </c>
      <c r="W1" s="7">
        <v>2041</v>
      </c>
      <c r="X1" s="7">
        <v>2042</v>
      </c>
      <c r="Y1" s="7">
        <v>2043</v>
      </c>
      <c r="Z1" s="7">
        <v>2044</v>
      </c>
      <c r="AA1" s="7">
        <v>2045</v>
      </c>
      <c r="AB1" s="7">
        <v>2046</v>
      </c>
      <c r="AC1" s="7">
        <v>2047</v>
      </c>
      <c r="AD1" s="7">
        <v>2048</v>
      </c>
      <c r="AE1" s="7">
        <v>2049</v>
      </c>
      <c r="AF1" s="7">
        <v>2050</v>
      </c>
    </row>
    <row r="2" spans="1:32" ht="14.25" customHeight="1" x14ac:dyDescent="0.25">
      <c r="A2" s="68" t="s">
        <v>402</v>
      </c>
      <c r="B2" s="20">
        <f>Calculations!D61</f>
        <v>0</v>
      </c>
      <c r="C2" s="20">
        <f>Calculations!E61</f>
        <v>0</v>
      </c>
      <c r="D2" s="20">
        <f>Calculations!F61</f>
        <v>0</v>
      </c>
      <c r="E2" s="20">
        <f>Calculations!G61</f>
        <v>0</v>
      </c>
      <c r="F2" s="20">
        <f>Calculations!H61</f>
        <v>0</v>
      </c>
      <c r="G2" s="20">
        <f>Calculations!I61</f>
        <v>0</v>
      </c>
      <c r="H2" s="20">
        <f>Calculations!J61</f>
        <v>0</v>
      </c>
      <c r="I2" s="20">
        <f>Calculations!K61</f>
        <v>0</v>
      </c>
      <c r="J2" s="20">
        <f>Calculations!L61</f>
        <v>0</v>
      </c>
      <c r="K2" s="20">
        <f>Calculations!M61</f>
        <v>0</v>
      </c>
      <c r="L2" s="20">
        <f>Calculations!N61</f>
        <v>0</v>
      </c>
      <c r="M2" s="20">
        <f>Calculations!O61</f>
        <v>0</v>
      </c>
      <c r="N2" s="20">
        <f>Calculations!P61</f>
        <v>0</v>
      </c>
      <c r="O2" s="20">
        <f>Calculations!Q61</f>
        <v>0</v>
      </c>
      <c r="P2" s="20">
        <f>Calculations!R61</f>
        <v>0</v>
      </c>
      <c r="Q2" s="20">
        <f>Calculations!S61</f>
        <v>0</v>
      </c>
      <c r="R2" s="20">
        <f>Calculations!T61</f>
        <v>0</v>
      </c>
      <c r="S2" s="20">
        <f>Calculations!U61</f>
        <v>0</v>
      </c>
      <c r="T2" s="20">
        <f>Calculations!V61</f>
        <v>0</v>
      </c>
      <c r="U2" s="20">
        <f>Calculations!W61</f>
        <v>0</v>
      </c>
      <c r="V2" s="20">
        <f>Calculations!X61</f>
        <v>0</v>
      </c>
      <c r="W2" s="20">
        <f>Calculations!Y61</f>
        <v>0</v>
      </c>
      <c r="X2" s="20">
        <f>Calculations!Z61</f>
        <v>0</v>
      </c>
      <c r="Y2" s="20">
        <f>Calculations!AA61</f>
        <v>0</v>
      </c>
      <c r="Z2" s="20">
        <f>Calculations!AB61</f>
        <v>0</v>
      </c>
      <c r="AA2" s="20">
        <f>Calculations!AC61</f>
        <v>0</v>
      </c>
      <c r="AB2" s="20">
        <f>Calculations!AD61</f>
        <v>0</v>
      </c>
      <c r="AC2" s="20">
        <f>Calculations!AE61</f>
        <v>0</v>
      </c>
      <c r="AD2" s="20">
        <f>Calculations!AF61</f>
        <v>0</v>
      </c>
      <c r="AE2" s="20">
        <f>Calculations!AG61</f>
        <v>0</v>
      </c>
      <c r="AF2" s="20">
        <f>Calculations!AH61</f>
        <v>0</v>
      </c>
    </row>
    <row r="3" spans="1:32" ht="14.25" customHeight="1" x14ac:dyDescent="0.25">
      <c r="A3" s="68" t="s">
        <v>541</v>
      </c>
      <c r="B3" s="20">
        <f>Calculations!D62</f>
        <v>0</v>
      </c>
      <c r="C3" s="20">
        <f>Calculations!E62</f>
        <v>0</v>
      </c>
      <c r="D3" s="20">
        <f>Calculations!F62</f>
        <v>0</v>
      </c>
      <c r="E3" s="20">
        <f>Calculations!G62</f>
        <v>0</v>
      </c>
      <c r="F3" s="20">
        <f>Calculations!H62</f>
        <v>0</v>
      </c>
      <c r="G3" s="20">
        <f>Calculations!I62</f>
        <v>0</v>
      </c>
      <c r="H3" s="20">
        <f>Calculations!J62</f>
        <v>0</v>
      </c>
      <c r="I3" s="20">
        <f>Calculations!K62</f>
        <v>0</v>
      </c>
      <c r="J3" s="20">
        <f>Calculations!L62</f>
        <v>0</v>
      </c>
      <c r="K3" s="20">
        <f>Calculations!M62</f>
        <v>0</v>
      </c>
      <c r="L3" s="20">
        <f>Calculations!N62</f>
        <v>0</v>
      </c>
      <c r="M3" s="20">
        <f>Calculations!O62</f>
        <v>0</v>
      </c>
      <c r="N3" s="20">
        <f>Calculations!P62</f>
        <v>0</v>
      </c>
      <c r="O3" s="20">
        <f>Calculations!Q62</f>
        <v>0</v>
      </c>
      <c r="P3" s="20">
        <f>Calculations!R62</f>
        <v>0</v>
      </c>
      <c r="Q3" s="20">
        <f>Calculations!S62</f>
        <v>0</v>
      </c>
      <c r="R3" s="20">
        <f>Calculations!T62</f>
        <v>0</v>
      </c>
      <c r="S3" s="20">
        <f>Calculations!U62</f>
        <v>0</v>
      </c>
      <c r="T3" s="20">
        <f>Calculations!V62</f>
        <v>0</v>
      </c>
      <c r="U3" s="20">
        <f>Calculations!W62</f>
        <v>0</v>
      </c>
      <c r="V3" s="20">
        <f>Calculations!X62</f>
        <v>0</v>
      </c>
      <c r="W3" s="20">
        <f>Calculations!Y62</f>
        <v>0</v>
      </c>
      <c r="X3" s="20">
        <f>Calculations!Z62</f>
        <v>0</v>
      </c>
      <c r="Y3" s="20">
        <f>Calculations!AA62</f>
        <v>0</v>
      </c>
      <c r="Z3" s="20">
        <f>Calculations!AB62</f>
        <v>0</v>
      </c>
      <c r="AA3" s="20">
        <f>Calculations!AC62</f>
        <v>0</v>
      </c>
      <c r="AB3" s="20">
        <f>Calculations!AD62</f>
        <v>0</v>
      </c>
      <c r="AC3" s="20">
        <f>Calculations!AE62</f>
        <v>0</v>
      </c>
      <c r="AD3" s="20">
        <f>Calculations!AF62</f>
        <v>0</v>
      </c>
      <c r="AE3" s="20">
        <f>Calculations!AG62</f>
        <v>0</v>
      </c>
      <c r="AF3" s="20">
        <f>Calculations!AH62</f>
        <v>0</v>
      </c>
    </row>
    <row r="4" spans="1:32" ht="14.25" customHeight="1" x14ac:dyDescent="0.25">
      <c r="A4" s="68" t="s">
        <v>542</v>
      </c>
      <c r="B4" s="20">
        <f>Calculations!D63</f>
        <v>0</v>
      </c>
      <c r="C4" s="20">
        <f>Calculations!E63</f>
        <v>0</v>
      </c>
      <c r="D4" s="20">
        <f>Calculations!F63</f>
        <v>0</v>
      </c>
      <c r="E4" s="20">
        <f>Calculations!G63</f>
        <v>0</v>
      </c>
      <c r="F4" s="20">
        <f>Calculations!H63</f>
        <v>0</v>
      </c>
      <c r="G4" s="20">
        <f>Calculations!I63</f>
        <v>0</v>
      </c>
      <c r="H4" s="20">
        <f>Calculations!J63</f>
        <v>0</v>
      </c>
      <c r="I4" s="20">
        <f>Calculations!K63</f>
        <v>0</v>
      </c>
      <c r="J4" s="20">
        <f>Calculations!L63</f>
        <v>0</v>
      </c>
      <c r="K4" s="20">
        <f>Calculations!M63</f>
        <v>0</v>
      </c>
      <c r="L4" s="20">
        <f>Calculations!N63</f>
        <v>0</v>
      </c>
      <c r="M4" s="20">
        <f>Calculations!O63</f>
        <v>0</v>
      </c>
      <c r="N4" s="20">
        <f>Calculations!P63</f>
        <v>0</v>
      </c>
      <c r="O4" s="20">
        <f>Calculations!Q63</f>
        <v>0</v>
      </c>
      <c r="P4" s="20">
        <f>Calculations!R63</f>
        <v>0</v>
      </c>
      <c r="Q4" s="20">
        <f>Calculations!S63</f>
        <v>0</v>
      </c>
      <c r="R4" s="20">
        <f>Calculations!T63</f>
        <v>0</v>
      </c>
      <c r="S4" s="20">
        <f>Calculations!U63</f>
        <v>0</v>
      </c>
      <c r="T4" s="20">
        <f>Calculations!V63</f>
        <v>0</v>
      </c>
      <c r="U4" s="20">
        <f>Calculations!W63</f>
        <v>2.2772502972011251E-5</v>
      </c>
      <c r="V4" s="20">
        <f>Calculations!X63</f>
        <v>2.2840482149038713E-5</v>
      </c>
      <c r="W4" s="20">
        <f>Calculations!Y63</f>
        <v>4.5743725361691209E-5</v>
      </c>
      <c r="X4" s="20">
        <f>Calculations!Z63</f>
        <v>6.8334280735176371E-5</v>
      </c>
      <c r="Y4" s="20">
        <f>Calculations!AA63</f>
        <v>9.3263294415223691E-5</v>
      </c>
      <c r="Z4" s="20">
        <f>Calculations!AB63</f>
        <v>9.3437542450237066E-5</v>
      </c>
      <c r="AA4" s="20">
        <f>Calculations!AC63</f>
        <v>1.1752239274820563E-4</v>
      </c>
      <c r="AB4" s="20">
        <f>Calculations!AD63</f>
        <v>1.4109228178728659E-4</v>
      </c>
      <c r="AC4" s="20">
        <f>Calculations!AE63</f>
        <v>1.642623474926969E-4</v>
      </c>
      <c r="AD4" s="20">
        <f>Calculations!AF63</f>
        <v>1.8879654944587817E-4</v>
      </c>
      <c r="AE4" s="20">
        <f>Calculations!AG63</f>
        <v>2.1590276004572476E-4</v>
      </c>
      <c r="AF4" s="20">
        <f>Calculations!AH63</f>
        <v>2.4344313418596386E-4</v>
      </c>
    </row>
    <row r="5" spans="1:32" ht="14.25" customHeight="1" x14ac:dyDescent="0.25">
      <c r="A5" s="68" t="s">
        <v>404</v>
      </c>
      <c r="B5" s="20">
        <f>Calculations!D64</f>
        <v>0</v>
      </c>
      <c r="C5" s="20">
        <f>Calculations!E64</f>
        <v>0</v>
      </c>
      <c r="D5" s="20">
        <f>Calculations!F64</f>
        <v>0</v>
      </c>
      <c r="E5" s="20">
        <f>Calculations!G64</f>
        <v>0</v>
      </c>
      <c r="F5" s="20">
        <f>Calculations!H64</f>
        <v>0</v>
      </c>
      <c r="G5" s="20">
        <f>Calculations!I64</f>
        <v>0</v>
      </c>
      <c r="H5" s="20">
        <f>Calculations!J64</f>
        <v>0</v>
      </c>
      <c r="I5" s="20">
        <f>Calculations!K64</f>
        <v>0</v>
      </c>
      <c r="J5" s="20">
        <f>Calculations!L64</f>
        <v>0</v>
      </c>
      <c r="K5" s="20">
        <f>Calculations!M64</f>
        <v>0</v>
      </c>
      <c r="L5" s="20">
        <f>Calculations!N64</f>
        <v>0</v>
      </c>
      <c r="M5" s="20">
        <f>Calculations!O64</f>
        <v>0</v>
      </c>
      <c r="N5" s="20">
        <f>Calculations!P64</f>
        <v>0</v>
      </c>
      <c r="O5" s="20">
        <f>Calculations!Q64</f>
        <v>0</v>
      </c>
      <c r="P5" s="20">
        <f>Calculations!R64</f>
        <v>0</v>
      </c>
      <c r="Q5" s="20">
        <f>Calculations!S64</f>
        <v>0</v>
      </c>
      <c r="R5" s="20">
        <f>Calculations!T64</f>
        <v>0</v>
      </c>
      <c r="S5" s="20">
        <f>Calculations!U64</f>
        <v>0</v>
      </c>
      <c r="T5" s="20">
        <f>Calculations!V64</f>
        <v>0</v>
      </c>
      <c r="U5" s="20">
        <f>Calculations!W64</f>
        <v>0</v>
      </c>
      <c r="V5" s="20">
        <f>Calculations!X64</f>
        <v>0</v>
      </c>
      <c r="W5" s="20">
        <f>Calculations!Y64</f>
        <v>0</v>
      </c>
      <c r="X5" s="20">
        <f>Calculations!Z64</f>
        <v>0</v>
      </c>
      <c r="Y5" s="20">
        <f>Calculations!AA64</f>
        <v>0</v>
      </c>
      <c r="Z5" s="20">
        <f>Calculations!AB64</f>
        <v>0</v>
      </c>
      <c r="AA5" s="20">
        <f>Calculations!AC64</f>
        <v>0</v>
      </c>
      <c r="AB5" s="20">
        <f>Calculations!AD64</f>
        <v>0</v>
      </c>
      <c r="AC5" s="20">
        <f>Calculations!AE64</f>
        <v>0</v>
      </c>
      <c r="AD5" s="20">
        <f>Calculations!AF64</f>
        <v>0</v>
      </c>
      <c r="AE5" s="20">
        <f>Calculations!AG64</f>
        <v>0</v>
      </c>
      <c r="AF5" s="20">
        <f>Calculations!AH64</f>
        <v>0</v>
      </c>
    </row>
    <row r="6" spans="1:32" ht="14.25" customHeight="1" x14ac:dyDescent="0.25">
      <c r="A6" s="68" t="s">
        <v>405</v>
      </c>
      <c r="B6" s="20">
        <f>Calculations!D65</f>
        <v>0</v>
      </c>
      <c r="C6" s="20">
        <f>Calculations!E65</f>
        <v>0</v>
      </c>
      <c r="D6" s="20">
        <f>Calculations!F65</f>
        <v>0</v>
      </c>
      <c r="E6" s="20">
        <f>Calculations!G65</f>
        <v>0</v>
      </c>
      <c r="F6" s="20">
        <f>Calculations!H65</f>
        <v>0</v>
      </c>
      <c r="G6" s="20">
        <f>Calculations!I65</f>
        <v>0</v>
      </c>
      <c r="H6" s="20">
        <f>Calculations!J65</f>
        <v>0</v>
      </c>
      <c r="I6" s="20">
        <f>Calculations!K65</f>
        <v>0</v>
      </c>
      <c r="J6" s="20">
        <f>Calculations!L65</f>
        <v>0</v>
      </c>
      <c r="K6" s="20">
        <f>Calculations!M65</f>
        <v>0</v>
      </c>
      <c r="L6" s="20">
        <f>Calculations!N65</f>
        <v>0</v>
      </c>
      <c r="M6" s="20">
        <f>Calculations!O65</f>
        <v>0</v>
      </c>
      <c r="N6" s="20">
        <f>Calculations!P65</f>
        <v>0</v>
      </c>
      <c r="O6" s="20">
        <f>Calculations!Q65</f>
        <v>0</v>
      </c>
      <c r="P6" s="20">
        <f>Calculations!R65</f>
        <v>0</v>
      </c>
      <c r="Q6" s="20">
        <f>Calculations!S65</f>
        <v>0</v>
      </c>
      <c r="R6" s="20">
        <f>Calculations!T65</f>
        <v>0</v>
      </c>
      <c r="S6" s="20">
        <f>Calculations!U65</f>
        <v>0</v>
      </c>
      <c r="T6" s="20">
        <f>Calculations!V65</f>
        <v>0</v>
      </c>
      <c r="U6" s="20">
        <f>Calculations!W65</f>
        <v>0</v>
      </c>
      <c r="V6" s="20">
        <f>Calculations!X65</f>
        <v>0</v>
      </c>
      <c r="W6" s="20">
        <f>Calculations!Y65</f>
        <v>0</v>
      </c>
      <c r="X6" s="20">
        <f>Calculations!Z65</f>
        <v>0</v>
      </c>
      <c r="Y6" s="20">
        <f>Calculations!AA65</f>
        <v>0</v>
      </c>
      <c r="Z6" s="20">
        <f>Calculations!AB65</f>
        <v>0</v>
      </c>
      <c r="AA6" s="20">
        <f>Calculations!AC65</f>
        <v>0</v>
      </c>
      <c r="AB6" s="20">
        <f>Calculations!AD65</f>
        <v>0</v>
      </c>
      <c r="AC6" s="20">
        <f>Calculations!AE65</f>
        <v>0</v>
      </c>
      <c r="AD6" s="20">
        <f>Calculations!AF65</f>
        <v>0</v>
      </c>
      <c r="AE6" s="20">
        <f>Calculations!AG65</f>
        <v>0</v>
      </c>
      <c r="AF6" s="20">
        <f>Calculations!AH65</f>
        <v>0</v>
      </c>
    </row>
    <row r="7" spans="1:32" ht="14.25" customHeight="1" x14ac:dyDescent="0.25">
      <c r="A7" s="68" t="s">
        <v>406</v>
      </c>
      <c r="B7" s="20">
        <f>Calculations!D66</f>
        <v>3.8901820305583902E-2</v>
      </c>
      <c r="C7" s="20">
        <f>Calculations!E66</f>
        <v>3.9217020209833253E-2</v>
      </c>
      <c r="D7" s="20">
        <f>Calculations!F66</f>
        <v>3.9468829079899875E-2</v>
      </c>
      <c r="E7" s="20">
        <f>Calculations!G66</f>
        <v>4.1851001226114001E-2</v>
      </c>
      <c r="F7" s="20">
        <f>Calculations!H66</f>
        <v>4.4062675748126494E-2</v>
      </c>
      <c r="G7" s="20">
        <f>Calculations!I66</f>
        <v>4.4726888365427327E-2</v>
      </c>
      <c r="H7" s="20">
        <f>Calculations!J66</f>
        <v>4.5723962443701693E-2</v>
      </c>
      <c r="I7" s="20">
        <f>Calculations!K66</f>
        <v>4.5935902586111708E-2</v>
      </c>
      <c r="J7" s="20">
        <f>Calculations!L66</f>
        <v>4.7113304771958076E-2</v>
      </c>
      <c r="K7" s="20">
        <f>Calculations!M66</f>
        <v>4.7896049449299087E-2</v>
      </c>
      <c r="L7" s="20">
        <f>Calculations!N66</f>
        <v>4.9588902254469117E-2</v>
      </c>
      <c r="M7" s="20">
        <f>Calculations!O66</f>
        <v>5.0264842881140061E-2</v>
      </c>
      <c r="N7" s="20">
        <f>Calculations!P66</f>
        <v>5.2246614311195455E-2</v>
      </c>
      <c r="O7" s="20">
        <f>Calculations!Q66</f>
        <v>5.2629383550160336E-2</v>
      </c>
      <c r="P7" s="20">
        <f>Calculations!R66</f>
        <v>5.4081596027426931E-2</v>
      </c>
      <c r="Q7" s="20">
        <f>Calculations!S66</f>
        <v>5.4042248447987266E-2</v>
      </c>
      <c r="R7" s="20">
        <f>Calculations!T66</f>
        <v>5.3894652533500668E-2</v>
      </c>
      <c r="S7" s="20">
        <f>Calculations!U66</f>
        <v>5.4574831063294846E-2</v>
      </c>
      <c r="T7" s="20">
        <f>Calculations!V66</f>
        <v>5.5173948768918811E-2</v>
      </c>
      <c r="U7" s="20">
        <f>Calculations!W66</f>
        <v>5.56787697665675E-2</v>
      </c>
      <c r="V7" s="20">
        <f>Calculations!X66</f>
        <v>5.5867819336548684E-2</v>
      </c>
      <c r="W7" s="20">
        <f>Calculations!Y66</f>
        <v>5.5967447980029186E-2</v>
      </c>
      <c r="X7" s="20">
        <f>Calculations!Z66</f>
        <v>5.5874663547795876E-2</v>
      </c>
      <c r="Y7" s="20">
        <f>Calculations!AA66</f>
        <v>5.7193715300135929E-2</v>
      </c>
      <c r="Z7" s="20">
        <f>Calculations!AB66</f>
        <v>5.7347291678832998E-2</v>
      </c>
      <c r="AA7" s="20">
        <f>Calculations!AC66</f>
        <v>5.7703494839368957E-2</v>
      </c>
      <c r="AB7" s="20">
        <f>Calculations!AD66</f>
        <v>5.7730258631298097E-2</v>
      </c>
      <c r="AC7" s="20">
        <f>Calculations!AE66</f>
        <v>5.7632617920294789E-2</v>
      </c>
      <c r="AD7" s="20">
        <f>Calculations!AF66</f>
        <v>5.7960540679884584E-2</v>
      </c>
      <c r="AE7" s="20">
        <f>Calculations!AG66</f>
        <v>5.8917464296922219E-2</v>
      </c>
      <c r="AF7" s="20">
        <f>Calculations!AH66</f>
        <v>5.9789633756072713E-2</v>
      </c>
    </row>
    <row r="8" spans="1:32" ht="14.25" customHeight="1" x14ac:dyDescent="0.25">
      <c r="A8" s="68" t="s">
        <v>407</v>
      </c>
      <c r="B8" s="20">
        <f>Calculations!D67</f>
        <v>10.552725834892726</v>
      </c>
      <c r="C8" s="20">
        <f>Calculations!E67</f>
        <v>12.402554072963513</v>
      </c>
      <c r="D8" s="20">
        <f>Calculations!F67</f>
        <v>13.724542089682139</v>
      </c>
      <c r="E8" s="20">
        <f>Calculations!G67</f>
        <v>15.28014364575</v>
      </c>
      <c r="F8" s="20">
        <f>Calculations!H67</f>
        <v>16.844834955288349</v>
      </c>
      <c r="G8" s="20">
        <f>Calculations!I67</f>
        <v>18.397394401161495</v>
      </c>
      <c r="H8" s="20">
        <f>Calculations!J67</f>
        <v>19.874297205257101</v>
      </c>
      <c r="I8" s="20">
        <f>Calculations!K67</f>
        <v>21.476172425214973</v>
      </c>
      <c r="J8" s="20">
        <f>Calculations!L67</f>
        <v>23.0046897848393</v>
      </c>
      <c r="K8" s="20">
        <f>Calculations!M67</f>
        <v>24.536010453352901</v>
      </c>
      <c r="L8" s="20">
        <f>Calculations!N67</f>
        <v>26.064908578478128</v>
      </c>
      <c r="M8" s="20">
        <f>Calculations!O67</f>
        <v>27.620965908532632</v>
      </c>
      <c r="N8" s="20">
        <f>Calculations!P67</f>
        <v>29.132630370097882</v>
      </c>
      <c r="O8" s="20">
        <f>Calculations!Q67</f>
        <v>30.6818305693496</v>
      </c>
      <c r="P8" s="20">
        <f>Calculations!R67</f>
        <v>32.215689209020908</v>
      </c>
      <c r="Q8" s="20">
        <f>Calculations!S67</f>
        <v>33.768157424561963</v>
      </c>
      <c r="R8" s="20">
        <f>Calculations!T67</f>
        <v>35.320998411835689</v>
      </c>
      <c r="S8" s="20">
        <f>Calculations!U67</f>
        <v>36.865878966564857</v>
      </c>
      <c r="T8" s="20">
        <f>Calculations!V67</f>
        <v>38.409485473184183</v>
      </c>
      <c r="U8" s="20">
        <f>Calculations!W67</f>
        <v>39.953718834310521</v>
      </c>
      <c r="V8" s="20">
        <f>Calculations!X67</f>
        <v>41.503485793982534</v>
      </c>
      <c r="W8" s="20">
        <f>Calculations!Y67</f>
        <v>43.054634722578832</v>
      </c>
      <c r="X8" s="20">
        <f>Calculations!Z67</f>
        <v>44.608777910578183</v>
      </c>
      <c r="Y8" s="20">
        <f>Calculations!AA67</f>
        <v>46.139683329571547</v>
      </c>
      <c r="Z8" s="20">
        <f>Calculations!AB67</f>
        <v>47.689377056705986</v>
      </c>
      <c r="AA8" s="20">
        <f>Calculations!AC67</f>
        <v>49.235630370203957</v>
      </c>
      <c r="AB8" s="20">
        <f>Calculations!AD67</f>
        <v>50.787413144489591</v>
      </c>
      <c r="AC8" s="20">
        <f>Calculations!AE67</f>
        <v>52.340554405072943</v>
      </c>
      <c r="AD8" s="20">
        <f>Calculations!AF67</f>
        <v>53.88701912990296</v>
      </c>
      <c r="AE8" s="20">
        <f>Calculations!AG67</f>
        <v>55.422262492933108</v>
      </c>
      <c r="AF8" s="20">
        <f>Calculations!AH67</f>
        <v>56.958779614504657</v>
      </c>
    </row>
    <row r="9" spans="1:32" ht="14.25" customHeight="1" x14ac:dyDescent="0.25">
      <c r="A9" s="68" t="s">
        <v>408</v>
      </c>
      <c r="B9" s="20">
        <f>Calculations!D68</f>
        <v>0</v>
      </c>
      <c r="C9" s="20">
        <f>Calculations!E68</f>
        <v>0</v>
      </c>
      <c r="D9" s="20">
        <f>Calculations!F68</f>
        <v>0</v>
      </c>
      <c r="E9" s="20">
        <f>Calculations!G68</f>
        <v>0</v>
      </c>
      <c r="F9" s="20">
        <f>Calculations!H68</f>
        <v>0</v>
      </c>
      <c r="G9" s="20">
        <f>Calculations!I68</f>
        <v>0</v>
      </c>
      <c r="H9" s="20">
        <f>Calculations!J68</f>
        <v>0</v>
      </c>
      <c r="I9" s="20">
        <f>Calculations!K68</f>
        <v>0</v>
      </c>
      <c r="J9" s="20">
        <f>Calculations!L68</f>
        <v>0</v>
      </c>
      <c r="K9" s="20">
        <f>Calculations!M68</f>
        <v>0</v>
      </c>
      <c r="L9" s="20">
        <f>Calculations!N68</f>
        <v>0</v>
      </c>
      <c r="M9" s="20">
        <f>Calculations!O68</f>
        <v>0</v>
      </c>
      <c r="N9" s="20">
        <f>Calculations!P68</f>
        <v>0</v>
      </c>
      <c r="O9" s="20">
        <f>Calculations!Q68</f>
        <v>0</v>
      </c>
      <c r="P9" s="20">
        <f>Calculations!R68</f>
        <v>0</v>
      </c>
      <c r="Q9" s="20">
        <f>Calculations!S68</f>
        <v>0</v>
      </c>
      <c r="R9" s="20">
        <f>Calculations!T68</f>
        <v>0</v>
      </c>
      <c r="S9" s="20">
        <f>Calculations!U68</f>
        <v>0</v>
      </c>
      <c r="T9" s="20">
        <f>Calculations!V68</f>
        <v>0</v>
      </c>
      <c r="U9" s="20">
        <f>Calculations!W68</f>
        <v>0</v>
      </c>
      <c r="V9" s="20">
        <f>Calculations!X68</f>
        <v>0</v>
      </c>
      <c r="W9" s="20">
        <f>Calculations!Y68</f>
        <v>0</v>
      </c>
      <c r="X9" s="20">
        <f>Calculations!Z68</f>
        <v>0</v>
      </c>
      <c r="Y9" s="20">
        <f>Calculations!AA68</f>
        <v>0</v>
      </c>
      <c r="Z9" s="20">
        <f>Calculations!AB68</f>
        <v>0</v>
      </c>
      <c r="AA9" s="20">
        <f>Calculations!AC68</f>
        <v>0</v>
      </c>
      <c r="AB9" s="20">
        <f>Calculations!AD68</f>
        <v>0</v>
      </c>
      <c r="AC9" s="20">
        <f>Calculations!AE68</f>
        <v>0</v>
      </c>
      <c r="AD9" s="20">
        <f>Calculations!AF68</f>
        <v>0</v>
      </c>
      <c r="AE9" s="20">
        <f>Calculations!AG68</f>
        <v>0</v>
      </c>
      <c r="AF9" s="20">
        <f>Calculations!AH68</f>
        <v>0</v>
      </c>
    </row>
    <row r="10" spans="1:32" ht="14.25" customHeight="1" x14ac:dyDescent="0.25">
      <c r="A10" s="68" t="s">
        <v>409</v>
      </c>
      <c r="B10" s="20">
        <f>Calculations!D69</f>
        <v>0</v>
      </c>
      <c r="C10" s="20">
        <f>Calculations!E69</f>
        <v>0</v>
      </c>
      <c r="D10" s="20">
        <f>Calculations!F69</f>
        <v>0</v>
      </c>
      <c r="E10" s="20">
        <f>Calculations!G69</f>
        <v>0</v>
      </c>
      <c r="F10" s="20">
        <f>Calculations!H69</f>
        <v>0</v>
      </c>
      <c r="G10" s="20">
        <f>Calculations!I69</f>
        <v>0</v>
      </c>
      <c r="H10" s="20">
        <f>Calculations!J69</f>
        <v>0</v>
      </c>
      <c r="I10" s="20">
        <f>Calculations!K69</f>
        <v>0</v>
      </c>
      <c r="J10" s="20">
        <f>Calculations!L69</f>
        <v>0</v>
      </c>
      <c r="K10" s="20">
        <f>Calculations!M69</f>
        <v>0</v>
      </c>
      <c r="L10" s="20">
        <f>Calculations!N69</f>
        <v>0</v>
      </c>
      <c r="M10" s="20">
        <f>Calculations!O69</f>
        <v>0</v>
      </c>
      <c r="N10" s="20">
        <f>Calculations!P69</f>
        <v>0</v>
      </c>
      <c r="O10" s="20">
        <f>Calculations!Q69</f>
        <v>0</v>
      </c>
      <c r="P10" s="20">
        <f>Calculations!R69</f>
        <v>0</v>
      </c>
      <c r="Q10" s="20">
        <f>Calculations!S69</f>
        <v>0</v>
      </c>
      <c r="R10" s="20">
        <f>Calculations!T69</f>
        <v>0</v>
      </c>
      <c r="S10" s="20">
        <f>Calculations!U69</f>
        <v>0</v>
      </c>
      <c r="T10" s="20">
        <f>Calculations!V69</f>
        <v>0</v>
      </c>
      <c r="U10" s="20">
        <f>Calculations!W69</f>
        <v>0</v>
      </c>
      <c r="V10" s="20">
        <f>Calculations!X69</f>
        <v>0</v>
      </c>
      <c r="W10" s="20">
        <f>Calculations!Y69</f>
        <v>0</v>
      </c>
      <c r="X10" s="20">
        <f>Calculations!Z69</f>
        <v>0</v>
      </c>
      <c r="Y10" s="20">
        <f>Calculations!AA69</f>
        <v>0</v>
      </c>
      <c r="Z10" s="20">
        <f>Calculations!AB69</f>
        <v>0</v>
      </c>
      <c r="AA10" s="20">
        <f>Calculations!AC69</f>
        <v>0</v>
      </c>
      <c r="AB10" s="20">
        <f>Calculations!AD69</f>
        <v>0</v>
      </c>
      <c r="AC10" s="20">
        <f>Calculations!AE69</f>
        <v>0</v>
      </c>
      <c r="AD10" s="20">
        <f>Calculations!AF69</f>
        <v>0</v>
      </c>
      <c r="AE10" s="20">
        <f>Calculations!AG69</f>
        <v>0</v>
      </c>
      <c r="AF10" s="20">
        <f>Calculations!AH69</f>
        <v>0</v>
      </c>
    </row>
    <row r="11" spans="1:32" ht="14.25" customHeight="1" x14ac:dyDescent="0.25">
      <c r="A11" s="68" t="s">
        <v>410</v>
      </c>
      <c r="B11" s="20">
        <f>Calculations!D70</f>
        <v>0</v>
      </c>
      <c r="C11" s="20">
        <f>Calculations!E70</f>
        <v>0</v>
      </c>
      <c r="D11" s="20">
        <f>Calculations!F70</f>
        <v>0</v>
      </c>
      <c r="E11" s="20">
        <f>Calculations!G70</f>
        <v>0</v>
      </c>
      <c r="F11" s="20">
        <f>Calculations!H70</f>
        <v>0</v>
      </c>
      <c r="G11" s="20">
        <f>Calculations!I70</f>
        <v>0</v>
      </c>
      <c r="H11" s="20">
        <f>Calculations!J70</f>
        <v>0</v>
      </c>
      <c r="I11" s="20">
        <f>Calculations!K70</f>
        <v>0</v>
      </c>
      <c r="J11" s="20">
        <f>Calculations!L70</f>
        <v>0</v>
      </c>
      <c r="K11" s="20">
        <f>Calculations!M70</f>
        <v>0</v>
      </c>
      <c r="L11" s="20">
        <f>Calculations!N70</f>
        <v>0</v>
      </c>
      <c r="M11" s="20">
        <f>Calculations!O70</f>
        <v>0</v>
      </c>
      <c r="N11" s="20">
        <f>Calculations!P70</f>
        <v>0</v>
      </c>
      <c r="O11" s="20">
        <f>Calculations!Q70</f>
        <v>0</v>
      </c>
      <c r="P11" s="20">
        <f>Calculations!R70</f>
        <v>0</v>
      </c>
      <c r="Q11" s="20">
        <f>Calculations!S70</f>
        <v>0</v>
      </c>
      <c r="R11" s="20">
        <f>Calculations!T70</f>
        <v>0</v>
      </c>
      <c r="S11" s="20">
        <f>Calculations!U70</f>
        <v>0</v>
      </c>
      <c r="T11" s="20">
        <f>Calculations!V70</f>
        <v>0</v>
      </c>
      <c r="U11" s="20">
        <f>Calculations!W70</f>
        <v>0</v>
      </c>
      <c r="V11" s="20">
        <f>Calculations!X70</f>
        <v>0</v>
      </c>
      <c r="W11" s="20">
        <f>Calculations!Y70</f>
        <v>0</v>
      </c>
      <c r="X11" s="20">
        <f>Calculations!Z70</f>
        <v>0</v>
      </c>
      <c r="Y11" s="20">
        <f>Calculations!AA70</f>
        <v>0</v>
      </c>
      <c r="Z11" s="20">
        <f>Calculations!AB70</f>
        <v>0</v>
      </c>
      <c r="AA11" s="20">
        <f>Calculations!AC70</f>
        <v>0</v>
      </c>
      <c r="AB11" s="20">
        <f>Calculations!AD70</f>
        <v>0</v>
      </c>
      <c r="AC11" s="20">
        <f>Calculations!AE70</f>
        <v>0</v>
      </c>
      <c r="AD11" s="20">
        <f>Calculations!AF70</f>
        <v>0</v>
      </c>
      <c r="AE11" s="20">
        <f>Calculations!AG70</f>
        <v>0</v>
      </c>
      <c r="AF11" s="20">
        <f>Calculations!AH70</f>
        <v>0</v>
      </c>
    </row>
    <row r="12" spans="1:32" ht="14.25" customHeight="1" x14ac:dyDescent="0.25">
      <c r="A12" s="68" t="s">
        <v>411</v>
      </c>
      <c r="B12" s="20">
        <f>Calculations!D71</f>
        <v>0</v>
      </c>
      <c r="C12" s="20">
        <f>Calculations!E71</f>
        <v>0</v>
      </c>
      <c r="D12" s="20">
        <f>Calculations!F71</f>
        <v>0</v>
      </c>
      <c r="E12" s="20">
        <f>Calculations!G71</f>
        <v>0</v>
      </c>
      <c r="F12" s="20">
        <f>Calculations!H71</f>
        <v>0</v>
      </c>
      <c r="G12" s="20">
        <f>Calculations!I71</f>
        <v>0</v>
      </c>
      <c r="H12" s="20">
        <f>Calculations!J71</f>
        <v>0</v>
      </c>
      <c r="I12" s="20">
        <f>Calculations!K71</f>
        <v>0</v>
      </c>
      <c r="J12" s="20">
        <f>Calculations!L71</f>
        <v>0</v>
      </c>
      <c r="K12" s="20">
        <f>Calculations!M71</f>
        <v>0</v>
      </c>
      <c r="L12" s="20">
        <f>Calculations!N71</f>
        <v>0</v>
      </c>
      <c r="M12" s="20">
        <f>Calculations!O71</f>
        <v>0</v>
      </c>
      <c r="N12" s="20">
        <f>Calculations!P71</f>
        <v>0</v>
      </c>
      <c r="O12" s="20">
        <f>Calculations!Q71</f>
        <v>0</v>
      </c>
      <c r="P12" s="20">
        <f>Calculations!R71</f>
        <v>0</v>
      </c>
      <c r="Q12" s="20">
        <f>Calculations!S71</f>
        <v>0</v>
      </c>
      <c r="R12" s="20">
        <f>Calculations!T71</f>
        <v>0</v>
      </c>
      <c r="S12" s="20">
        <f>Calculations!U71</f>
        <v>0</v>
      </c>
      <c r="T12" s="20">
        <f>Calculations!V71</f>
        <v>0</v>
      </c>
      <c r="U12" s="20">
        <f>Calculations!W71</f>
        <v>0</v>
      </c>
      <c r="V12" s="20">
        <f>Calculations!X71</f>
        <v>0</v>
      </c>
      <c r="W12" s="20">
        <f>Calculations!Y71</f>
        <v>0</v>
      </c>
      <c r="X12" s="20">
        <f>Calculations!Z71</f>
        <v>0</v>
      </c>
      <c r="Y12" s="20">
        <f>Calculations!AA71</f>
        <v>0</v>
      </c>
      <c r="Z12" s="20">
        <f>Calculations!AB71</f>
        <v>0</v>
      </c>
      <c r="AA12" s="20">
        <f>Calculations!AC71</f>
        <v>0</v>
      </c>
      <c r="AB12" s="20">
        <f>Calculations!AD71</f>
        <v>0</v>
      </c>
      <c r="AC12" s="20">
        <f>Calculations!AE71</f>
        <v>0</v>
      </c>
      <c r="AD12" s="20">
        <f>Calculations!AF71</f>
        <v>0</v>
      </c>
      <c r="AE12" s="20">
        <f>Calculations!AG71</f>
        <v>0</v>
      </c>
      <c r="AF12" s="20">
        <f>Calculations!AH71</f>
        <v>0</v>
      </c>
    </row>
    <row r="13" spans="1:32" ht="14.25" customHeight="1" x14ac:dyDescent="0.25">
      <c r="A13" s="68" t="s">
        <v>412</v>
      </c>
      <c r="B13" s="20">
        <f>Calculations!D72</f>
        <v>0</v>
      </c>
      <c r="C13" s="20">
        <f>Calculations!E72</f>
        <v>0</v>
      </c>
      <c r="D13" s="20">
        <f>Calculations!F72</f>
        <v>0</v>
      </c>
      <c r="E13" s="20">
        <f>Calculations!G72</f>
        <v>0</v>
      </c>
      <c r="F13" s="20">
        <f>Calculations!H72</f>
        <v>0</v>
      </c>
      <c r="G13" s="20">
        <f>Calculations!I72</f>
        <v>0</v>
      </c>
      <c r="H13" s="20">
        <f>Calculations!J72</f>
        <v>0</v>
      </c>
      <c r="I13" s="20">
        <f>Calculations!K72</f>
        <v>0</v>
      </c>
      <c r="J13" s="20">
        <f>Calculations!L72</f>
        <v>0</v>
      </c>
      <c r="K13" s="20">
        <f>Calculations!M72</f>
        <v>0</v>
      </c>
      <c r="L13" s="20">
        <f>Calculations!N72</f>
        <v>0</v>
      </c>
      <c r="M13" s="20">
        <f>Calculations!O72</f>
        <v>0</v>
      </c>
      <c r="N13" s="20">
        <f>Calculations!P72</f>
        <v>0</v>
      </c>
      <c r="O13" s="20">
        <f>Calculations!Q72</f>
        <v>0</v>
      </c>
      <c r="P13" s="20">
        <f>Calculations!R72</f>
        <v>0</v>
      </c>
      <c r="Q13" s="20">
        <f>Calculations!S72</f>
        <v>0</v>
      </c>
      <c r="R13" s="20">
        <f>Calculations!T72</f>
        <v>0</v>
      </c>
      <c r="S13" s="20">
        <f>Calculations!U72</f>
        <v>0</v>
      </c>
      <c r="T13" s="20">
        <f>Calculations!V72</f>
        <v>0</v>
      </c>
      <c r="U13" s="20">
        <f>Calculations!W72</f>
        <v>0</v>
      </c>
      <c r="V13" s="20">
        <f>Calculations!X72</f>
        <v>0</v>
      </c>
      <c r="W13" s="20">
        <f>Calculations!Y72</f>
        <v>0</v>
      </c>
      <c r="X13" s="20">
        <f>Calculations!Z72</f>
        <v>0</v>
      </c>
      <c r="Y13" s="20">
        <f>Calculations!AA72</f>
        <v>0</v>
      </c>
      <c r="Z13" s="20">
        <f>Calculations!AB72</f>
        <v>0</v>
      </c>
      <c r="AA13" s="20">
        <f>Calculations!AC72</f>
        <v>0</v>
      </c>
      <c r="AB13" s="20">
        <f>Calculations!AD72</f>
        <v>0</v>
      </c>
      <c r="AC13" s="20">
        <f>Calculations!AE72</f>
        <v>0</v>
      </c>
      <c r="AD13" s="20">
        <f>Calculations!AF72</f>
        <v>0</v>
      </c>
      <c r="AE13" s="20">
        <f>Calculations!AG72</f>
        <v>0</v>
      </c>
      <c r="AF13" s="20">
        <f>Calculations!AH72</f>
        <v>0</v>
      </c>
    </row>
    <row r="14" spans="1:32" ht="14.25" customHeight="1" x14ac:dyDescent="0.25">
      <c r="A14" s="68" t="s">
        <v>413</v>
      </c>
      <c r="B14" s="20">
        <f>Calculations!D73</f>
        <v>0</v>
      </c>
      <c r="C14" s="20">
        <f>Calculations!E73</f>
        <v>0</v>
      </c>
      <c r="D14" s="20">
        <f>Calculations!F73</f>
        <v>0</v>
      </c>
      <c r="E14" s="20">
        <f>Calculations!G73</f>
        <v>0</v>
      </c>
      <c r="F14" s="20">
        <f>Calculations!H73</f>
        <v>0</v>
      </c>
      <c r="G14" s="20">
        <f>Calculations!I73</f>
        <v>0</v>
      </c>
      <c r="H14" s="20">
        <f>Calculations!J73</f>
        <v>0</v>
      </c>
      <c r="I14" s="20">
        <f>Calculations!K73</f>
        <v>0</v>
      </c>
      <c r="J14" s="20">
        <f>Calculations!L73</f>
        <v>0</v>
      </c>
      <c r="K14" s="20">
        <f>Calculations!M73</f>
        <v>0</v>
      </c>
      <c r="L14" s="20">
        <f>Calculations!N73</f>
        <v>0</v>
      </c>
      <c r="M14" s="20">
        <f>Calculations!O73</f>
        <v>0</v>
      </c>
      <c r="N14" s="20">
        <f>Calculations!P73</f>
        <v>0</v>
      </c>
      <c r="O14" s="20">
        <f>Calculations!Q73</f>
        <v>0</v>
      </c>
      <c r="P14" s="20">
        <f>Calculations!R73</f>
        <v>0</v>
      </c>
      <c r="Q14" s="20">
        <f>Calculations!S73</f>
        <v>0</v>
      </c>
      <c r="R14" s="20">
        <f>Calculations!T73</f>
        <v>0</v>
      </c>
      <c r="S14" s="20">
        <f>Calculations!U73</f>
        <v>0</v>
      </c>
      <c r="T14" s="20">
        <f>Calculations!V73</f>
        <v>0</v>
      </c>
      <c r="U14" s="20">
        <f>Calculations!W73</f>
        <v>0</v>
      </c>
      <c r="V14" s="20">
        <f>Calculations!X73</f>
        <v>0</v>
      </c>
      <c r="W14" s="20">
        <f>Calculations!Y73</f>
        <v>0</v>
      </c>
      <c r="X14" s="20">
        <f>Calculations!Z73</f>
        <v>0</v>
      </c>
      <c r="Y14" s="20">
        <f>Calculations!AA73</f>
        <v>0</v>
      </c>
      <c r="Z14" s="20">
        <f>Calculations!AB73</f>
        <v>0</v>
      </c>
      <c r="AA14" s="20">
        <f>Calculations!AC73</f>
        <v>0</v>
      </c>
      <c r="AB14" s="20">
        <f>Calculations!AD73</f>
        <v>0</v>
      </c>
      <c r="AC14" s="20">
        <f>Calculations!AE73</f>
        <v>0</v>
      </c>
      <c r="AD14" s="20">
        <f>Calculations!AF73</f>
        <v>0</v>
      </c>
      <c r="AE14" s="20">
        <f>Calculations!AG73</f>
        <v>0</v>
      </c>
      <c r="AF14" s="20">
        <f>Calculations!AH73</f>
        <v>0</v>
      </c>
    </row>
    <row r="15" spans="1:32" ht="14.25" customHeight="1" x14ac:dyDescent="0.25">
      <c r="A15" s="68" t="s">
        <v>414</v>
      </c>
      <c r="B15" s="20">
        <f>Calculations!D74</f>
        <v>0</v>
      </c>
      <c r="C15" s="20">
        <f>Calculations!E74</f>
        <v>0</v>
      </c>
      <c r="D15" s="20">
        <f>Calculations!F74</f>
        <v>0</v>
      </c>
      <c r="E15" s="20">
        <f>Calculations!G74</f>
        <v>0</v>
      </c>
      <c r="F15" s="20">
        <f>Calculations!H74</f>
        <v>0</v>
      </c>
      <c r="G15" s="20">
        <f>Calculations!I74</f>
        <v>0</v>
      </c>
      <c r="H15" s="20">
        <f>Calculations!J74</f>
        <v>0</v>
      </c>
      <c r="I15" s="20">
        <f>Calculations!K74</f>
        <v>0</v>
      </c>
      <c r="J15" s="20">
        <f>Calculations!L74</f>
        <v>0</v>
      </c>
      <c r="K15" s="20">
        <f>Calculations!M74</f>
        <v>0</v>
      </c>
      <c r="L15" s="20">
        <f>Calculations!N74</f>
        <v>0</v>
      </c>
      <c r="M15" s="20">
        <f>Calculations!O74</f>
        <v>0</v>
      </c>
      <c r="N15" s="20">
        <f>Calculations!P74</f>
        <v>0</v>
      </c>
      <c r="O15" s="20">
        <f>Calculations!Q74</f>
        <v>0</v>
      </c>
      <c r="P15" s="20">
        <f>Calculations!R74</f>
        <v>0</v>
      </c>
      <c r="Q15" s="20">
        <f>Calculations!S74</f>
        <v>0</v>
      </c>
      <c r="R15" s="20">
        <f>Calculations!T74</f>
        <v>0</v>
      </c>
      <c r="S15" s="20">
        <f>Calculations!U74</f>
        <v>0</v>
      </c>
      <c r="T15" s="20">
        <f>Calculations!V74</f>
        <v>0</v>
      </c>
      <c r="U15" s="20">
        <f>Calculations!W74</f>
        <v>0</v>
      </c>
      <c r="V15" s="20">
        <f>Calculations!X74</f>
        <v>0</v>
      </c>
      <c r="W15" s="20">
        <f>Calculations!Y74</f>
        <v>0</v>
      </c>
      <c r="X15" s="20">
        <f>Calculations!Z74</f>
        <v>0</v>
      </c>
      <c r="Y15" s="20">
        <f>Calculations!AA74</f>
        <v>0</v>
      </c>
      <c r="Z15" s="20">
        <f>Calculations!AB74</f>
        <v>0</v>
      </c>
      <c r="AA15" s="20">
        <f>Calculations!AC74</f>
        <v>0</v>
      </c>
      <c r="AB15" s="20">
        <f>Calculations!AD74</f>
        <v>0</v>
      </c>
      <c r="AC15" s="20">
        <f>Calculations!AE74</f>
        <v>0</v>
      </c>
      <c r="AD15" s="20">
        <f>Calculations!AF74</f>
        <v>0</v>
      </c>
      <c r="AE15" s="20">
        <f>Calculations!AG74</f>
        <v>0</v>
      </c>
      <c r="AF15" s="20">
        <f>Calculations!AH74</f>
        <v>0</v>
      </c>
    </row>
    <row r="16" spans="1:32" ht="14.25" customHeight="1" x14ac:dyDescent="0.25">
      <c r="A16" s="68" t="s">
        <v>415</v>
      </c>
      <c r="B16" s="20">
        <f>Calculations!D75</f>
        <v>0</v>
      </c>
      <c r="C16" s="20">
        <f>Calculations!E75</f>
        <v>0</v>
      </c>
      <c r="D16" s="20">
        <f>Calculations!F75</f>
        <v>0</v>
      </c>
      <c r="E16" s="20">
        <f>Calculations!G75</f>
        <v>0</v>
      </c>
      <c r="F16" s="20">
        <f>Calculations!H75</f>
        <v>0</v>
      </c>
      <c r="G16" s="20">
        <f>Calculations!I75</f>
        <v>0</v>
      </c>
      <c r="H16" s="20">
        <f>Calculations!J75</f>
        <v>0</v>
      </c>
      <c r="I16" s="20">
        <f>Calculations!K75</f>
        <v>0</v>
      </c>
      <c r="J16" s="20">
        <f>Calculations!L75</f>
        <v>0</v>
      </c>
      <c r="K16" s="20">
        <f>Calculations!M75</f>
        <v>0</v>
      </c>
      <c r="L16" s="20">
        <f>Calculations!N75</f>
        <v>0</v>
      </c>
      <c r="M16" s="20">
        <f>Calculations!O75</f>
        <v>0</v>
      </c>
      <c r="N16" s="20">
        <f>Calculations!P75</f>
        <v>0</v>
      </c>
      <c r="O16" s="20">
        <f>Calculations!Q75</f>
        <v>0</v>
      </c>
      <c r="P16" s="20">
        <f>Calculations!R75</f>
        <v>0</v>
      </c>
      <c r="Q16" s="20">
        <f>Calculations!S75</f>
        <v>0</v>
      </c>
      <c r="R16" s="20">
        <f>Calculations!T75</f>
        <v>0</v>
      </c>
      <c r="S16" s="20">
        <f>Calculations!U75</f>
        <v>0</v>
      </c>
      <c r="T16" s="20">
        <f>Calculations!V75</f>
        <v>0</v>
      </c>
      <c r="U16" s="20">
        <f>Calculations!W75</f>
        <v>0</v>
      </c>
      <c r="V16" s="20">
        <f>Calculations!X75</f>
        <v>0</v>
      </c>
      <c r="W16" s="20">
        <f>Calculations!Y75</f>
        <v>0</v>
      </c>
      <c r="X16" s="20">
        <f>Calculations!Z75</f>
        <v>0</v>
      </c>
      <c r="Y16" s="20">
        <f>Calculations!AA75</f>
        <v>0</v>
      </c>
      <c r="Z16" s="20">
        <f>Calculations!AB75</f>
        <v>0</v>
      </c>
      <c r="AA16" s="20">
        <f>Calculations!AC75</f>
        <v>0</v>
      </c>
      <c r="AB16" s="20">
        <f>Calculations!AD75</f>
        <v>0</v>
      </c>
      <c r="AC16" s="20">
        <f>Calculations!AE75</f>
        <v>0</v>
      </c>
      <c r="AD16" s="20">
        <f>Calculations!AF75</f>
        <v>0</v>
      </c>
      <c r="AE16" s="20">
        <f>Calculations!AG75</f>
        <v>0</v>
      </c>
      <c r="AF16" s="20">
        <f>Calculations!AH75</f>
        <v>0</v>
      </c>
    </row>
    <row r="17" spans="1:32" ht="14.25" customHeight="1" x14ac:dyDescent="0.25">
      <c r="A17" s="68" t="s">
        <v>416</v>
      </c>
      <c r="B17" s="20">
        <f>Calculations!D76</f>
        <v>0</v>
      </c>
      <c r="C17" s="20">
        <f>Calculations!E76</f>
        <v>0</v>
      </c>
      <c r="D17" s="20">
        <f>Calculations!F76</f>
        <v>0</v>
      </c>
      <c r="E17" s="20">
        <f>Calculations!G76</f>
        <v>0</v>
      </c>
      <c r="F17" s="20">
        <f>Calculations!H76</f>
        <v>0</v>
      </c>
      <c r="G17" s="20">
        <f>Calculations!I76</f>
        <v>0</v>
      </c>
      <c r="H17" s="20">
        <f>Calculations!J76</f>
        <v>0</v>
      </c>
      <c r="I17" s="20">
        <f>Calculations!K76</f>
        <v>0</v>
      </c>
      <c r="J17" s="20">
        <f>Calculations!L76</f>
        <v>0</v>
      </c>
      <c r="K17" s="20">
        <f>Calculations!M76</f>
        <v>0</v>
      </c>
      <c r="L17" s="20">
        <f>Calculations!N76</f>
        <v>0</v>
      </c>
      <c r="M17" s="20">
        <f>Calculations!O76</f>
        <v>0</v>
      </c>
      <c r="N17" s="20">
        <f>Calculations!P76</f>
        <v>0</v>
      </c>
      <c r="O17" s="20">
        <f>Calculations!Q76</f>
        <v>0</v>
      </c>
      <c r="P17" s="20">
        <f>Calculations!R76</f>
        <v>0</v>
      </c>
      <c r="Q17" s="20">
        <f>Calculations!S76</f>
        <v>0</v>
      </c>
      <c r="R17" s="20">
        <f>Calculations!T76</f>
        <v>0</v>
      </c>
      <c r="S17" s="20">
        <f>Calculations!U76</f>
        <v>0</v>
      </c>
      <c r="T17" s="20">
        <f>Calculations!V76</f>
        <v>0</v>
      </c>
      <c r="U17" s="20">
        <f>Calculations!W76</f>
        <v>0</v>
      </c>
      <c r="V17" s="20">
        <f>Calculations!X76</f>
        <v>0</v>
      </c>
      <c r="W17" s="20">
        <f>Calculations!Y76</f>
        <v>0</v>
      </c>
      <c r="X17" s="20">
        <f>Calculations!Z76</f>
        <v>0</v>
      </c>
      <c r="Y17" s="20">
        <f>Calculations!AA76</f>
        <v>0</v>
      </c>
      <c r="Z17" s="20">
        <f>Calculations!AB76</f>
        <v>0</v>
      </c>
      <c r="AA17" s="20">
        <f>Calculations!AC76</f>
        <v>0</v>
      </c>
      <c r="AB17" s="20">
        <f>Calculations!AD76</f>
        <v>0</v>
      </c>
      <c r="AC17" s="20">
        <f>Calculations!AE76</f>
        <v>0</v>
      </c>
      <c r="AD17" s="20">
        <f>Calculations!AF76</f>
        <v>0</v>
      </c>
      <c r="AE17" s="20">
        <f>Calculations!AG76</f>
        <v>0</v>
      </c>
      <c r="AF17" s="20">
        <f>Calculations!AH76</f>
        <v>0</v>
      </c>
    </row>
    <row r="18" spans="1:32" ht="14.25" customHeight="1" x14ac:dyDescent="0.25">
      <c r="A18" s="68" t="s">
        <v>417</v>
      </c>
      <c r="B18" s="20">
        <f>Calculations!D77</f>
        <v>0</v>
      </c>
      <c r="C18" s="20">
        <f>Calculations!E77</f>
        <v>0</v>
      </c>
      <c r="D18" s="20">
        <f>Calculations!F77</f>
        <v>0</v>
      </c>
      <c r="E18" s="20">
        <f>Calculations!G77</f>
        <v>0</v>
      </c>
      <c r="F18" s="20">
        <f>Calculations!H77</f>
        <v>0</v>
      </c>
      <c r="G18" s="20">
        <f>Calculations!I77</f>
        <v>0</v>
      </c>
      <c r="H18" s="20">
        <f>Calculations!J77</f>
        <v>0</v>
      </c>
      <c r="I18" s="20">
        <f>Calculations!K77</f>
        <v>0</v>
      </c>
      <c r="J18" s="20">
        <f>Calculations!L77</f>
        <v>0</v>
      </c>
      <c r="K18" s="20">
        <f>Calculations!M77</f>
        <v>0</v>
      </c>
      <c r="L18" s="20">
        <f>Calculations!N77</f>
        <v>0</v>
      </c>
      <c r="M18" s="20">
        <f>Calculations!O77</f>
        <v>0</v>
      </c>
      <c r="N18" s="20">
        <f>Calculations!P77</f>
        <v>0</v>
      </c>
      <c r="O18" s="20">
        <f>Calculations!Q77</f>
        <v>0</v>
      </c>
      <c r="P18" s="20">
        <f>Calculations!R77</f>
        <v>0</v>
      </c>
      <c r="Q18" s="20">
        <f>Calculations!S77</f>
        <v>0</v>
      </c>
      <c r="R18" s="20">
        <f>Calculations!T77</f>
        <v>0</v>
      </c>
      <c r="S18" s="20">
        <f>Calculations!U77</f>
        <v>0</v>
      </c>
      <c r="T18" s="20">
        <f>Calculations!V77</f>
        <v>0</v>
      </c>
      <c r="U18" s="20">
        <f>Calculations!W77</f>
        <v>0</v>
      </c>
      <c r="V18" s="20">
        <f>Calculations!X77</f>
        <v>0</v>
      </c>
      <c r="W18" s="20">
        <f>Calculations!Y77</f>
        <v>0</v>
      </c>
      <c r="X18" s="20">
        <f>Calculations!Z77</f>
        <v>0</v>
      </c>
      <c r="Y18" s="20">
        <f>Calculations!AA77</f>
        <v>0</v>
      </c>
      <c r="Z18" s="20">
        <f>Calculations!AB77</f>
        <v>0</v>
      </c>
      <c r="AA18" s="20">
        <f>Calculations!AC77</f>
        <v>0</v>
      </c>
      <c r="AB18" s="20">
        <f>Calculations!AD77</f>
        <v>0</v>
      </c>
      <c r="AC18" s="20">
        <f>Calculations!AE77</f>
        <v>0</v>
      </c>
      <c r="AD18" s="20">
        <f>Calculations!AF77</f>
        <v>0</v>
      </c>
      <c r="AE18" s="20">
        <f>Calculations!AG77</f>
        <v>0</v>
      </c>
      <c r="AF18" s="20">
        <f>Calculations!AH77</f>
        <v>0</v>
      </c>
    </row>
    <row r="19" spans="1:32" ht="14.25" customHeight="1" x14ac:dyDescent="0.25">
      <c r="A19" s="68" t="s">
        <v>543</v>
      </c>
      <c r="B19" s="20">
        <f>Calculations!D78</f>
        <v>0</v>
      </c>
      <c r="C19" s="20">
        <f>Calculations!E78</f>
        <v>0</v>
      </c>
      <c r="D19" s="20">
        <f>Calculations!F78</f>
        <v>0</v>
      </c>
      <c r="E19" s="20">
        <f>Calculations!G78</f>
        <v>0</v>
      </c>
      <c r="F19" s="20">
        <f>Calculations!H78</f>
        <v>0</v>
      </c>
      <c r="G19" s="20">
        <f>Calculations!I78</f>
        <v>0</v>
      </c>
      <c r="H19" s="20">
        <f>Calculations!J78</f>
        <v>0</v>
      </c>
      <c r="I19" s="20">
        <f>Calculations!K78</f>
        <v>0</v>
      </c>
      <c r="J19" s="20">
        <f>Calculations!L78</f>
        <v>0</v>
      </c>
      <c r="K19" s="20">
        <f>Calculations!M78</f>
        <v>0</v>
      </c>
      <c r="L19" s="20">
        <f>Calculations!N78</f>
        <v>0</v>
      </c>
      <c r="M19" s="20">
        <f>Calculations!O78</f>
        <v>0</v>
      </c>
      <c r="N19" s="20">
        <f>Calculations!P78</f>
        <v>0</v>
      </c>
      <c r="O19" s="20">
        <f>Calculations!Q78</f>
        <v>0</v>
      </c>
      <c r="P19" s="20">
        <f>Calculations!R78</f>
        <v>0</v>
      </c>
      <c r="Q19" s="20">
        <f>Calculations!S78</f>
        <v>0</v>
      </c>
      <c r="R19" s="20">
        <f>Calculations!T78</f>
        <v>0</v>
      </c>
      <c r="S19" s="20">
        <f>Calculations!U78</f>
        <v>0</v>
      </c>
      <c r="T19" s="20">
        <f>Calculations!V78</f>
        <v>0</v>
      </c>
      <c r="U19" s="20">
        <f>Calculations!W78</f>
        <v>0</v>
      </c>
      <c r="V19" s="20">
        <f>Calculations!X78</f>
        <v>0</v>
      </c>
      <c r="W19" s="20">
        <f>Calculations!Y78</f>
        <v>0</v>
      </c>
      <c r="X19" s="20">
        <f>Calculations!Z78</f>
        <v>0</v>
      </c>
      <c r="Y19" s="20">
        <f>Calculations!AA78</f>
        <v>0</v>
      </c>
      <c r="Z19" s="20">
        <f>Calculations!AB78</f>
        <v>0</v>
      </c>
      <c r="AA19" s="20">
        <f>Calculations!AC78</f>
        <v>0</v>
      </c>
      <c r="AB19" s="20">
        <f>Calculations!AD78</f>
        <v>0</v>
      </c>
      <c r="AC19" s="20">
        <f>Calculations!AE78</f>
        <v>0</v>
      </c>
      <c r="AD19" s="20">
        <f>Calculations!AF78</f>
        <v>0</v>
      </c>
      <c r="AE19" s="20">
        <f>Calculations!AG78</f>
        <v>0</v>
      </c>
      <c r="AF19" s="20">
        <f>Calculations!AH78</f>
        <v>0</v>
      </c>
    </row>
    <row r="20" spans="1:32" ht="14.25" customHeight="1" x14ac:dyDescent="0.25">
      <c r="A20" s="68" t="s">
        <v>544</v>
      </c>
      <c r="B20" s="20">
        <f>Calculations!D79</f>
        <v>0</v>
      </c>
      <c r="C20" s="20">
        <f>Calculations!E79</f>
        <v>0</v>
      </c>
      <c r="D20" s="20">
        <f>Calculations!F79</f>
        <v>0</v>
      </c>
      <c r="E20" s="20">
        <f>Calculations!G79</f>
        <v>0</v>
      </c>
      <c r="F20" s="20">
        <f>Calculations!H79</f>
        <v>0</v>
      </c>
      <c r="G20" s="20">
        <f>Calculations!I79</f>
        <v>0</v>
      </c>
      <c r="H20" s="20">
        <f>Calculations!J79</f>
        <v>0</v>
      </c>
      <c r="I20" s="20">
        <f>Calculations!K79</f>
        <v>0</v>
      </c>
      <c r="J20" s="20">
        <f>Calculations!L79</f>
        <v>0</v>
      </c>
      <c r="K20" s="20">
        <f>Calculations!M79</f>
        <v>0</v>
      </c>
      <c r="L20" s="20">
        <f>Calculations!N79</f>
        <v>0</v>
      </c>
      <c r="M20" s="20">
        <f>Calculations!O79</f>
        <v>0</v>
      </c>
      <c r="N20" s="20">
        <f>Calculations!P79</f>
        <v>0</v>
      </c>
      <c r="O20" s="20">
        <f>Calculations!Q79</f>
        <v>0</v>
      </c>
      <c r="P20" s="20">
        <f>Calculations!R79</f>
        <v>0</v>
      </c>
      <c r="Q20" s="20">
        <f>Calculations!S79</f>
        <v>0</v>
      </c>
      <c r="R20" s="20">
        <f>Calculations!T79</f>
        <v>0</v>
      </c>
      <c r="S20" s="20">
        <f>Calculations!U79</f>
        <v>0</v>
      </c>
      <c r="T20" s="20">
        <f>Calculations!V79</f>
        <v>0</v>
      </c>
      <c r="U20" s="20">
        <f>Calculations!W79</f>
        <v>0</v>
      </c>
      <c r="V20" s="20">
        <f>Calculations!X79</f>
        <v>0</v>
      </c>
      <c r="W20" s="20">
        <f>Calculations!Y79</f>
        <v>0</v>
      </c>
      <c r="X20" s="20">
        <f>Calculations!Z79</f>
        <v>0</v>
      </c>
      <c r="Y20" s="20">
        <f>Calculations!AA79</f>
        <v>0</v>
      </c>
      <c r="Z20" s="20">
        <f>Calculations!AB79</f>
        <v>0</v>
      </c>
      <c r="AA20" s="20">
        <f>Calculations!AC79</f>
        <v>0</v>
      </c>
      <c r="AB20" s="20">
        <f>Calculations!AD79</f>
        <v>0</v>
      </c>
      <c r="AC20" s="20">
        <f>Calculations!AE79</f>
        <v>0</v>
      </c>
      <c r="AD20" s="20">
        <f>Calculations!AF79</f>
        <v>0</v>
      </c>
      <c r="AE20" s="20">
        <f>Calculations!AG79</f>
        <v>0</v>
      </c>
      <c r="AF20" s="20">
        <f>Calculations!AH79</f>
        <v>0</v>
      </c>
    </row>
    <row r="21" spans="1:32" ht="14.25" customHeight="1" x14ac:dyDescent="0.25">
      <c r="A21" s="68" t="s">
        <v>545</v>
      </c>
      <c r="B21" s="20">
        <f>Calculations!D80</f>
        <v>0</v>
      </c>
      <c r="C21" s="20">
        <f>Calculations!E80</f>
        <v>0</v>
      </c>
      <c r="D21" s="20">
        <f>Calculations!F80</f>
        <v>0</v>
      </c>
      <c r="E21" s="20">
        <f>Calculations!G80</f>
        <v>0</v>
      </c>
      <c r="F21" s="20">
        <f>Calculations!H80</f>
        <v>0</v>
      </c>
      <c r="G21" s="20">
        <f>Calculations!I80</f>
        <v>0</v>
      </c>
      <c r="H21" s="20">
        <f>Calculations!J80</f>
        <v>0</v>
      </c>
      <c r="I21" s="20">
        <f>Calculations!K80</f>
        <v>0</v>
      </c>
      <c r="J21" s="20">
        <f>Calculations!L80</f>
        <v>0</v>
      </c>
      <c r="K21" s="20">
        <f>Calculations!M80</f>
        <v>0</v>
      </c>
      <c r="L21" s="20">
        <f>Calculations!N80</f>
        <v>0</v>
      </c>
      <c r="M21" s="20">
        <f>Calculations!O80</f>
        <v>0</v>
      </c>
      <c r="N21" s="20">
        <f>Calculations!P80</f>
        <v>0</v>
      </c>
      <c r="O21" s="20">
        <f>Calculations!Q80</f>
        <v>0</v>
      </c>
      <c r="P21" s="20">
        <f>Calculations!R80</f>
        <v>0</v>
      </c>
      <c r="Q21" s="20">
        <f>Calculations!S80</f>
        <v>0</v>
      </c>
      <c r="R21" s="20">
        <f>Calculations!T80</f>
        <v>0</v>
      </c>
      <c r="S21" s="20">
        <f>Calculations!U80</f>
        <v>0</v>
      </c>
      <c r="T21" s="20">
        <f>Calculations!V80</f>
        <v>0</v>
      </c>
      <c r="U21" s="20">
        <f>Calculations!W80</f>
        <v>0</v>
      </c>
      <c r="V21" s="20">
        <f>Calculations!X80</f>
        <v>0</v>
      </c>
      <c r="W21" s="20">
        <f>Calculations!Y80</f>
        <v>0</v>
      </c>
      <c r="X21" s="20">
        <f>Calculations!Z80</f>
        <v>0</v>
      </c>
      <c r="Y21" s="20">
        <f>Calculations!AA80</f>
        <v>0</v>
      </c>
      <c r="Z21" s="20">
        <f>Calculations!AB80</f>
        <v>0</v>
      </c>
      <c r="AA21" s="20">
        <f>Calculations!AC80</f>
        <v>0</v>
      </c>
      <c r="AB21" s="20">
        <f>Calculations!AD80</f>
        <v>0</v>
      </c>
      <c r="AC21" s="20">
        <f>Calculations!AE80</f>
        <v>0</v>
      </c>
      <c r="AD21" s="20">
        <f>Calculations!AF80</f>
        <v>0</v>
      </c>
      <c r="AE21" s="20">
        <f>Calculations!AG80</f>
        <v>0</v>
      </c>
      <c r="AF21" s="20">
        <f>Calculations!AH80</f>
        <v>0</v>
      </c>
    </row>
    <row r="22" spans="1:32" ht="14.25" customHeight="1" x14ac:dyDescent="0.25">
      <c r="A22" s="68" t="s">
        <v>546</v>
      </c>
      <c r="B22" s="20">
        <f>Calculations!D81</f>
        <v>0</v>
      </c>
      <c r="C22" s="20">
        <f>Calculations!E81</f>
        <v>0</v>
      </c>
      <c r="D22" s="20">
        <f>Calculations!F81</f>
        <v>0</v>
      </c>
      <c r="E22" s="20">
        <f>Calculations!G81</f>
        <v>0</v>
      </c>
      <c r="F22" s="20">
        <f>Calculations!H81</f>
        <v>0</v>
      </c>
      <c r="G22" s="20">
        <f>Calculations!I81</f>
        <v>0</v>
      </c>
      <c r="H22" s="20">
        <f>Calculations!J81</f>
        <v>0</v>
      </c>
      <c r="I22" s="20">
        <f>Calculations!K81</f>
        <v>0</v>
      </c>
      <c r="J22" s="20">
        <f>Calculations!L81</f>
        <v>0</v>
      </c>
      <c r="K22" s="20">
        <f>Calculations!M81</f>
        <v>0</v>
      </c>
      <c r="L22" s="20">
        <f>Calculations!N81</f>
        <v>0</v>
      </c>
      <c r="M22" s="20">
        <f>Calculations!O81</f>
        <v>0</v>
      </c>
      <c r="N22" s="20">
        <f>Calculations!P81</f>
        <v>0</v>
      </c>
      <c r="O22" s="20">
        <f>Calculations!Q81</f>
        <v>0</v>
      </c>
      <c r="P22" s="20">
        <f>Calculations!R81</f>
        <v>0</v>
      </c>
      <c r="Q22" s="20">
        <f>Calculations!S81</f>
        <v>0</v>
      </c>
      <c r="R22" s="20">
        <f>Calculations!T81</f>
        <v>0</v>
      </c>
      <c r="S22" s="20">
        <f>Calculations!U81</f>
        <v>0</v>
      </c>
      <c r="T22" s="20">
        <f>Calculations!V81</f>
        <v>0</v>
      </c>
      <c r="U22" s="20">
        <f>Calculations!W81</f>
        <v>0</v>
      </c>
      <c r="V22" s="20">
        <f>Calculations!X81</f>
        <v>0</v>
      </c>
      <c r="W22" s="20">
        <f>Calculations!Y81</f>
        <v>0</v>
      </c>
      <c r="X22" s="20">
        <f>Calculations!Z81</f>
        <v>0</v>
      </c>
      <c r="Y22" s="20">
        <f>Calculations!AA81</f>
        <v>0</v>
      </c>
      <c r="Z22" s="20">
        <f>Calculations!AB81</f>
        <v>0</v>
      </c>
      <c r="AA22" s="20">
        <f>Calculations!AC81</f>
        <v>0</v>
      </c>
      <c r="AB22" s="20">
        <f>Calculations!AD81</f>
        <v>0</v>
      </c>
      <c r="AC22" s="20">
        <f>Calculations!AE81</f>
        <v>0</v>
      </c>
      <c r="AD22" s="20">
        <f>Calculations!AF81</f>
        <v>0</v>
      </c>
      <c r="AE22" s="20">
        <f>Calculations!AG81</f>
        <v>0</v>
      </c>
      <c r="AF22" s="20">
        <f>Calculations!AH81</f>
        <v>0</v>
      </c>
    </row>
    <row r="23" spans="1:32" ht="14.25" customHeight="1" x14ac:dyDescent="0.25">
      <c r="A23" s="68" t="s">
        <v>547</v>
      </c>
      <c r="B23" s="20">
        <f>Calculations!D82</f>
        <v>0</v>
      </c>
      <c r="C23" s="20">
        <f>Calculations!E82</f>
        <v>0</v>
      </c>
      <c r="D23" s="20">
        <f>Calculations!F82</f>
        <v>0</v>
      </c>
      <c r="E23" s="20">
        <f>Calculations!G82</f>
        <v>0</v>
      </c>
      <c r="F23" s="20">
        <f>Calculations!H82</f>
        <v>0</v>
      </c>
      <c r="G23" s="20">
        <f>Calculations!I82</f>
        <v>0</v>
      </c>
      <c r="H23" s="20">
        <f>Calculations!J82</f>
        <v>0</v>
      </c>
      <c r="I23" s="20">
        <f>Calculations!K82</f>
        <v>0</v>
      </c>
      <c r="J23" s="20">
        <f>Calculations!L82</f>
        <v>0</v>
      </c>
      <c r="K23" s="20">
        <f>Calculations!M82</f>
        <v>0</v>
      </c>
      <c r="L23" s="20">
        <f>Calculations!N82</f>
        <v>0</v>
      </c>
      <c r="M23" s="20">
        <f>Calculations!O82</f>
        <v>0</v>
      </c>
      <c r="N23" s="20">
        <f>Calculations!P82</f>
        <v>0</v>
      </c>
      <c r="O23" s="20">
        <f>Calculations!Q82</f>
        <v>0</v>
      </c>
      <c r="P23" s="20">
        <f>Calculations!R82</f>
        <v>0</v>
      </c>
      <c r="Q23" s="20">
        <f>Calculations!S82</f>
        <v>0</v>
      </c>
      <c r="R23" s="20">
        <f>Calculations!T82</f>
        <v>0</v>
      </c>
      <c r="S23" s="20">
        <f>Calculations!U82</f>
        <v>0</v>
      </c>
      <c r="T23" s="20">
        <f>Calculations!V82</f>
        <v>0</v>
      </c>
      <c r="U23" s="20">
        <f>Calculations!W82</f>
        <v>0</v>
      </c>
      <c r="V23" s="20">
        <f>Calculations!X82</f>
        <v>0</v>
      </c>
      <c r="W23" s="20">
        <f>Calculations!Y82</f>
        <v>0</v>
      </c>
      <c r="X23" s="20">
        <f>Calculations!Z82</f>
        <v>0</v>
      </c>
      <c r="Y23" s="20">
        <f>Calculations!AA82</f>
        <v>0</v>
      </c>
      <c r="Z23" s="20">
        <f>Calculations!AB82</f>
        <v>0</v>
      </c>
      <c r="AA23" s="20">
        <f>Calculations!AC82</f>
        <v>0</v>
      </c>
      <c r="AB23" s="20">
        <f>Calculations!AD82</f>
        <v>0</v>
      </c>
      <c r="AC23" s="20">
        <f>Calculations!AE82</f>
        <v>0</v>
      </c>
      <c r="AD23" s="20">
        <f>Calculations!AF82</f>
        <v>0</v>
      </c>
      <c r="AE23" s="20">
        <f>Calculations!AG82</f>
        <v>0</v>
      </c>
      <c r="AF23" s="20">
        <f>Calculations!AH82</f>
        <v>0</v>
      </c>
    </row>
    <row r="24" spans="1:32" ht="14.25" customHeight="1" x14ac:dyDescent="0.25">
      <c r="A24" s="68" t="s">
        <v>548</v>
      </c>
      <c r="B24" s="20">
        <f>Calculations!D83</f>
        <v>0</v>
      </c>
      <c r="C24" s="20">
        <f>Calculations!E83</f>
        <v>0</v>
      </c>
      <c r="D24" s="20">
        <f>Calculations!F83</f>
        <v>0</v>
      </c>
      <c r="E24" s="20">
        <f>Calculations!G83</f>
        <v>0</v>
      </c>
      <c r="F24" s="20">
        <f>Calculations!H83</f>
        <v>0</v>
      </c>
      <c r="G24" s="20">
        <f>Calculations!I83</f>
        <v>0</v>
      </c>
      <c r="H24" s="20">
        <f>Calculations!J83</f>
        <v>0</v>
      </c>
      <c r="I24" s="20">
        <f>Calculations!K83</f>
        <v>0</v>
      </c>
      <c r="J24" s="20">
        <f>Calculations!L83</f>
        <v>0</v>
      </c>
      <c r="K24" s="20">
        <f>Calculations!M83</f>
        <v>0</v>
      </c>
      <c r="L24" s="20">
        <f>Calculations!N83</f>
        <v>0</v>
      </c>
      <c r="M24" s="20">
        <f>Calculations!O83</f>
        <v>0</v>
      </c>
      <c r="N24" s="20">
        <f>Calculations!P83</f>
        <v>0</v>
      </c>
      <c r="O24" s="20">
        <f>Calculations!Q83</f>
        <v>0</v>
      </c>
      <c r="P24" s="20">
        <f>Calculations!R83</f>
        <v>0</v>
      </c>
      <c r="Q24" s="20">
        <f>Calculations!S83</f>
        <v>0</v>
      </c>
      <c r="R24" s="20">
        <f>Calculations!T83</f>
        <v>0</v>
      </c>
      <c r="S24" s="20">
        <f>Calculations!U83</f>
        <v>0</v>
      </c>
      <c r="T24" s="20">
        <f>Calculations!V83</f>
        <v>0</v>
      </c>
      <c r="U24" s="20">
        <f>Calculations!W83</f>
        <v>0</v>
      </c>
      <c r="V24" s="20">
        <f>Calculations!X83</f>
        <v>0</v>
      </c>
      <c r="W24" s="20">
        <f>Calculations!Y83</f>
        <v>0</v>
      </c>
      <c r="X24" s="20">
        <f>Calculations!Z83</f>
        <v>0</v>
      </c>
      <c r="Y24" s="20">
        <f>Calculations!AA83</f>
        <v>0</v>
      </c>
      <c r="Z24" s="20">
        <f>Calculations!AB83</f>
        <v>0</v>
      </c>
      <c r="AA24" s="20">
        <f>Calculations!AC83</f>
        <v>0</v>
      </c>
      <c r="AB24" s="20">
        <f>Calculations!AD83</f>
        <v>0</v>
      </c>
      <c r="AC24" s="20">
        <f>Calculations!AE83</f>
        <v>0</v>
      </c>
      <c r="AD24" s="20">
        <f>Calculations!AF83</f>
        <v>0</v>
      </c>
      <c r="AE24" s="20">
        <f>Calculations!AG83</f>
        <v>0</v>
      </c>
      <c r="AF24" s="20">
        <f>Calculations!AH83</f>
        <v>0</v>
      </c>
    </row>
    <row r="25" spans="1:32" ht="14.25" customHeight="1" x14ac:dyDescent="0.25">
      <c r="A25" s="68" t="s">
        <v>549</v>
      </c>
      <c r="B25" s="20">
        <f>Calculations!D84</f>
        <v>0</v>
      </c>
      <c r="C25" s="20">
        <f>Calculations!E84</f>
        <v>0</v>
      </c>
      <c r="D25" s="20">
        <f>Calculations!F84</f>
        <v>0</v>
      </c>
      <c r="E25" s="20">
        <f>Calculations!G84</f>
        <v>0</v>
      </c>
      <c r="F25" s="20">
        <f>Calculations!H84</f>
        <v>0</v>
      </c>
      <c r="G25" s="20">
        <f>Calculations!I84</f>
        <v>0</v>
      </c>
      <c r="H25" s="20">
        <f>Calculations!J84</f>
        <v>0</v>
      </c>
      <c r="I25" s="20">
        <f>Calculations!K84</f>
        <v>0</v>
      </c>
      <c r="J25" s="20">
        <f>Calculations!L84</f>
        <v>0</v>
      </c>
      <c r="K25" s="20">
        <f>Calculations!M84</f>
        <v>0</v>
      </c>
      <c r="L25" s="20">
        <f>Calculations!N84</f>
        <v>0</v>
      </c>
      <c r="M25" s="20">
        <f>Calculations!O84</f>
        <v>0</v>
      </c>
      <c r="N25" s="20">
        <f>Calculations!P84</f>
        <v>0</v>
      </c>
      <c r="O25" s="20">
        <f>Calculations!Q84</f>
        <v>0</v>
      </c>
      <c r="P25" s="20">
        <f>Calculations!R84</f>
        <v>0</v>
      </c>
      <c r="Q25" s="20">
        <f>Calculations!S84</f>
        <v>0</v>
      </c>
      <c r="R25" s="20">
        <f>Calculations!T84</f>
        <v>0</v>
      </c>
      <c r="S25" s="20">
        <f>Calculations!U84</f>
        <v>0</v>
      </c>
      <c r="T25" s="20">
        <f>Calculations!V84</f>
        <v>0</v>
      </c>
      <c r="U25" s="20">
        <f>Calculations!W84</f>
        <v>0</v>
      </c>
      <c r="V25" s="20">
        <f>Calculations!X84</f>
        <v>0</v>
      </c>
      <c r="W25" s="20">
        <f>Calculations!Y84</f>
        <v>0</v>
      </c>
      <c r="X25" s="20">
        <f>Calculations!Z84</f>
        <v>0</v>
      </c>
      <c r="Y25" s="20">
        <f>Calculations!AA84</f>
        <v>0</v>
      </c>
      <c r="Z25" s="20">
        <f>Calculations!AB84</f>
        <v>0</v>
      </c>
      <c r="AA25" s="20">
        <f>Calculations!AC84</f>
        <v>0</v>
      </c>
      <c r="AB25" s="20">
        <f>Calculations!AD84</f>
        <v>0</v>
      </c>
      <c r="AC25" s="20">
        <f>Calculations!AE84</f>
        <v>0</v>
      </c>
      <c r="AD25" s="20">
        <f>Calculations!AF84</f>
        <v>0</v>
      </c>
      <c r="AE25" s="20">
        <f>Calculations!AG84</f>
        <v>0</v>
      </c>
      <c r="AF25" s="20">
        <f>Calculations!AH84</f>
        <v>0</v>
      </c>
    </row>
    <row r="26" spans="1:32" ht="14.2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ht="14.2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ht="14.2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ht="14.2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ht="14.2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ht="14.2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ht="14.2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ht="14.2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4.2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ht="14.2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ht="14.2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ht="14.2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ht="14.2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ht="14.2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ht="14.2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ht="14.2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ht="14.2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ht="14.2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ht="14.2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ht="14.2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ht="14.2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ht="14.2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ht="14.2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ht="14.2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ht="14.2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ht="14.2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ht="14.2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ht="14.2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ht="14.2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ht="14.2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ht="14.2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ht="14.2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ht="14.2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ht="14.2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ht="14.2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ht="14.2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ht="14.2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ht="14.2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ht="14.2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ht="14.2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ht="14.2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ht="14.2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ht="14.2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ht="14.2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ht="14.2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ht="14.2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ht="14.2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ht="14.2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ht="14.2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ht="14.2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ht="14.2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ht="14.2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4.2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4.2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ht="14.2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ht="14.2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ht="14.2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ht="14.2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ht="14.2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ht="14.2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4.2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ht="14.2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ht="14.2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ht="14.2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ht="14.2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ht="14.2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ht="14.2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ht="14.2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ht="14.2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ht="14.2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ht="14.2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4.2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ht="14.2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ht="14.2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ht="14.2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ht="14.2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ht="14.2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ht="14.2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ht="14.2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ht="14.2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ht="14.2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ht="14.2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4.2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ht="14.2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ht="14.2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ht="14.2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ht="14.2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ht="14.2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ht="14.2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ht="14.2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ht="14.2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ht="14.2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ht="14.2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4.2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4.2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4.2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4.2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4.2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4.2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4.2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4.2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4.2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4.2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4.2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4.2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4.2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4.2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4.2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4.2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4.2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4.2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4.2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4.2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4.2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4.2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4.2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4.2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4.2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4.2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4.2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4.2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4.2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4.2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4.2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4.2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4.2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4.2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4.2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4.2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4.2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4.2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4.2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4.2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4.2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4.2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4.2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4.2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4.2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4.2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4.2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4.2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4.2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4.2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4.2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4.2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4.2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4.2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4.2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4.2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4.2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4.2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4.2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4.2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4.2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4.2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4.2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4.2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4.2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4.2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4.2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4.2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4.2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4.2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4.2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4.2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4.2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4.2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4.2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4.2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4.2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4.2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4.2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4.2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4.2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4.2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4.2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4.2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4.2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4.2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4.2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4.2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4.2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4.2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4.2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4.2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4.2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4.2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4.2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4.2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4.2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4.2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4.2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4.2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4.2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4.2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4.2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4.2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4.2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4.2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4.2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4.2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4.2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4.2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4.2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4.2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4.2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4.2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4.2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4.2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4.2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4.2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4.2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4.2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4.2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4.2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4.2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4.2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4.2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4.2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4.2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4.2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4.2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4.2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4.2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4.2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4.2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4.2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4.2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4.2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4.2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4.2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4.2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4.2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4.2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4.2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4.2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4.2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4.2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4.2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4.2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4.2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4.2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4.2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4.2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4.2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4.2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4.2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4.2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4.2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4.2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4.2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4.2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4.2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4.2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4.2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4.2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4.2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4.2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4.2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4.2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4.2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4.2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4.2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4.2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4.2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4.2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4.2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4.2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4.2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4.2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4.2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4.2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4.2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4.2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4.2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4.2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4.2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4.2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4.2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4.2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4.2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4.2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4.2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4.2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4.2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4.2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4.2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4.2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4.2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4.2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4.2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4.2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4.2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4.2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4.2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4.2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4.2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4.2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4.2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4.2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4.2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4.2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4.2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4.2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4.2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4.2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4.2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4.2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4.2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4.2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4.2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4.2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4.2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4.2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4.2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4.2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4.2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4.2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4.2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4.2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4.2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4.2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4.2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4.2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4.2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4.2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4.2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4.2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4.2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4.2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4.2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4.2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4.2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4.2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4.2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4.2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4.2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4.2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4.2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4.2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4.2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4.2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4.2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4.2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4.2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4.2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4.2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4.2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4.2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4.2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4.2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4.2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4.2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4.2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4.2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4.2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4.2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4.2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4.2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4.2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4.2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4.2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4.2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4.2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4.2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4.2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4.2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4.2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4.2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4.2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4.2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4.2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4.2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4.2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4.2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4.2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4.2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4.2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4.2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4.2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4.2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4.2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4.2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4.2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4.2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4.2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4.2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4.2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4.2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4.2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4.2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4.2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4.2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4.2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4.2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4.2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4.2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4.2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4.2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4.2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4.2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4.2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4.2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4.2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4.2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4.2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4.2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4.2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4.2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4.2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4.2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4.2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4.2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4.2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4.2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4.2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4.2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4.2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4.2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4.2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4.2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4.2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4.2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4.2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4.2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4.2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4.2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4.2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4.2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4.2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4.2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4.2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4.2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4.2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4.2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4.2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4.2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4.2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4.2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4.2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4.2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4.2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4.2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4.2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4.2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4.2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4.2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4.2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4.2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4.2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4.2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4.2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4.2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4.2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4.2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4.2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4.2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4.2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4.2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4.2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4.2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4.2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4.2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4.2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4.2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4.2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4.2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4.2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4.2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4.2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4.2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4.2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4.2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4.2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4.2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4.2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4.2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4.2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4.2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4.2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4.2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4.2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4.2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4.2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4.2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4.2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4.2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4.2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4.2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4.2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4.2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4.2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4.2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4.2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4.2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4.2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4.2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4.2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4.2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4.2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4.2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4.2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4.2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4.2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4.2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4.2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4.2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4.2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4.2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4.2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4.2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4.2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4.2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4.2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4.2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4.2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4.2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4.2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4.2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4.2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4.2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4.2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4.2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4.2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4.2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4.2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4.2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4.2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4.2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4.2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4.2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4.2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4.2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4.2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4.2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4.2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4.2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4.2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4.2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4.2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4.2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4.2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4.2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4.2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4.2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4.2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4.2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4.2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4.2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4.2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4.2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4.2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4.2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4.2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4.2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4.2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4.2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4.2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4.2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4.2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4.2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4.2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4.2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4.2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4.2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4.2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4.2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4.2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4.2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4.2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4.2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4.2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4.2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4.2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4.2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4.2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4.2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4.2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4.2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4.2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4.2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4.2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4.2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4.2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4.2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4.2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4.2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4.2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4.2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4.2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4.2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4.2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4.2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4.2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4.2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4.2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4.2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4.2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4.2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4.2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4.2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4.2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4.2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4.2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4.2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4.2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4.2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4.2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4.2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4.2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4.2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4.2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4.2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4.2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4.2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4.2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4.2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4.2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4.2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4.2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4.2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4.2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4.2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4.2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4.2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4.2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4.2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4.2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4.2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4.2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4.2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4.2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4.2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4.2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4.2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4.2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4.2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4.2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4.2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4.2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4.2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4.2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4.2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4.2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4.2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4.2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4.2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4.2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4.2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4.2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4.2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4.2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4.2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4.2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4.2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4.2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4.2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4.2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4.2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4.2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4.2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4.2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4.2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4.2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4.2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4.2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4.2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4.2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4.2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4.2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4.2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4.2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4.2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4.2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4.2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4.2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4.2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4.2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4.2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4.2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4.2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4.2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4.2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4.2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4.2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4.2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4.2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4.2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4.2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4.2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4.2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4.2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4.2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4.2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4.2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4.2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4.2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4.2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4.2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4.2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4.2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4.2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4.2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4.2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4.2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4.2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4.2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4.2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4.2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4.2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4.2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4.2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4.2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4.2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4.2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4.2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4.2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4.2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4.2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4.2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4.2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4.2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4.2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4.2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4.2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4.2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4.2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4.2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4.2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4.2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4.2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4.2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4.2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4.2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4.2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4.2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4.2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4.2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4.2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4.2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4.2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4.2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4.2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4.2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4.2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4.2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4.2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4.2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4.2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4.2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4.2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4.2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4.2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4.2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4.2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4.2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4.2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4.2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4.2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4.2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4.2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4.2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4.2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4.2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4.2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4.2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4.2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4.2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4.2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4.2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4.2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4.2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4.2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4.2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4.2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4.2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4.2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4.2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4.2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4.2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4.2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4.2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4.2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4.2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4.2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4.2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4.2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4.2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4.2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4.2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4.2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4.2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4.2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4.2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4.2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4.2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4.2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4.2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4.2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4.2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4.2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4.2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4.2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4.2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4.2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4.2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4.2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4.2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4.2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4.2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4.2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4.2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4.2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4.2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4.2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4.2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4.2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4.2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4.2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4.2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4.2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4.2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4.2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4.2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4.2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4.2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4.2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4.2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4.2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4.2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4.2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4.2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4.2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4.2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4.2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4.2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4.2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4.2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4.2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4.2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4.2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4.2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4.2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4.2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4.2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4.2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4.2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4.2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4.2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4.2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4.2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4.2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4.2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4.2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4.2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4.2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4.2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4.2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4.2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4.2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4.2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4.2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4.2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4.2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4.2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4.2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4.2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4.2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4.2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4.2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4.2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4.2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4.2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4.2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4.2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4.2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4.2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4.2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4.2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4.2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4.2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4.2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4.2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4.2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4.2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4.2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4.2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4.2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4.2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4.2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4.2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4.2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4.2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4.2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4.2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4.2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4.2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4.2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4.2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4.2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4.2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4.2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4.2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4.2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4.2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4.2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4.2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4.2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4.2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4.2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4.2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4.2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4.2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4.2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4.2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4.2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4.2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4.2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4.2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4.2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4.2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4.2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4.2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4.2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4.2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4.2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4.2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4.2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4.2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4.2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4.2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4.2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4.2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4.2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4.2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4.2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4.2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4.2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4.2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4.2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4.2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4.2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4.2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4.2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4.2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4.2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4.2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4.2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4.2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4.2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4.2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4.2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4.2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4.2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4.2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4.2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4.2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4.2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4.2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4.2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4.2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4.2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4.2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4.2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4.2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4.2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4.2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4.2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4.2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4.2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4.2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4.2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4.2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4.2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4.2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1F497D"/>
  </sheetPr>
  <dimension ref="A1:AF1000"/>
  <sheetViews>
    <sheetView workbookViewId="0">
      <selection activeCell="B2" sqref="B2:AF25"/>
    </sheetView>
  </sheetViews>
  <sheetFormatPr defaultColWidth="12.625" defaultRowHeight="15" customHeight="1" x14ac:dyDescent="0.2"/>
  <cols>
    <col min="1" max="1" width="20.5" customWidth="1"/>
    <col min="2" max="32" width="8.375" customWidth="1"/>
  </cols>
  <sheetData>
    <row r="1" spans="1:32" ht="14.25" customHeight="1" x14ac:dyDescent="0.25">
      <c r="A1" s="7" t="s">
        <v>420</v>
      </c>
      <c r="B1" s="7">
        <v>2020</v>
      </c>
      <c r="C1" s="7">
        <v>2021</v>
      </c>
      <c r="D1" s="7">
        <v>2022</v>
      </c>
      <c r="E1" s="7">
        <v>2023</v>
      </c>
      <c r="F1" s="7">
        <v>2024</v>
      </c>
      <c r="G1" s="7">
        <v>2025</v>
      </c>
      <c r="H1" s="7">
        <v>2026</v>
      </c>
      <c r="I1" s="7">
        <v>2027</v>
      </c>
      <c r="J1" s="7">
        <v>2028</v>
      </c>
      <c r="K1" s="7">
        <v>2029</v>
      </c>
      <c r="L1" s="7">
        <v>2030</v>
      </c>
      <c r="M1" s="7">
        <v>2031</v>
      </c>
      <c r="N1" s="7">
        <v>2032</v>
      </c>
      <c r="O1" s="7">
        <v>2033</v>
      </c>
      <c r="P1" s="7">
        <v>2034</v>
      </c>
      <c r="Q1" s="7">
        <v>2035</v>
      </c>
      <c r="R1" s="7">
        <v>2036</v>
      </c>
      <c r="S1" s="7">
        <v>2037</v>
      </c>
      <c r="T1" s="7">
        <v>2038</v>
      </c>
      <c r="U1" s="7">
        <v>2039</v>
      </c>
      <c r="V1" s="7">
        <v>2040</v>
      </c>
      <c r="W1" s="7">
        <v>2041</v>
      </c>
      <c r="X1" s="7">
        <v>2042</v>
      </c>
      <c r="Y1" s="7">
        <v>2043</v>
      </c>
      <c r="Z1" s="7">
        <v>2044</v>
      </c>
      <c r="AA1" s="7">
        <v>2045</v>
      </c>
      <c r="AB1" s="7">
        <v>2046</v>
      </c>
      <c r="AC1" s="7">
        <v>2047</v>
      </c>
      <c r="AD1" s="7">
        <v>2048</v>
      </c>
      <c r="AE1" s="7">
        <v>2049</v>
      </c>
      <c r="AF1" s="7">
        <v>2050</v>
      </c>
    </row>
    <row r="2" spans="1:32" ht="14.25" customHeight="1" x14ac:dyDescent="0.25">
      <c r="A2" s="68" t="s">
        <v>402</v>
      </c>
      <c r="B2" s="20">
        <f>Calculations!D88</f>
        <v>0</v>
      </c>
      <c r="C2" s="20">
        <f>Calculations!E88</f>
        <v>0</v>
      </c>
      <c r="D2" s="20">
        <f>Calculations!F88</f>
        <v>0</v>
      </c>
      <c r="E2" s="20">
        <f>Calculations!G88</f>
        <v>0</v>
      </c>
      <c r="F2" s="20">
        <f>Calculations!H88</f>
        <v>0</v>
      </c>
      <c r="G2" s="20">
        <f>Calculations!I88</f>
        <v>0</v>
      </c>
      <c r="H2" s="20">
        <f>Calculations!J88</f>
        <v>0</v>
      </c>
      <c r="I2" s="20">
        <f>Calculations!K88</f>
        <v>0</v>
      </c>
      <c r="J2" s="20">
        <f>Calculations!L88</f>
        <v>0</v>
      </c>
      <c r="K2" s="20">
        <f>Calculations!M88</f>
        <v>0</v>
      </c>
      <c r="L2" s="20">
        <f>Calculations!N88</f>
        <v>0</v>
      </c>
      <c r="M2" s="20">
        <f>Calculations!O88</f>
        <v>0</v>
      </c>
      <c r="N2" s="20">
        <f>Calculations!P88</f>
        <v>0</v>
      </c>
      <c r="O2" s="20">
        <f>Calculations!Q88</f>
        <v>0</v>
      </c>
      <c r="P2" s="20">
        <f>Calculations!R88</f>
        <v>0</v>
      </c>
      <c r="Q2" s="20">
        <f>Calculations!S88</f>
        <v>0</v>
      </c>
      <c r="R2" s="20">
        <f>Calculations!T88</f>
        <v>0</v>
      </c>
      <c r="S2" s="20">
        <f>Calculations!U88</f>
        <v>0</v>
      </c>
      <c r="T2" s="20">
        <f>Calculations!V88</f>
        <v>0</v>
      </c>
      <c r="U2" s="20">
        <f>Calculations!W88</f>
        <v>0</v>
      </c>
      <c r="V2" s="20">
        <f>Calculations!X88</f>
        <v>0</v>
      </c>
      <c r="W2" s="20">
        <f>Calculations!Y88</f>
        <v>0</v>
      </c>
      <c r="X2" s="20">
        <f>Calculations!Z88</f>
        <v>0</v>
      </c>
      <c r="Y2" s="20">
        <f>Calculations!AA88</f>
        <v>0</v>
      </c>
      <c r="Z2" s="20">
        <f>Calculations!AB88</f>
        <v>0</v>
      </c>
      <c r="AA2" s="20">
        <f>Calculations!AC88</f>
        <v>0</v>
      </c>
      <c r="AB2" s="20">
        <f>Calculations!AD88</f>
        <v>0</v>
      </c>
      <c r="AC2" s="20">
        <f>Calculations!AE88</f>
        <v>0</v>
      </c>
      <c r="AD2" s="20">
        <f>Calculations!AF88</f>
        <v>0</v>
      </c>
      <c r="AE2" s="20">
        <f>Calculations!AG88</f>
        <v>0</v>
      </c>
      <c r="AF2" s="20">
        <f>Calculations!AH88</f>
        <v>0</v>
      </c>
    </row>
    <row r="3" spans="1:32" ht="14.25" customHeight="1" x14ac:dyDescent="0.25">
      <c r="A3" s="68" t="s">
        <v>541</v>
      </c>
      <c r="B3" s="20">
        <f>Calculations!D89</f>
        <v>0</v>
      </c>
      <c r="C3" s="20">
        <f>Calculations!E89</f>
        <v>0</v>
      </c>
      <c r="D3" s="20">
        <f>Calculations!F89</f>
        <v>0</v>
      </c>
      <c r="E3" s="20">
        <f>Calculations!G89</f>
        <v>0</v>
      </c>
      <c r="F3" s="20">
        <f>Calculations!H89</f>
        <v>0</v>
      </c>
      <c r="G3" s="20">
        <f>Calculations!I89</f>
        <v>0</v>
      </c>
      <c r="H3" s="20">
        <f>Calculations!J89</f>
        <v>0</v>
      </c>
      <c r="I3" s="20">
        <f>Calculations!K89</f>
        <v>0</v>
      </c>
      <c r="J3" s="20">
        <f>Calculations!L89</f>
        <v>0</v>
      </c>
      <c r="K3" s="20">
        <f>Calculations!M89</f>
        <v>0</v>
      </c>
      <c r="L3" s="20">
        <f>Calculations!N89</f>
        <v>0</v>
      </c>
      <c r="M3" s="20">
        <f>Calculations!O89</f>
        <v>0</v>
      </c>
      <c r="N3" s="20">
        <f>Calculations!P89</f>
        <v>0</v>
      </c>
      <c r="O3" s="20">
        <f>Calculations!Q89</f>
        <v>0</v>
      </c>
      <c r="P3" s="20">
        <f>Calculations!R89</f>
        <v>0</v>
      </c>
      <c r="Q3" s="20">
        <f>Calculations!S89</f>
        <v>0</v>
      </c>
      <c r="R3" s="20">
        <f>Calculations!T89</f>
        <v>0</v>
      </c>
      <c r="S3" s="20">
        <f>Calculations!U89</f>
        <v>0</v>
      </c>
      <c r="T3" s="20">
        <f>Calculations!V89</f>
        <v>0</v>
      </c>
      <c r="U3" s="20">
        <f>Calculations!W89</f>
        <v>0</v>
      </c>
      <c r="V3" s="20">
        <f>Calculations!X89</f>
        <v>0</v>
      </c>
      <c r="W3" s="20">
        <f>Calculations!Y89</f>
        <v>0</v>
      </c>
      <c r="X3" s="20">
        <f>Calculations!Z89</f>
        <v>0</v>
      </c>
      <c r="Y3" s="20">
        <f>Calculations!AA89</f>
        <v>0</v>
      </c>
      <c r="Z3" s="20">
        <f>Calculations!AB89</f>
        <v>0</v>
      </c>
      <c r="AA3" s="20">
        <f>Calculations!AC89</f>
        <v>0</v>
      </c>
      <c r="AB3" s="20">
        <f>Calculations!AD89</f>
        <v>0</v>
      </c>
      <c r="AC3" s="20">
        <f>Calculations!AE89</f>
        <v>0</v>
      </c>
      <c r="AD3" s="20">
        <f>Calculations!AF89</f>
        <v>0</v>
      </c>
      <c r="AE3" s="20">
        <f>Calculations!AG89</f>
        <v>0</v>
      </c>
      <c r="AF3" s="20">
        <f>Calculations!AH89</f>
        <v>0</v>
      </c>
    </row>
    <row r="4" spans="1:32" ht="14.25" customHeight="1" x14ac:dyDescent="0.25">
      <c r="A4" s="68" t="s">
        <v>542</v>
      </c>
      <c r="B4" s="20">
        <f>Calculations!D90</f>
        <v>0</v>
      </c>
      <c r="C4" s="20">
        <f>Calculations!E90</f>
        <v>0</v>
      </c>
      <c r="D4" s="20">
        <f>Calculations!F90</f>
        <v>0</v>
      </c>
      <c r="E4" s="20">
        <f>Calculations!G90</f>
        <v>0</v>
      </c>
      <c r="F4" s="20">
        <f>Calculations!H90</f>
        <v>0</v>
      </c>
      <c r="G4" s="20">
        <f>Calculations!I90</f>
        <v>0</v>
      </c>
      <c r="H4" s="20">
        <f>Calculations!J90</f>
        <v>0</v>
      </c>
      <c r="I4" s="20">
        <f>Calculations!K90</f>
        <v>0</v>
      </c>
      <c r="J4" s="20">
        <f>Calculations!L90</f>
        <v>0</v>
      </c>
      <c r="K4" s="20">
        <f>Calculations!M90</f>
        <v>0</v>
      </c>
      <c r="L4" s="20">
        <f>Calculations!N90</f>
        <v>0</v>
      </c>
      <c r="M4" s="20">
        <f>Calculations!O90</f>
        <v>0</v>
      </c>
      <c r="N4" s="20">
        <f>Calculations!P90</f>
        <v>0</v>
      </c>
      <c r="O4" s="20">
        <f>Calculations!Q90</f>
        <v>0</v>
      </c>
      <c r="P4" s="20">
        <f>Calculations!R90</f>
        <v>2.2146435719667054E-5</v>
      </c>
      <c r="Q4" s="20">
        <f>Calculations!S90</f>
        <v>4.4224425898516584E-5</v>
      </c>
      <c r="R4" s="20">
        <f>Calculations!T90</f>
        <v>8.8207287288871814E-5</v>
      </c>
      <c r="S4" s="20">
        <f>Calculations!U90</f>
        <v>1.5631089093415054E-4</v>
      </c>
      <c r="T4" s="20">
        <f>Calculations!V90</f>
        <v>3.3849048324490069E-4</v>
      </c>
      <c r="U4" s="20">
        <f>Calculations!W90</f>
        <v>6.3763008321631484E-4</v>
      </c>
      <c r="V4" s="20">
        <f>Calculations!X90</f>
        <v>1.2105455538990516E-3</v>
      </c>
      <c r="W4" s="20">
        <f>Calculations!Y90</f>
        <v>2.241442542722869E-3</v>
      </c>
      <c r="X4" s="20">
        <f>Calculations!Z90</f>
        <v>3.2344892881316818E-3</v>
      </c>
      <c r="Y4" s="20">
        <f>Calculations!AA90</f>
        <v>4.3833748375155133E-3</v>
      </c>
      <c r="Z4" s="20">
        <f>Calculations!AB90</f>
        <v>5.4427368477263094E-3</v>
      </c>
      <c r="AA4" s="20">
        <f>Calculations!AC90</f>
        <v>6.5577495153498738E-3</v>
      </c>
      <c r="AB4" s="20">
        <f>Calculations!AD90</f>
        <v>7.6424985968113566E-3</v>
      </c>
      <c r="AC4" s="20">
        <f>Calculations!AE90</f>
        <v>8.7059044171129366E-3</v>
      </c>
      <c r="AD4" s="20">
        <f>Calculations!AF90</f>
        <v>9.8646197085471322E-3</v>
      </c>
      <c r="AE4" s="20">
        <f>Calculations!AG90</f>
        <v>1.1154975935695779E-2</v>
      </c>
      <c r="AF4" s="20">
        <f>Calculations!AH90</f>
        <v>1.2439944156902753E-2</v>
      </c>
    </row>
    <row r="5" spans="1:32" ht="14.25" customHeight="1" x14ac:dyDescent="0.25">
      <c r="A5" s="68" t="s">
        <v>404</v>
      </c>
      <c r="B5" s="20">
        <f>Calculations!D91</f>
        <v>0</v>
      </c>
      <c r="C5" s="20">
        <f>Calculations!E91</f>
        <v>0</v>
      </c>
      <c r="D5" s="20">
        <f>Calculations!F91</f>
        <v>0</v>
      </c>
      <c r="E5" s="20">
        <f>Calculations!G91</f>
        <v>0</v>
      </c>
      <c r="F5" s="20">
        <f>Calculations!H91</f>
        <v>0</v>
      </c>
      <c r="G5" s="20">
        <f>Calculations!I91</f>
        <v>0</v>
      </c>
      <c r="H5" s="20">
        <f>Calculations!J91</f>
        <v>0</v>
      </c>
      <c r="I5" s="20">
        <f>Calculations!K91</f>
        <v>0</v>
      </c>
      <c r="J5" s="20">
        <f>Calculations!L91</f>
        <v>0</v>
      </c>
      <c r="K5" s="20">
        <f>Calculations!M91</f>
        <v>0</v>
      </c>
      <c r="L5" s="20">
        <f>Calculations!N91</f>
        <v>0</v>
      </c>
      <c r="M5" s="20">
        <f>Calculations!O91</f>
        <v>0</v>
      </c>
      <c r="N5" s="20">
        <f>Calculations!P91</f>
        <v>0</v>
      </c>
      <c r="O5" s="20">
        <f>Calculations!Q91</f>
        <v>0</v>
      </c>
      <c r="P5" s="20">
        <f>Calculations!R91</f>
        <v>0</v>
      </c>
      <c r="Q5" s="20">
        <f>Calculations!S91</f>
        <v>0</v>
      </c>
      <c r="R5" s="20">
        <f>Calculations!T91</f>
        <v>0</v>
      </c>
      <c r="S5" s="20">
        <f>Calculations!U91</f>
        <v>0</v>
      </c>
      <c r="T5" s="20">
        <f>Calculations!V91</f>
        <v>0</v>
      </c>
      <c r="U5" s="20">
        <f>Calculations!W91</f>
        <v>0</v>
      </c>
      <c r="V5" s="20">
        <f>Calculations!X91</f>
        <v>0</v>
      </c>
      <c r="W5" s="20">
        <f>Calculations!Y91</f>
        <v>0</v>
      </c>
      <c r="X5" s="20">
        <f>Calculations!Z91</f>
        <v>0</v>
      </c>
      <c r="Y5" s="20">
        <f>Calculations!AA91</f>
        <v>0</v>
      </c>
      <c r="Z5" s="20">
        <f>Calculations!AB91</f>
        <v>0</v>
      </c>
      <c r="AA5" s="20">
        <f>Calculations!AC91</f>
        <v>0</v>
      </c>
      <c r="AB5" s="20">
        <f>Calculations!AD91</f>
        <v>0</v>
      </c>
      <c r="AC5" s="20">
        <f>Calculations!AE91</f>
        <v>0</v>
      </c>
      <c r="AD5" s="20">
        <f>Calculations!AF91</f>
        <v>0</v>
      </c>
      <c r="AE5" s="20">
        <f>Calculations!AG91</f>
        <v>0</v>
      </c>
      <c r="AF5" s="20">
        <f>Calculations!AH91</f>
        <v>0</v>
      </c>
    </row>
    <row r="6" spans="1:32" ht="14.25" customHeight="1" x14ac:dyDescent="0.25">
      <c r="A6" s="68" t="s">
        <v>405</v>
      </c>
      <c r="B6" s="20">
        <f>Calculations!D92</f>
        <v>0</v>
      </c>
      <c r="C6" s="20">
        <f>Calculations!E92</f>
        <v>0</v>
      </c>
      <c r="D6" s="20">
        <f>Calculations!F92</f>
        <v>0</v>
      </c>
      <c r="E6" s="20">
        <f>Calculations!G92</f>
        <v>0</v>
      </c>
      <c r="F6" s="20">
        <f>Calculations!H92</f>
        <v>0</v>
      </c>
      <c r="G6" s="20">
        <f>Calculations!I92</f>
        <v>0</v>
      </c>
      <c r="H6" s="20">
        <f>Calculations!J92</f>
        <v>0</v>
      </c>
      <c r="I6" s="20">
        <f>Calculations!K92</f>
        <v>0</v>
      </c>
      <c r="J6" s="20">
        <f>Calculations!L92</f>
        <v>0</v>
      </c>
      <c r="K6" s="20">
        <f>Calculations!M92</f>
        <v>0</v>
      </c>
      <c r="L6" s="20">
        <f>Calculations!N92</f>
        <v>0</v>
      </c>
      <c r="M6" s="20">
        <f>Calculations!O92</f>
        <v>0</v>
      </c>
      <c r="N6" s="20">
        <f>Calculations!P92</f>
        <v>0</v>
      </c>
      <c r="O6" s="20">
        <f>Calculations!Q92</f>
        <v>0</v>
      </c>
      <c r="P6" s="20">
        <f>Calculations!R92</f>
        <v>0</v>
      </c>
      <c r="Q6" s="20">
        <f>Calculations!S92</f>
        <v>0</v>
      </c>
      <c r="R6" s="20">
        <f>Calculations!T92</f>
        <v>0</v>
      </c>
      <c r="S6" s="20">
        <f>Calculations!U92</f>
        <v>0</v>
      </c>
      <c r="T6" s="20">
        <f>Calculations!V92</f>
        <v>0</v>
      </c>
      <c r="U6" s="20">
        <f>Calculations!W92</f>
        <v>0</v>
      </c>
      <c r="V6" s="20">
        <f>Calculations!X92</f>
        <v>0</v>
      </c>
      <c r="W6" s="20">
        <f>Calculations!Y92</f>
        <v>0</v>
      </c>
      <c r="X6" s="20">
        <f>Calculations!Z92</f>
        <v>0</v>
      </c>
      <c r="Y6" s="20">
        <f>Calculations!AA92</f>
        <v>0</v>
      </c>
      <c r="Z6" s="20">
        <f>Calculations!AB92</f>
        <v>0</v>
      </c>
      <c r="AA6" s="20">
        <f>Calculations!AC92</f>
        <v>0</v>
      </c>
      <c r="AB6" s="20">
        <f>Calculations!AD92</f>
        <v>0</v>
      </c>
      <c r="AC6" s="20">
        <f>Calculations!AE92</f>
        <v>0</v>
      </c>
      <c r="AD6" s="20">
        <f>Calculations!AF92</f>
        <v>0</v>
      </c>
      <c r="AE6" s="20">
        <f>Calculations!AG92</f>
        <v>0</v>
      </c>
      <c r="AF6" s="20">
        <f>Calculations!AH92</f>
        <v>0</v>
      </c>
    </row>
    <row r="7" spans="1:32" ht="14.25" customHeight="1" x14ac:dyDescent="0.25">
      <c r="A7" s="68" t="s">
        <v>406</v>
      </c>
      <c r="B7" s="20">
        <f>Calculations!D93</f>
        <v>2.0473570070753992</v>
      </c>
      <c r="C7" s="20">
        <f>Calculations!E93</f>
        <v>2.0642814114197616</v>
      </c>
      <c r="D7" s="20">
        <f>Calculations!F93</f>
        <v>2.0772462812047179</v>
      </c>
      <c r="E7" s="20">
        <f>Calculations!G93</f>
        <v>2.2026201103065493</v>
      </c>
      <c r="F7" s="20">
        <f>Calculations!H93</f>
        <v>2.3191691629425382</v>
      </c>
      <c r="G7" s="20">
        <f>Calculations!I93</f>
        <v>2.3538984696652911</v>
      </c>
      <c r="H7" s="20">
        <f>Calculations!J93</f>
        <v>2.4066639055910257</v>
      </c>
      <c r="I7" s="20">
        <f>Calculations!K93</f>
        <v>2.4176092083615441</v>
      </c>
      <c r="J7" s="20">
        <f>Calculations!L93</f>
        <v>2.4799136981492089</v>
      </c>
      <c r="K7" s="20">
        <f>Calculations!M93</f>
        <v>2.5203790012891374</v>
      </c>
      <c r="L7" s="20">
        <f>Calculations!N93</f>
        <v>2.6100326301655339</v>
      </c>
      <c r="M7" s="20">
        <f>Calculations!O93</f>
        <v>2.6451977076996664</v>
      </c>
      <c r="N7" s="20">
        <f>Calculations!P93</f>
        <v>2.7494888373141224</v>
      </c>
      <c r="O7" s="20">
        <f>Calculations!Q93</f>
        <v>2.7704625166872106</v>
      </c>
      <c r="P7" s="20">
        <f>Calculations!R93</f>
        <v>2.8459720150272534</v>
      </c>
      <c r="Q7" s="20">
        <f>Calculations!S93</f>
        <v>2.8442497272371958</v>
      </c>
      <c r="R7" s="20">
        <f>Calculations!T93</f>
        <v>2.8364817373482505</v>
      </c>
      <c r="S7" s="20">
        <f>Calculations!U93</f>
        <v>2.8722796112968458</v>
      </c>
      <c r="T7" s="20">
        <f>Calculations!V93</f>
        <v>2.9038647236935704</v>
      </c>
      <c r="U7" s="20">
        <f>Calculations!W93</f>
        <v>2.930433999947323</v>
      </c>
      <c r="V7" s="20">
        <f>Calculations!X93</f>
        <v>2.9398441383670706</v>
      </c>
      <c r="W7" s="20">
        <f>Calculations!Y93</f>
        <v>2.9454384760392971</v>
      </c>
      <c r="X7" s="20">
        <f>Calculations!Z93</f>
        <v>2.9403102095667477</v>
      </c>
      <c r="Y7" s="20">
        <f>Calculations!AA93</f>
        <v>3.0097230898972875</v>
      </c>
      <c r="Z7" s="20">
        <f>Calculations!AB93</f>
        <v>3.0181494180707196</v>
      </c>
      <c r="AA7" s="20">
        <f>Calculations!AC93</f>
        <v>3.0368961510063817</v>
      </c>
      <c r="AB7" s="20">
        <f>Calculations!AD93</f>
        <v>3.0384928344301105</v>
      </c>
      <c r="AC7" s="20">
        <f>Calculations!AE93</f>
        <v>3.0339020921404698</v>
      </c>
      <c r="AD7" s="20">
        <f>Calculations!AF93</f>
        <v>3.0511646351635173</v>
      </c>
      <c r="AE7" s="20">
        <f>Calculations!AG93</f>
        <v>3.101539104839079</v>
      </c>
      <c r="AF7" s="20">
        <f>Calculations!AH93</f>
        <v>3.1474519375769083</v>
      </c>
    </row>
    <row r="8" spans="1:32" ht="14.25" customHeight="1" x14ac:dyDescent="0.25">
      <c r="A8" s="68" t="s">
        <v>407</v>
      </c>
      <c r="B8" s="20">
        <f>Calculations!D94</f>
        <v>555.40695998730666</v>
      </c>
      <c r="C8" s="20">
        <f>Calculations!E94</f>
        <v>652.7661421884967</v>
      </c>
      <c r="D8" s="20">
        <f>Calculations!F94</f>
        <v>722.3441709573284</v>
      </c>
      <c r="E8" s="20">
        <f>Calculations!G94</f>
        <v>804.21847069029434</v>
      </c>
      <c r="F8" s="20">
        <f>Calculations!H94</f>
        <v>886.56993501420482</v>
      </c>
      <c r="G8" s="20">
        <f>Calculations!I94</f>
        <v>968.28412071998684</v>
      </c>
      <c r="H8" s="20">
        <f>Calculations!J94</f>
        <v>1046.0153642459584</v>
      </c>
      <c r="I8" s="20">
        <f>Calculations!K94</f>
        <v>1130.3253336465054</v>
      </c>
      <c r="J8" s="20">
        <f>Calculations!L94</f>
        <v>1210.77288867895</v>
      </c>
      <c r="K8" s="20">
        <f>Calculations!M94</f>
        <v>1291.3694733189941</v>
      </c>
      <c r="L8" s="20">
        <f>Calculations!N94</f>
        <v>1371.8375142384032</v>
      </c>
      <c r="M8" s="20">
        <f>Calculations!O94</f>
        <v>1453.7355228775846</v>
      </c>
      <c r="N8" s="20">
        <f>Calculations!P94</f>
        <v>1533.2967112735978</v>
      </c>
      <c r="O8" s="20">
        <f>Calculations!Q94</f>
        <v>1614.8336521706406</v>
      </c>
      <c r="P8" s="20">
        <f>Calculations!R94</f>
        <v>1695.5624116113813</v>
      </c>
      <c r="Q8" s="20">
        <f>Calculations!S94</f>
        <v>1777.270995334736</v>
      </c>
      <c r="R8" s="20">
        <f>Calculations!T94</f>
        <v>1858.9994080598804</v>
      </c>
      <c r="S8" s="20">
        <f>Calculations!U94</f>
        <v>1940.3096425941601</v>
      </c>
      <c r="T8" s="20">
        <f>Calculations!V94</f>
        <v>2021.5515487098714</v>
      </c>
      <c r="U8" s="20">
        <f>Calculations!W94</f>
        <v>2102.8274988374205</v>
      </c>
      <c r="V8" s="20">
        <f>Calculations!X94</f>
        <v>2184.3937294967577</v>
      </c>
      <c r="W8" s="20">
        <f>Calculations!Y94</f>
        <v>2266.0334774746698</v>
      </c>
      <c r="X8" s="20">
        <f>Calculations!Z94</f>
        <v>2347.8301058448392</v>
      </c>
      <c r="Y8" s="20">
        <f>Calculations!AA94</f>
        <v>2428.4038126885216</v>
      </c>
      <c r="Z8" s="20">
        <f>Calculations!AB94</f>
        <v>2509.9669885230746</v>
      </c>
      <c r="AA8" s="20">
        <f>Calculations!AC94</f>
        <v>2591.3492983896949</v>
      </c>
      <c r="AB8" s="20">
        <f>Calculations!AD94</f>
        <v>2673.0223434701925</v>
      </c>
      <c r="AC8" s="20">
        <f>Calculations!AE94</f>
        <v>2754.7655939905144</v>
      </c>
      <c r="AD8" s="20">
        <f>Calculations!AF94</f>
        <v>2836.1583575416776</v>
      </c>
      <c r="AE8" s="20">
        <f>Calculations!AG94</f>
        <v>2916.9617242267791</v>
      </c>
      <c r="AF8" s="20">
        <f>Calculations!AH94</f>
        <v>2997.8303509917228</v>
      </c>
    </row>
    <row r="9" spans="1:32" ht="14.25" customHeight="1" x14ac:dyDescent="0.25">
      <c r="A9" s="68" t="s">
        <v>408</v>
      </c>
      <c r="B9" s="20">
        <f>Calculations!D95</f>
        <v>0</v>
      </c>
      <c r="C9" s="20">
        <f>Calculations!E95</f>
        <v>0</v>
      </c>
      <c r="D9" s="20">
        <f>Calculations!F95</f>
        <v>0</v>
      </c>
      <c r="E9" s="20">
        <f>Calculations!G95</f>
        <v>0</v>
      </c>
      <c r="F9" s="20">
        <f>Calculations!H95</f>
        <v>0</v>
      </c>
      <c r="G9" s="20">
        <f>Calculations!I95</f>
        <v>0</v>
      </c>
      <c r="H9" s="20">
        <f>Calculations!J95</f>
        <v>0</v>
      </c>
      <c r="I9" s="20">
        <f>Calculations!K95</f>
        <v>0</v>
      </c>
      <c r="J9" s="20">
        <f>Calculations!L95</f>
        <v>0</v>
      </c>
      <c r="K9" s="20">
        <f>Calculations!M95</f>
        <v>0</v>
      </c>
      <c r="L9" s="20">
        <f>Calculations!N95</f>
        <v>0</v>
      </c>
      <c r="M9" s="20">
        <f>Calculations!O95</f>
        <v>0</v>
      </c>
      <c r="N9" s="20">
        <f>Calculations!P95</f>
        <v>0</v>
      </c>
      <c r="O9" s="20">
        <f>Calculations!Q95</f>
        <v>0</v>
      </c>
      <c r="P9" s="20">
        <f>Calculations!R95</f>
        <v>0</v>
      </c>
      <c r="Q9" s="20">
        <f>Calculations!S95</f>
        <v>0</v>
      </c>
      <c r="R9" s="20">
        <f>Calculations!T95</f>
        <v>0</v>
      </c>
      <c r="S9" s="20">
        <f>Calculations!U95</f>
        <v>0</v>
      </c>
      <c r="T9" s="20">
        <f>Calculations!V95</f>
        <v>0</v>
      </c>
      <c r="U9" s="20">
        <f>Calculations!W95</f>
        <v>0</v>
      </c>
      <c r="V9" s="20">
        <f>Calculations!X95</f>
        <v>0</v>
      </c>
      <c r="W9" s="20">
        <f>Calculations!Y95</f>
        <v>0</v>
      </c>
      <c r="X9" s="20">
        <f>Calculations!Z95</f>
        <v>0</v>
      </c>
      <c r="Y9" s="20">
        <f>Calculations!AA95</f>
        <v>0</v>
      </c>
      <c r="Z9" s="20">
        <f>Calculations!AB95</f>
        <v>0</v>
      </c>
      <c r="AA9" s="20">
        <f>Calculations!AC95</f>
        <v>0</v>
      </c>
      <c r="AB9" s="20">
        <f>Calculations!AD95</f>
        <v>0</v>
      </c>
      <c r="AC9" s="20">
        <f>Calculations!AE95</f>
        <v>0</v>
      </c>
      <c r="AD9" s="20">
        <f>Calculations!AF95</f>
        <v>0</v>
      </c>
      <c r="AE9" s="20">
        <f>Calculations!AG95</f>
        <v>0</v>
      </c>
      <c r="AF9" s="20">
        <f>Calculations!AH95</f>
        <v>0</v>
      </c>
    </row>
    <row r="10" spans="1:32" ht="14.25" customHeight="1" x14ac:dyDescent="0.25">
      <c r="A10" s="68" t="s">
        <v>409</v>
      </c>
      <c r="B10" s="20">
        <f>Calculations!D96</f>
        <v>0</v>
      </c>
      <c r="C10" s="20">
        <f>Calculations!E96</f>
        <v>0</v>
      </c>
      <c r="D10" s="20">
        <f>Calculations!F96</f>
        <v>0</v>
      </c>
      <c r="E10" s="20">
        <f>Calculations!G96</f>
        <v>0</v>
      </c>
      <c r="F10" s="20">
        <f>Calculations!H96</f>
        <v>0</v>
      </c>
      <c r="G10" s="20">
        <f>Calculations!I96</f>
        <v>0</v>
      </c>
      <c r="H10" s="20">
        <f>Calculations!J96</f>
        <v>0</v>
      </c>
      <c r="I10" s="20">
        <f>Calculations!K96</f>
        <v>0</v>
      </c>
      <c r="J10" s="20">
        <f>Calculations!L96</f>
        <v>0</v>
      </c>
      <c r="K10" s="20">
        <f>Calculations!M96</f>
        <v>0</v>
      </c>
      <c r="L10" s="20">
        <f>Calculations!N96</f>
        <v>0</v>
      </c>
      <c r="M10" s="20">
        <f>Calculations!O96</f>
        <v>0</v>
      </c>
      <c r="N10" s="20">
        <f>Calculations!P96</f>
        <v>0</v>
      </c>
      <c r="O10" s="20">
        <f>Calculations!Q96</f>
        <v>0</v>
      </c>
      <c r="P10" s="20">
        <f>Calculations!R96</f>
        <v>0</v>
      </c>
      <c r="Q10" s="20">
        <f>Calculations!S96</f>
        <v>0</v>
      </c>
      <c r="R10" s="20">
        <f>Calculations!T96</f>
        <v>0</v>
      </c>
      <c r="S10" s="20">
        <f>Calculations!U96</f>
        <v>0</v>
      </c>
      <c r="T10" s="20">
        <f>Calculations!V96</f>
        <v>0</v>
      </c>
      <c r="U10" s="20">
        <f>Calculations!W96</f>
        <v>0</v>
      </c>
      <c r="V10" s="20">
        <f>Calculations!X96</f>
        <v>0</v>
      </c>
      <c r="W10" s="20">
        <f>Calculations!Y96</f>
        <v>0</v>
      </c>
      <c r="X10" s="20">
        <f>Calculations!Z96</f>
        <v>0</v>
      </c>
      <c r="Y10" s="20">
        <f>Calculations!AA96</f>
        <v>0</v>
      </c>
      <c r="Z10" s="20">
        <f>Calculations!AB96</f>
        <v>0</v>
      </c>
      <c r="AA10" s="20">
        <f>Calculations!AC96</f>
        <v>0</v>
      </c>
      <c r="AB10" s="20">
        <f>Calculations!AD96</f>
        <v>0</v>
      </c>
      <c r="AC10" s="20">
        <f>Calculations!AE96</f>
        <v>0</v>
      </c>
      <c r="AD10" s="20">
        <f>Calculations!AF96</f>
        <v>0</v>
      </c>
      <c r="AE10" s="20">
        <f>Calculations!AG96</f>
        <v>0</v>
      </c>
      <c r="AF10" s="20">
        <f>Calculations!AH96</f>
        <v>0</v>
      </c>
    </row>
    <row r="11" spans="1:32" ht="14.25" customHeight="1" x14ac:dyDescent="0.25">
      <c r="A11" s="68" t="s">
        <v>410</v>
      </c>
      <c r="B11" s="20">
        <f>Calculations!D97</f>
        <v>0</v>
      </c>
      <c r="C11" s="20">
        <f>Calculations!E97</f>
        <v>0</v>
      </c>
      <c r="D11" s="20">
        <f>Calculations!F97</f>
        <v>0</v>
      </c>
      <c r="E11" s="20">
        <f>Calculations!G97</f>
        <v>0</v>
      </c>
      <c r="F11" s="20">
        <f>Calculations!H97</f>
        <v>0</v>
      </c>
      <c r="G11" s="20">
        <f>Calculations!I97</f>
        <v>0</v>
      </c>
      <c r="H11" s="20">
        <f>Calculations!J97</f>
        <v>0</v>
      </c>
      <c r="I11" s="20">
        <f>Calculations!K97</f>
        <v>0</v>
      </c>
      <c r="J11" s="20">
        <f>Calculations!L97</f>
        <v>0</v>
      </c>
      <c r="K11" s="20">
        <f>Calculations!M97</f>
        <v>0</v>
      </c>
      <c r="L11" s="20">
        <f>Calculations!N97</f>
        <v>0</v>
      </c>
      <c r="M11" s="20">
        <f>Calculations!O97</f>
        <v>0</v>
      </c>
      <c r="N11" s="20">
        <f>Calculations!P97</f>
        <v>0</v>
      </c>
      <c r="O11" s="20">
        <f>Calculations!Q97</f>
        <v>0</v>
      </c>
      <c r="P11" s="20">
        <f>Calculations!R97</f>
        <v>0</v>
      </c>
      <c r="Q11" s="20">
        <f>Calculations!S97</f>
        <v>0</v>
      </c>
      <c r="R11" s="20">
        <f>Calculations!T97</f>
        <v>0</v>
      </c>
      <c r="S11" s="20">
        <f>Calculations!U97</f>
        <v>0</v>
      </c>
      <c r="T11" s="20">
        <f>Calculations!V97</f>
        <v>0</v>
      </c>
      <c r="U11" s="20">
        <f>Calculations!W97</f>
        <v>0</v>
      </c>
      <c r="V11" s="20">
        <f>Calculations!X97</f>
        <v>0</v>
      </c>
      <c r="W11" s="20">
        <f>Calculations!Y97</f>
        <v>0</v>
      </c>
      <c r="X11" s="20">
        <f>Calculations!Z97</f>
        <v>0</v>
      </c>
      <c r="Y11" s="20">
        <f>Calculations!AA97</f>
        <v>0</v>
      </c>
      <c r="Z11" s="20">
        <f>Calculations!AB97</f>
        <v>0</v>
      </c>
      <c r="AA11" s="20">
        <f>Calculations!AC97</f>
        <v>0</v>
      </c>
      <c r="AB11" s="20">
        <f>Calculations!AD97</f>
        <v>0</v>
      </c>
      <c r="AC11" s="20">
        <f>Calculations!AE97</f>
        <v>0</v>
      </c>
      <c r="AD11" s="20">
        <f>Calculations!AF97</f>
        <v>0</v>
      </c>
      <c r="AE11" s="20">
        <f>Calculations!AG97</f>
        <v>0</v>
      </c>
      <c r="AF11" s="20">
        <f>Calculations!AH97</f>
        <v>0</v>
      </c>
    </row>
    <row r="12" spans="1:32" ht="14.25" customHeight="1" x14ac:dyDescent="0.25">
      <c r="A12" s="68" t="s">
        <v>411</v>
      </c>
      <c r="B12" s="20">
        <f>Calculations!D98</f>
        <v>0</v>
      </c>
      <c r="C12" s="20">
        <f>Calculations!E98</f>
        <v>0</v>
      </c>
      <c r="D12" s="20">
        <f>Calculations!F98</f>
        <v>0</v>
      </c>
      <c r="E12" s="20">
        <f>Calculations!G98</f>
        <v>0</v>
      </c>
      <c r="F12" s="20">
        <f>Calculations!H98</f>
        <v>0</v>
      </c>
      <c r="G12" s="20">
        <f>Calculations!I98</f>
        <v>0</v>
      </c>
      <c r="H12" s="20">
        <f>Calculations!J98</f>
        <v>0</v>
      </c>
      <c r="I12" s="20">
        <f>Calculations!K98</f>
        <v>0</v>
      </c>
      <c r="J12" s="20">
        <f>Calculations!L98</f>
        <v>0</v>
      </c>
      <c r="K12" s="20">
        <f>Calculations!M98</f>
        <v>0</v>
      </c>
      <c r="L12" s="20">
        <f>Calculations!N98</f>
        <v>0</v>
      </c>
      <c r="M12" s="20">
        <f>Calculations!O98</f>
        <v>0</v>
      </c>
      <c r="N12" s="20">
        <f>Calculations!P98</f>
        <v>0</v>
      </c>
      <c r="O12" s="20">
        <f>Calculations!Q98</f>
        <v>0</v>
      </c>
      <c r="P12" s="20">
        <f>Calculations!R98</f>
        <v>0</v>
      </c>
      <c r="Q12" s="20">
        <f>Calculations!S98</f>
        <v>0</v>
      </c>
      <c r="R12" s="20">
        <f>Calculations!T98</f>
        <v>0</v>
      </c>
      <c r="S12" s="20">
        <f>Calculations!U98</f>
        <v>0</v>
      </c>
      <c r="T12" s="20">
        <f>Calculations!V98</f>
        <v>0</v>
      </c>
      <c r="U12" s="20">
        <f>Calculations!W98</f>
        <v>0</v>
      </c>
      <c r="V12" s="20">
        <f>Calculations!X98</f>
        <v>0</v>
      </c>
      <c r="W12" s="20">
        <f>Calculations!Y98</f>
        <v>0</v>
      </c>
      <c r="X12" s="20">
        <f>Calculations!Z98</f>
        <v>0</v>
      </c>
      <c r="Y12" s="20">
        <f>Calculations!AA98</f>
        <v>0</v>
      </c>
      <c r="Z12" s="20">
        <f>Calculations!AB98</f>
        <v>0</v>
      </c>
      <c r="AA12" s="20">
        <f>Calculations!AC98</f>
        <v>0</v>
      </c>
      <c r="AB12" s="20">
        <f>Calculations!AD98</f>
        <v>0</v>
      </c>
      <c r="AC12" s="20">
        <f>Calculations!AE98</f>
        <v>0</v>
      </c>
      <c r="AD12" s="20">
        <f>Calculations!AF98</f>
        <v>0</v>
      </c>
      <c r="AE12" s="20">
        <f>Calculations!AG98</f>
        <v>0</v>
      </c>
      <c r="AF12" s="20">
        <f>Calculations!AH98</f>
        <v>0</v>
      </c>
    </row>
    <row r="13" spans="1:32" ht="14.25" customHeight="1" x14ac:dyDescent="0.25">
      <c r="A13" s="68" t="s">
        <v>412</v>
      </c>
      <c r="B13" s="20">
        <f>Calculations!D99</f>
        <v>0</v>
      </c>
      <c r="C13" s="20">
        <f>Calculations!E99</f>
        <v>0</v>
      </c>
      <c r="D13" s="20">
        <f>Calculations!F99</f>
        <v>0</v>
      </c>
      <c r="E13" s="20">
        <f>Calculations!G99</f>
        <v>0</v>
      </c>
      <c r="F13" s="20">
        <f>Calculations!H99</f>
        <v>0</v>
      </c>
      <c r="G13" s="20">
        <f>Calculations!I99</f>
        <v>0</v>
      </c>
      <c r="H13" s="20">
        <f>Calculations!J99</f>
        <v>0</v>
      </c>
      <c r="I13" s="20">
        <f>Calculations!K99</f>
        <v>0</v>
      </c>
      <c r="J13" s="20">
        <f>Calculations!L99</f>
        <v>0</v>
      </c>
      <c r="K13" s="20">
        <f>Calculations!M99</f>
        <v>0</v>
      </c>
      <c r="L13" s="20">
        <f>Calculations!N99</f>
        <v>0</v>
      </c>
      <c r="M13" s="20">
        <f>Calculations!O99</f>
        <v>0</v>
      </c>
      <c r="N13" s="20">
        <f>Calculations!P99</f>
        <v>0</v>
      </c>
      <c r="O13" s="20">
        <f>Calculations!Q99</f>
        <v>0</v>
      </c>
      <c r="P13" s="20">
        <f>Calculations!R99</f>
        <v>0</v>
      </c>
      <c r="Q13" s="20">
        <f>Calculations!S99</f>
        <v>0</v>
      </c>
      <c r="R13" s="20">
        <f>Calculations!T99</f>
        <v>0</v>
      </c>
      <c r="S13" s="20">
        <f>Calculations!U99</f>
        <v>0</v>
      </c>
      <c r="T13" s="20">
        <f>Calculations!V99</f>
        <v>0</v>
      </c>
      <c r="U13" s="20">
        <f>Calculations!W99</f>
        <v>0</v>
      </c>
      <c r="V13" s="20">
        <f>Calculations!X99</f>
        <v>0</v>
      </c>
      <c r="W13" s="20">
        <f>Calculations!Y99</f>
        <v>0</v>
      </c>
      <c r="X13" s="20">
        <f>Calculations!Z99</f>
        <v>0</v>
      </c>
      <c r="Y13" s="20">
        <f>Calculations!AA99</f>
        <v>0</v>
      </c>
      <c r="Z13" s="20">
        <f>Calculations!AB99</f>
        <v>0</v>
      </c>
      <c r="AA13" s="20">
        <f>Calculations!AC99</f>
        <v>0</v>
      </c>
      <c r="AB13" s="20">
        <f>Calculations!AD99</f>
        <v>0</v>
      </c>
      <c r="AC13" s="20">
        <f>Calculations!AE99</f>
        <v>0</v>
      </c>
      <c r="AD13" s="20">
        <f>Calculations!AF99</f>
        <v>0</v>
      </c>
      <c r="AE13" s="20">
        <f>Calculations!AG99</f>
        <v>0</v>
      </c>
      <c r="AF13" s="20">
        <f>Calculations!AH99</f>
        <v>0</v>
      </c>
    </row>
    <row r="14" spans="1:32" ht="14.25" customHeight="1" x14ac:dyDescent="0.25">
      <c r="A14" s="68" t="s">
        <v>413</v>
      </c>
      <c r="B14" s="20">
        <f>Calculations!D100</f>
        <v>0</v>
      </c>
      <c r="C14" s="20">
        <f>Calculations!E100</f>
        <v>0</v>
      </c>
      <c r="D14" s="20">
        <f>Calculations!F100</f>
        <v>0</v>
      </c>
      <c r="E14" s="20">
        <f>Calculations!G100</f>
        <v>0</v>
      </c>
      <c r="F14" s="20">
        <f>Calculations!H100</f>
        <v>0</v>
      </c>
      <c r="G14" s="20">
        <f>Calculations!I100</f>
        <v>0</v>
      </c>
      <c r="H14" s="20">
        <f>Calculations!J100</f>
        <v>0</v>
      </c>
      <c r="I14" s="20">
        <f>Calculations!K100</f>
        <v>0</v>
      </c>
      <c r="J14" s="20">
        <f>Calculations!L100</f>
        <v>0</v>
      </c>
      <c r="K14" s="20">
        <f>Calculations!M100</f>
        <v>0</v>
      </c>
      <c r="L14" s="20">
        <f>Calculations!N100</f>
        <v>0</v>
      </c>
      <c r="M14" s="20">
        <f>Calculations!O100</f>
        <v>0</v>
      </c>
      <c r="N14" s="20">
        <f>Calculations!P100</f>
        <v>0</v>
      </c>
      <c r="O14" s="20">
        <f>Calculations!Q100</f>
        <v>0</v>
      </c>
      <c r="P14" s="20">
        <f>Calculations!R100</f>
        <v>0</v>
      </c>
      <c r="Q14" s="20">
        <f>Calculations!S100</f>
        <v>0</v>
      </c>
      <c r="R14" s="20">
        <f>Calculations!T100</f>
        <v>0</v>
      </c>
      <c r="S14" s="20">
        <f>Calculations!U100</f>
        <v>0</v>
      </c>
      <c r="T14" s="20">
        <f>Calculations!V100</f>
        <v>0</v>
      </c>
      <c r="U14" s="20">
        <f>Calculations!W100</f>
        <v>0</v>
      </c>
      <c r="V14" s="20">
        <f>Calculations!X100</f>
        <v>0</v>
      </c>
      <c r="W14" s="20">
        <f>Calculations!Y100</f>
        <v>0</v>
      </c>
      <c r="X14" s="20">
        <f>Calculations!Z100</f>
        <v>0</v>
      </c>
      <c r="Y14" s="20">
        <f>Calculations!AA100</f>
        <v>0</v>
      </c>
      <c r="Z14" s="20">
        <f>Calculations!AB100</f>
        <v>0</v>
      </c>
      <c r="AA14" s="20">
        <f>Calculations!AC100</f>
        <v>0</v>
      </c>
      <c r="AB14" s="20">
        <f>Calculations!AD100</f>
        <v>0</v>
      </c>
      <c r="AC14" s="20">
        <f>Calculations!AE100</f>
        <v>0</v>
      </c>
      <c r="AD14" s="20">
        <f>Calculations!AF100</f>
        <v>0</v>
      </c>
      <c r="AE14" s="20">
        <f>Calculations!AG100</f>
        <v>0</v>
      </c>
      <c r="AF14" s="20">
        <f>Calculations!AH100</f>
        <v>0</v>
      </c>
    </row>
    <row r="15" spans="1:32" ht="14.25" customHeight="1" x14ac:dyDescent="0.25">
      <c r="A15" s="68" t="s">
        <v>414</v>
      </c>
      <c r="B15" s="20">
        <f>Calculations!D101</f>
        <v>0</v>
      </c>
      <c r="C15" s="20">
        <f>Calculations!E101</f>
        <v>0</v>
      </c>
      <c r="D15" s="20">
        <f>Calculations!F101</f>
        <v>0</v>
      </c>
      <c r="E15" s="20">
        <f>Calculations!G101</f>
        <v>0</v>
      </c>
      <c r="F15" s="20">
        <f>Calculations!H101</f>
        <v>0</v>
      </c>
      <c r="G15" s="20">
        <f>Calculations!I101</f>
        <v>0</v>
      </c>
      <c r="H15" s="20">
        <f>Calculations!J101</f>
        <v>0</v>
      </c>
      <c r="I15" s="20">
        <f>Calculations!K101</f>
        <v>0</v>
      </c>
      <c r="J15" s="20">
        <f>Calculations!L101</f>
        <v>0</v>
      </c>
      <c r="K15" s="20">
        <f>Calculations!M101</f>
        <v>0</v>
      </c>
      <c r="L15" s="20">
        <f>Calculations!N101</f>
        <v>0</v>
      </c>
      <c r="M15" s="20">
        <f>Calculations!O101</f>
        <v>0</v>
      </c>
      <c r="N15" s="20">
        <f>Calculations!P101</f>
        <v>0</v>
      </c>
      <c r="O15" s="20">
        <f>Calculations!Q101</f>
        <v>0</v>
      </c>
      <c r="P15" s="20">
        <f>Calculations!R101</f>
        <v>0</v>
      </c>
      <c r="Q15" s="20">
        <f>Calculations!S101</f>
        <v>0</v>
      </c>
      <c r="R15" s="20">
        <f>Calculations!T101</f>
        <v>0</v>
      </c>
      <c r="S15" s="20">
        <f>Calculations!U101</f>
        <v>0</v>
      </c>
      <c r="T15" s="20">
        <f>Calculations!V101</f>
        <v>0</v>
      </c>
      <c r="U15" s="20">
        <f>Calculations!W101</f>
        <v>0</v>
      </c>
      <c r="V15" s="20">
        <f>Calculations!X101</f>
        <v>0</v>
      </c>
      <c r="W15" s="20">
        <f>Calculations!Y101</f>
        <v>0</v>
      </c>
      <c r="X15" s="20">
        <f>Calculations!Z101</f>
        <v>0</v>
      </c>
      <c r="Y15" s="20">
        <f>Calculations!AA101</f>
        <v>0</v>
      </c>
      <c r="Z15" s="20">
        <f>Calculations!AB101</f>
        <v>0</v>
      </c>
      <c r="AA15" s="20">
        <f>Calculations!AC101</f>
        <v>0</v>
      </c>
      <c r="AB15" s="20">
        <f>Calculations!AD101</f>
        <v>0</v>
      </c>
      <c r="AC15" s="20">
        <f>Calculations!AE101</f>
        <v>0</v>
      </c>
      <c r="AD15" s="20">
        <f>Calculations!AF101</f>
        <v>0</v>
      </c>
      <c r="AE15" s="20">
        <f>Calculations!AG101</f>
        <v>0</v>
      </c>
      <c r="AF15" s="20">
        <f>Calculations!AH101</f>
        <v>0</v>
      </c>
    </row>
    <row r="16" spans="1:32" ht="14.25" customHeight="1" x14ac:dyDescent="0.25">
      <c r="A16" s="68" t="s">
        <v>415</v>
      </c>
      <c r="B16" s="20">
        <f>Calculations!D102</f>
        <v>0</v>
      </c>
      <c r="C16" s="20">
        <f>Calculations!E102</f>
        <v>0</v>
      </c>
      <c r="D16" s="20">
        <f>Calculations!F102</f>
        <v>0</v>
      </c>
      <c r="E16" s="20">
        <f>Calculations!G102</f>
        <v>0</v>
      </c>
      <c r="F16" s="20">
        <f>Calculations!H102</f>
        <v>0</v>
      </c>
      <c r="G16" s="20">
        <f>Calculations!I102</f>
        <v>0</v>
      </c>
      <c r="H16" s="20">
        <f>Calculations!J102</f>
        <v>0</v>
      </c>
      <c r="I16" s="20">
        <f>Calculations!K102</f>
        <v>0</v>
      </c>
      <c r="J16" s="20">
        <f>Calculations!L102</f>
        <v>0</v>
      </c>
      <c r="K16" s="20">
        <f>Calculations!M102</f>
        <v>0</v>
      </c>
      <c r="L16" s="20">
        <f>Calculations!N102</f>
        <v>0</v>
      </c>
      <c r="M16" s="20">
        <f>Calculations!O102</f>
        <v>0</v>
      </c>
      <c r="N16" s="20">
        <f>Calculations!P102</f>
        <v>0</v>
      </c>
      <c r="O16" s="20">
        <f>Calculations!Q102</f>
        <v>0</v>
      </c>
      <c r="P16" s="20">
        <f>Calculations!R102</f>
        <v>0</v>
      </c>
      <c r="Q16" s="20">
        <f>Calculations!S102</f>
        <v>0</v>
      </c>
      <c r="R16" s="20">
        <f>Calculations!T102</f>
        <v>0</v>
      </c>
      <c r="S16" s="20">
        <f>Calculations!U102</f>
        <v>0</v>
      </c>
      <c r="T16" s="20">
        <f>Calculations!V102</f>
        <v>0</v>
      </c>
      <c r="U16" s="20">
        <f>Calculations!W102</f>
        <v>0</v>
      </c>
      <c r="V16" s="20">
        <f>Calculations!X102</f>
        <v>0</v>
      </c>
      <c r="W16" s="20">
        <f>Calculations!Y102</f>
        <v>0</v>
      </c>
      <c r="X16" s="20">
        <f>Calculations!Z102</f>
        <v>0</v>
      </c>
      <c r="Y16" s="20">
        <f>Calculations!AA102</f>
        <v>0</v>
      </c>
      <c r="Z16" s="20">
        <f>Calculations!AB102</f>
        <v>0</v>
      </c>
      <c r="AA16" s="20">
        <f>Calculations!AC102</f>
        <v>0</v>
      </c>
      <c r="AB16" s="20">
        <f>Calculations!AD102</f>
        <v>0</v>
      </c>
      <c r="AC16" s="20">
        <f>Calculations!AE102</f>
        <v>0</v>
      </c>
      <c r="AD16" s="20">
        <f>Calculations!AF102</f>
        <v>0</v>
      </c>
      <c r="AE16" s="20">
        <f>Calculations!AG102</f>
        <v>0</v>
      </c>
      <c r="AF16" s="20">
        <f>Calculations!AH102</f>
        <v>0</v>
      </c>
    </row>
    <row r="17" spans="1:32" ht="14.25" customHeight="1" x14ac:dyDescent="0.25">
      <c r="A17" s="68" t="s">
        <v>416</v>
      </c>
      <c r="B17" s="20">
        <f>Calculations!D103</f>
        <v>0</v>
      </c>
      <c r="C17" s="20">
        <f>Calculations!E103</f>
        <v>0</v>
      </c>
      <c r="D17" s="20">
        <f>Calculations!F103</f>
        <v>0</v>
      </c>
      <c r="E17" s="20">
        <f>Calculations!G103</f>
        <v>0</v>
      </c>
      <c r="F17" s="20">
        <f>Calculations!H103</f>
        <v>0</v>
      </c>
      <c r="G17" s="20">
        <f>Calculations!I103</f>
        <v>0</v>
      </c>
      <c r="H17" s="20">
        <f>Calculations!J103</f>
        <v>0</v>
      </c>
      <c r="I17" s="20">
        <f>Calculations!K103</f>
        <v>0</v>
      </c>
      <c r="J17" s="20">
        <f>Calculations!L103</f>
        <v>0</v>
      </c>
      <c r="K17" s="20">
        <f>Calculations!M103</f>
        <v>0</v>
      </c>
      <c r="L17" s="20">
        <f>Calculations!N103</f>
        <v>0</v>
      </c>
      <c r="M17" s="20">
        <f>Calculations!O103</f>
        <v>0</v>
      </c>
      <c r="N17" s="20">
        <f>Calculations!P103</f>
        <v>0</v>
      </c>
      <c r="O17" s="20">
        <f>Calculations!Q103</f>
        <v>0</v>
      </c>
      <c r="P17" s="20">
        <f>Calculations!R103</f>
        <v>0</v>
      </c>
      <c r="Q17" s="20">
        <f>Calculations!S103</f>
        <v>0</v>
      </c>
      <c r="R17" s="20">
        <f>Calculations!T103</f>
        <v>0</v>
      </c>
      <c r="S17" s="20">
        <f>Calculations!U103</f>
        <v>0</v>
      </c>
      <c r="T17" s="20">
        <f>Calculations!V103</f>
        <v>0</v>
      </c>
      <c r="U17" s="20">
        <f>Calculations!W103</f>
        <v>0</v>
      </c>
      <c r="V17" s="20">
        <f>Calculations!X103</f>
        <v>0</v>
      </c>
      <c r="W17" s="20">
        <f>Calculations!Y103</f>
        <v>0</v>
      </c>
      <c r="X17" s="20">
        <f>Calculations!Z103</f>
        <v>0</v>
      </c>
      <c r="Y17" s="20">
        <f>Calculations!AA103</f>
        <v>0</v>
      </c>
      <c r="Z17" s="20">
        <f>Calculations!AB103</f>
        <v>0</v>
      </c>
      <c r="AA17" s="20">
        <f>Calculations!AC103</f>
        <v>0</v>
      </c>
      <c r="AB17" s="20">
        <f>Calculations!AD103</f>
        <v>0</v>
      </c>
      <c r="AC17" s="20">
        <f>Calculations!AE103</f>
        <v>0</v>
      </c>
      <c r="AD17" s="20">
        <f>Calculations!AF103</f>
        <v>0</v>
      </c>
      <c r="AE17" s="20">
        <f>Calculations!AG103</f>
        <v>0</v>
      </c>
      <c r="AF17" s="20">
        <f>Calculations!AH103</f>
        <v>0</v>
      </c>
    </row>
    <row r="18" spans="1:32" ht="14.25" customHeight="1" x14ac:dyDescent="0.25">
      <c r="A18" s="68" t="s">
        <v>417</v>
      </c>
      <c r="B18" s="20">
        <f>Calculations!D104</f>
        <v>0</v>
      </c>
      <c r="C18" s="20">
        <f>Calculations!E104</f>
        <v>0</v>
      </c>
      <c r="D18" s="20">
        <f>Calculations!F104</f>
        <v>0</v>
      </c>
      <c r="E18" s="20">
        <f>Calculations!G104</f>
        <v>0</v>
      </c>
      <c r="F18" s="20">
        <f>Calculations!H104</f>
        <v>0</v>
      </c>
      <c r="G18" s="20">
        <f>Calculations!I104</f>
        <v>0</v>
      </c>
      <c r="H18" s="20">
        <f>Calculations!J104</f>
        <v>0</v>
      </c>
      <c r="I18" s="20">
        <f>Calculations!K104</f>
        <v>0</v>
      </c>
      <c r="J18" s="20">
        <f>Calculations!L104</f>
        <v>0</v>
      </c>
      <c r="K18" s="20">
        <f>Calculations!M104</f>
        <v>0</v>
      </c>
      <c r="L18" s="20">
        <f>Calculations!N104</f>
        <v>0</v>
      </c>
      <c r="M18" s="20">
        <f>Calculations!O104</f>
        <v>0</v>
      </c>
      <c r="N18" s="20">
        <f>Calculations!P104</f>
        <v>0</v>
      </c>
      <c r="O18" s="20">
        <f>Calculations!Q104</f>
        <v>0</v>
      </c>
      <c r="P18" s="20">
        <f>Calculations!R104</f>
        <v>0</v>
      </c>
      <c r="Q18" s="20">
        <f>Calculations!S104</f>
        <v>0</v>
      </c>
      <c r="R18" s="20">
        <f>Calculations!T104</f>
        <v>0</v>
      </c>
      <c r="S18" s="20">
        <f>Calculations!U104</f>
        <v>0</v>
      </c>
      <c r="T18" s="20">
        <f>Calculations!V104</f>
        <v>0</v>
      </c>
      <c r="U18" s="20">
        <f>Calculations!W104</f>
        <v>0</v>
      </c>
      <c r="V18" s="20">
        <f>Calculations!X104</f>
        <v>0</v>
      </c>
      <c r="W18" s="20">
        <f>Calculations!Y104</f>
        <v>0</v>
      </c>
      <c r="X18" s="20">
        <f>Calculations!Z104</f>
        <v>0</v>
      </c>
      <c r="Y18" s="20">
        <f>Calculations!AA104</f>
        <v>0</v>
      </c>
      <c r="Z18" s="20">
        <f>Calculations!AB104</f>
        <v>0</v>
      </c>
      <c r="AA18" s="20">
        <f>Calculations!AC104</f>
        <v>0</v>
      </c>
      <c r="AB18" s="20">
        <f>Calculations!AD104</f>
        <v>0</v>
      </c>
      <c r="AC18" s="20">
        <f>Calculations!AE104</f>
        <v>0</v>
      </c>
      <c r="AD18" s="20">
        <f>Calculations!AF104</f>
        <v>0</v>
      </c>
      <c r="AE18" s="20">
        <f>Calculations!AG104</f>
        <v>0</v>
      </c>
      <c r="AF18" s="20">
        <f>Calculations!AH104</f>
        <v>0</v>
      </c>
    </row>
    <row r="19" spans="1:32" ht="14.25" customHeight="1" x14ac:dyDescent="0.25">
      <c r="A19" s="68" t="s">
        <v>543</v>
      </c>
      <c r="B19" s="20">
        <f>Calculations!D105</f>
        <v>0</v>
      </c>
      <c r="C19" s="20">
        <f>Calculations!E105</f>
        <v>0</v>
      </c>
      <c r="D19" s="20">
        <f>Calculations!F105</f>
        <v>0</v>
      </c>
      <c r="E19" s="20">
        <f>Calculations!G105</f>
        <v>0</v>
      </c>
      <c r="F19" s="20">
        <f>Calculations!H105</f>
        <v>0</v>
      </c>
      <c r="G19" s="20">
        <f>Calculations!I105</f>
        <v>0</v>
      </c>
      <c r="H19" s="20">
        <f>Calculations!J105</f>
        <v>0</v>
      </c>
      <c r="I19" s="20">
        <f>Calculations!K105</f>
        <v>0</v>
      </c>
      <c r="J19" s="20">
        <f>Calculations!L105</f>
        <v>0</v>
      </c>
      <c r="K19" s="20">
        <f>Calculations!M105</f>
        <v>0</v>
      </c>
      <c r="L19" s="20">
        <f>Calculations!N105</f>
        <v>0</v>
      </c>
      <c r="M19" s="20">
        <f>Calculations!O105</f>
        <v>0</v>
      </c>
      <c r="N19" s="20">
        <f>Calculations!P105</f>
        <v>0</v>
      </c>
      <c r="O19" s="20">
        <f>Calculations!Q105</f>
        <v>0</v>
      </c>
      <c r="P19" s="20">
        <f>Calculations!R105</f>
        <v>0</v>
      </c>
      <c r="Q19" s="20">
        <f>Calculations!S105</f>
        <v>0</v>
      </c>
      <c r="R19" s="20">
        <f>Calculations!T105</f>
        <v>0</v>
      </c>
      <c r="S19" s="20">
        <f>Calculations!U105</f>
        <v>0</v>
      </c>
      <c r="T19" s="20">
        <f>Calculations!V105</f>
        <v>0</v>
      </c>
      <c r="U19" s="20">
        <f>Calculations!W105</f>
        <v>0</v>
      </c>
      <c r="V19" s="20">
        <f>Calculations!X105</f>
        <v>0</v>
      </c>
      <c r="W19" s="20">
        <f>Calculations!Y105</f>
        <v>0</v>
      </c>
      <c r="X19" s="20">
        <f>Calculations!Z105</f>
        <v>0</v>
      </c>
      <c r="Y19" s="20">
        <f>Calculations!AA105</f>
        <v>0</v>
      </c>
      <c r="Z19" s="20">
        <f>Calculations!AB105</f>
        <v>0</v>
      </c>
      <c r="AA19" s="20">
        <f>Calculations!AC105</f>
        <v>0</v>
      </c>
      <c r="AB19" s="20">
        <f>Calculations!AD105</f>
        <v>0</v>
      </c>
      <c r="AC19" s="20">
        <f>Calculations!AE105</f>
        <v>0</v>
      </c>
      <c r="AD19" s="20">
        <f>Calculations!AF105</f>
        <v>0</v>
      </c>
      <c r="AE19" s="20">
        <f>Calculations!AG105</f>
        <v>0</v>
      </c>
      <c r="AF19" s="20">
        <f>Calculations!AH105</f>
        <v>0</v>
      </c>
    </row>
    <row r="20" spans="1:32" ht="14.25" customHeight="1" x14ac:dyDescent="0.25">
      <c r="A20" s="68" t="s">
        <v>544</v>
      </c>
      <c r="B20" s="20">
        <f>Calculations!D106</f>
        <v>0</v>
      </c>
      <c r="C20" s="20">
        <f>Calculations!E106</f>
        <v>0</v>
      </c>
      <c r="D20" s="20">
        <f>Calculations!F106</f>
        <v>0</v>
      </c>
      <c r="E20" s="20">
        <f>Calculations!G106</f>
        <v>0</v>
      </c>
      <c r="F20" s="20">
        <f>Calculations!H106</f>
        <v>0</v>
      </c>
      <c r="G20" s="20">
        <f>Calculations!I106</f>
        <v>0</v>
      </c>
      <c r="H20" s="20">
        <f>Calculations!J106</f>
        <v>0</v>
      </c>
      <c r="I20" s="20">
        <f>Calculations!K106</f>
        <v>0</v>
      </c>
      <c r="J20" s="20">
        <f>Calculations!L106</f>
        <v>0</v>
      </c>
      <c r="K20" s="20">
        <f>Calculations!M106</f>
        <v>0</v>
      </c>
      <c r="L20" s="20">
        <f>Calculations!N106</f>
        <v>0</v>
      </c>
      <c r="M20" s="20">
        <f>Calculations!O106</f>
        <v>0</v>
      </c>
      <c r="N20" s="20">
        <f>Calculations!P106</f>
        <v>0</v>
      </c>
      <c r="O20" s="20">
        <f>Calculations!Q106</f>
        <v>0</v>
      </c>
      <c r="P20" s="20">
        <f>Calculations!R106</f>
        <v>0</v>
      </c>
      <c r="Q20" s="20">
        <f>Calculations!S106</f>
        <v>0</v>
      </c>
      <c r="R20" s="20">
        <f>Calculations!T106</f>
        <v>0</v>
      </c>
      <c r="S20" s="20">
        <f>Calculations!U106</f>
        <v>0</v>
      </c>
      <c r="T20" s="20">
        <f>Calculations!V106</f>
        <v>0</v>
      </c>
      <c r="U20" s="20">
        <f>Calculations!W106</f>
        <v>0</v>
      </c>
      <c r="V20" s="20">
        <f>Calculations!X106</f>
        <v>0</v>
      </c>
      <c r="W20" s="20">
        <f>Calculations!Y106</f>
        <v>0</v>
      </c>
      <c r="X20" s="20">
        <f>Calculations!Z106</f>
        <v>0</v>
      </c>
      <c r="Y20" s="20">
        <f>Calculations!AA106</f>
        <v>0</v>
      </c>
      <c r="Z20" s="20">
        <f>Calculations!AB106</f>
        <v>0</v>
      </c>
      <c r="AA20" s="20">
        <f>Calculations!AC106</f>
        <v>0</v>
      </c>
      <c r="AB20" s="20">
        <f>Calculations!AD106</f>
        <v>0</v>
      </c>
      <c r="AC20" s="20">
        <f>Calculations!AE106</f>
        <v>0</v>
      </c>
      <c r="AD20" s="20">
        <f>Calculations!AF106</f>
        <v>0</v>
      </c>
      <c r="AE20" s="20">
        <f>Calculations!AG106</f>
        <v>0</v>
      </c>
      <c r="AF20" s="20">
        <f>Calculations!AH106</f>
        <v>0</v>
      </c>
    </row>
    <row r="21" spans="1:32" ht="14.25" customHeight="1" x14ac:dyDescent="0.25">
      <c r="A21" s="68" t="s">
        <v>545</v>
      </c>
      <c r="B21" s="20">
        <f>Calculations!D107</f>
        <v>0</v>
      </c>
      <c r="C21" s="20">
        <f>Calculations!E107</f>
        <v>0</v>
      </c>
      <c r="D21" s="20">
        <f>Calculations!F107</f>
        <v>0</v>
      </c>
      <c r="E21" s="20">
        <f>Calculations!G107</f>
        <v>0</v>
      </c>
      <c r="F21" s="20">
        <f>Calculations!H107</f>
        <v>0</v>
      </c>
      <c r="G21" s="20">
        <f>Calculations!I107</f>
        <v>0</v>
      </c>
      <c r="H21" s="20">
        <f>Calculations!J107</f>
        <v>0</v>
      </c>
      <c r="I21" s="20">
        <f>Calculations!K107</f>
        <v>0</v>
      </c>
      <c r="J21" s="20">
        <f>Calculations!L107</f>
        <v>0</v>
      </c>
      <c r="K21" s="20">
        <f>Calculations!M107</f>
        <v>0</v>
      </c>
      <c r="L21" s="20">
        <f>Calculations!N107</f>
        <v>0</v>
      </c>
      <c r="M21" s="20">
        <f>Calculations!O107</f>
        <v>0</v>
      </c>
      <c r="N21" s="20">
        <f>Calculations!P107</f>
        <v>0</v>
      </c>
      <c r="O21" s="20">
        <f>Calculations!Q107</f>
        <v>0</v>
      </c>
      <c r="P21" s="20">
        <f>Calculations!R107</f>
        <v>0</v>
      </c>
      <c r="Q21" s="20">
        <f>Calculations!S107</f>
        <v>0</v>
      </c>
      <c r="R21" s="20">
        <f>Calculations!T107</f>
        <v>0</v>
      </c>
      <c r="S21" s="20">
        <f>Calculations!U107</f>
        <v>0</v>
      </c>
      <c r="T21" s="20">
        <f>Calculations!V107</f>
        <v>0</v>
      </c>
      <c r="U21" s="20">
        <f>Calculations!W107</f>
        <v>0</v>
      </c>
      <c r="V21" s="20">
        <f>Calculations!X107</f>
        <v>0</v>
      </c>
      <c r="W21" s="20">
        <f>Calculations!Y107</f>
        <v>0</v>
      </c>
      <c r="X21" s="20">
        <f>Calculations!Z107</f>
        <v>0</v>
      </c>
      <c r="Y21" s="20">
        <f>Calculations!AA107</f>
        <v>0</v>
      </c>
      <c r="Z21" s="20">
        <f>Calculations!AB107</f>
        <v>0</v>
      </c>
      <c r="AA21" s="20">
        <f>Calculations!AC107</f>
        <v>0</v>
      </c>
      <c r="AB21" s="20">
        <f>Calculations!AD107</f>
        <v>0</v>
      </c>
      <c r="AC21" s="20">
        <f>Calculations!AE107</f>
        <v>0</v>
      </c>
      <c r="AD21" s="20">
        <f>Calculations!AF107</f>
        <v>0</v>
      </c>
      <c r="AE21" s="20">
        <f>Calculations!AG107</f>
        <v>0</v>
      </c>
      <c r="AF21" s="20">
        <f>Calculations!AH107</f>
        <v>0</v>
      </c>
    </row>
    <row r="22" spans="1:32" ht="14.25" customHeight="1" x14ac:dyDescent="0.25">
      <c r="A22" s="68" t="s">
        <v>546</v>
      </c>
      <c r="B22" s="20">
        <f>Calculations!D108</f>
        <v>0</v>
      </c>
      <c r="C22" s="20">
        <f>Calculations!E108</f>
        <v>0</v>
      </c>
      <c r="D22" s="20">
        <f>Calculations!F108</f>
        <v>0</v>
      </c>
      <c r="E22" s="20">
        <f>Calculations!G108</f>
        <v>0</v>
      </c>
      <c r="F22" s="20">
        <f>Calculations!H108</f>
        <v>0</v>
      </c>
      <c r="G22" s="20">
        <f>Calculations!I108</f>
        <v>0</v>
      </c>
      <c r="H22" s="20">
        <f>Calculations!J108</f>
        <v>0</v>
      </c>
      <c r="I22" s="20">
        <f>Calculations!K108</f>
        <v>0</v>
      </c>
      <c r="J22" s="20">
        <f>Calculations!L108</f>
        <v>0</v>
      </c>
      <c r="K22" s="20">
        <f>Calculations!M108</f>
        <v>0</v>
      </c>
      <c r="L22" s="20">
        <f>Calculations!N108</f>
        <v>0</v>
      </c>
      <c r="M22" s="20">
        <f>Calculations!O108</f>
        <v>0</v>
      </c>
      <c r="N22" s="20">
        <f>Calculations!P108</f>
        <v>0</v>
      </c>
      <c r="O22" s="20">
        <f>Calculations!Q108</f>
        <v>0</v>
      </c>
      <c r="P22" s="20">
        <f>Calculations!R108</f>
        <v>0</v>
      </c>
      <c r="Q22" s="20">
        <f>Calculations!S108</f>
        <v>0</v>
      </c>
      <c r="R22" s="20">
        <f>Calculations!T108</f>
        <v>0</v>
      </c>
      <c r="S22" s="20">
        <f>Calculations!U108</f>
        <v>0</v>
      </c>
      <c r="T22" s="20">
        <f>Calculations!V108</f>
        <v>0</v>
      </c>
      <c r="U22" s="20">
        <f>Calculations!W108</f>
        <v>0</v>
      </c>
      <c r="V22" s="20">
        <f>Calculations!X108</f>
        <v>0</v>
      </c>
      <c r="W22" s="20">
        <f>Calculations!Y108</f>
        <v>0</v>
      </c>
      <c r="X22" s="20">
        <f>Calculations!Z108</f>
        <v>0</v>
      </c>
      <c r="Y22" s="20">
        <f>Calculations!AA108</f>
        <v>0</v>
      </c>
      <c r="Z22" s="20">
        <f>Calculations!AB108</f>
        <v>0</v>
      </c>
      <c r="AA22" s="20">
        <f>Calculations!AC108</f>
        <v>0</v>
      </c>
      <c r="AB22" s="20">
        <f>Calculations!AD108</f>
        <v>0</v>
      </c>
      <c r="AC22" s="20">
        <f>Calculations!AE108</f>
        <v>0</v>
      </c>
      <c r="AD22" s="20">
        <f>Calculations!AF108</f>
        <v>0</v>
      </c>
      <c r="AE22" s="20">
        <f>Calculations!AG108</f>
        <v>0</v>
      </c>
      <c r="AF22" s="20">
        <f>Calculations!AH108</f>
        <v>0</v>
      </c>
    </row>
    <row r="23" spans="1:32" ht="14.25" customHeight="1" x14ac:dyDescent="0.25">
      <c r="A23" s="68" t="s">
        <v>547</v>
      </c>
      <c r="B23" s="20">
        <f>Calculations!D109</f>
        <v>0</v>
      </c>
      <c r="C23" s="20">
        <f>Calculations!E109</f>
        <v>0</v>
      </c>
      <c r="D23" s="20">
        <f>Calculations!F109</f>
        <v>0</v>
      </c>
      <c r="E23" s="20">
        <f>Calculations!G109</f>
        <v>0</v>
      </c>
      <c r="F23" s="20">
        <f>Calculations!H109</f>
        <v>0</v>
      </c>
      <c r="G23" s="20">
        <f>Calculations!I109</f>
        <v>0</v>
      </c>
      <c r="H23" s="20">
        <f>Calculations!J109</f>
        <v>0</v>
      </c>
      <c r="I23" s="20">
        <f>Calculations!K109</f>
        <v>0</v>
      </c>
      <c r="J23" s="20">
        <f>Calculations!L109</f>
        <v>0</v>
      </c>
      <c r="K23" s="20">
        <f>Calculations!M109</f>
        <v>0</v>
      </c>
      <c r="L23" s="20">
        <f>Calculations!N109</f>
        <v>0</v>
      </c>
      <c r="M23" s="20">
        <f>Calculations!O109</f>
        <v>0</v>
      </c>
      <c r="N23" s="20">
        <f>Calculations!P109</f>
        <v>0</v>
      </c>
      <c r="O23" s="20">
        <f>Calculations!Q109</f>
        <v>0</v>
      </c>
      <c r="P23" s="20">
        <f>Calculations!R109</f>
        <v>0</v>
      </c>
      <c r="Q23" s="20">
        <f>Calculations!S109</f>
        <v>0</v>
      </c>
      <c r="R23" s="20">
        <f>Calculations!T109</f>
        <v>0</v>
      </c>
      <c r="S23" s="20">
        <f>Calculations!U109</f>
        <v>0</v>
      </c>
      <c r="T23" s="20">
        <f>Calculations!V109</f>
        <v>0</v>
      </c>
      <c r="U23" s="20">
        <f>Calculations!W109</f>
        <v>0</v>
      </c>
      <c r="V23" s="20">
        <f>Calculations!X109</f>
        <v>0</v>
      </c>
      <c r="W23" s="20">
        <f>Calculations!Y109</f>
        <v>0</v>
      </c>
      <c r="X23" s="20">
        <f>Calculations!Z109</f>
        <v>0</v>
      </c>
      <c r="Y23" s="20">
        <f>Calculations!AA109</f>
        <v>0</v>
      </c>
      <c r="Z23" s="20">
        <f>Calculations!AB109</f>
        <v>0</v>
      </c>
      <c r="AA23" s="20">
        <f>Calculations!AC109</f>
        <v>0</v>
      </c>
      <c r="AB23" s="20">
        <f>Calculations!AD109</f>
        <v>0</v>
      </c>
      <c r="AC23" s="20">
        <f>Calculations!AE109</f>
        <v>0</v>
      </c>
      <c r="AD23" s="20">
        <f>Calculations!AF109</f>
        <v>0</v>
      </c>
      <c r="AE23" s="20">
        <f>Calculations!AG109</f>
        <v>0</v>
      </c>
      <c r="AF23" s="20">
        <f>Calculations!AH109</f>
        <v>0</v>
      </c>
    </row>
    <row r="24" spans="1:32" ht="14.25" customHeight="1" x14ac:dyDescent="0.25">
      <c r="A24" s="68" t="s">
        <v>548</v>
      </c>
      <c r="B24" s="20">
        <f>Calculations!D110</f>
        <v>0</v>
      </c>
      <c r="C24" s="20">
        <f>Calculations!E110</f>
        <v>0</v>
      </c>
      <c r="D24" s="20">
        <f>Calculations!F110</f>
        <v>0</v>
      </c>
      <c r="E24" s="20">
        <f>Calculations!G110</f>
        <v>0</v>
      </c>
      <c r="F24" s="20">
        <f>Calculations!H110</f>
        <v>0</v>
      </c>
      <c r="G24" s="20">
        <f>Calculations!I110</f>
        <v>0</v>
      </c>
      <c r="H24" s="20">
        <f>Calculations!J110</f>
        <v>0</v>
      </c>
      <c r="I24" s="20">
        <f>Calculations!K110</f>
        <v>0</v>
      </c>
      <c r="J24" s="20">
        <f>Calculations!L110</f>
        <v>0</v>
      </c>
      <c r="K24" s="20">
        <f>Calculations!M110</f>
        <v>0</v>
      </c>
      <c r="L24" s="20">
        <f>Calculations!N110</f>
        <v>0</v>
      </c>
      <c r="M24" s="20">
        <f>Calculations!O110</f>
        <v>0</v>
      </c>
      <c r="N24" s="20">
        <f>Calculations!P110</f>
        <v>0</v>
      </c>
      <c r="O24" s="20">
        <f>Calculations!Q110</f>
        <v>0</v>
      </c>
      <c r="P24" s="20">
        <f>Calculations!R110</f>
        <v>0</v>
      </c>
      <c r="Q24" s="20">
        <f>Calculations!S110</f>
        <v>0</v>
      </c>
      <c r="R24" s="20">
        <f>Calculations!T110</f>
        <v>0</v>
      </c>
      <c r="S24" s="20">
        <f>Calculations!U110</f>
        <v>0</v>
      </c>
      <c r="T24" s="20">
        <f>Calculations!V110</f>
        <v>0</v>
      </c>
      <c r="U24" s="20">
        <f>Calculations!W110</f>
        <v>0</v>
      </c>
      <c r="V24" s="20">
        <f>Calculations!X110</f>
        <v>0</v>
      </c>
      <c r="W24" s="20">
        <f>Calculations!Y110</f>
        <v>0</v>
      </c>
      <c r="X24" s="20">
        <f>Calculations!Z110</f>
        <v>0</v>
      </c>
      <c r="Y24" s="20">
        <f>Calculations!AA110</f>
        <v>0</v>
      </c>
      <c r="Z24" s="20">
        <f>Calculations!AB110</f>
        <v>0</v>
      </c>
      <c r="AA24" s="20">
        <f>Calculations!AC110</f>
        <v>0</v>
      </c>
      <c r="AB24" s="20">
        <f>Calculations!AD110</f>
        <v>0</v>
      </c>
      <c r="AC24" s="20">
        <f>Calculations!AE110</f>
        <v>0</v>
      </c>
      <c r="AD24" s="20">
        <f>Calculations!AF110</f>
        <v>0</v>
      </c>
      <c r="AE24" s="20">
        <f>Calculations!AG110</f>
        <v>0</v>
      </c>
      <c r="AF24" s="20">
        <f>Calculations!AH110</f>
        <v>0</v>
      </c>
    </row>
    <row r="25" spans="1:32" ht="14.25" customHeight="1" x14ac:dyDescent="0.25">
      <c r="A25" s="68" t="s">
        <v>549</v>
      </c>
      <c r="B25" s="20">
        <f>Calculations!D111</f>
        <v>0</v>
      </c>
      <c r="C25" s="20">
        <f>Calculations!E111</f>
        <v>0</v>
      </c>
      <c r="D25" s="20">
        <f>Calculations!F111</f>
        <v>0</v>
      </c>
      <c r="E25" s="20">
        <f>Calculations!G111</f>
        <v>0</v>
      </c>
      <c r="F25" s="20">
        <f>Calculations!H111</f>
        <v>0</v>
      </c>
      <c r="G25" s="20">
        <f>Calculations!I111</f>
        <v>0</v>
      </c>
      <c r="H25" s="20">
        <f>Calculations!J111</f>
        <v>0</v>
      </c>
      <c r="I25" s="20">
        <f>Calculations!K111</f>
        <v>0</v>
      </c>
      <c r="J25" s="20">
        <f>Calculations!L111</f>
        <v>0</v>
      </c>
      <c r="K25" s="20">
        <f>Calculations!M111</f>
        <v>0</v>
      </c>
      <c r="L25" s="20">
        <f>Calculations!N111</f>
        <v>0</v>
      </c>
      <c r="M25" s="20">
        <f>Calculations!O111</f>
        <v>0</v>
      </c>
      <c r="N25" s="20">
        <f>Calculations!P111</f>
        <v>0</v>
      </c>
      <c r="O25" s="20">
        <f>Calculations!Q111</f>
        <v>0</v>
      </c>
      <c r="P25" s="20">
        <f>Calculations!R111</f>
        <v>0</v>
      </c>
      <c r="Q25" s="20">
        <f>Calculations!S111</f>
        <v>0</v>
      </c>
      <c r="R25" s="20">
        <f>Calculations!T111</f>
        <v>0</v>
      </c>
      <c r="S25" s="20">
        <f>Calculations!U111</f>
        <v>0</v>
      </c>
      <c r="T25" s="20">
        <f>Calculations!V111</f>
        <v>0</v>
      </c>
      <c r="U25" s="20">
        <f>Calculations!W111</f>
        <v>0</v>
      </c>
      <c r="V25" s="20">
        <f>Calculations!X111</f>
        <v>0</v>
      </c>
      <c r="W25" s="20">
        <f>Calculations!Y111</f>
        <v>0</v>
      </c>
      <c r="X25" s="20">
        <f>Calculations!Z111</f>
        <v>0</v>
      </c>
      <c r="Y25" s="20">
        <f>Calculations!AA111</f>
        <v>0</v>
      </c>
      <c r="Z25" s="20">
        <f>Calculations!AB111</f>
        <v>0</v>
      </c>
      <c r="AA25" s="20">
        <f>Calculations!AC111</f>
        <v>0</v>
      </c>
      <c r="AB25" s="20">
        <f>Calculations!AD111</f>
        <v>0</v>
      </c>
      <c r="AC25" s="20">
        <f>Calculations!AE111</f>
        <v>0</v>
      </c>
      <c r="AD25" s="20">
        <f>Calculations!AF111</f>
        <v>0</v>
      </c>
      <c r="AE25" s="20">
        <f>Calculations!AG111</f>
        <v>0</v>
      </c>
      <c r="AF25" s="20">
        <f>Calculations!AH111</f>
        <v>0</v>
      </c>
    </row>
    <row r="26" spans="1:32" ht="14.2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ht="14.2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ht="14.2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ht="14.2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ht="14.2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ht="14.2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ht="14.2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ht="14.2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4.2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ht="14.2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ht="14.2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ht="14.2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ht="14.2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ht="14.2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ht="14.2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ht="14.2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ht="14.2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ht="14.2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ht="14.2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ht="14.2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ht="14.2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ht="14.2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ht="14.2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ht="14.2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ht="14.2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ht="14.2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ht="14.2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ht="14.2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ht="14.2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ht="14.2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ht="14.2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ht="14.2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ht="14.2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ht="14.2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ht="14.2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ht="14.2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ht="14.2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ht="14.2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ht="14.2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ht="14.2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ht="14.2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ht="14.2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ht="14.2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ht="14.2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ht="14.2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ht="14.2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ht="14.2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ht="14.2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ht="14.2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ht="14.2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ht="14.2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ht="14.2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4.2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4.2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ht="14.2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ht="14.2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ht="14.2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ht="14.2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ht="14.2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ht="14.2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4.2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ht="14.2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ht="14.2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ht="14.2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ht="14.2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ht="14.2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ht="14.2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ht="14.2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ht="14.2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ht="14.2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ht="14.2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4.2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ht="14.2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ht="14.2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ht="14.2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ht="14.2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ht="14.2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ht="14.2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ht="14.2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ht="14.2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ht="14.2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ht="14.2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4.2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ht="14.2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ht="14.2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ht="14.2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ht="14.2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ht="14.2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ht="14.2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ht="14.2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ht="14.2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ht="14.2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ht="14.2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4.2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4.2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4.2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4.2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4.2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4.2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4.2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4.2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4.2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4.2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4.2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4.2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4.2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4.2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4.2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4.2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4.2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4.2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4.2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4.2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4.2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4.2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4.2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4.2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4.2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4.2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4.2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4.2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4.2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4.2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4.2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4.2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4.2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4.2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4.2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4.2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4.2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4.2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4.2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4.2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4.2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4.2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4.2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4.2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4.2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4.2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4.2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4.2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4.2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4.2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4.2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4.2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4.2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4.2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4.2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4.2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4.2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4.2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4.2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4.2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4.2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4.2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4.2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4.2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4.2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4.2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4.2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4.2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4.2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4.2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4.2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4.2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4.2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4.2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4.2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4.2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4.2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4.2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4.2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4.2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4.2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4.2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4.2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4.2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4.2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4.2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4.2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4.2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4.2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4.2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4.2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4.2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4.2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4.2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4.2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4.2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4.2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4.2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4.2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4.2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4.2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4.2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4.2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4.2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4.2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4.2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4.2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4.2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4.2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4.2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4.2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4.2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4.2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4.2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4.2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4.2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4.2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4.2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4.2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4.2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4.2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4.2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4.2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4.2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4.2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4.2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4.2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4.2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4.2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4.2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4.2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4.2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4.2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4.2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4.2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4.2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4.2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4.2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4.2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4.2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4.2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4.2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4.2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4.2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4.2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4.2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4.2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4.2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4.2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4.2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4.2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4.2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4.2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4.2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4.2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4.2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4.2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4.2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4.2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4.2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4.2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4.2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4.2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4.2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4.2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4.2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4.2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4.2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4.2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4.2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4.2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4.2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4.2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4.2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4.2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4.2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4.2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4.2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4.2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4.2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4.2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4.2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4.2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4.2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4.2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4.2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4.2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4.2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4.2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4.2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4.2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4.2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4.2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4.2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4.2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4.2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4.2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4.2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4.2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4.2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4.2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4.2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4.2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4.2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4.2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4.2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4.2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4.2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4.2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4.2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4.2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4.2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4.2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4.2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4.2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4.2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4.2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4.2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4.2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4.2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4.2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4.2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4.2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4.2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4.2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4.2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4.2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4.2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4.2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4.2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4.2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4.2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4.2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4.2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4.2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4.2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4.2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4.2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4.2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4.2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4.2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4.2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4.2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4.2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4.2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4.2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4.2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4.2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4.2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4.2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4.2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4.2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4.2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4.2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4.2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4.2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4.2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4.2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4.2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4.2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4.2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4.2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4.2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4.2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4.2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4.2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4.2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4.2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4.2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4.2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4.2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4.2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4.2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4.2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4.2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4.2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4.2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4.2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4.2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4.2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4.2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4.2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4.2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4.2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4.2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4.2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4.2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4.2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4.2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4.2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4.2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4.2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4.2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4.2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4.2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4.2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4.2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4.2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4.2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4.2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4.2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4.2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4.2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4.2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4.2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4.2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4.2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4.2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4.2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4.2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4.2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4.2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4.2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4.2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4.2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4.2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4.2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4.2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4.2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4.2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4.2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4.2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4.2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4.2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4.2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4.2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4.2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4.2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4.2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4.2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4.2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4.2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4.2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4.2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4.2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4.2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4.2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4.2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4.2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4.2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4.2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4.2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4.2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4.2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4.2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4.2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4.2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4.2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4.2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4.2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4.2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4.2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4.2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4.2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4.2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4.2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4.2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4.2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4.2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4.2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4.2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4.2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4.2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4.2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4.2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4.2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4.2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4.2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4.2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4.2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4.2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4.2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4.2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4.2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4.2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4.2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4.2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4.2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4.2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4.2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4.2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4.2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4.2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4.2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4.2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4.2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4.2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4.2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4.2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4.2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4.2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4.2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4.2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4.2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4.2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4.2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4.2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4.2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4.2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4.2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4.2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4.2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4.2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4.2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4.2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4.2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4.2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4.2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4.2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4.2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4.2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4.2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4.2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4.2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4.2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4.2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4.2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4.2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4.2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4.2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4.2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4.2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4.2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4.2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4.2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4.2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4.2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4.2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4.2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4.2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4.2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4.2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4.2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4.2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4.2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4.2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4.2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4.2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4.2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4.2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4.2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4.2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4.2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4.2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4.2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4.2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4.2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4.2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4.2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4.2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4.2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4.2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4.2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4.2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4.2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4.2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4.2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4.2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4.2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4.2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4.2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4.2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4.2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4.2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4.2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4.2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4.2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4.2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4.2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4.2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4.2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4.2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4.2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4.2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4.2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4.2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4.2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4.2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4.2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4.2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4.2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4.2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4.2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4.2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4.2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4.2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4.2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4.2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4.2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4.2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4.2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4.2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4.2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4.2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4.2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4.2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4.2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4.2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4.2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4.2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4.2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4.2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4.2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4.2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4.2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4.2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4.2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4.2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4.2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4.2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4.2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4.2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4.2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4.2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4.2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4.2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4.2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4.2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4.2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4.2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4.2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4.2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4.2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4.2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4.2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4.2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4.2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4.2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4.2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4.2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4.2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4.2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4.2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4.2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4.2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4.2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4.2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4.2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4.2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4.2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4.2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4.2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4.2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4.2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4.2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4.2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4.2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4.2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4.2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4.2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4.2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4.2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4.2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4.2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4.2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4.2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4.2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4.2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4.2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4.2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4.2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4.2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4.2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4.2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4.2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4.2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4.2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4.2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4.2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4.2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4.2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4.2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4.2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4.2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4.2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4.2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4.2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4.2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4.2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4.2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4.2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4.2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4.2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4.2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4.2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4.2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4.2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4.2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4.2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4.2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4.2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4.2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4.2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4.2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4.2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4.2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4.2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4.2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4.2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4.2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4.2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4.2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4.2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4.2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4.2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4.2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4.2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4.2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4.2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4.2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4.2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4.2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4.2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4.2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4.2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4.2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4.2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4.2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4.2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4.2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4.2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4.2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4.2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4.2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4.2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4.2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4.2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4.2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4.2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4.2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4.2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4.2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4.2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4.2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4.2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4.2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4.2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4.2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4.2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4.2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4.2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4.2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4.2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4.2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4.2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4.2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4.2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4.2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4.2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4.2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4.2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4.2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4.2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4.2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4.2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4.2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4.2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4.2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4.2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4.2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4.2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4.2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4.2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4.2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4.2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4.2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4.2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4.2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4.2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4.2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4.2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4.2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4.2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4.2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4.2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4.2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4.2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4.2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4.2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4.2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4.2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4.2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4.2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4.2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4.2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4.2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4.2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4.2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4.2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4.2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4.2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4.2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4.2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4.2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4.2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4.2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4.2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4.2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4.2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4.2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4.2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4.2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4.2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4.2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4.2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4.2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4.2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4.2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4.2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4.2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4.2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4.2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4.2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4.2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4.2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4.2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4.2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4.2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4.2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4.2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4.2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4.2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4.2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4.2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4.2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4.2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4.2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4.2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4.2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4.2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4.2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4.2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4.2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4.2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4.2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4.2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4.2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4.2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4.2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4.2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4.2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4.2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4.2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4.2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4.2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4.2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4.2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4.2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4.2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4.2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4.2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4.2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4.2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4.2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4.2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4.2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4.2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4.2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4.2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4.2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4.2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4.2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4.2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4.2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4.2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4.2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4.2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4.2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4.2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4.2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4.2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4.2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4.2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4.2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4.2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4.2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4.2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4.2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4.2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4.2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4.2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4.2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4.2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4.2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4.2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4.2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4.2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4.2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4.2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4.2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4.2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4.2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4.2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4.2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4.2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4.2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4.2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4.2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4.2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4.2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4.2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4.2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4.2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4.2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4.2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4.2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4.2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4.2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4.2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4.2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4.2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4.2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4.2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4.2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4.2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4.2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4.2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4.2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4.2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4.2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4.2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4.2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4.2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4.2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4.2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4.2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4.2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4.2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4.2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4.2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4.2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4.2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4.2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4.2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4.2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4.2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4.2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4.2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4.2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4.2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4.2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4.2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4.2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4.2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4.2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4.2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4.2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4.2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4.2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4.2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4.2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4.2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4.2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4.2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4.2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4.2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4.2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4.2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4.2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4.2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4.2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4.2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4.2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4.2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4.2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4.2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4.2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4.2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4.2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4.2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4.2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4.2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4.2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4.2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4.2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4.2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4.2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4.2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4.2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4.2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4.2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4.2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1F497D"/>
  </sheetPr>
  <dimension ref="A1:AF1000"/>
  <sheetViews>
    <sheetView workbookViewId="0">
      <selection activeCell="B2" sqref="B2:AF25"/>
    </sheetView>
  </sheetViews>
  <sheetFormatPr defaultColWidth="12.625" defaultRowHeight="15" customHeight="1" x14ac:dyDescent="0.2"/>
  <cols>
    <col min="1" max="1" width="20.5" customWidth="1"/>
    <col min="2" max="32" width="8.375" customWidth="1"/>
  </cols>
  <sheetData>
    <row r="1" spans="1:32" ht="14.25" customHeight="1" x14ac:dyDescent="0.25">
      <c r="A1" s="7" t="s">
        <v>420</v>
      </c>
      <c r="B1" s="7">
        <v>2020</v>
      </c>
      <c r="C1" s="7">
        <v>2021</v>
      </c>
      <c r="D1" s="7">
        <v>2022</v>
      </c>
      <c r="E1" s="7">
        <v>2023</v>
      </c>
      <c r="F1" s="7">
        <v>2024</v>
      </c>
      <c r="G1" s="7">
        <v>2025</v>
      </c>
      <c r="H1" s="7">
        <v>2026</v>
      </c>
      <c r="I1" s="7">
        <v>2027</v>
      </c>
      <c r="J1" s="7">
        <v>2028</v>
      </c>
      <c r="K1" s="7">
        <v>2029</v>
      </c>
      <c r="L1" s="7">
        <v>2030</v>
      </c>
      <c r="M1" s="7">
        <v>2031</v>
      </c>
      <c r="N1" s="7">
        <v>2032</v>
      </c>
      <c r="O1" s="7">
        <v>2033</v>
      </c>
      <c r="P1" s="7">
        <v>2034</v>
      </c>
      <c r="Q1" s="7">
        <v>2035</v>
      </c>
      <c r="R1" s="7">
        <v>2036</v>
      </c>
      <c r="S1" s="7">
        <v>2037</v>
      </c>
      <c r="T1" s="7">
        <v>2038</v>
      </c>
      <c r="U1" s="7">
        <v>2039</v>
      </c>
      <c r="V1" s="7">
        <v>2040</v>
      </c>
      <c r="W1" s="7">
        <v>2041</v>
      </c>
      <c r="X1" s="7">
        <v>2042</v>
      </c>
      <c r="Y1" s="7">
        <v>2043</v>
      </c>
      <c r="Z1" s="7">
        <v>2044</v>
      </c>
      <c r="AA1" s="7">
        <v>2045</v>
      </c>
      <c r="AB1" s="7">
        <v>2046</v>
      </c>
      <c r="AC1" s="7">
        <v>2047</v>
      </c>
      <c r="AD1" s="7">
        <v>2048</v>
      </c>
      <c r="AE1" s="7">
        <v>2049</v>
      </c>
      <c r="AF1" s="7">
        <v>2050</v>
      </c>
    </row>
    <row r="2" spans="1:32" ht="14.25" customHeight="1" x14ac:dyDescent="0.25">
      <c r="A2" s="68" t="s">
        <v>402</v>
      </c>
      <c r="B2" s="20">
        <f>Calculations!D117</f>
        <v>0</v>
      </c>
      <c r="C2" s="20">
        <f>Calculations!E117</f>
        <v>0</v>
      </c>
      <c r="D2" s="20">
        <f>Calculations!F117</f>
        <v>0</v>
      </c>
      <c r="E2" s="20">
        <f>Calculations!G117</f>
        <v>0</v>
      </c>
      <c r="F2" s="20">
        <f>Calculations!H117</f>
        <v>0</v>
      </c>
      <c r="G2" s="20">
        <f>Calculations!I117</f>
        <v>0</v>
      </c>
      <c r="H2" s="20">
        <f>Calculations!J117</f>
        <v>0</v>
      </c>
      <c r="I2" s="20">
        <f>Calculations!K117</f>
        <v>0</v>
      </c>
      <c r="J2" s="20">
        <f>Calculations!L117</f>
        <v>0</v>
      </c>
      <c r="K2" s="20">
        <f>Calculations!M117</f>
        <v>0</v>
      </c>
      <c r="L2" s="20">
        <f>Calculations!N117</f>
        <v>0</v>
      </c>
      <c r="M2" s="20">
        <f>Calculations!O117</f>
        <v>0</v>
      </c>
      <c r="N2" s="20">
        <f>Calculations!P117</f>
        <v>0</v>
      </c>
      <c r="O2" s="20">
        <f>Calculations!Q117</f>
        <v>0</v>
      </c>
      <c r="P2" s="20">
        <f>Calculations!R117</f>
        <v>0</v>
      </c>
      <c r="Q2" s="20">
        <f>Calculations!S117</f>
        <v>0</v>
      </c>
      <c r="R2" s="20">
        <f>Calculations!T117</f>
        <v>0</v>
      </c>
      <c r="S2" s="20">
        <f>Calculations!U117</f>
        <v>0</v>
      </c>
      <c r="T2" s="20">
        <f>Calculations!V117</f>
        <v>0</v>
      </c>
      <c r="U2" s="20">
        <f>Calculations!W117</f>
        <v>0</v>
      </c>
      <c r="V2" s="20">
        <f>Calculations!X117</f>
        <v>0</v>
      </c>
      <c r="W2" s="20">
        <f>Calculations!Y117</f>
        <v>0</v>
      </c>
      <c r="X2" s="20">
        <f>Calculations!Z117</f>
        <v>0</v>
      </c>
      <c r="Y2" s="20">
        <f>Calculations!AA117</f>
        <v>0</v>
      </c>
      <c r="Z2" s="20">
        <f>Calculations!AB117</f>
        <v>0</v>
      </c>
      <c r="AA2" s="20">
        <f>Calculations!AC117</f>
        <v>0</v>
      </c>
      <c r="AB2" s="20">
        <f>Calculations!AD117</f>
        <v>0</v>
      </c>
      <c r="AC2" s="20">
        <f>Calculations!AE117</f>
        <v>0</v>
      </c>
      <c r="AD2" s="20">
        <f>Calculations!AF117</f>
        <v>0</v>
      </c>
      <c r="AE2" s="20">
        <f>Calculations!AG117</f>
        <v>0</v>
      </c>
      <c r="AF2" s="20">
        <f>Calculations!AH117</f>
        <v>0</v>
      </c>
    </row>
    <row r="3" spans="1:32" ht="14.25" customHeight="1" x14ac:dyDescent="0.25">
      <c r="A3" s="68" t="s">
        <v>541</v>
      </c>
      <c r="B3" s="20">
        <f>Calculations!D118</f>
        <v>0</v>
      </c>
      <c r="C3" s="20">
        <f>Calculations!E118</f>
        <v>0</v>
      </c>
      <c r="D3" s="20">
        <f>Calculations!F118</f>
        <v>0</v>
      </c>
      <c r="E3" s="20">
        <f>Calculations!G118</f>
        <v>0</v>
      </c>
      <c r="F3" s="20">
        <f>Calculations!H118</f>
        <v>0</v>
      </c>
      <c r="G3" s="20">
        <f>Calculations!I118</f>
        <v>0</v>
      </c>
      <c r="H3" s="20">
        <f>Calculations!J118</f>
        <v>0</v>
      </c>
      <c r="I3" s="20">
        <f>Calculations!K118</f>
        <v>0</v>
      </c>
      <c r="J3" s="20">
        <f>Calculations!L118</f>
        <v>0</v>
      </c>
      <c r="K3" s="20">
        <f>Calculations!M118</f>
        <v>0</v>
      </c>
      <c r="L3" s="20">
        <f>Calculations!N118</f>
        <v>0</v>
      </c>
      <c r="M3" s="20">
        <f>Calculations!O118</f>
        <v>0</v>
      </c>
      <c r="N3" s="20">
        <f>Calculations!P118</f>
        <v>0</v>
      </c>
      <c r="O3" s="20">
        <f>Calculations!Q118</f>
        <v>0</v>
      </c>
      <c r="P3" s="20">
        <f>Calculations!R118</f>
        <v>0</v>
      </c>
      <c r="Q3" s="20">
        <f>Calculations!S118</f>
        <v>0</v>
      </c>
      <c r="R3" s="20">
        <f>Calculations!T118</f>
        <v>0</v>
      </c>
      <c r="S3" s="20">
        <f>Calculations!U118</f>
        <v>0</v>
      </c>
      <c r="T3" s="20">
        <f>Calculations!V118</f>
        <v>0</v>
      </c>
      <c r="U3" s="20">
        <f>Calculations!W118</f>
        <v>0</v>
      </c>
      <c r="V3" s="20">
        <f>Calculations!X118</f>
        <v>0</v>
      </c>
      <c r="W3" s="20">
        <f>Calculations!Y118</f>
        <v>0</v>
      </c>
      <c r="X3" s="20">
        <f>Calculations!Z118</f>
        <v>0</v>
      </c>
      <c r="Y3" s="20">
        <f>Calculations!AA118</f>
        <v>0</v>
      </c>
      <c r="Z3" s="20">
        <f>Calculations!AB118</f>
        <v>0</v>
      </c>
      <c r="AA3" s="20">
        <f>Calculations!AC118</f>
        <v>0</v>
      </c>
      <c r="AB3" s="20">
        <f>Calculations!AD118</f>
        <v>0</v>
      </c>
      <c r="AC3" s="20">
        <f>Calculations!AE118</f>
        <v>0</v>
      </c>
      <c r="AD3" s="20">
        <f>Calculations!AF118</f>
        <v>0</v>
      </c>
      <c r="AE3" s="20">
        <f>Calculations!AG118</f>
        <v>0</v>
      </c>
      <c r="AF3" s="20">
        <f>Calculations!AH118</f>
        <v>0</v>
      </c>
    </row>
    <row r="4" spans="1:32" ht="14.25" customHeight="1" x14ac:dyDescent="0.25">
      <c r="A4" s="68" t="s">
        <v>542</v>
      </c>
      <c r="B4" s="20">
        <f>Calculations!D119</f>
        <v>412.6769961545798</v>
      </c>
      <c r="C4" s="20">
        <f>Calculations!E119</f>
        <v>420.85960752198696</v>
      </c>
      <c r="D4" s="20">
        <f>Calculations!F119</f>
        <v>427.75774937919226</v>
      </c>
      <c r="E4" s="20">
        <f>Calculations!G119</f>
        <v>458.85568365413855</v>
      </c>
      <c r="F4" s="20">
        <f>Calculations!H119</f>
        <v>489.33685513265436</v>
      </c>
      <c r="G4" s="20">
        <f>Calculations!I119</f>
        <v>500.92101981265154</v>
      </c>
      <c r="H4" s="20">
        <f>Calculations!J119</f>
        <v>517.2700351298289</v>
      </c>
      <c r="I4" s="20">
        <f>Calculations!K119</f>
        <v>524.35561586767005</v>
      </c>
      <c r="J4" s="20">
        <f>Calculations!L119</f>
        <v>543.03226741473748</v>
      </c>
      <c r="K4" s="20">
        <f>Calculations!M119</f>
        <v>556.5757167349343</v>
      </c>
      <c r="L4" s="20">
        <f>Calculations!N119</f>
        <v>581.24861871526548</v>
      </c>
      <c r="M4" s="20">
        <f>Calculations!O119</f>
        <v>594.59145924145116</v>
      </c>
      <c r="N4" s="20">
        <f>Calculations!P119</f>
        <v>623.61573904705347</v>
      </c>
      <c r="O4" s="20">
        <f>Calculations!Q119</f>
        <v>633.61632151967501</v>
      </c>
      <c r="P4" s="20">
        <f>Calculations!R119</f>
        <v>656.44336487764406</v>
      </c>
      <c r="Q4" s="20">
        <f>Calculations!S119</f>
        <v>662.20173822171125</v>
      </c>
      <c r="R4" s="20">
        <f>Calculations!T119</f>
        <v>665.97401617428545</v>
      </c>
      <c r="S4" s="20">
        <f>Calculations!U119</f>
        <v>679.95099109566365</v>
      </c>
      <c r="T4" s="20">
        <f>Calculations!V119</f>
        <v>692.64154462157774</v>
      </c>
      <c r="U4" s="20">
        <f>Calculations!W119</f>
        <v>704.62831271767107</v>
      </c>
      <c r="V4" s="20">
        <f>Calculations!X119</f>
        <v>713.06902630445006</v>
      </c>
      <c r="W4" s="20">
        <f>Calculations!Y119</f>
        <v>720.68953409060987</v>
      </c>
      <c r="X4" s="20">
        <f>Calculations!Z119</f>
        <v>725.08728555104631</v>
      </c>
      <c r="Y4" s="20">
        <f>Calculations!AA119</f>
        <v>748.13240712966581</v>
      </c>
      <c r="Z4" s="20">
        <f>Calculations!AB119</f>
        <v>756.60075912699415</v>
      </c>
      <c r="AA4" s="20">
        <f>Calculations!AC119</f>
        <v>767.56121732002441</v>
      </c>
      <c r="AB4" s="20">
        <f>Calculations!AD119</f>
        <v>774.17327962070055</v>
      </c>
      <c r="AC4" s="20">
        <f>Calculations!AE119</f>
        <v>779.97223139284131</v>
      </c>
      <c r="AD4" s="20">
        <f>Calculations!AF119</f>
        <v>790.82532242241109</v>
      </c>
      <c r="AE4" s="20">
        <f>Calculations!AG119</f>
        <v>810.43152758292979</v>
      </c>
      <c r="AF4" s="20">
        <f>Calculations!AH119</f>
        <v>829.12760946220703</v>
      </c>
    </row>
    <row r="5" spans="1:32" ht="14.25" customHeight="1" x14ac:dyDescent="0.25">
      <c r="A5" s="68" t="s">
        <v>404</v>
      </c>
      <c r="B5" s="20">
        <f>Calculations!D120</f>
        <v>0</v>
      </c>
      <c r="C5" s="20">
        <f>Calculations!E120</f>
        <v>0</v>
      </c>
      <c r="D5" s="20">
        <f>Calculations!F120</f>
        <v>0</v>
      </c>
      <c r="E5" s="20">
        <f>Calculations!G120</f>
        <v>0</v>
      </c>
      <c r="F5" s="20">
        <f>Calculations!H120</f>
        <v>0</v>
      </c>
      <c r="G5" s="20">
        <f>Calculations!I120</f>
        <v>0</v>
      </c>
      <c r="H5" s="20">
        <f>Calculations!J120</f>
        <v>0</v>
      </c>
      <c r="I5" s="20">
        <f>Calculations!K120</f>
        <v>0</v>
      </c>
      <c r="J5" s="20">
        <f>Calculations!L120</f>
        <v>0</v>
      </c>
      <c r="K5" s="20">
        <f>Calculations!M120</f>
        <v>0</v>
      </c>
      <c r="L5" s="20">
        <f>Calculations!N120</f>
        <v>0</v>
      </c>
      <c r="M5" s="20">
        <f>Calculations!O120</f>
        <v>0</v>
      </c>
      <c r="N5" s="20">
        <f>Calculations!P120</f>
        <v>0</v>
      </c>
      <c r="O5" s="20">
        <f>Calculations!Q120</f>
        <v>0</v>
      </c>
      <c r="P5" s="20">
        <f>Calculations!R120</f>
        <v>0</v>
      </c>
      <c r="Q5" s="20">
        <f>Calculations!S120</f>
        <v>0</v>
      </c>
      <c r="R5" s="20">
        <f>Calculations!T120</f>
        <v>0</v>
      </c>
      <c r="S5" s="20">
        <f>Calculations!U120</f>
        <v>0</v>
      </c>
      <c r="T5" s="20">
        <f>Calculations!V120</f>
        <v>0</v>
      </c>
      <c r="U5" s="20">
        <f>Calculations!W120</f>
        <v>0</v>
      </c>
      <c r="V5" s="20">
        <f>Calculations!X120</f>
        <v>0</v>
      </c>
      <c r="W5" s="20">
        <f>Calculations!Y120</f>
        <v>0</v>
      </c>
      <c r="X5" s="20">
        <f>Calculations!Z120</f>
        <v>0</v>
      </c>
      <c r="Y5" s="20">
        <f>Calculations!AA120</f>
        <v>0</v>
      </c>
      <c r="Z5" s="20">
        <f>Calculations!AB120</f>
        <v>0</v>
      </c>
      <c r="AA5" s="20">
        <f>Calculations!AC120</f>
        <v>0</v>
      </c>
      <c r="AB5" s="20">
        <f>Calculations!AD120</f>
        <v>0</v>
      </c>
      <c r="AC5" s="20">
        <f>Calculations!AE120</f>
        <v>0</v>
      </c>
      <c r="AD5" s="20">
        <f>Calculations!AF120</f>
        <v>0</v>
      </c>
      <c r="AE5" s="20">
        <f>Calculations!AG120</f>
        <v>0</v>
      </c>
      <c r="AF5" s="20">
        <f>Calculations!AH120</f>
        <v>0</v>
      </c>
    </row>
    <row r="6" spans="1:32" ht="14.25" customHeight="1" x14ac:dyDescent="0.25">
      <c r="A6" s="68" t="s">
        <v>405</v>
      </c>
      <c r="B6" s="20">
        <f>Calculations!D121</f>
        <v>0</v>
      </c>
      <c r="C6" s="20">
        <f>Calculations!E121</f>
        <v>0</v>
      </c>
      <c r="D6" s="20">
        <f>Calculations!F121</f>
        <v>0</v>
      </c>
      <c r="E6" s="20">
        <f>Calculations!G121</f>
        <v>0</v>
      </c>
      <c r="F6" s="20">
        <f>Calculations!H121</f>
        <v>0</v>
      </c>
      <c r="G6" s="20">
        <f>Calculations!I121</f>
        <v>0</v>
      </c>
      <c r="H6" s="20">
        <f>Calculations!J121</f>
        <v>0</v>
      </c>
      <c r="I6" s="20">
        <f>Calculations!K121</f>
        <v>0</v>
      </c>
      <c r="J6" s="20">
        <f>Calculations!L121</f>
        <v>0</v>
      </c>
      <c r="K6" s="20">
        <f>Calculations!M121</f>
        <v>0</v>
      </c>
      <c r="L6" s="20">
        <f>Calculations!N121</f>
        <v>0</v>
      </c>
      <c r="M6" s="20">
        <f>Calculations!O121</f>
        <v>0</v>
      </c>
      <c r="N6" s="20">
        <f>Calculations!P121</f>
        <v>0</v>
      </c>
      <c r="O6" s="20">
        <f>Calculations!Q121</f>
        <v>0</v>
      </c>
      <c r="P6" s="20">
        <f>Calculations!R121</f>
        <v>0</v>
      </c>
      <c r="Q6" s="20">
        <f>Calculations!S121</f>
        <v>0</v>
      </c>
      <c r="R6" s="20">
        <f>Calculations!T121</f>
        <v>0</v>
      </c>
      <c r="S6" s="20">
        <f>Calculations!U121</f>
        <v>0</v>
      </c>
      <c r="T6" s="20">
        <f>Calculations!V121</f>
        <v>0</v>
      </c>
      <c r="U6" s="20">
        <f>Calculations!W121</f>
        <v>0</v>
      </c>
      <c r="V6" s="20">
        <f>Calculations!X121</f>
        <v>0</v>
      </c>
      <c r="W6" s="20">
        <f>Calculations!Y121</f>
        <v>0</v>
      </c>
      <c r="X6" s="20">
        <f>Calculations!Z121</f>
        <v>0</v>
      </c>
      <c r="Y6" s="20">
        <f>Calculations!AA121</f>
        <v>0</v>
      </c>
      <c r="Z6" s="20">
        <f>Calculations!AB121</f>
        <v>0</v>
      </c>
      <c r="AA6" s="20">
        <f>Calculations!AC121</f>
        <v>0</v>
      </c>
      <c r="AB6" s="20">
        <f>Calculations!AD121</f>
        <v>0</v>
      </c>
      <c r="AC6" s="20">
        <f>Calculations!AE121</f>
        <v>0</v>
      </c>
      <c r="AD6" s="20">
        <f>Calculations!AF121</f>
        <v>0</v>
      </c>
      <c r="AE6" s="20">
        <f>Calculations!AG121</f>
        <v>0</v>
      </c>
      <c r="AF6" s="20">
        <f>Calculations!AH121</f>
        <v>0</v>
      </c>
    </row>
    <row r="7" spans="1:32" ht="14.25" customHeight="1" x14ac:dyDescent="0.25">
      <c r="A7" s="68" t="s">
        <v>406</v>
      </c>
      <c r="B7" s="20">
        <f>Calculations!D122</f>
        <v>28.350121204951442</v>
      </c>
      <c r="C7" s="20">
        <f>Calculations!E122</f>
        <v>28.584489282160515</v>
      </c>
      <c r="D7" s="20">
        <f>Calculations!F122</f>
        <v>28.763939849082636</v>
      </c>
      <c r="E7" s="20">
        <f>Calculations!G122</f>
        <v>30.500010006754444</v>
      </c>
      <c r="F7" s="20">
        <f>Calculations!H122</f>
        <v>32.114035508803703</v>
      </c>
      <c r="G7" s="20">
        <f>Calculations!I122</f>
        <v>32.594798673460382</v>
      </c>
      <c r="H7" s="20">
        <f>Calculations!J122</f>
        <v>33.325608862633466</v>
      </c>
      <c r="I7" s="20">
        <f>Calculations!K122</f>
        <v>33.476993357198779</v>
      </c>
      <c r="J7" s="20">
        <f>Calculations!L122</f>
        <v>34.339785361949005</v>
      </c>
      <c r="K7" s="20">
        <f>Calculations!M122</f>
        <v>34.900221780475555</v>
      </c>
      <c r="L7" s="20">
        <f>Calculations!N122</f>
        <v>36.141618904968546</v>
      </c>
      <c r="M7" s="20">
        <f>Calculations!O122</f>
        <v>36.62845473585601</v>
      </c>
      <c r="N7" s="20">
        <f>Calculations!P122</f>
        <v>38.072589860166389</v>
      </c>
      <c r="O7" s="20">
        <f>Calculations!Q122</f>
        <v>38.363067529076012</v>
      </c>
      <c r="P7" s="20">
        <f>Calculations!R122</f>
        <v>39.408563627104414</v>
      </c>
      <c r="Q7" s="20">
        <f>Calculations!S122</f>
        <v>39.384969084654855</v>
      </c>
      <c r="R7" s="20">
        <f>Calculations!T122</f>
        <v>39.2774039722471</v>
      </c>
      <c r="S7" s="20">
        <f>Calculations!U122</f>
        <v>39.773105227049122</v>
      </c>
      <c r="T7" s="20">
        <f>Calculations!V122</f>
        <v>40.210254844047064</v>
      </c>
      <c r="U7" s="20">
        <f>Calculations!W122</f>
        <v>40.578163638306037</v>
      </c>
      <c r="V7" s="20">
        <f>Calculations!X122</f>
        <v>40.708614174713844</v>
      </c>
      <c r="W7" s="20">
        <f>Calculations!Y122</f>
        <v>40.785906047677713</v>
      </c>
      <c r="X7" s="20">
        <f>Calculations!Z122</f>
        <v>40.714885591445636</v>
      </c>
      <c r="Y7" s="20">
        <f>Calculations!AA122</f>
        <v>41.676055427211736</v>
      </c>
      <c r="Z7" s="20">
        <f>Calculations!AB122</f>
        <v>41.792954221612554</v>
      </c>
      <c r="AA7" s="20">
        <f>Calculations!AC122</f>
        <v>42.052544203040881</v>
      </c>
      <c r="AB7" s="20">
        <f>Calculations!AD122</f>
        <v>42.074706074941375</v>
      </c>
      <c r="AC7" s="20">
        <f>Calculations!AE122</f>
        <v>42.010940149044337</v>
      </c>
      <c r="AD7" s="20">
        <f>Calculations!AF122</f>
        <v>42.249977415157929</v>
      </c>
      <c r="AE7" s="20">
        <f>Calculations!AG122</f>
        <v>42.947520963468932</v>
      </c>
      <c r="AF7" s="20">
        <f>Calculations!AH122</f>
        <v>43.583283492925254</v>
      </c>
    </row>
    <row r="8" spans="1:32" ht="14.25" customHeight="1" x14ac:dyDescent="0.25">
      <c r="A8" s="68" t="s">
        <v>407</v>
      </c>
      <c r="B8" s="20">
        <f>Calculations!D123</f>
        <v>8159.7846619576803</v>
      </c>
      <c r="C8" s="20">
        <f>Calculations!E123</f>
        <v>9590.141175369361</v>
      </c>
      <c r="D8" s="20">
        <f>Calculations!F123</f>
        <v>10612.34949398416</v>
      </c>
      <c r="E8" s="20">
        <f>Calculations!G123</f>
        <v>11815.209177927771</v>
      </c>
      <c r="F8" s="20">
        <f>Calculations!H123</f>
        <v>13025.079229262919</v>
      </c>
      <c r="G8" s="20">
        <f>Calculations!I123</f>
        <v>14225.586623489808</v>
      </c>
      <c r="H8" s="20">
        <f>Calculations!J123</f>
        <v>15367.578470353154</v>
      </c>
      <c r="I8" s="20">
        <f>Calculations!K123</f>
        <v>16606.22178150923</v>
      </c>
      <c r="J8" s="20">
        <f>Calculations!L123</f>
        <v>17788.120446661149</v>
      </c>
      <c r="K8" s="20">
        <f>Calculations!M123</f>
        <v>18972.208531123237</v>
      </c>
      <c r="L8" s="20">
        <f>Calculations!N123</f>
        <v>20154.408238974389</v>
      </c>
      <c r="M8" s="20">
        <f>Calculations!O123</f>
        <v>21357.616225708687</v>
      </c>
      <c r="N8" s="20">
        <f>Calculations!P123</f>
        <v>22526.492754947354</v>
      </c>
      <c r="O8" s="20">
        <f>Calculations!Q123</f>
        <v>23724.396160460485</v>
      </c>
      <c r="P8" s="20">
        <f>Calculations!R123</f>
        <v>24910.426103240112</v>
      </c>
      <c r="Q8" s="20">
        <f>Calculations!S123</f>
        <v>26110.851118859642</v>
      </c>
      <c r="R8" s="20">
        <f>Calculations!T123</f>
        <v>27311.56760857979</v>
      </c>
      <c r="S8" s="20">
        <f>Calculations!U123</f>
        <v>28506.140196762302</v>
      </c>
      <c r="T8" s="20">
        <f>Calculations!V123</f>
        <v>29699.709153960721</v>
      </c>
      <c r="U8" s="20">
        <f>Calculations!W123</f>
        <v>30893.778133823842</v>
      </c>
      <c r="V8" s="20">
        <f>Calculations!X123</f>
        <v>32092.111878938096</v>
      </c>
      <c r="W8" s="20">
        <f>Calculations!Y123</f>
        <v>33291.525779275005</v>
      </c>
      <c r="X8" s="20">
        <f>Calculations!Z123</f>
        <v>34493.244037651726</v>
      </c>
      <c r="Y8" s="20">
        <f>Calculations!AA123</f>
        <v>35676.996323786436</v>
      </c>
      <c r="Z8" s="20">
        <f>Calculations!AB123</f>
        <v>36875.284925089451</v>
      </c>
      <c r="AA8" s="20">
        <f>Calculations!AC123</f>
        <v>38070.916609652311</v>
      </c>
      <c r="AB8" s="20">
        <f>Calculations!AD123</f>
        <v>39270.819581921358</v>
      </c>
      <c r="AC8" s="20">
        <f>Calculations!AE123</f>
        <v>40471.753894568101</v>
      </c>
      <c r="AD8" s="20">
        <f>Calculations!AF123</f>
        <v>41667.539281331621</v>
      </c>
      <c r="AE8" s="20">
        <f>Calculations!AG123</f>
        <v>42854.665240547314</v>
      </c>
      <c r="AF8" s="20">
        <f>Calculations!AH123</f>
        <v>44042.750055108721</v>
      </c>
    </row>
    <row r="9" spans="1:32" ht="14.25" customHeight="1" x14ac:dyDescent="0.25">
      <c r="A9" s="68" t="s">
        <v>408</v>
      </c>
      <c r="B9" s="20">
        <f>Calculations!D124</f>
        <v>0</v>
      </c>
      <c r="C9" s="20">
        <f>Calculations!E124</f>
        <v>0</v>
      </c>
      <c r="D9" s="20">
        <f>Calculations!F124</f>
        <v>0</v>
      </c>
      <c r="E9" s="20">
        <f>Calculations!G124</f>
        <v>0</v>
      </c>
      <c r="F9" s="20">
        <f>Calculations!H124</f>
        <v>0</v>
      </c>
      <c r="G9" s="20">
        <f>Calculations!I124</f>
        <v>0</v>
      </c>
      <c r="H9" s="20">
        <f>Calculations!J124</f>
        <v>0</v>
      </c>
      <c r="I9" s="20">
        <f>Calculations!K124</f>
        <v>0</v>
      </c>
      <c r="J9" s="20">
        <f>Calculations!L124</f>
        <v>0</v>
      </c>
      <c r="K9" s="20">
        <f>Calculations!M124</f>
        <v>0</v>
      </c>
      <c r="L9" s="20">
        <f>Calculations!N124</f>
        <v>0</v>
      </c>
      <c r="M9" s="20">
        <f>Calculations!O124</f>
        <v>0</v>
      </c>
      <c r="N9" s="20">
        <f>Calculations!P124</f>
        <v>0</v>
      </c>
      <c r="O9" s="20">
        <f>Calculations!Q124</f>
        <v>0</v>
      </c>
      <c r="P9" s="20">
        <f>Calculations!R124</f>
        <v>0</v>
      </c>
      <c r="Q9" s="20">
        <f>Calculations!S124</f>
        <v>0</v>
      </c>
      <c r="R9" s="20">
        <f>Calculations!T124</f>
        <v>0</v>
      </c>
      <c r="S9" s="20">
        <f>Calculations!U124</f>
        <v>0</v>
      </c>
      <c r="T9" s="20">
        <f>Calculations!V124</f>
        <v>0</v>
      </c>
      <c r="U9" s="20">
        <f>Calculations!W124</f>
        <v>0</v>
      </c>
      <c r="V9" s="20">
        <f>Calculations!X124</f>
        <v>0</v>
      </c>
      <c r="W9" s="20">
        <f>Calculations!Y124</f>
        <v>0</v>
      </c>
      <c r="X9" s="20">
        <f>Calculations!Z124</f>
        <v>0</v>
      </c>
      <c r="Y9" s="20">
        <f>Calculations!AA124</f>
        <v>0</v>
      </c>
      <c r="Z9" s="20">
        <f>Calculations!AB124</f>
        <v>0</v>
      </c>
      <c r="AA9" s="20">
        <f>Calculations!AC124</f>
        <v>0</v>
      </c>
      <c r="AB9" s="20">
        <f>Calculations!AD124</f>
        <v>0</v>
      </c>
      <c r="AC9" s="20">
        <f>Calculations!AE124</f>
        <v>0</v>
      </c>
      <c r="AD9" s="20">
        <f>Calculations!AF124</f>
        <v>0</v>
      </c>
      <c r="AE9" s="20">
        <f>Calculations!AG124</f>
        <v>0</v>
      </c>
      <c r="AF9" s="20">
        <f>Calculations!AH124</f>
        <v>0</v>
      </c>
    </row>
    <row r="10" spans="1:32" ht="14.25" customHeight="1" x14ac:dyDescent="0.25">
      <c r="A10" s="68" t="s">
        <v>409</v>
      </c>
      <c r="B10" s="20">
        <f>Calculations!D125</f>
        <v>0</v>
      </c>
      <c r="C10" s="20">
        <f>Calculations!E125</f>
        <v>0</v>
      </c>
      <c r="D10" s="20">
        <f>Calculations!F125</f>
        <v>0</v>
      </c>
      <c r="E10" s="20">
        <f>Calculations!G125</f>
        <v>0</v>
      </c>
      <c r="F10" s="20">
        <f>Calculations!H125</f>
        <v>0</v>
      </c>
      <c r="G10" s="20">
        <f>Calculations!I125</f>
        <v>0</v>
      </c>
      <c r="H10" s="20">
        <f>Calculations!J125</f>
        <v>0</v>
      </c>
      <c r="I10" s="20">
        <f>Calculations!K125</f>
        <v>0</v>
      </c>
      <c r="J10" s="20">
        <f>Calculations!L125</f>
        <v>0</v>
      </c>
      <c r="K10" s="20">
        <f>Calculations!M125</f>
        <v>0</v>
      </c>
      <c r="L10" s="20">
        <f>Calculations!N125</f>
        <v>0</v>
      </c>
      <c r="M10" s="20">
        <f>Calculations!O125</f>
        <v>0</v>
      </c>
      <c r="N10" s="20">
        <f>Calculations!P125</f>
        <v>0</v>
      </c>
      <c r="O10" s="20">
        <f>Calculations!Q125</f>
        <v>0</v>
      </c>
      <c r="P10" s="20">
        <f>Calculations!R125</f>
        <v>0</v>
      </c>
      <c r="Q10" s="20">
        <f>Calculations!S125</f>
        <v>0</v>
      </c>
      <c r="R10" s="20">
        <f>Calculations!T125</f>
        <v>0</v>
      </c>
      <c r="S10" s="20">
        <f>Calculations!U125</f>
        <v>0</v>
      </c>
      <c r="T10" s="20">
        <f>Calculations!V125</f>
        <v>0</v>
      </c>
      <c r="U10" s="20">
        <f>Calculations!W125</f>
        <v>0</v>
      </c>
      <c r="V10" s="20">
        <f>Calculations!X125</f>
        <v>0</v>
      </c>
      <c r="W10" s="20">
        <f>Calculations!Y125</f>
        <v>0</v>
      </c>
      <c r="X10" s="20">
        <f>Calculations!Z125</f>
        <v>0</v>
      </c>
      <c r="Y10" s="20">
        <f>Calculations!AA125</f>
        <v>0</v>
      </c>
      <c r="Z10" s="20">
        <f>Calculations!AB125</f>
        <v>0</v>
      </c>
      <c r="AA10" s="20">
        <f>Calculations!AC125</f>
        <v>0</v>
      </c>
      <c r="AB10" s="20">
        <f>Calculations!AD125</f>
        <v>0</v>
      </c>
      <c r="AC10" s="20">
        <f>Calculations!AE125</f>
        <v>0</v>
      </c>
      <c r="AD10" s="20">
        <f>Calculations!AF125</f>
        <v>0</v>
      </c>
      <c r="AE10" s="20">
        <f>Calculations!AG125</f>
        <v>0</v>
      </c>
      <c r="AF10" s="20">
        <f>Calculations!AH125</f>
        <v>0</v>
      </c>
    </row>
    <row r="11" spans="1:32" ht="14.25" customHeight="1" x14ac:dyDescent="0.25">
      <c r="A11" s="68" t="s">
        <v>410</v>
      </c>
      <c r="B11" s="20">
        <f>Calculations!D126</f>
        <v>0</v>
      </c>
      <c r="C11" s="20">
        <f>Calculations!E126</f>
        <v>0</v>
      </c>
      <c r="D11" s="20">
        <f>Calculations!F126</f>
        <v>0</v>
      </c>
      <c r="E11" s="20">
        <f>Calculations!G126</f>
        <v>0</v>
      </c>
      <c r="F11" s="20">
        <f>Calculations!H126</f>
        <v>0</v>
      </c>
      <c r="G11" s="20">
        <f>Calculations!I126</f>
        <v>0</v>
      </c>
      <c r="H11" s="20">
        <f>Calculations!J126</f>
        <v>0</v>
      </c>
      <c r="I11" s="20">
        <f>Calculations!K126</f>
        <v>0</v>
      </c>
      <c r="J11" s="20">
        <f>Calculations!L126</f>
        <v>0</v>
      </c>
      <c r="K11" s="20">
        <f>Calculations!M126</f>
        <v>0</v>
      </c>
      <c r="L11" s="20">
        <f>Calculations!N126</f>
        <v>0</v>
      </c>
      <c r="M11" s="20">
        <f>Calculations!O126</f>
        <v>0</v>
      </c>
      <c r="N11" s="20">
        <f>Calculations!P126</f>
        <v>0</v>
      </c>
      <c r="O11" s="20">
        <f>Calculations!Q126</f>
        <v>0</v>
      </c>
      <c r="P11" s="20">
        <f>Calculations!R126</f>
        <v>0</v>
      </c>
      <c r="Q11" s="20">
        <f>Calculations!S126</f>
        <v>0</v>
      </c>
      <c r="R11" s="20">
        <f>Calculations!T126</f>
        <v>0</v>
      </c>
      <c r="S11" s="20">
        <f>Calculations!U126</f>
        <v>0</v>
      </c>
      <c r="T11" s="20">
        <f>Calculations!V126</f>
        <v>0</v>
      </c>
      <c r="U11" s="20">
        <f>Calculations!W126</f>
        <v>0</v>
      </c>
      <c r="V11" s="20">
        <f>Calculations!X126</f>
        <v>0</v>
      </c>
      <c r="W11" s="20">
        <f>Calculations!Y126</f>
        <v>0</v>
      </c>
      <c r="X11" s="20">
        <f>Calculations!Z126</f>
        <v>0</v>
      </c>
      <c r="Y11" s="20">
        <f>Calculations!AA126</f>
        <v>0</v>
      </c>
      <c r="Z11" s="20">
        <f>Calculations!AB126</f>
        <v>0</v>
      </c>
      <c r="AA11" s="20">
        <f>Calculations!AC126</f>
        <v>0</v>
      </c>
      <c r="AB11" s="20">
        <f>Calculations!AD126</f>
        <v>0</v>
      </c>
      <c r="AC11" s="20">
        <f>Calculations!AE126</f>
        <v>0</v>
      </c>
      <c r="AD11" s="20">
        <f>Calculations!AF126</f>
        <v>0</v>
      </c>
      <c r="AE11" s="20">
        <f>Calculations!AG126</f>
        <v>0</v>
      </c>
      <c r="AF11" s="20">
        <f>Calculations!AH126</f>
        <v>0</v>
      </c>
    </row>
    <row r="12" spans="1:32" ht="14.25" customHeight="1" x14ac:dyDescent="0.25">
      <c r="A12" s="68" t="s">
        <v>411</v>
      </c>
      <c r="B12" s="20">
        <f>Calculations!D127</f>
        <v>0.14227603320810533</v>
      </c>
      <c r="C12" s="20">
        <f>Calculations!E127</f>
        <v>0.14253313340210005</v>
      </c>
      <c r="D12" s="20">
        <f>Calculations!F127</f>
        <v>0.1433886299906475</v>
      </c>
      <c r="E12" s="20">
        <f>Calculations!G127</f>
        <v>0.15204296325591979</v>
      </c>
      <c r="F12" s="20">
        <f>Calculations!H127</f>
        <v>0.15987828731552134</v>
      </c>
      <c r="G12" s="20">
        <f>Calculations!I127</f>
        <v>0.1618175447286285</v>
      </c>
      <c r="H12" s="20">
        <f>Calculations!J127</f>
        <v>0.16535633476947628</v>
      </c>
      <c r="I12" s="20">
        <f>Calculations!K127</f>
        <v>0.16557408322739689</v>
      </c>
      <c r="J12" s="20">
        <f>Calculations!L127</f>
        <v>0.16974789544333221</v>
      </c>
      <c r="K12" s="20">
        <f>Calculations!M127</f>
        <v>0.17242577801747672</v>
      </c>
      <c r="L12" s="20">
        <f>Calculations!N127</f>
        <v>0.17852004811608882</v>
      </c>
      <c r="M12" s="20">
        <f>Calculations!O127</f>
        <v>0.18072985105121611</v>
      </c>
      <c r="N12" s="20">
        <f>Calculations!P127</f>
        <v>0.18785541307114348</v>
      </c>
      <c r="O12" s="20">
        <f>Calculations!Q127</f>
        <v>0.18830103212823759</v>
      </c>
      <c r="P12" s="20">
        <f>Calculations!R127</f>
        <v>0.19333838383269336</v>
      </c>
      <c r="Q12" s="20">
        <f>Calculations!S127</f>
        <v>0.19303961904702488</v>
      </c>
      <c r="R12" s="20">
        <f>Calculations!T127</f>
        <v>0.1925124045079627</v>
      </c>
      <c r="S12" s="20">
        <f>Calculations!U127</f>
        <v>0.19494201112216206</v>
      </c>
      <c r="T12" s="20">
        <f>Calculations!V127</f>
        <v>0.19700146124853224</v>
      </c>
      <c r="U12" s="20">
        <f>Calculations!W127</f>
        <v>0.1988039509456582</v>
      </c>
      <c r="V12" s="20">
        <f>Calculations!X127</f>
        <v>0.19939740916110796</v>
      </c>
      <c r="W12" s="20">
        <f>Calculations!Y127</f>
        <v>0.19967136120378212</v>
      </c>
      <c r="X12" s="20">
        <f>Calculations!Z127</f>
        <v>0.19885275693936325</v>
      </c>
      <c r="Y12" s="20">
        <f>Calculations!AA127</f>
        <v>0.20354714006122571</v>
      </c>
      <c r="Z12" s="20">
        <f>Calculations!AB127</f>
        <v>0.20392743639764241</v>
      </c>
      <c r="AA12" s="20">
        <f>Calculations!AC127</f>
        <v>0.205194097738367</v>
      </c>
      <c r="AB12" s="20">
        <f>Calculations!AD127</f>
        <v>0.20528927000050201</v>
      </c>
      <c r="AC12" s="20">
        <f>Calculations!AE127</f>
        <v>0.20485861337303488</v>
      </c>
      <c r="AD12" s="20">
        <f>Calculations!AF127</f>
        <v>0.20602423458281455</v>
      </c>
      <c r="AE12" s="20">
        <f>Calculations!AG127</f>
        <v>0.20942567724435304</v>
      </c>
      <c r="AF12" s="20">
        <f>Calculations!AH127</f>
        <v>0.21252585614434646</v>
      </c>
    </row>
    <row r="13" spans="1:32" ht="14.25" customHeight="1" x14ac:dyDescent="0.25">
      <c r="A13" s="68" t="s">
        <v>412</v>
      </c>
      <c r="B13" s="20">
        <f>Calculations!D128</f>
        <v>0</v>
      </c>
      <c r="C13" s="20">
        <f>Calculations!E128</f>
        <v>0</v>
      </c>
      <c r="D13" s="20">
        <f>Calculations!F128</f>
        <v>0</v>
      </c>
      <c r="E13" s="20">
        <f>Calculations!G128</f>
        <v>0</v>
      </c>
      <c r="F13" s="20">
        <f>Calculations!H128</f>
        <v>0</v>
      </c>
      <c r="G13" s="20">
        <f>Calculations!I128</f>
        <v>0</v>
      </c>
      <c r="H13" s="20">
        <f>Calculations!J128</f>
        <v>0</v>
      </c>
      <c r="I13" s="20">
        <f>Calculations!K128</f>
        <v>0</v>
      </c>
      <c r="J13" s="20">
        <f>Calculations!L128</f>
        <v>0</v>
      </c>
      <c r="K13" s="20">
        <f>Calculations!M128</f>
        <v>0</v>
      </c>
      <c r="L13" s="20">
        <f>Calculations!N128</f>
        <v>0</v>
      </c>
      <c r="M13" s="20">
        <f>Calculations!O128</f>
        <v>0</v>
      </c>
      <c r="N13" s="20">
        <f>Calculations!P128</f>
        <v>0</v>
      </c>
      <c r="O13" s="20">
        <f>Calculations!Q128</f>
        <v>0</v>
      </c>
      <c r="P13" s="20">
        <f>Calculations!R128</f>
        <v>0</v>
      </c>
      <c r="Q13" s="20">
        <f>Calculations!S128</f>
        <v>0</v>
      </c>
      <c r="R13" s="20">
        <f>Calculations!T128</f>
        <v>0</v>
      </c>
      <c r="S13" s="20">
        <f>Calculations!U128</f>
        <v>0</v>
      </c>
      <c r="T13" s="20">
        <f>Calculations!V128</f>
        <v>0</v>
      </c>
      <c r="U13" s="20">
        <f>Calculations!W128</f>
        <v>0</v>
      </c>
      <c r="V13" s="20">
        <f>Calculations!X128</f>
        <v>0</v>
      </c>
      <c r="W13" s="20">
        <f>Calculations!Y128</f>
        <v>0</v>
      </c>
      <c r="X13" s="20">
        <f>Calculations!Z128</f>
        <v>0</v>
      </c>
      <c r="Y13" s="20">
        <f>Calculations!AA128</f>
        <v>0</v>
      </c>
      <c r="Z13" s="20">
        <f>Calculations!AB128</f>
        <v>0</v>
      </c>
      <c r="AA13" s="20">
        <f>Calculations!AC128</f>
        <v>0</v>
      </c>
      <c r="AB13" s="20">
        <f>Calculations!AD128</f>
        <v>0</v>
      </c>
      <c r="AC13" s="20">
        <f>Calculations!AE128</f>
        <v>0</v>
      </c>
      <c r="AD13" s="20">
        <f>Calculations!AF128</f>
        <v>0</v>
      </c>
      <c r="AE13" s="20">
        <f>Calculations!AG128</f>
        <v>0</v>
      </c>
      <c r="AF13" s="20">
        <f>Calculations!AH128</f>
        <v>0</v>
      </c>
    </row>
    <row r="14" spans="1:32" ht="14.25" customHeight="1" x14ac:dyDescent="0.25">
      <c r="A14" s="68" t="s">
        <v>413</v>
      </c>
      <c r="B14" s="20">
        <f>Calculations!D129</f>
        <v>0</v>
      </c>
      <c r="C14" s="20">
        <f>Calculations!E129</f>
        <v>0</v>
      </c>
      <c r="D14" s="20">
        <f>Calculations!F129</f>
        <v>0</v>
      </c>
      <c r="E14" s="20">
        <f>Calculations!G129</f>
        <v>0</v>
      </c>
      <c r="F14" s="20">
        <f>Calculations!H129</f>
        <v>0</v>
      </c>
      <c r="G14" s="20">
        <f>Calculations!I129</f>
        <v>0</v>
      </c>
      <c r="H14" s="20">
        <f>Calculations!J129</f>
        <v>0</v>
      </c>
      <c r="I14" s="20">
        <f>Calculations!K129</f>
        <v>0</v>
      </c>
      <c r="J14" s="20">
        <f>Calculations!L129</f>
        <v>0</v>
      </c>
      <c r="K14" s="20">
        <f>Calculations!M129</f>
        <v>0</v>
      </c>
      <c r="L14" s="20">
        <f>Calculations!N129</f>
        <v>0</v>
      </c>
      <c r="M14" s="20">
        <f>Calculations!O129</f>
        <v>0</v>
      </c>
      <c r="N14" s="20">
        <f>Calculations!P129</f>
        <v>0</v>
      </c>
      <c r="O14" s="20">
        <f>Calculations!Q129</f>
        <v>0</v>
      </c>
      <c r="P14" s="20">
        <f>Calculations!R129</f>
        <v>0</v>
      </c>
      <c r="Q14" s="20">
        <f>Calculations!S129</f>
        <v>0</v>
      </c>
      <c r="R14" s="20">
        <f>Calculations!T129</f>
        <v>0</v>
      </c>
      <c r="S14" s="20">
        <f>Calculations!U129</f>
        <v>0</v>
      </c>
      <c r="T14" s="20">
        <f>Calculations!V129</f>
        <v>0</v>
      </c>
      <c r="U14" s="20">
        <f>Calculations!W129</f>
        <v>0</v>
      </c>
      <c r="V14" s="20">
        <f>Calculations!X129</f>
        <v>0</v>
      </c>
      <c r="W14" s="20">
        <f>Calculations!Y129</f>
        <v>0</v>
      </c>
      <c r="X14" s="20">
        <f>Calculations!Z129</f>
        <v>0</v>
      </c>
      <c r="Y14" s="20">
        <f>Calculations!AA129</f>
        <v>0</v>
      </c>
      <c r="Z14" s="20">
        <f>Calculations!AB129</f>
        <v>0</v>
      </c>
      <c r="AA14" s="20">
        <f>Calculations!AC129</f>
        <v>0</v>
      </c>
      <c r="AB14" s="20">
        <f>Calculations!AD129</f>
        <v>0</v>
      </c>
      <c r="AC14" s="20">
        <f>Calculations!AE129</f>
        <v>0</v>
      </c>
      <c r="AD14" s="20">
        <f>Calculations!AF129</f>
        <v>0</v>
      </c>
      <c r="AE14" s="20">
        <f>Calculations!AG129</f>
        <v>0</v>
      </c>
      <c r="AF14" s="20">
        <f>Calculations!AH129</f>
        <v>0</v>
      </c>
    </row>
    <row r="15" spans="1:32" ht="14.25" customHeight="1" x14ac:dyDescent="0.25">
      <c r="A15" s="68" t="s">
        <v>414</v>
      </c>
      <c r="B15" s="20">
        <f>Calculations!D130</f>
        <v>0</v>
      </c>
      <c r="C15" s="20">
        <f>Calculations!E130</f>
        <v>0</v>
      </c>
      <c r="D15" s="20">
        <f>Calculations!F130</f>
        <v>0</v>
      </c>
      <c r="E15" s="20">
        <f>Calculations!G130</f>
        <v>0</v>
      </c>
      <c r="F15" s="20">
        <f>Calculations!H130</f>
        <v>0</v>
      </c>
      <c r="G15" s="20">
        <f>Calculations!I130</f>
        <v>0</v>
      </c>
      <c r="H15" s="20">
        <f>Calculations!J130</f>
        <v>0</v>
      </c>
      <c r="I15" s="20">
        <f>Calculations!K130</f>
        <v>0</v>
      </c>
      <c r="J15" s="20">
        <f>Calculations!L130</f>
        <v>0</v>
      </c>
      <c r="K15" s="20">
        <f>Calculations!M130</f>
        <v>0</v>
      </c>
      <c r="L15" s="20">
        <f>Calculations!N130</f>
        <v>0</v>
      </c>
      <c r="M15" s="20">
        <f>Calculations!O130</f>
        <v>0</v>
      </c>
      <c r="N15" s="20">
        <f>Calculations!P130</f>
        <v>0</v>
      </c>
      <c r="O15" s="20">
        <f>Calculations!Q130</f>
        <v>0</v>
      </c>
      <c r="P15" s="20">
        <f>Calculations!R130</f>
        <v>0</v>
      </c>
      <c r="Q15" s="20">
        <f>Calculations!S130</f>
        <v>0</v>
      </c>
      <c r="R15" s="20">
        <f>Calculations!T130</f>
        <v>0</v>
      </c>
      <c r="S15" s="20">
        <f>Calculations!U130</f>
        <v>0</v>
      </c>
      <c r="T15" s="20">
        <f>Calculations!V130</f>
        <v>0</v>
      </c>
      <c r="U15" s="20">
        <f>Calculations!W130</f>
        <v>0</v>
      </c>
      <c r="V15" s="20">
        <f>Calculations!X130</f>
        <v>0</v>
      </c>
      <c r="W15" s="20">
        <f>Calculations!Y130</f>
        <v>0</v>
      </c>
      <c r="X15" s="20">
        <f>Calculations!Z130</f>
        <v>0</v>
      </c>
      <c r="Y15" s="20">
        <f>Calculations!AA130</f>
        <v>0</v>
      </c>
      <c r="Z15" s="20">
        <f>Calculations!AB130</f>
        <v>0</v>
      </c>
      <c r="AA15" s="20">
        <f>Calculations!AC130</f>
        <v>0</v>
      </c>
      <c r="AB15" s="20">
        <f>Calculations!AD130</f>
        <v>0</v>
      </c>
      <c r="AC15" s="20">
        <f>Calculations!AE130</f>
        <v>0</v>
      </c>
      <c r="AD15" s="20">
        <f>Calculations!AF130</f>
        <v>0</v>
      </c>
      <c r="AE15" s="20">
        <f>Calculations!AG130</f>
        <v>0</v>
      </c>
      <c r="AF15" s="20">
        <f>Calculations!AH130</f>
        <v>0</v>
      </c>
    </row>
    <row r="16" spans="1:32" ht="14.25" customHeight="1" x14ac:dyDescent="0.25">
      <c r="A16" s="68" t="s">
        <v>415</v>
      </c>
      <c r="B16" s="20">
        <f>Calculations!D131</f>
        <v>0</v>
      </c>
      <c r="C16" s="20">
        <f>Calculations!E131</f>
        <v>0</v>
      </c>
      <c r="D16" s="20">
        <f>Calculations!F131</f>
        <v>0</v>
      </c>
      <c r="E16" s="20">
        <f>Calculations!G131</f>
        <v>0</v>
      </c>
      <c r="F16" s="20">
        <f>Calculations!H131</f>
        <v>0</v>
      </c>
      <c r="G16" s="20">
        <f>Calculations!I131</f>
        <v>0</v>
      </c>
      <c r="H16" s="20">
        <f>Calculations!J131</f>
        <v>0</v>
      </c>
      <c r="I16" s="20">
        <f>Calculations!K131</f>
        <v>0</v>
      </c>
      <c r="J16" s="20">
        <f>Calculations!L131</f>
        <v>0</v>
      </c>
      <c r="K16" s="20">
        <f>Calculations!M131</f>
        <v>0</v>
      </c>
      <c r="L16" s="20">
        <f>Calculations!N131</f>
        <v>0</v>
      </c>
      <c r="M16" s="20">
        <f>Calculations!O131</f>
        <v>0</v>
      </c>
      <c r="N16" s="20">
        <f>Calculations!P131</f>
        <v>0</v>
      </c>
      <c r="O16" s="20">
        <f>Calculations!Q131</f>
        <v>0</v>
      </c>
      <c r="P16" s="20">
        <f>Calculations!R131</f>
        <v>0</v>
      </c>
      <c r="Q16" s="20">
        <f>Calculations!S131</f>
        <v>0</v>
      </c>
      <c r="R16" s="20">
        <f>Calculations!T131</f>
        <v>0</v>
      </c>
      <c r="S16" s="20">
        <f>Calculations!U131</f>
        <v>0</v>
      </c>
      <c r="T16" s="20">
        <f>Calculations!V131</f>
        <v>0</v>
      </c>
      <c r="U16" s="20">
        <f>Calculations!W131</f>
        <v>0</v>
      </c>
      <c r="V16" s="20">
        <f>Calculations!X131</f>
        <v>0</v>
      </c>
      <c r="W16" s="20">
        <f>Calculations!Y131</f>
        <v>0</v>
      </c>
      <c r="X16" s="20">
        <f>Calculations!Z131</f>
        <v>0</v>
      </c>
      <c r="Y16" s="20">
        <f>Calculations!AA131</f>
        <v>0</v>
      </c>
      <c r="Z16" s="20">
        <f>Calculations!AB131</f>
        <v>0</v>
      </c>
      <c r="AA16" s="20">
        <f>Calculations!AC131</f>
        <v>0</v>
      </c>
      <c r="AB16" s="20">
        <f>Calculations!AD131</f>
        <v>0</v>
      </c>
      <c r="AC16" s="20">
        <f>Calculations!AE131</f>
        <v>0</v>
      </c>
      <c r="AD16" s="20">
        <f>Calculations!AF131</f>
        <v>0</v>
      </c>
      <c r="AE16" s="20">
        <f>Calculations!AG131</f>
        <v>0</v>
      </c>
      <c r="AF16" s="20">
        <f>Calculations!AH131</f>
        <v>0</v>
      </c>
    </row>
    <row r="17" spans="1:32" ht="14.25" customHeight="1" x14ac:dyDescent="0.25">
      <c r="A17" s="68" t="s">
        <v>416</v>
      </c>
      <c r="B17" s="20">
        <f>Calculations!D132</f>
        <v>0</v>
      </c>
      <c r="C17" s="20">
        <f>Calculations!E132</f>
        <v>0</v>
      </c>
      <c r="D17" s="20">
        <f>Calculations!F132</f>
        <v>0</v>
      </c>
      <c r="E17" s="20">
        <f>Calculations!G132</f>
        <v>0</v>
      </c>
      <c r="F17" s="20">
        <f>Calculations!H132</f>
        <v>0</v>
      </c>
      <c r="G17" s="20">
        <f>Calculations!I132</f>
        <v>0</v>
      </c>
      <c r="H17" s="20">
        <f>Calculations!J132</f>
        <v>0</v>
      </c>
      <c r="I17" s="20">
        <f>Calculations!K132</f>
        <v>0</v>
      </c>
      <c r="J17" s="20">
        <f>Calculations!L132</f>
        <v>0</v>
      </c>
      <c r="K17" s="20">
        <f>Calculations!M132</f>
        <v>0</v>
      </c>
      <c r="L17" s="20">
        <f>Calculations!N132</f>
        <v>0</v>
      </c>
      <c r="M17" s="20">
        <f>Calculations!O132</f>
        <v>0</v>
      </c>
      <c r="N17" s="20">
        <f>Calculations!P132</f>
        <v>0</v>
      </c>
      <c r="O17" s="20">
        <f>Calculations!Q132</f>
        <v>0</v>
      </c>
      <c r="P17" s="20">
        <f>Calculations!R132</f>
        <v>0</v>
      </c>
      <c r="Q17" s="20">
        <f>Calculations!S132</f>
        <v>0</v>
      </c>
      <c r="R17" s="20">
        <f>Calculations!T132</f>
        <v>0</v>
      </c>
      <c r="S17" s="20">
        <f>Calculations!U132</f>
        <v>0</v>
      </c>
      <c r="T17" s="20">
        <f>Calculations!V132</f>
        <v>0</v>
      </c>
      <c r="U17" s="20">
        <f>Calculations!W132</f>
        <v>0</v>
      </c>
      <c r="V17" s="20">
        <f>Calculations!X132</f>
        <v>0</v>
      </c>
      <c r="W17" s="20">
        <f>Calculations!Y132</f>
        <v>0</v>
      </c>
      <c r="X17" s="20">
        <f>Calculations!Z132</f>
        <v>0</v>
      </c>
      <c r="Y17" s="20">
        <f>Calculations!AA132</f>
        <v>0</v>
      </c>
      <c r="Z17" s="20">
        <f>Calculations!AB132</f>
        <v>0</v>
      </c>
      <c r="AA17" s="20">
        <f>Calculations!AC132</f>
        <v>0</v>
      </c>
      <c r="AB17" s="20">
        <f>Calculations!AD132</f>
        <v>0</v>
      </c>
      <c r="AC17" s="20">
        <f>Calculations!AE132</f>
        <v>0</v>
      </c>
      <c r="AD17" s="20">
        <f>Calculations!AF132</f>
        <v>0</v>
      </c>
      <c r="AE17" s="20">
        <f>Calculations!AG132</f>
        <v>0</v>
      </c>
      <c r="AF17" s="20">
        <f>Calculations!AH132</f>
        <v>0</v>
      </c>
    </row>
    <row r="18" spans="1:32" ht="14.25" customHeight="1" x14ac:dyDescent="0.25">
      <c r="A18" s="68" t="s">
        <v>417</v>
      </c>
      <c r="B18" s="20">
        <f>Calculations!D133</f>
        <v>0</v>
      </c>
      <c r="C18" s="20">
        <f>Calculations!E133</f>
        <v>0</v>
      </c>
      <c r="D18" s="20">
        <f>Calculations!F133</f>
        <v>0</v>
      </c>
      <c r="E18" s="20">
        <f>Calculations!G133</f>
        <v>0</v>
      </c>
      <c r="F18" s="20">
        <f>Calculations!H133</f>
        <v>0</v>
      </c>
      <c r="G18" s="20">
        <f>Calculations!I133</f>
        <v>0</v>
      </c>
      <c r="H18" s="20">
        <f>Calculations!J133</f>
        <v>0</v>
      </c>
      <c r="I18" s="20">
        <f>Calculations!K133</f>
        <v>0</v>
      </c>
      <c r="J18" s="20">
        <f>Calculations!L133</f>
        <v>0</v>
      </c>
      <c r="K18" s="20">
        <f>Calculations!M133</f>
        <v>0</v>
      </c>
      <c r="L18" s="20">
        <f>Calculations!N133</f>
        <v>0</v>
      </c>
      <c r="M18" s="20">
        <f>Calculations!O133</f>
        <v>0</v>
      </c>
      <c r="N18" s="20">
        <f>Calculations!P133</f>
        <v>0</v>
      </c>
      <c r="O18" s="20">
        <f>Calculations!Q133</f>
        <v>0</v>
      </c>
      <c r="P18" s="20">
        <f>Calculations!R133</f>
        <v>0</v>
      </c>
      <c r="Q18" s="20">
        <f>Calculations!S133</f>
        <v>0</v>
      </c>
      <c r="R18" s="20">
        <f>Calculations!T133</f>
        <v>0</v>
      </c>
      <c r="S18" s="20">
        <f>Calculations!U133</f>
        <v>0</v>
      </c>
      <c r="T18" s="20">
        <f>Calculations!V133</f>
        <v>0</v>
      </c>
      <c r="U18" s="20">
        <f>Calculations!W133</f>
        <v>0</v>
      </c>
      <c r="V18" s="20">
        <f>Calculations!X133</f>
        <v>0</v>
      </c>
      <c r="W18" s="20">
        <f>Calculations!Y133</f>
        <v>0</v>
      </c>
      <c r="X18" s="20">
        <f>Calculations!Z133</f>
        <v>0</v>
      </c>
      <c r="Y18" s="20">
        <f>Calculations!AA133</f>
        <v>0</v>
      </c>
      <c r="Z18" s="20">
        <f>Calculations!AB133</f>
        <v>0</v>
      </c>
      <c r="AA18" s="20">
        <f>Calculations!AC133</f>
        <v>0</v>
      </c>
      <c r="AB18" s="20">
        <f>Calculations!AD133</f>
        <v>0</v>
      </c>
      <c r="AC18" s="20">
        <f>Calculations!AE133</f>
        <v>0</v>
      </c>
      <c r="AD18" s="20">
        <f>Calculations!AF133</f>
        <v>0</v>
      </c>
      <c r="AE18" s="20">
        <f>Calculations!AG133</f>
        <v>0</v>
      </c>
      <c r="AF18" s="20">
        <f>Calculations!AH133</f>
        <v>0</v>
      </c>
    </row>
    <row r="19" spans="1:32" ht="14.25" customHeight="1" x14ac:dyDescent="0.25">
      <c r="A19" s="68" t="s">
        <v>543</v>
      </c>
      <c r="B19" s="20">
        <f>Calculations!D134</f>
        <v>0</v>
      </c>
      <c r="C19" s="20">
        <f>Calculations!E134</f>
        <v>0</v>
      </c>
      <c r="D19" s="20">
        <f>Calculations!F134</f>
        <v>0</v>
      </c>
      <c r="E19" s="20">
        <f>Calculations!G134</f>
        <v>0</v>
      </c>
      <c r="F19" s="20">
        <f>Calculations!H134</f>
        <v>0</v>
      </c>
      <c r="G19" s="20">
        <f>Calculations!I134</f>
        <v>0</v>
      </c>
      <c r="H19" s="20">
        <f>Calculations!J134</f>
        <v>0</v>
      </c>
      <c r="I19" s="20">
        <f>Calculations!K134</f>
        <v>0</v>
      </c>
      <c r="J19" s="20">
        <f>Calculations!L134</f>
        <v>0</v>
      </c>
      <c r="K19" s="20">
        <f>Calculations!M134</f>
        <v>0</v>
      </c>
      <c r="L19" s="20">
        <f>Calculations!N134</f>
        <v>0</v>
      </c>
      <c r="M19" s="20">
        <f>Calculations!O134</f>
        <v>0</v>
      </c>
      <c r="N19" s="20">
        <f>Calculations!P134</f>
        <v>0</v>
      </c>
      <c r="O19" s="20">
        <f>Calculations!Q134</f>
        <v>0</v>
      </c>
      <c r="P19" s="20">
        <f>Calculations!R134</f>
        <v>0</v>
      </c>
      <c r="Q19" s="20">
        <f>Calculations!S134</f>
        <v>0</v>
      </c>
      <c r="R19" s="20">
        <f>Calculations!T134</f>
        <v>0</v>
      </c>
      <c r="S19" s="20">
        <f>Calculations!U134</f>
        <v>0</v>
      </c>
      <c r="T19" s="20">
        <f>Calculations!V134</f>
        <v>0</v>
      </c>
      <c r="U19" s="20">
        <f>Calculations!W134</f>
        <v>0</v>
      </c>
      <c r="V19" s="20">
        <f>Calculations!X134</f>
        <v>0</v>
      </c>
      <c r="W19" s="20">
        <f>Calculations!Y134</f>
        <v>0</v>
      </c>
      <c r="X19" s="20">
        <f>Calculations!Z134</f>
        <v>0</v>
      </c>
      <c r="Y19" s="20">
        <f>Calculations!AA134</f>
        <v>0</v>
      </c>
      <c r="Z19" s="20">
        <f>Calculations!AB134</f>
        <v>0</v>
      </c>
      <c r="AA19" s="20">
        <f>Calculations!AC134</f>
        <v>0</v>
      </c>
      <c r="AB19" s="20">
        <f>Calculations!AD134</f>
        <v>0</v>
      </c>
      <c r="AC19" s="20">
        <f>Calculations!AE134</f>
        <v>0</v>
      </c>
      <c r="AD19" s="20">
        <f>Calculations!AF134</f>
        <v>0</v>
      </c>
      <c r="AE19" s="20">
        <f>Calculations!AG134</f>
        <v>0</v>
      </c>
      <c r="AF19" s="20">
        <f>Calculations!AH134</f>
        <v>0</v>
      </c>
    </row>
    <row r="20" spans="1:32" ht="14.25" customHeight="1" x14ac:dyDescent="0.25">
      <c r="A20" s="68" t="s">
        <v>544</v>
      </c>
      <c r="B20" s="20">
        <f>Calculations!D135</f>
        <v>0</v>
      </c>
      <c r="C20" s="20">
        <f>Calculations!E135</f>
        <v>0</v>
      </c>
      <c r="D20" s="20">
        <f>Calculations!F135</f>
        <v>0</v>
      </c>
      <c r="E20" s="20">
        <f>Calculations!G135</f>
        <v>0</v>
      </c>
      <c r="F20" s="20">
        <f>Calculations!H135</f>
        <v>0</v>
      </c>
      <c r="G20" s="20">
        <f>Calculations!I135</f>
        <v>0</v>
      </c>
      <c r="H20" s="20">
        <f>Calculations!J135</f>
        <v>0</v>
      </c>
      <c r="I20" s="20">
        <f>Calculations!K135</f>
        <v>0</v>
      </c>
      <c r="J20" s="20">
        <f>Calculations!L135</f>
        <v>0</v>
      </c>
      <c r="K20" s="20">
        <f>Calculations!M135</f>
        <v>0</v>
      </c>
      <c r="L20" s="20">
        <f>Calculations!N135</f>
        <v>0</v>
      </c>
      <c r="M20" s="20">
        <f>Calculations!O135</f>
        <v>0</v>
      </c>
      <c r="N20" s="20">
        <f>Calculations!P135</f>
        <v>0</v>
      </c>
      <c r="O20" s="20">
        <f>Calculations!Q135</f>
        <v>0</v>
      </c>
      <c r="P20" s="20">
        <f>Calculations!R135</f>
        <v>0</v>
      </c>
      <c r="Q20" s="20">
        <f>Calculations!S135</f>
        <v>0</v>
      </c>
      <c r="R20" s="20">
        <f>Calculations!T135</f>
        <v>0</v>
      </c>
      <c r="S20" s="20">
        <f>Calculations!U135</f>
        <v>0</v>
      </c>
      <c r="T20" s="20">
        <f>Calculations!V135</f>
        <v>0</v>
      </c>
      <c r="U20" s="20">
        <f>Calculations!W135</f>
        <v>0</v>
      </c>
      <c r="V20" s="20">
        <f>Calculations!X135</f>
        <v>0</v>
      </c>
      <c r="W20" s="20">
        <f>Calculations!Y135</f>
        <v>0</v>
      </c>
      <c r="X20" s="20">
        <f>Calculations!Z135</f>
        <v>0</v>
      </c>
      <c r="Y20" s="20">
        <f>Calculations!AA135</f>
        <v>0</v>
      </c>
      <c r="Z20" s="20">
        <f>Calculations!AB135</f>
        <v>0</v>
      </c>
      <c r="AA20" s="20">
        <f>Calculations!AC135</f>
        <v>0</v>
      </c>
      <c r="AB20" s="20">
        <f>Calculations!AD135</f>
        <v>0</v>
      </c>
      <c r="AC20" s="20">
        <f>Calculations!AE135</f>
        <v>0</v>
      </c>
      <c r="AD20" s="20">
        <f>Calculations!AF135</f>
        <v>0</v>
      </c>
      <c r="AE20" s="20">
        <f>Calculations!AG135</f>
        <v>0</v>
      </c>
      <c r="AF20" s="20">
        <f>Calculations!AH135</f>
        <v>0</v>
      </c>
    </row>
    <row r="21" spans="1:32" ht="14.25" customHeight="1" x14ac:dyDescent="0.25">
      <c r="A21" s="68" t="s">
        <v>545</v>
      </c>
      <c r="B21" s="20">
        <f>Calculations!D136</f>
        <v>0</v>
      </c>
      <c r="C21" s="20">
        <f>Calculations!E136</f>
        <v>0</v>
      </c>
      <c r="D21" s="20">
        <f>Calculations!F136</f>
        <v>0</v>
      </c>
      <c r="E21" s="20">
        <f>Calculations!G136</f>
        <v>0</v>
      </c>
      <c r="F21" s="20">
        <f>Calculations!H136</f>
        <v>0</v>
      </c>
      <c r="G21" s="20">
        <f>Calculations!I136</f>
        <v>0</v>
      </c>
      <c r="H21" s="20">
        <f>Calculations!J136</f>
        <v>0</v>
      </c>
      <c r="I21" s="20">
        <f>Calculations!K136</f>
        <v>0</v>
      </c>
      <c r="J21" s="20">
        <f>Calculations!L136</f>
        <v>0</v>
      </c>
      <c r="K21" s="20">
        <f>Calculations!M136</f>
        <v>0</v>
      </c>
      <c r="L21" s="20">
        <f>Calculations!N136</f>
        <v>0</v>
      </c>
      <c r="M21" s="20">
        <f>Calculations!O136</f>
        <v>0</v>
      </c>
      <c r="N21" s="20">
        <f>Calculations!P136</f>
        <v>0</v>
      </c>
      <c r="O21" s="20">
        <f>Calculations!Q136</f>
        <v>0</v>
      </c>
      <c r="P21" s="20">
        <f>Calculations!R136</f>
        <v>0</v>
      </c>
      <c r="Q21" s="20">
        <f>Calculations!S136</f>
        <v>0</v>
      </c>
      <c r="R21" s="20">
        <f>Calculations!T136</f>
        <v>0</v>
      </c>
      <c r="S21" s="20">
        <f>Calculations!U136</f>
        <v>0</v>
      </c>
      <c r="T21" s="20">
        <f>Calculations!V136</f>
        <v>0</v>
      </c>
      <c r="U21" s="20">
        <f>Calculations!W136</f>
        <v>0</v>
      </c>
      <c r="V21" s="20">
        <f>Calculations!X136</f>
        <v>0</v>
      </c>
      <c r="W21" s="20">
        <f>Calculations!Y136</f>
        <v>0</v>
      </c>
      <c r="X21" s="20">
        <f>Calculations!Z136</f>
        <v>0</v>
      </c>
      <c r="Y21" s="20">
        <f>Calculations!AA136</f>
        <v>0</v>
      </c>
      <c r="Z21" s="20">
        <f>Calculations!AB136</f>
        <v>0</v>
      </c>
      <c r="AA21" s="20">
        <f>Calculations!AC136</f>
        <v>0</v>
      </c>
      <c r="AB21" s="20">
        <f>Calculations!AD136</f>
        <v>0</v>
      </c>
      <c r="AC21" s="20">
        <f>Calculations!AE136</f>
        <v>0</v>
      </c>
      <c r="AD21" s="20">
        <f>Calculations!AF136</f>
        <v>0</v>
      </c>
      <c r="AE21" s="20">
        <f>Calculations!AG136</f>
        <v>0</v>
      </c>
      <c r="AF21" s="20">
        <f>Calculations!AH136</f>
        <v>0</v>
      </c>
    </row>
    <row r="22" spans="1:32" ht="14.25" customHeight="1" x14ac:dyDescent="0.25">
      <c r="A22" s="68" t="s">
        <v>546</v>
      </c>
      <c r="B22" s="20">
        <f>Calculations!D137</f>
        <v>0</v>
      </c>
      <c r="C22" s="20">
        <f>Calculations!E137</f>
        <v>0</v>
      </c>
      <c r="D22" s="20">
        <f>Calculations!F137</f>
        <v>0</v>
      </c>
      <c r="E22" s="20">
        <f>Calculations!G137</f>
        <v>0</v>
      </c>
      <c r="F22" s="20">
        <f>Calculations!H137</f>
        <v>0</v>
      </c>
      <c r="G22" s="20">
        <f>Calculations!I137</f>
        <v>0</v>
      </c>
      <c r="H22" s="20">
        <f>Calculations!J137</f>
        <v>0</v>
      </c>
      <c r="I22" s="20">
        <f>Calculations!K137</f>
        <v>0</v>
      </c>
      <c r="J22" s="20">
        <f>Calculations!L137</f>
        <v>0</v>
      </c>
      <c r="K22" s="20">
        <f>Calculations!M137</f>
        <v>0</v>
      </c>
      <c r="L22" s="20">
        <f>Calculations!N137</f>
        <v>0</v>
      </c>
      <c r="M22" s="20">
        <f>Calculations!O137</f>
        <v>0</v>
      </c>
      <c r="N22" s="20">
        <f>Calculations!P137</f>
        <v>0</v>
      </c>
      <c r="O22" s="20">
        <f>Calculations!Q137</f>
        <v>0</v>
      </c>
      <c r="P22" s="20">
        <f>Calculations!R137</f>
        <v>0</v>
      </c>
      <c r="Q22" s="20">
        <f>Calculations!S137</f>
        <v>0</v>
      </c>
      <c r="R22" s="20">
        <f>Calculations!T137</f>
        <v>0</v>
      </c>
      <c r="S22" s="20">
        <f>Calculations!U137</f>
        <v>0</v>
      </c>
      <c r="T22" s="20">
        <f>Calculations!V137</f>
        <v>0</v>
      </c>
      <c r="U22" s="20">
        <f>Calculations!W137</f>
        <v>0</v>
      </c>
      <c r="V22" s="20">
        <f>Calculations!X137</f>
        <v>0</v>
      </c>
      <c r="W22" s="20">
        <f>Calculations!Y137</f>
        <v>0</v>
      </c>
      <c r="X22" s="20">
        <f>Calculations!Z137</f>
        <v>0</v>
      </c>
      <c r="Y22" s="20">
        <f>Calculations!AA137</f>
        <v>0</v>
      </c>
      <c r="Z22" s="20">
        <f>Calculations!AB137</f>
        <v>0</v>
      </c>
      <c r="AA22" s="20">
        <f>Calculations!AC137</f>
        <v>0</v>
      </c>
      <c r="AB22" s="20">
        <f>Calculations!AD137</f>
        <v>0</v>
      </c>
      <c r="AC22" s="20">
        <f>Calculations!AE137</f>
        <v>0</v>
      </c>
      <c r="AD22" s="20">
        <f>Calculations!AF137</f>
        <v>0</v>
      </c>
      <c r="AE22" s="20">
        <f>Calculations!AG137</f>
        <v>0</v>
      </c>
      <c r="AF22" s="20">
        <f>Calculations!AH137</f>
        <v>0</v>
      </c>
    </row>
    <row r="23" spans="1:32" ht="14.25" customHeight="1" x14ac:dyDescent="0.25">
      <c r="A23" s="68" t="s">
        <v>547</v>
      </c>
      <c r="B23" s="20">
        <f>Calculations!D138</f>
        <v>0</v>
      </c>
      <c r="C23" s="20">
        <f>Calculations!E138</f>
        <v>0</v>
      </c>
      <c r="D23" s="20">
        <f>Calculations!F138</f>
        <v>0</v>
      </c>
      <c r="E23" s="20">
        <f>Calculations!G138</f>
        <v>0</v>
      </c>
      <c r="F23" s="20">
        <f>Calculations!H138</f>
        <v>0</v>
      </c>
      <c r="G23" s="20">
        <f>Calculations!I138</f>
        <v>0</v>
      </c>
      <c r="H23" s="20">
        <f>Calculations!J138</f>
        <v>0</v>
      </c>
      <c r="I23" s="20">
        <f>Calculations!K138</f>
        <v>0</v>
      </c>
      <c r="J23" s="20">
        <f>Calculations!L138</f>
        <v>0</v>
      </c>
      <c r="K23" s="20">
        <f>Calculations!M138</f>
        <v>0</v>
      </c>
      <c r="L23" s="20">
        <f>Calculations!N138</f>
        <v>0</v>
      </c>
      <c r="M23" s="20">
        <f>Calculations!O138</f>
        <v>0</v>
      </c>
      <c r="N23" s="20">
        <f>Calculations!P138</f>
        <v>0</v>
      </c>
      <c r="O23" s="20">
        <f>Calculations!Q138</f>
        <v>0</v>
      </c>
      <c r="P23" s="20">
        <f>Calculations!R138</f>
        <v>0</v>
      </c>
      <c r="Q23" s="20">
        <f>Calculations!S138</f>
        <v>0</v>
      </c>
      <c r="R23" s="20">
        <f>Calculations!T138</f>
        <v>0</v>
      </c>
      <c r="S23" s="20">
        <f>Calculations!U138</f>
        <v>0</v>
      </c>
      <c r="T23" s="20">
        <f>Calculations!V138</f>
        <v>0</v>
      </c>
      <c r="U23" s="20">
        <f>Calculations!W138</f>
        <v>0</v>
      </c>
      <c r="V23" s="20">
        <f>Calculations!X138</f>
        <v>0</v>
      </c>
      <c r="W23" s="20">
        <f>Calculations!Y138</f>
        <v>0</v>
      </c>
      <c r="X23" s="20">
        <f>Calculations!Z138</f>
        <v>0</v>
      </c>
      <c r="Y23" s="20">
        <f>Calculations!AA138</f>
        <v>0</v>
      </c>
      <c r="Z23" s="20">
        <f>Calculations!AB138</f>
        <v>0</v>
      </c>
      <c r="AA23" s="20">
        <f>Calculations!AC138</f>
        <v>0</v>
      </c>
      <c r="AB23" s="20">
        <f>Calculations!AD138</f>
        <v>0</v>
      </c>
      <c r="AC23" s="20">
        <f>Calculations!AE138</f>
        <v>0</v>
      </c>
      <c r="AD23" s="20">
        <f>Calculations!AF138</f>
        <v>0</v>
      </c>
      <c r="AE23" s="20">
        <f>Calculations!AG138</f>
        <v>0</v>
      </c>
      <c r="AF23" s="20">
        <f>Calculations!AH138</f>
        <v>0</v>
      </c>
    </row>
    <row r="24" spans="1:32" ht="14.25" customHeight="1" x14ac:dyDescent="0.25">
      <c r="A24" s="68" t="s">
        <v>548</v>
      </c>
      <c r="B24" s="20">
        <f>Calculations!D139</f>
        <v>0</v>
      </c>
      <c r="C24" s="20">
        <f>Calculations!E139</f>
        <v>0</v>
      </c>
      <c r="D24" s="20">
        <f>Calculations!F139</f>
        <v>0</v>
      </c>
      <c r="E24" s="20">
        <f>Calculations!G139</f>
        <v>0</v>
      </c>
      <c r="F24" s="20">
        <f>Calculations!H139</f>
        <v>0</v>
      </c>
      <c r="G24" s="20">
        <f>Calculations!I139</f>
        <v>0</v>
      </c>
      <c r="H24" s="20">
        <f>Calculations!J139</f>
        <v>0</v>
      </c>
      <c r="I24" s="20">
        <f>Calculations!K139</f>
        <v>0</v>
      </c>
      <c r="J24" s="20">
        <f>Calculations!L139</f>
        <v>0</v>
      </c>
      <c r="K24" s="20">
        <f>Calculations!M139</f>
        <v>0</v>
      </c>
      <c r="L24" s="20">
        <f>Calculations!N139</f>
        <v>0</v>
      </c>
      <c r="M24" s="20">
        <f>Calculations!O139</f>
        <v>0</v>
      </c>
      <c r="N24" s="20">
        <f>Calculations!P139</f>
        <v>0</v>
      </c>
      <c r="O24" s="20">
        <f>Calculations!Q139</f>
        <v>0</v>
      </c>
      <c r="P24" s="20">
        <f>Calculations!R139</f>
        <v>0</v>
      </c>
      <c r="Q24" s="20">
        <f>Calculations!S139</f>
        <v>0</v>
      </c>
      <c r="R24" s="20">
        <f>Calculations!T139</f>
        <v>0</v>
      </c>
      <c r="S24" s="20">
        <f>Calculations!U139</f>
        <v>0</v>
      </c>
      <c r="T24" s="20">
        <f>Calculations!V139</f>
        <v>0</v>
      </c>
      <c r="U24" s="20">
        <f>Calculations!W139</f>
        <v>0</v>
      </c>
      <c r="V24" s="20">
        <f>Calculations!X139</f>
        <v>0</v>
      </c>
      <c r="W24" s="20">
        <f>Calculations!Y139</f>
        <v>0</v>
      </c>
      <c r="X24" s="20">
        <f>Calculations!Z139</f>
        <v>0</v>
      </c>
      <c r="Y24" s="20">
        <f>Calculations!AA139</f>
        <v>0</v>
      </c>
      <c r="Z24" s="20">
        <f>Calculations!AB139</f>
        <v>0</v>
      </c>
      <c r="AA24" s="20">
        <f>Calculations!AC139</f>
        <v>0</v>
      </c>
      <c r="AB24" s="20">
        <f>Calculations!AD139</f>
        <v>0</v>
      </c>
      <c r="AC24" s="20">
        <f>Calculations!AE139</f>
        <v>0</v>
      </c>
      <c r="AD24" s="20">
        <f>Calculations!AF139</f>
        <v>0</v>
      </c>
      <c r="AE24" s="20">
        <f>Calculations!AG139</f>
        <v>0</v>
      </c>
      <c r="AF24" s="20">
        <f>Calculations!AH139</f>
        <v>0</v>
      </c>
    </row>
    <row r="25" spans="1:32" ht="14.25" customHeight="1" x14ac:dyDescent="0.25">
      <c r="A25" s="68" t="s">
        <v>549</v>
      </c>
      <c r="B25" s="20">
        <f>Calculations!D140</f>
        <v>0</v>
      </c>
      <c r="C25" s="20">
        <f>Calculations!E140</f>
        <v>0</v>
      </c>
      <c r="D25" s="20">
        <f>Calculations!F140</f>
        <v>0</v>
      </c>
      <c r="E25" s="20">
        <f>Calculations!G140</f>
        <v>0</v>
      </c>
      <c r="F25" s="20">
        <f>Calculations!H140</f>
        <v>0</v>
      </c>
      <c r="G25" s="20">
        <f>Calculations!I140</f>
        <v>0</v>
      </c>
      <c r="H25" s="20">
        <f>Calculations!J140</f>
        <v>0</v>
      </c>
      <c r="I25" s="20">
        <f>Calculations!K140</f>
        <v>0</v>
      </c>
      <c r="J25" s="20">
        <f>Calculations!L140</f>
        <v>0</v>
      </c>
      <c r="K25" s="20">
        <f>Calculations!M140</f>
        <v>0</v>
      </c>
      <c r="L25" s="20">
        <f>Calculations!N140</f>
        <v>0</v>
      </c>
      <c r="M25" s="20">
        <f>Calculations!O140</f>
        <v>0</v>
      </c>
      <c r="N25" s="20">
        <f>Calculations!P140</f>
        <v>0</v>
      </c>
      <c r="O25" s="20">
        <f>Calculations!Q140</f>
        <v>0</v>
      </c>
      <c r="P25" s="20">
        <f>Calculations!R140</f>
        <v>0</v>
      </c>
      <c r="Q25" s="20">
        <f>Calculations!S140</f>
        <v>0</v>
      </c>
      <c r="R25" s="20">
        <f>Calculations!T140</f>
        <v>0</v>
      </c>
      <c r="S25" s="20">
        <f>Calculations!U140</f>
        <v>0</v>
      </c>
      <c r="T25" s="20">
        <f>Calculations!V140</f>
        <v>0</v>
      </c>
      <c r="U25" s="20">
        <f>Calculations!W140</f>
        <v>0</v>
      </c>
      <c r="V25" s="20">
        <f>Calculations!X140</f>
        <v>0</v>
      </c>
      <c r="W25" s="20">
        <f>Calculations!Y140</f>
        <v>0</v>
      </c>
      <c r="X25" s="20">
        <f>Calculations!Z140</f>
        <v>0</v>
      </c>
      <c r="Y25" s="20">
        <f>Calculations!AA140</f>
        <v>0</v>
      </c>
      <c r="Z25" s="20">
        <f>Calculations!AB140</f>
        <v>0</v>
      </c>
      <c r="AA25" s="20">
        <f>Calculations!AC140</f>
        <v>0</v>
      </c>
      <c r="AB25" s="20">
        <f>Calculations!AD140</f>
        <v>0</v>
      </c>
      <c r="AC25" s="20">
        <f>Calculations!AE140</f>
        <v>0</v>
      </c>
      <c r="AD25" s="20">
        <f>Calculations!AF140</f>
        <v>0</v>
      </c>
      <c r="AE25" s="20">
        <f>Calculations!AG140</f>
        <v>0</v>
      </c>
      <c r="AF25" s="20">
        <f>Calculations!AH140</f>
        <v>0</v>
      </c>
    </row>
    <row r="26" spans="1:32" ht="14.2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ht="14.2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ht="14.2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ht="14.2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ht="14.2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ht="14.2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ht="14.2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ht="14.2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4.2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ht="14.2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ht="14.2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ht="14.2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ht="14.2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ht="14.2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ht="14.2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ht="14.2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ht="14.2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ht="14.2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ht="14.2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ht="14.2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ht="14.2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ht="14.2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ht="14.2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ht="14.2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ht="14.2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ht="14.2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ht="14.2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ht="14.2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ht="14.2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ht="14.2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ht="14.2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ht="14.2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ht="14.2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ht="14.2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ht="14.2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ht="14.2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ht="14.2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ht="14.2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ht="14.2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ht="14.2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ht="14.2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ht="14.2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ht="14.2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ht="14.2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ht="14.2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ht="14.2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ht="14.2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ht="14.2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ht="14.2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ht="14.2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ht="14.2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ht="14.2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4.2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4.2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ht="14.2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ht="14.2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ht="14.2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ht="14.2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ht="14.2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ht="14.2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4.2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ht="14.2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ht="14.2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ht="14.2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ht="14.2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ht="14.2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ht="14.2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ht="14.2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ht="14.2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ht="14.2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ht="14.2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4.2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ht="14.2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ht="14.2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ht="14.2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ht="14.2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ht="14.2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ht="14.2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ht="14.2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ht="14.2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ht="14.2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ht="14.2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4.2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ht="14.2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ht="14.2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ht="14.2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ht="14.2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ht="14.2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ht="14.2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ht="14.2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ht="14.2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ht="14.2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ht="14.2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4.2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4.2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4.2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4.2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4.2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4.2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4.2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4.2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4.2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4.2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4.2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4.2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4.2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4.2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4.2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4.2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4.2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4.2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4.2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4.2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4.2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4.2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4.2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4.2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4.2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4.2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4.2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4.2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4.2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4.2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4.2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4.2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4.2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4.2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4.2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4.2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4.2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4.2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4.2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4.2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4.2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4.2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4.2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4.2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4.2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4.2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4.2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4.2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4.2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4.2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4.2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4.2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4.2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4.2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4.2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4.2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4.2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4.2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4.2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4.2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4.2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4.2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4.2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4.2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4.2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4.2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4.2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4.2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4.2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4.2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4.2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4.2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4.2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4.2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4.2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4.2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4.2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4.2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4.2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4.2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4.2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4.2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4.2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4.2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4.2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4.2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4.2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4.2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4.2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4.2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4.2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4.2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4.2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4.2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4.2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4.2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4.2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4.2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4.2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4.2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4.2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4.2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4.2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4.2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4.2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4.2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4.2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4.2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4.2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4.2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4.2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4.2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4.2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4.2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4.2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4.2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4.2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4.2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4.2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4.2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4.2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4.2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4.2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4.2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4.2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4.2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4.2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4.2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4.2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4.2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4.2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4.2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4.2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4.2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4.2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4.2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4.2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4.2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4.2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4.2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4.2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4.2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4.2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4.2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4.2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4.2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4.2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4.2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4.2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4.2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4.2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4.2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4.2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4.2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4.2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4.2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4.2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4.2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4.2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4.2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4.2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4.2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4.2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4.2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4.2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4.2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4.2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4.2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4.2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4.2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4.2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4.2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4.2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4.2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4.2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4.2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4.2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4.2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4.2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4.2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4.2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4.2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4.2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4.2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4.2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4.2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4.2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4.2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4.2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4.2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4.2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4.2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4.2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4.2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4.2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4.2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4.2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4.2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4.2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4.2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4.2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4.2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4.2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4.2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4.2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4.2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4.2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4.2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4.2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4.2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4.2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4.2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4.2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4.2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4.2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4.2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4.2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4.2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4.2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4.2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4.2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4.2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4.2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4.2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4.2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4.2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4.2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4.2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4.2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4.2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4.2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4.2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4.2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4.2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4.2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4.2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4.2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4.2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4.2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4.2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4.2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4.2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4.2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4.2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4.2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4.2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4.2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4.2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4.2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4.2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4.2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4.2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4.2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4.2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4.2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4.2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4.2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4.2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4.2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4.2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4.2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4.2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4.2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4.2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4.2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4.2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4.2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4.2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4.2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4.2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4.2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4.2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4.2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4.2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4.2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4.2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4.2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4.2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4.2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4.2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4.2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4.2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4.2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4.2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4.2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4.2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4.2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4.2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4.2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4.2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4.2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4.2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4.2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4.2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4.2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4.2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4.2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4.2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4.2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4.2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4.2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4.2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4.2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4.2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4.2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4.2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4.2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4.2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4.2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4.2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4.2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4.2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4.2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4.2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4.2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4.2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4.2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4.2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4.2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4.2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4.2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4.2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4.2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4.2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4.2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4.2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4.2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4.2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4.2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4.2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4.2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4.2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4.2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4.2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4.2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4.2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4.2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4.2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4.2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4.2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4.2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4.2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4.2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4.2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4.2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4.2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4.2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4.2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4.2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4.2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4.2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4.2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4.2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4.2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4.2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4.2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4.2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4.2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4.2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4.2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4.2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4.2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4.2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4.2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4.2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4.2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4.2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4.2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4.2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4.2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4.2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4.2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4.2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4.2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4.2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4.2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4.2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4.2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4.2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4.2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4.2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4.2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4.2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4.2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4.2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4.2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4.2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4.2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4.2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4.2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4.2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4.2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4.2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4.2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4.2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4.2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4.2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4.2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4.2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4.2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4.2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4.2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4.2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4.2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4.2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4.2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4.2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4.2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4.2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4.2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4.2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4.2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4.2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4.2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4.2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4.2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4.2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4.2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4.2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4.2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4.2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4.2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4.2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4.2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4.2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4.2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4.2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4.2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4.2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4.2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4.2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4.2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4.2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4.2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4.2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4.2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4.2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4.2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4.2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4.2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4.2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4.2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4.2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4.2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4.2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4.2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4.2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4.2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4.2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4.2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4.2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4.2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4.2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4.2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4.2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4.2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4.2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4.2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4.2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4.2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4.2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4.2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4.2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4.2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4.2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4.2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4.2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4.2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4.2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4.2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4.2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4.2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4.2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4.2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4.2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4.2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4.2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4.2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4.2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4.2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4.2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4.2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4.2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4.2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4.2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4.2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4.2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4.2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4.2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4.2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4.2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4.2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4.2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4.2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4.2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4.2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4.2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4.2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4.2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4.2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4.2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4.2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4.2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4.2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4.2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4.2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4.2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4.2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4.2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4.2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4.2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4.2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4.2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4.2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4.2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4.2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4.2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4.2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4.2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4.2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4.2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4.2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4.2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4.2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4.2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4.2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4.2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4.2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4.2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4.2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4.2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4.2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4.2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4.2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4.2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4.2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4.2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4.2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4.2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4.2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4.2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4.2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4.2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4.2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4.2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4.2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4.2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4.2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4.2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4.2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4.2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4.2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4.2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4.2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4.2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4.2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4.2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4.2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4.2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4.2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4.2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4.2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4.2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4.2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4.2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4.2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4.2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4.2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4.2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4.2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4.2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4.2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4.2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4.2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4.2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4.2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4.2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4.2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4.2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4.2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4.2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4.2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4.2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4.2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4.2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4.2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4.2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4.2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4.2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4.2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4.2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4.2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4.2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4.2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4.2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4.2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4.2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4.2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4.2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4.2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4.2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4.2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4.2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4.2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4.2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4.2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4.2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4.2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4.2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4.2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4.2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4.2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4.2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4.2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4.2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4.2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4.2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4.2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4.2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4.2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4.2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4.2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4.2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4.2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4.2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4.2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4.2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4.2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4.2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4.2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4.2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4.2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4.2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4.2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4.2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4.2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4.2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4.2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4.2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4.2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4.2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4.2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4.2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4.2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4.2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4.2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4.2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4.2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4.2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4.2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4.2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4.2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4.2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4.2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4.2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4.2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4.2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4.2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4.2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4.2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4.2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4.2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4.2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4.2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4.2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4.2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4.2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4.2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4.2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4.2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4.2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4.2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4.2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4.2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4.2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4.2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4.2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4.2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4.2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4.2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4.2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4.2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4.2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4.2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4.2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4.2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4.2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4.2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4.2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4.2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4.2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4.2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4.2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4.2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4.2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4.2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4.2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4.2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4.2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4.2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4.2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4.2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4.2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4.2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4.2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4.2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4.2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4.2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4.2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4.2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4.2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4.2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4.2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4.2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4.2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4.2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4.2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4.2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4.2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4.2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4.2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4.2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4.2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4.2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4.2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4.2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4.2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4.2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4.2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4.2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4.2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4.2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4.2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4.2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4.2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4.2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4.2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4.2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4.2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4.2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4.2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4.2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4.2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4.2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4.2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4.2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4.2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4.2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4.2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4.2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4.2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4.2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4.2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4.2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4.2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4.2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4.2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4.2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4.2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4.2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4.2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4.2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4.2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4.2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4.2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4.2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4.2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4.2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4.2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4.2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4.2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4.2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4.2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4.2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4.2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4.2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4.2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4.2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4.2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4.2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4.2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4.2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4.2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4.2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4.2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4.2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4.2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4.2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4.2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4.2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4.2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4.2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4.2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4.2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4.2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4.2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4.2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4.2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4.2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4.2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4.2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4.2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4.2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4.2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4.2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4.2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4.2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4.2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4.2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4.2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4.2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4.2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4.2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4.2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4.2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4.2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4.2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4.2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4.2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4.2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4.2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4.2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4.2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4.2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4.2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4.2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4.2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4.2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4.2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4.2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4.2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4.2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4.2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4.2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4.2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4.2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4.2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4.2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4.2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4.2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4.2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4.2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4.2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4.2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4.2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4.2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4.2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4.2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4.2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4.2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4.2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4.2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4.2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4.2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4.2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4.2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4.2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4.2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4.2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4.2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4.2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4.2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4.2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4.2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4.2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4.2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4.2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4.2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4.2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4.2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4.2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4.2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4.2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4.2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4.2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4.2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4.2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4.2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4.2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4.2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4.2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4.2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4</vt:i4>
      </vt:variant>
    </vt:vector>
  </HeadingPairs>
  <TitlesOfParts>
    <vt:vector size="20" baseType="lpstr">
      <vt:lpstr>About</vt:lpstr>
      <vt:lpstr>RECS HC2.1</vt:lpstr>
      <vt:lpstr>AEO21 Table 21</vt:lpstr>
      <vt:lpstr>AEO21 Table 22</vt:lpstr>
      <vt:lpstr>AEO22 Table 21</vt:lpstr>
      <vt:lpstr>AEO22 Table 22</vt:lpstr>
      <vt:lpstr>BDESC</vt:lpstr>
      <vt:lpstr>IEPR 2021 Electricity_MidDemand</vt:lpstr>
      <vt:lpstr>DownscaledData BEOfDS</vt:lpstr>
      <vt:lpstr>Calculations</vt:lpstr>
      <vt:lpstr>BDEQ-BEOfDS-urban-residential</vt:lpstr>
      <vt:lpstr>BDEQ-BEOfDS-rural-residential</vt:lpstr>
      <vt:lpstr>BDEQ-BEOfDS-commercial</vt:lpstr>
      <vt:lpstr>BDEQ-BDESC-urban-residential</vt:lpstr>
      <vt:lpstr>BDEQ-BDESC-rural-residential</vt:lpstr>
      <vt:lpstr>BDEQ-BDESC-commercial</vt:lpstr>
      <vt:lpstr>billion_kw_to_MW</vt:lpstr>
      <vt:lpstr>gigwatt_to_megawatt</vt:lpstr>
      <vt:lpstr>Percent_rural</vt:lpstr>
      <vt:lpstr>Percent_Urban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2016-01-26T19:10:58Z</dcterms:created>
  <dcterms:modified xsi:type="dcterms:W3CDTF">2023-09-29T19:48:01Z</dcterms:modified>
</cp:coreProperties>
</file>