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hidePivotFieldList="1" defaultThemeVersion="124226"/>
  <mc:AlternateContent xmlns:mc="http://schemas.openxmlformats.org/markup-compatibility/2006">
    <mc:Choice Requires="x15">
      <x15ac:absPath xmlns:x15ac="http://schemas.microsoft.com/office/spreadsheetml/2010/11/ac" url="C:\Users\ChrisB\Dropbox (Energy Innovation)\Desktop\CalEPS outreach 2022\Updated model Sept 2022\29 Sept 2022 variables\"/>
    </mc:Choice>
  </mc:AlternateContent>
  <xr:revisionPtr revIDLastSave="0" documentId="8_{8337ED85-BC64-40B6-AEA5-C598A754896B}" xr6:coauthVersionLast="47" xr6:coauthVersionMax="47" xr10:uidLastSave="{00000000-0000-0000-0000-000000000000}"/>
  <bookViews>
    <workbookView xWindow="-110" yWindow="-110" windowWidth="19420" windowHeight="10420" tabRatio="783" firstSheet="13" activeTab="16"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36" r:id="rId20"/>
    <sheet name="PEI-IFPEI-cement" sheetId="19" r:id="rId21"/>
    <sheet name="PEI-IFPEI-ngps" sheetId="29" r:id="rId22"/>
    <sheet name="PEI-IFPEI-steel" sheetId="30" r:id="rId23"/>
    <sheet name="PEI-IFPEI-chemicals" sheetId="31" r:id="rId24"/>
    <sheet name="PEI-IFPEI-mining" sheetId="32" r:id="rId25"/>
    <sheet name="PEI-IFPEI-waste-mgmt" sheetId="33" r:id="rId26"/>
    <sheet name="PEI-IFPEI-agriculture" sheetId="34" r:id="rId27"/>
    <sheet name="PEI-IFPEI-other-industries" sheetId="35" r:id="rId28"/>
  </sheets>
  <definedNames>
    <definedName name="BTU_per_kWh">About!$A$202</definedName>
    <definedName name="HHV_Adjust">About!$A$199</definedName>
    <definedName name="use_lifecycle_biofuel_EIs">About!$A$81</definedName>
  </definedNames>
  <calcPr calcId="191029"/>
  <pivotCaches>
    <pivotCache cacheId="0" r:id="rId29"/>
    <pivotCache cacheId="1" r:id="rId3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3" l="1"/>
  <c r="C2" i="9"/>
  <c r="C2" i="5"/>
  <c r="H11" i="36"/>
  <c r="H12" i="36"/>
  <c r="H13" i="36"/>
  <c r="K12" i="36"/>
  <c r="J12" i="36"/>
  <c r="I12" i="36"/>
  <c r="F12" i="36"/>
  <c r="D12" i="36"/>
  <c r="C12" i="36"/>
  <c r="K11" i="36"/>
  <c r="J11" i="36"/>
  <c r="I11" i="36"/>
  <c r="F11" i="36"/>
  <c r="D11" i="36"/>
  <c r="C11" i="36"/>
  <c r="K10" i="36"/>
  <c r="J10" i="36"/>
  <c r="I10" i="36"/>
  <c r="F10" i="36"/>
  <c r="E10" i="36"/>
  <c r="D10" i="36"/>
  <c r="H10" i="36" s="1"/>
  <c r="C10" i="36"/>
  <c r="K9" i="36"/>
  <c r="J9" i="36"/>
  <c r="I9" i="36"/>
  <c r="F9" i="36"/>
  <c r="E9" i="36"/>
  <c r="D9" i="36"/>
  <c r="H9" i="36" s="1"/>
  <c r="C9" i="36"/>
  <c r="K8" i="36"/>
  <c r="J8" i="36"/>
  <c r="I8" i="36"/>
  <c r="F8" i="36"/>
  <c r="E8" i="36"/>
  <c r="D8" i="36"/>
  <c r="H8" i="36" s="1"/>
  <c r="C8" i="36"/>
  <c r="K7" i="36"/>
  <c r="J7" i="36"/>
  <c r="I7" i="36"/>
  <c r="F7" i="36"/>
  <c r="E7" i="36"/>
  <c r="D7" i="36"/>
  <c r="H7" i="36" s="1"/>
  <c r="C7" i="36"/>
  <c r="K6" i="36"/>
  <c r="J6" i="36"/>
  <c r="I6" i="36"/>
  <c r="F6" i="36"/>
  <c r="E6" i="36"/>
  <c r="D6" i="36"/>
  <c r="H6" i="36" s="1"/>
  <c r="C6" i="36"/>
  <c r="K5" i="36"/>
  <c r="J5" i="36"/>
  <c r="I5" i="36"/>
  <c r="F5" i="36"/>
  <c r="E5" i="36"/>
  <c r="D5" i="36"/>
  <c r="H5" i="36" s="1"/>
  <c r="C5" i="36"/>
  <c r="K4" i="36"/>
  <c r="J4" i="36"/>
  <c r="I4" i="36"/>
  <c r="F4" i="36"/>
  <c r="E4" i="36"/>
  <c r="D4" i="36"/>
  <c r="H4" i="36" s="1"/>
  <c r="C4" i="36"/>
  <c r="K3" i="36"/>
  <c r="J3" i="36"/>
  <c r="I3" i="36"/>
  <c r="F3" i="36"/>
  <c r="E3" i="36"/>
  <c r="D3" i="36"/>
  <c r="H3" i="36" s="1"/>
  <c r="C3" i="36"/>
  <c r="K2" i="36"/>
  <c r="J2" i="36"/>
  <c r="I2" i="36"/>
  <c r="F2" i="36"/>
  <c r="E2" i="36"/>
  <c r="D2" i="36"/>
  <c r="H2" i="36" s="1"/>
  <c r="C2" i="36"/>
  <c r="G2" i="13"/>
  <c r="F2" i="13"/>
  <c r="G2" i="12"/>
  <c r="F2" i="12"/>
  <c r="G2" i="11"/>
  <c r="F2" i="11"/>
  <c r="F2" i="10"/>
  <c r="G2" i="9"/>
  <c r="F2" i="9"/>
  <c r="G2" i="5"/>
  <c r="F2" i="5"/>
  <c r="C2" i="30" l="1"/>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F4" i="13"/>
  <c r="F5" i="13"/>
  <c r="F6" i="13"/>
  <c r="F7" i="13"/>
  <c r="F8" i="13"/>
  <c r="F9" i="13"/>
  <c r="F10" i="13"/>
  <c r="F3"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F4" i="12"/>
  <c r="F5" i="12"/>
  <c r="F6" i="12"/>
  <c r="F7" i="12"/>
  <c r="F8" i="12"/>
  <c r="F9" i="12"/>
  <c r="F10" i="12"/>
  <c r="F3"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F4" i="11"/>
  <c r="F5" i="11"/>
  <c r="F6" i="11"/>
  <c r="F7" i="11"/>
  <c r="F8" i="11"/>
  <c r="F9" i="11"/>
  <c r="F10" i="11"/>
  <c r="F3" i="11"/>
  <c r="C4" i="11"/>
  <c r="C5" i="11"/>
  <c r="C6" i="11"/>
  <c r="C7" i="11"/>
  <c r="C8" i="11"/>
  <c r="C9" i="11"/>
  <c r="C10" i="11"/>
  <c r="C3" i="11"/>
  <c r="H5" i="10"/>
  <c r="H6" i="10"/>
  <c r="H7" i="10"/>
  <c r="H8" i="10"/>
  <c r="H9" i="10"/>
  <c r="H10" i="10"/>
  <c r="H4" i="10"/>
  <c r="H3" i="10"/>
  <c r="F4" i="10"/>
  <c r="F5" i="10"/>
  <c r="F6" i="10"/>
  <c r="F7" i="10"/>
  <c r="F8" i="10"/>
  <c r="F9" i="10"/>
  <c r="F10" i="10"/>
  <c r="F3" i="10"/>
  <c r="J4" i="9"/>
  <c r="J5" i="9"/>
  <c r="J6" i="9"/>
  <c r="J7" i="9"/>
  <c r="J8" i="9"/>
  <c r="J9" i="9"/>
  <c r="J10" i="9"/>
  <c r="J3" i="9"/>
  <c r="G4" i="9"/>
  <c r="G5" i="9"/>
  <c r="G6" i="9"/>
  <c r="G7" i="9"/>
  <c r="G8" i="9"/>
  <c r="G9" i="9"/>
  <c r="G10" i="9"/>
  <c r="G3" i="9"/>
  <c r="F4" i="9"/>
  <c r="F5" i="9"/>
  <c r="F6" i="9"/>
  <c r="F7" i="9"/>
  <c r="F8" i="9"/>
  <c r="F9" i="9"/>
  <c r="F10" i="9"/>
  <c r="F3" i="9"/>
  <c r="E3" i="9"/>
  <c r="C4" i="9"/>
  <c r="C5" i="9"/>
  <c r="C6" i="9"/>
  <c r="C7" i="9"/>
  <c r="C8" i="9"/>
  <c r="C9" i="9"/>
  <c r="C10" i="9"/>
  <c r="C3" i="9"/>
  <c r="J4" i="5"/>
  <c r="J5" i="5"/>
  <c r="J6" i="5"/>
  <c r="J7" i="5"/>
  <c r="J8" i="5"/>
  <c r="J9" i="5"/>
  <c r="J10" i="5"/>
  <c r="J3" i="5"/>
  <c r="G4" i="5"/>
  <c r="G5" i="5"/>
  <c r="G6" i="5"/>
  <c r="G7" i="5"/>
  <c r="G8" i="5"/>
  <c r="G9" i="5"/>
  <c r="G10" i="5"/>
  <c r="G3" i="5"/>
  <c r="F4" i="5"/>
  <c r="F5" i="5"/>
  <c r="F6" i="5"/>
  <c r="F7" i="5"/>
  <c r="F8" i="5"/>
  <c r="F9" i="5"/>
  <c r="F10" i="5"/>
  <c r="F3"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I2" i="11" l="1"/>
  <c r="J2" i="11"/>
  <c r="J2" i="5"/>
  <c r="J2" i="12"/>
  <c r="J2" i="9"/>
  <c r="H12" i="19"/>
  <c r="H11" i="19"/>
  <c r="H2" i="19"/>
  <c r="J12" i="19"/>
  <c r="I12" i="19"/>
  <c r="J11" i="19"/>
  <c r="I11" i="19"/>
  <c r="J2" i="19"/>
  <c r="I2" i="19"/>
  <c r="J12" i="7" l="1"/>
  <c r="J11" i="7"/>
  <c r="J2" i="7"/>
  <c r="I12" i="7"/>
  <c r="I11" i="7"/>
  <c r="I2" i="7"/>
  <c r="H12" i="7" l="1"/>
  <c r="H11" i="7"/>
  <c r="H2" i="7"/>
  <c r="B3" i="28" l="1"/>
  <c r="B4" i="28"/>
  <c r="H2" i="10" s="1"/>
  <c r="B2" i="28"/>
  <c r="E2" i="13" s="1"/>
  <c r="B1" i="28"/>
  <c r="D2" i="9" s="1"/>
  <c r="D2" i="13" l="1"/>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Q8" i="17"/>
  <c r="Q13" i="17" s="1"/>
  <c r="M8" i="6" s="1"/>
  <c r="R8" i="17"/>
  <c r="Q9" i="17"/>
  <c r="Q14" i="17" s="1"/>
  <c r="R9" i="17"/>
  <c r="R14" i="17" s="1"/>
  <c r="P8" i="17"/>
  <c r="P9" i="17"/>
  <c r="P14" i="17" s="1"/>
  <c r="P7" i="17"/>
  <c r="S7" i="17"/>
  <c r="T7" i="17"/>
  <c r="S8" i="17"/>
  <c r="T8" i="17"/>
  <c r="S9" i="17"/>
  <c r="S14" i="17" s="1"/>
  <c r="T9" i="17"/>
  <c r="T14" i="17" s="1"/>
  <c r="R12" i="17" l="1"/>
  <c r="T12" i="17"/>
  <c r="S12" i="17"/>
  <c r="T13" i="17"/>
  <c r="S13" i="17"/>
  <c r="R13" i="17"/>
  <c r="P13" i="17"/>
  <c r="M5" i="6" s="1"/>
  <c r="P12" i="17"/>
  <c r="M21" i="18"/>
  <c r="N43" i="18"/>
  <c r="N44" i="18"/>
  <c r="M22" i="18"/>
  <c r="M54" i="18"/>
  <c r="N22" i="18"/>
  <c r="M33" i="18" s="1"/>
  <c r="M56" i="18"/>
  <c r="M60" i="18" s="1"/>
  <c r="M55" i="18"/>
  <c r="N54" i="18"/>
  <c r="M43" i="18"/>
  <c r="N56" i="18"/>
  <c r="N20" i="18"/>
  <c r="M34" i="18"/>
  <c r="M59" i="18"/>
  <c r="K10" i="6"/>
  <c r="K9" i="6"/>
  <c r="K8" i="6"/>
  <c r="K7" i="6"/>
  <c r="K6" i="6"/>
  <c r="K5" i="6"/>
  <c r="K4" i="6"/>
  <c r="K3" i="6"/>
  <c r="Q10" i="6"/>
  <c r="Q9" i="6"/>
  <c r="Q4" i="6"/>
  <c r="Q5" i="6"/>
  <c r="Q6" i="6"/>
  <c r="Q7" i="6"/>
  <c r="Q8" i="6"/>
  <c r="Q3" i="6"/>
  <c r="M4" i="6"/>
  <c r="P6" i="6" l="1"/>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<sst xmlns="http://schemas.openxmlformats.org/spreadsheetml/2006/main" count="32791" uniqueCount="1833">
  <si>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</si>
  <si>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</si>
  <si>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</si>
  <si>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</si>
  <si>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</si>
  <si>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</si>
  <si>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</si>
  <si>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</si>
  <si>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</si>
  <si>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</si>
  <si>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</si>
  <si>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</si>
  <si>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</si>
  <si>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</si>
  <si>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</si>
  <si>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</si>
  <si>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</si>
  <si>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</si>
  <si>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</si>
  <si>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</si>
  <si>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</si>
  <si>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</si>
  <si>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</si>
  <si>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</si>
  <si>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</si>
  <si>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</si>
  <si>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</si>
  <si>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</si>
  <si>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</si>
  <si>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</si>
  <si>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</si>
  <si>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</si>
  <si>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</si>
  <si>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</si>
  <si>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</si>
  <si>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</si>
  <si>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</si>
  <si>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</si>
  <si>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</si>
  <si>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</si>
  <si>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</si>
  <si>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</si>
  <si>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</si>
  <si>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</si>
  <si>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</si>
  <si>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</si>
  <si>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</si>
  <si>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</si>
  <si>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</si>
  <si>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</si>
  <si>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</si>
  <si>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</si>
  <si>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</si>
  <si>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</si>
  <si>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</si>
  <si>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</si>
  <si>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</si>
  <si>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</si>
  <si>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</si>
  <si>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</si>
  <si>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</si>
  <si>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</si>
  <si>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</si>
  <si>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</si>
  <si>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</si>
  <si>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</si>
  <si>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</si>
  <si>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</si>
  <si>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</si>
  <si>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</si>
  <si>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</si>
  <si>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</si>
  <si>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</si>
  <si>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</si>
  <si>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</si>
  <si>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</si>
  <si>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</si>
  <si>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</si>
  <si>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</si>
  <si>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</si>
  <si>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</si>
  <si>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</si>
  <si>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</si>
  <si>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</si>
  <si>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</si>
  <si>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</si>
  <si>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</si>
  <si>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</si>
  <si>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</si>
  <si>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</si>
  <si>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</si>
  <si>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</si>
  <si>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</si>
  <si>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</si>
  <si>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</si>
  <si>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</si>
  <si>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</si>
  <si>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</si>
  <si>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</si>
  <si>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</si>
  <si>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</si>
  <si>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</si>
  <si>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</si>
  <si>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</si>
  <si>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</si>
  <si>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</si>
  <si>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</si>
  <si>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</si>
  <si>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</si>
  <si>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</si>
  <si>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</si>
  <si>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</si>
  <si>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</si>
  <si>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</si>
  <si>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</si>
  <si>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</si>
  <si>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</si>
  <si>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</si>
  <si>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</si>
  <si>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</si>
  <si>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</si>
  <si>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</si>
  <si>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</si>
  <si>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</si>
  <si>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</si>
  <si>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</si>
  <si>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</si>
  <si>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</si>
  <si>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</si>
  <si>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</si>
  <si>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</si>
  <si>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</si>
  <si>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</si>
  <si>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</si>
  <si>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</si>
  <si>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</si>
  <si>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</si>
  <si>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</si>
  <si>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</si>
  <si>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</si>
  <si>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</si>
  <si>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</si>
  <si>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</si>
  <si>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</si>
  <si>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</si>
  <si>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</si>
  <si>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</si>
  <si>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</si>
  <si>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</si>
  <si>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</si>
  <si>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</si>
  <si>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</si>
  <si>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</si>
  <si>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</si>
  <si>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</si>
  <si>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</si>
  <si>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</si>
  <si>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</si>
  <si>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</si>
  <si>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</si>
  <si>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</si>
  <si>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</si>
  <si>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</si>
  <si>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</si>
  <si>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</si>
  <si>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</si>
  <si>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</si>
  <si>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</si>
  <si>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</si>
  <si>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</si>
  <si>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</si>
  <si>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</si>
  <si>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</si>
  <si>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</si>
  <si>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</si>
  <si>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</si>
  <si>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</si>
  <si>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</si>
  <si>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</si>
  <si>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</si>
  <si>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</si>
  <si>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</si>
  <si>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</si>
  <si>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</si>
  <si>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</si>
  <si>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</si>
  <si>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</si>
  <si>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</si>
  <si>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</si>
  <si>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</si>
  <si>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</si>
  <si>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</si>
  <si>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</si>
  <si>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</si>
  <si>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</si>
  <si>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</si>
  <si>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</si>
  <si>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</si>
  <si>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</si>
  <si>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</si>
  <si>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</si>
  <si>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</si>
  <si>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</si>
  <si>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</si>
  <si>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</si>
  <si>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</si>
  <si>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</si>
  <si>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</si>
  <si>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</si>
  <si>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</si>
  <si>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</si>
  <si>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</si>
  <si>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</si>
  <si>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</si>
  <si>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</si>
  <si>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</si>
  <si>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</si>
  <si>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</si>
  <si>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</si>
  <si>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</si>
  <si>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</si>
  <si>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</si>
  <si>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</si>
  <si>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</si>
  <si>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</si>
  <si>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</si>
  <si>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</si>
  <si>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</si>
  <si>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</si>
  <si>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</si>
  <si>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</si>
  <si>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</si>
  <si>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</si>
  <si>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</si>
  <si>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</si>
  <si>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</si>
  <si>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</si>
  <si>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</si>
  <si>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</si>
  <si>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</si>
  <si>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</si>
  <si>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</si>
  <si>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</si>
  <si>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</si>
  <si>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</si>
  <si>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</si>
  <si>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</si>
  <si>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</si>
  <si>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</si>
  <si>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</si>
  <si>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</si>
  <si>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</si>
  <si>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</si>
  <si>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</si>
  <si>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</si>
  <si>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</si>
  <si>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</si>
  <si>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</si>
  <si>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</si>
  <si>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</si>
  <si>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</si>
  <si>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</si>
  <si>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</si>
  <si>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</si>
  <si>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</si>
  <si>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</si>
  <si>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</si>
  <si>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</si>
  <si>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</si>
  <si>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</si>
  <si>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</si>
  <si>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</si>
  <si>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</si>
  <si>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</si>
  <si>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</si>
  <si>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</si>
  <si>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</si>
  <si>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</si>
  <si>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</si>
  <si>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</si>
  <si>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</si>
  <si>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</si>
  <si>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</si>
  <si>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</si>
  <si>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</si>
  <si>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</si>
  <si>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</si>
  <si>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</si>
  <si>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</si>
  <si>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</si>
  <si>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</si>
  <si>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</si>
  <si>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</si>
  <si>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</si>
  <si>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</si>
  <si>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</si>
  <si>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</si>
  <si>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</si>
  <si>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</si>
  <si>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</si>
  <si>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</si>
  <si>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</si>
  <si>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</si>
  <si>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</si>
  <si>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</si>
  <si>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</si>
  <si>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</si>
  <si>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</si>
  <si>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</si>
  <si>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</si>
  <si>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</si>
  <si>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</si>
  <si>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</si>
  <si>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</si>
  <si>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</si>
  <si>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</si>
  <si>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</si>
  <si>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</si>
  <si>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</si>
  <si>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</si>
  <si>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</si>
  <si>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</si>
  <si>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</si>
  <si>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</si>
  <si>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</si>
  <si>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</si>
  <si>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</si>
  <si>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</si>
  <si>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</si>
  <si>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</si>
  <si>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</si>
  <si>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</si>
  <si>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</si>
  <si>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</si>
  <si>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</si>
  <si>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</si>
  <si>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</si>
  <si>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</si>
  <si>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</si>
  <si>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</si>
  <si>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</si>
  <si>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</si>
  <si>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</si>
  <si>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</si>
  <si>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</si>
  <si>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</si>
  <si>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</si>
  <si>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</si>
  <si>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</si>
  <si>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</si>
  <si>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</si>
  <si>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</si>
  <si>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</si>
  <si>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</si>
  <si>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</si>
  <si>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</si>
  <si>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</si>
  <si>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</si>
  <si>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</si>
  <si>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</si>
  <si>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</si>
  <si>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</si>
  <si>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</si>
  <si>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</si>
  <si>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</si>
  <si>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</si>
  <si>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</si>
  <si>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</si>
  <si>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</si>
  <si>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</si>
  <si>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</si>
  <si>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</si>
  <si>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</si>
  <si>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</si>
  <si>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</si>
  <si>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</si>
  <si>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</si>
  <si>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</si>
  <si>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</si>
  <si>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</si>
  <si>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</si>
  <si>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</si>
  <si>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</si>
  <si>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</si>
  <si>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</si>
  <si>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</si>
  <si>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</si>
  <si>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</si>
  <si>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</si>
  <si>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</si>
  <si>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</si>
  <si>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</si>
  <si>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</si>
  <si>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</si>
  <si>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</si>
  <si>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</si>
  <si>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</si>
  <si>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</si>
  <si>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</si>
  <si>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</si>
  <si>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</si>
  <si>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</si>
  <si>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</si>
  <si>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</si>
  <si>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</si>
  <si>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</si>
  <si>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</si>
  <si>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</si>
  <si>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</si>
  <si>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</si>
  <si>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</si>
  <si>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</si>
  <si>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</si>
  <si>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</si>
  <si>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</si>
  <si>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</si>
  <si>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</si>
  <si>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</si>
  <si>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</si>
  <si>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</si>
  <si>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</si>
  <si>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</si>
  <si>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</si>
  <si>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</si>
  <si>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</si>
  <si>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</si>
  <si>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</si>
  <si>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</si>
  <si>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</si>
  <si>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</si>
  <si>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</si>
  <si>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</si>
  <si>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</si>
  <si>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</si>
  <si>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</si>
  <si>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</si>
  <si>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</si>
  <si>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</si>
  <si>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</si>
  <si>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</si>
  <si>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</si>
  <si>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</si>
  <si>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</si>
  <si>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</si>
  <si>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</si>
  <si>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</si>
  <si>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</si>
  <si>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</si>
  <si>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</si>
  <si>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</si>
  <si>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</si>
  <si>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</si>
  <si>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</si>
  <si>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</si>
  <si>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</si>
  <si>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</si>
  <si>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</si>
  <si>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</si>
  <si>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</si>
  <si>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</si>
  <si>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</si>
  <si>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</si>
  <si>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</si>
  <si>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</si>
  <si>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</si>
  <si>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</si>
  <si>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</si>
  <si>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</si>
  <si>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</si>
  <si>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</si>
  <si>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</si>
  <si>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</si>
  <si>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</si>
  <si>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</si>
  <si>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</si>
  <si>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</si>
  <si>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</si>
  <si>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</si>
  <si>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</si>
  <si>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</si>
  <si>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</si>
  <si>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</si>
  <si>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</si>
  <si>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</si>
  <si>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</si>
  <si>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</si>
  <si>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</si>
  <si>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</si>
  <si>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</si>
  <si>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</si>
  <si>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</si>
  <si>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</si>
  <si>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</si>
  <si>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</si>
  <si>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</si>
  <si>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</si>
  <si>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</si>
  <si>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</si>
  <si>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</si>
  <si>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</si>
  <si>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</si>
  <si>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</si>
  <si>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</si>
  <si>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</si>
  <si>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</si>
  <si>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</si>
  <si>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</si>
  <si>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</si>
  <si>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</si>
  <si>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</si>
  <si>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</si>
  <si>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</si>
  <si>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</si>
  <si>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</si>
  <si>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</si>
  <si>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</si>
  <si>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</si>
  <si>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</si>
  <si>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</si>
  <si>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</si>
  <si>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</si>
  <si>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</si>
  <si>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</si>
  <si>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</si>
  <si>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</si>
  <si>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</si>
  <si>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</si>
  <si>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</si>
  <si>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</si>
  <si>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</si>
  <si>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</si>
  <si>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</si>
  <si>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</si>
  <si>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</si>
  <si>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</si>
  <si>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</si>
  <si>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</si>
  <si>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</si>
  <si>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</si>
  <si>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</si>
  <si>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</si>
  <si>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</si>
  <si>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</si>
  <si>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</si>
  <si>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</si>
  <si>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</si>
  <si>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</si>
  <si>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</si>
  <si>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</si>
  <si>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</si>
  <si>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</si>
  <si>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</si>
  <si>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</si>
  <si>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</si>
  <si>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</si>
  <si>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</si>
  <si>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</si>
  <si>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</si>
  <si>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</si>
  <si>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</si>
  <si>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</si>
  <si>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</si>
  <si>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</si>
  <si>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</si>
  <si>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</si>
  <si>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</si>
  <si>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</si>
  <si>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</si>
  <si>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</si>
  <si>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</si>
  <si>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</si>
  <si>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</si>
  <si>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</si>
  <si>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</si>
  <si>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</si>
  <si>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</si>
  <si>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</si>
  <si>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</si>
  <si>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</si>
  <si>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</si>
  <si>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</si>
  <si>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</si>
  <si>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</si>
  <si>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</si>
  <si>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</si>
  <si>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</si>
  <si>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</si>
  <si>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</si>
  <si>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</si>
  <si>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</si>
  <si>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</si>
  <si>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</si>
  <si>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</si>
  <si>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</si>
  <si>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</si>
  <si>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</si>
  <si>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</si>
  <si>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</si>
  <si>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</si>
  <si>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</si>
  <si>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</si>
  <si>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</si>
  <si>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</si>
  <si>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</si>
  <si>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</si>
  <si>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</si>
  <si>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</si>
  <si>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</si>
  <si>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</si>
  <si>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</si>
  <si>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</si>
  <si>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</si>
  <si>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</si>
  <si>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</si>
  <si>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</si>
  <si>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</si>
  <si>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</si>
  <si>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</si>
  <si>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</si>
  <si>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</si>
  <si>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</si>
  <si>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</si>
  <si>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</si>
  <si>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</si>
  <si>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</si>
  <si>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</si>
  <si>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</si>
  <si>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</si>
  <si>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</si>
  <si>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</si>
  <si>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</si>
  <si>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</si>
  <si>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</si>
  <si>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</si>
  <si>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</si>
  <si>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</si>
  <si>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</si>
  <si>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</si>
  <si>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</si>
  <si>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</si>
  <si>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</si>
  <si>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</si>
  <si>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</si>
  <si>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</si>
  <si>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</si>
  <si>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</si>
  <si>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</si>
  <si>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</si>
  <si>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</si>
  <si>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</si>
  <si>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</si>
  <si>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</si>
  <si>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</si>
  <si>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</si>
  <si>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</si>
  <si>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</si>
  <si>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</si>
  <si>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</si>
  <si>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</si>
  <si>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</si>
  <si>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</si>
  <si>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</si>
  <si>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</si>
  <si>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</si>
  <si>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</si>
  <si>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</si>
  <si>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</si>
  <si>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</si>
  <si>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</si>
  <si>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</si>
  <si>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</si>
  <si>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</si>
  <si>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</si>
  <si>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</si>
  <si>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</si>
  <si>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</si>
  <si>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</si>
  <si>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</si>
  <si>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</si>
  <si>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</si>
  <si>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</si>
  <si>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</si>
  <si>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</si>
  <si>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</si>
  <si>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</si>
  <si>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</si>
  <si>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</si>
  <si>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</si>
  <si>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</si>
  <si>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</si>
  <si>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</si>
  <si>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</si>
  <si>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</si>
  <si>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</si>
  <si>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</si>
  <si>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</si>
  <si>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</si>
  <si>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</si>
  <si>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</si>
  <si>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</si>
  <si>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</si>
  <si>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</si>
  <si>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</si>
  <si>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</si>
  <si>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</si>
  <si>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</si>
  <si>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</si>
  <si>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</si>
  <si>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</si>
  <si>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</si>
  <si>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</si>
  <si>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</si>
  <si>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</si>
  <si>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</si>
  <si>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</si>
  <si>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</si>
  <si>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</si>
  <si>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</si>
  <si>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</si>
  <si>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</si>
  <si>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</si>
  <si>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</si>
  <si>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</si>
  <si>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</si>
  <si>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</si>
  <si>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</si>
  <si>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</si>
  <si>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</si>
  <si>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</si>
  <si>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</si>
  <si>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</si>
  <si>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</si>
  <si>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</si>
  <si>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</si>
  <si>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</si>
  <si>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</si>
  <si>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</si>
  <si>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</si>
  <si>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</si>
  <si>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</si>
  <si>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</si>
  <si>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</si>
  <si>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</si>
  <si>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</si>
  <si>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</si>
  <si>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</si>
  <si>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</si>
  <si>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</si>
  <si>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</si>
  <si>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</si>
  <si>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</si>
  <si>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</si>
  <si>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</si>
  <si>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</si>
  <si>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</si>
  <si>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</si>
  <si>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</si>
  <si>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</si>
  <si>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</si>
  <si>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</si>
  <si>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</si>
  <si>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</si>
  <si>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</si>
  <si>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</si>
  <si>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</si>
  <si>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</si>
  <si>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</si>
  <si>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</si>
  <si>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</si>
  <si>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</si>
  <si>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</si>
  <si>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</si>
  <si>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</si>
  <si>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</si>
  <si>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</si>
  <si>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</si>
  <si>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</si>
  <si>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</si>
  <si>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</si>
  <si>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</si>
  <si>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</si>
  <si>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</si>
  <si>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</si>
  <si>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</si>
  <si>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</si>
  <si>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</si>
  <si>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</si>
  <si>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</si>
  <si>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</si>
  <si>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</si>
  <si>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</si>
  <si>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</si>
  <si>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</si>
  <si>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</si>
  <si>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</si>
  <si>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</si>
  <si>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</si>
  <si>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</si>
  <si>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</si>
  <si>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</si>
  <si>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</si>
  <si>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</si>
  <si>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</si>
  <si>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</si>
  <si>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</si>
  <si>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</si>
  <si>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</si>
  <si>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</si>
  <si>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</si>
  <si>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</si>
  <si>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</si>
  <si>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</si>
  <si>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</si>
  <si>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</si>
  <si>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</si>
  <si>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</si>
  <si>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</si>
  <si>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</si>
  <si>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</si>
  <si>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</si>
  <si>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</si>
  <si>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</si>
  <si>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</si>
  <si>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</si>
  <si>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</si>
  <si>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</si>
  <si>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</si>
  <si>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</si>
  <si>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</si>
  <si>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</si>
  <si>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</si>
  <si>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</si>
  <si>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</si>
  <si>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</si>
  <si>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</si>
  <si>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</si>
  <si>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</si>
  <si>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</si>
  <si>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</si>
  <si>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</si>
  <si>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</si>
  <si>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</si>
  <si>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</si>
  <si>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</si>
  <si>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</si>
  <si>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</si>
  <si>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</si>
  <si>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</si>
  <si>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</si>
  <si>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</si>
  <si>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</si>
  <si>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</si>
  <si>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</si>
  <si>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</si>
  <si>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</si>
  <si>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</si>
  <si>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</si>
  <si>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</si>
  <si>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</si>
  <si>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</si>
  <si>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</si>
  <si>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</si>
  <si>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</si>
  <si>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</si>
  <si>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</si>
  <si>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</si>
  <si>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</si>
  <si>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</si>
  <si>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</si>
  <si>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</si>
  <si>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</si>
  <si>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</si>
  <si>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</si>
  <si>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</si>
  <si>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</si>
  <si>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</si>
  <si>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</si>
  <si>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</si>
  <si>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</si>
  <si>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</si>
  <si>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</si>
  <si>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</si>
  <si>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</si>
  <si>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</si>
  <si>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</si>
  <si>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</si>
  <si>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</si>
  <si>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</si>
  <si>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</si>
  <si>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</si>
  <si>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</si>
  <si>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</si>
  <si>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</si>
  <si>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</si>
  <si>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</si>
  <si>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</si>
  <si>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</si>
  <si>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</si>
  <si>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</si>
  <si>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</si>
  <si>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</si>
  <si>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</si>
  <si>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</si>
  <si>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</si>
  <si>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</si>
  <si>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</si>
  <si>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</si>
  <si>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</si>
  <si>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</si>
  <si>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</si>
  <si>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</si>
  <si>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</si>
  <si>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</si>
  <si>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</si>
  <si>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</si>
  <si>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</si>
  <si>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</si>
  <si>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</si>
  <si>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</si>
  <si>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</si>
  <si>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</si>
  <si>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</si>
  <si>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</si>
  <si>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</si>
  <si>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</si>
  <si>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</si>
  <si>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</si>
  <si>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</si>
  <si>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</si>
  <si>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</si>
  <si>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</si>
  <si>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</si>
  <si>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</si>
  <si>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</si>
  <si>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</si>
  <si>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</si>
  <si>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</si>
  <si>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</si>
  <si>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</si>
  <si>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</si>
  <si>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</si>
  <si>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</si>
  <si>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</si>
  <si>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</si>
  <si>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</si>
  <si>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</si>
  <si>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</si>
  <si>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</si>
  <si>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</si>
  <si>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</si>
  <si>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</si>
  <si>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</si>
  <si>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</si>
  <si>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</si>
  <si>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</si>
  <si>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</si>
  <si>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</si>
  <si>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</si>
  <si>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</si>
  <si>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</si>
  <si>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</si>
  <si>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</si>
  <si>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</si>
  <si>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</si>
  <si>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</si>
  <si>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</si>
  <si>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</si>
  <si>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</si>
  <si>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</si>
  <si>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</si>
  <si>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</si>
  <si>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</si>
  <si>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</si>
  <si>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</si>
  <si>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</si>
  <si>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</si>
  <si>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</si>
  <si>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</si>
  <si>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</si>
  <si>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</si>
  <si>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</si>
  <si>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</si>
  <si>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</si>
  <si>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</si>
  <si>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</si>
  <si>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</si>
  <si>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</si>
  <si>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</si>
  <si>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</si>
  <si>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</si>
  <si>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</si>
  <si>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</si>
  <si>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</si>
  <si>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</si>
  <si>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</si>
  <si>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</si>
  <si>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</si>
  <si>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</si>
  <si>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</si>
  <si>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</si>
  <si>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</si>
  <si>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</si>
  <si>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</si>
  <si>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</si>
  <si>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</si>
  <si>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</si>
  <si>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</si>
  <si>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</si>
  <si>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</si>
  <si>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</si>
  <si>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</si>
  <si>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</si>
  <si>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</si>
  <si>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</si>
  <si>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</si>
  <si>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</si>
  <si>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</si>
  <si>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</si>
  <si>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</si>
  <si>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</si>
  <si>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</si>
  <si>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</si>
  <si>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</si>
  <si>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</si>
  <si>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</si>
  <si>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</si>
  <si>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</si>
  <si>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</si>
  <si>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</si>
  <si>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</si>
  <si>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</si>
  <si>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</si>
  <si>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</si>
  <si>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</si>
  <si>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</si>
  <si>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</si>
  <si>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</si>
  <si>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</si>
  <si>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</si>
  <si>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</si>
  <si>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</si>
  <si>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</si>
  <si>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</si>
  <si>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</si>
  <si>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</si>
  <si>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</si>
  <si>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</si>
  <si>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</si>
  <si>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</si>
  <si>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</si>
  <si>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</si>
  <si>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</si>
  <si>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</si>
  <si>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</si>
  <si>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</si>
  <si>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</si>
  <si>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</si>
  <si>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</si>
  <si>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</si>
  <si>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</si>
  <si>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</si>
  <si>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</si>
  <si>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</si>
  <si>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</si>
  <si>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</si>
  <si>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</si>
  <si>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</si>
  <si>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</si>
  <si>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</si>
  <si>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</si>
  <si>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</si>
  <si>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</si>
  <si>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</si>
  <si>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</si>
  <si>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</si>
  <si>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</si>
  <si>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</si>
  <si>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</si>
  <si>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</si>
  <si>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</si>
  <si>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</si>
  <si>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</si>
  <si>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</si>
  <si>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</si>
  <si>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</si>
  <si>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</si>
  <si>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</si>
  <si>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</si>
  <si>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</si>
  <si>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</si>
  <si>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</si>
  <si>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</si>
  <si>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</si>
  <si>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</si>
  <si>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</si>
  <si>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</si>
  <si>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</si>
  <si>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</si>
  <si>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</si>
  <si>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</si>
  <si>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</si>
  <si>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</si>
  <si>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</si>
  <si>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</si>
  <si>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</si>
  <si>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</si>
  <si>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</si>
  <si>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</si>
  <si>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</si>
  <si>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</si>
  <si>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</si>
  <si>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</si>
  <si>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</si>
  <si>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</si>
  <si>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</si>
  <si>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</si>
  <si>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</si>
  <si>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</si>
  <si>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</si>
  <si>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</si>
  <si>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</si>
  <si>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</si>
  <si>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</si>
  <si>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</si>
  <si>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</si>
  <si>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</si>
  <si>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</si>
  <si>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</si>
  <si>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</si>
  <si>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</si>
  <si>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</si>
  <si>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</si>
  <si>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</si>
  <si>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</si>
  <si>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</si>
  <si>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</si>
  <si>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</si>
  <si>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</si>
  <si>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</si>
  <si>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</si>
  <si>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</si>
  <si>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</si>
  <si>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</si>
  <si>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</si>
  <si>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</si>
  <si>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</si>
  <si>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</si>
  <si>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</si>
  <si>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</si>
  <si>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</si>
  <si>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</si>
  <si>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</si>
  <si>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</si>
  <si>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</si>
  <si>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</si>
  <si>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</si>
  <si>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</si>
  <si>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</si>
  <si>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</si>
  <si>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</si>
  <si>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</si>
  <si>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</si>
  <si>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</si>
  <si>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</si>
  <si>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</si>
  <si>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</si>
  <si>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</si>
  <si>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</si>
  <si>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</si>
  <si>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</si>
  <si>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</si>
  <si>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</si>
  <si>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</si>
  <si>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</si>
  <si>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</si>
  <si>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</si>
  <si>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</si>
  <si>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</si>
  <si>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</si>
  <si>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</si>
  <si>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</si>
  <si>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</si>
  <si>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</si>
  <si>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</si>
  <si>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</si>
  <si>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</si>
  <si>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</si>
  <si>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</si>
  <si>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</si>
  <si>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</si>
  <si>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</si>
  <si>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</si>
  <si>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</si>
  <si>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</si>
  <si>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</si>
  <si>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</si>
  <si>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</si>
  <si>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</si>
  <si>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</si>
  <si>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</si>
  <si>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</si>
  <si>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</si>
  <si>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</si>
  <si>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</si>
  <si>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</si>
  <si>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</si>
  <si>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</si>
  <si>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</si>
  <si>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</si>
  <si>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</si>
  <si>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</si>
  <si>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</si>
  <si>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</si>
  <si>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</si>
  <si>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</si>
  <si>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</si>
  <si>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</si>
  <si>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</si>
  <si>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</si>
  <si>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</si>
  <si>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</si>
  <si>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</si>
  <si>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</si>
  <si>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</si>
  <si>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</si>
  <si>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</si>
  <si>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</si>
  <si>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</si>
  <si>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</si>
  <si>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</si>
  <si>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</si>
  <si>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</si>
  <si>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</si>
  <si>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</si>
  <si>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</si>
  <si>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</si>
  <si>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</si>
  <si>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</si>
  <si>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</si>
  <si>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</si>
  <si>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</si>
  <si>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</si>
  <si>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</si>
  <si>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</si>
  <si>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</si>
  <si>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</si>
  <si>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</si>
  <si>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</si>
  <si>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</si>
  <si>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</si>
  <si>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</si>
  <si>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</si>
  <si>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</si>
  <si>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</si>
  <si>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</si>
  <si>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</si>
  <si>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</si>
  <si>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</si>
  <si>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</si>
  <si>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</si>
  <si>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</si>
  <si>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</si>
  <si>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</si>
  <si>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</si>
  <si>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</si>
  <si>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</si>
  <si>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</si>
  <si>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</si>
  <si>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</si>
  <si>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</si>
  <si>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</si>
  <si>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</si>
  <si>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</si>
  <si>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</si>
  <si>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</si>
  <si>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</si>
  <si>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</si>
  <si>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</si>
  <si>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</si>
  <si>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</si>
  <si>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</si>
  <si>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</si>
  <si>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</si>
  <si>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</si>
  <si>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</si>
  <si>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</si>
  <si>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</si>
  <si>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</si>
  <si>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</si>
  <si>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</si>
  <si>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</si>
  <si>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</si>
  <si>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</si>
  <si>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</si>
  <si>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</si>
  <si>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</si>
  <si>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</si>
  <si>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</si>
  <si>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</si>
  <si>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</si>
  <si>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</si>
  <si>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</si>
  <si>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</si>
  <si>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</si>
  <si>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</si>
  <si>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</si>
  <si>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</si>
  <si>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</si>
  <si>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</si>
  <si>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</si>
  <si>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</si>
  <si>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</si>
  <si>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</si>
  <si>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</si>
  <si>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</si>
  <si>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</si>
  <si>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</si>
  <si>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</si>
  <si>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</si>
  <si>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</si>
  <si>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</si>
  <si>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</si>
  <si>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</si>
  <si>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</si>
  <si>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</si>
  <si>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</si>
  <si>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</si>
  <si>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</si>
  <si>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</si>
  <si>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</si>
  <si>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</si>
  <si>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</si>
  <si>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</si>
  <si>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</si>
  <si>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</si>
  <si>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</si>
  <si>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</si>
  <si>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</si>
  <si>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</si>
  <si>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</si>
  <si>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</si>
  <si>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</si>
  <si>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</si>
  <si>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</si>
  <si>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</si>
  <si>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</si>
  <si>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</si>
  <si>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</si>
  <si>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</si>
  <si>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</si>
  <si>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</si>
  <si>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</si>
  <si>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</si>
  <si>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</si>
  <si>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</si>
  <si>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</si>
  <si>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</si>
  <si>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</si>
  <si>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</si>
  <si>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</si>
  <si>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</si>
  <si>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</si>
  <si>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</si>
  <si>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</si>
  <si>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</si>
  <si>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</si>
  <si>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</si>
  <si>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</si>
  <si>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</si>
  <si>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</si>
  <si>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</si>
  <si>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</si>
  <si>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</si>
  <si>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</si>
  <si>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</si>
  <si>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</si>
  <si>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</si>
  <si>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</si>
  <si>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</si>
  <si>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</si>
  <si>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</si>
  <si>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</si>
  <si>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</si>
  <si>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</si>
  <si>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</si>
  <si>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</si>
  <si>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</si>
  <si>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</si>
  <si>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</si>
  <si>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</si>
  <si>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</si>
  <si>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</si>
  <si>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</si>
  <si>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</si>
  <si>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</si>
  <si>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</si>
  <si>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</si>
  <si>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</si>
  <si>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</si>
  <si>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</si>
  <si>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</si>
  <si>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</si>
  <si>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</si>
  <si>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</si>
  <si>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</si>
  <si>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</si>
  <si>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</si>
  <si>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</si>
  <si>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</si>
  <si>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</si>
  <si>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</si>
  <si>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</si>
  <si>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</si>
  <si>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</si>
  <si>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</si>
  <si>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</si>
  <si>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</si>
  <si>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</si>
  <si>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</si>
  <si>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</si>
  <si>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</si>
  <si>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</si>
  <si>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</si>
  <si>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</si>
  <si>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</si>
  <si>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</si>
  <si>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</si>
  <si>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</si>
  <si>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</si>
  <si>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</si>
  <si>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</si>
  <si>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</si>
  <si>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</si>
  <si>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</si>
  <si>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</si>
  <si>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</si>
  <si>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</si>
  <si>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</si>
  <si>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</si>
  <si>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</si>
  <si>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</si>
  <si>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</si>
  <si>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</si>
  <si>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</si>
  <si>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</si>
  <si>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</si>
  <si>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</si>
  <si>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</si>
  <si>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</si>
  <si>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</si>
  <si>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</si>
  <si>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</si>
  <si>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</si>
  <si>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</si>
  <si>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</si>
  <si>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</si>
  <si>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</si>
  <si>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</si>
  <si>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</si>
  <si>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</si>
  <si>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</si>
  <si>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</si>
  <si>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</si>
  <si>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</si>
  <si>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</si>
  <si>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</si>
  <si>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</si>
  <si>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</si>
  <si>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</si>
  <si>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</si>
  <si>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</si>
  <si>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</si>
  <si>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</si>
  <si>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</si>
  <si>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</si>
  <si>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</si>
  <si>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</si>
  <si>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</si>
  <si>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</si>
  <si>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</si>
  <si>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</si>
  <si>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</si>
  <si>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</si>
  <si>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</si>
  <si>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</si>
  <si>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</si>
  <si>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</si>
  <si>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</si>
  <si>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</si>
  <si>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</si>
  <si>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</si>
  <si>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</si>
  <si>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</si>
  <si>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</si>
  <si>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</si>
  <si>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</si>
  <si>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</si>
  <si>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</si>
  <si>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</si>
  <si>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</si>
  <si>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</si>
  <si>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</si>
  <si>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</si>
  <si>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</si>
  <si>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</si>
  <si>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</si>
  <si>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</si>
  <si>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</si>
  <si>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</si>
  <si>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</si>
  <si>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</si>
  <si>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</si>
  <si>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</si>
  <si>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</si>
  <si>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</si>
  <si>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</si>
  <si>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</si>
  <si>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</si>
  <si>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</si>
  <si>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</si>
  <si>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</si>
  <si>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</si>
  <si>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</si>
  <si>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</si>
  <si>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</si>
  <si>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</si>
  <si>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</si>
  <si>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</si>
  <si>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</si>
  <si>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</si>
  <si>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</si>
  <si>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</si>
  <si>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</si>
  <si>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</si>
  <si>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</si>
  <si>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</si>
  <si>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</si>
  <si>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</si>
  <si>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</si>
  <si>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</si>
  <si>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</si>
  <si>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</si>
  <si>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</si>
  <si>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</si>
  <si>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</si>
  <si>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</si>
  <si>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</si>
  <si>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</si>
  <si>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</si>
  <si>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</si>
  <si>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</si>
  <si>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</si>
  <si>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</si>
  <si>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</si>
  <si>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</si>
  <si>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</si>
  <si>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</si>
  <si>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</si>
  <si>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</si>
  <si>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</si>
  <si>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</si>
  <si>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</si>
  <si>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</si>
  <si>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</si>
  <si>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</si>
  <si>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</si>
  <si>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</si>
  <si>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</si>
  <si>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</si>
  <si>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</si>
  <si>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</si>
  <si>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</si>
  <si>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</si>
  <si>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</si>
  <si>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</si>
  <si>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</si>
  <si>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</si>
  <si>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</si>
  <si>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</si>
  <si>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</si>
  <si>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</si>
  <si>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</si>
  <si>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</si>
  <si>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</si>
  <si>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</si>
  <si>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</si>
  <si>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</si>
  <si>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</si>
  <si>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</si>
  <si>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</si>
  <si>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</si>
  <si>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</si>
  <si>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</si>
  <si>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</si>
  <si>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</si>
  <si>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</si>
  <si>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</si>
  <si>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</si>
  <si>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</si>
  <si>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</si>
  <si>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</si>
  <si>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</si>
  <si>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</si>
  <si>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</si>
  <si>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</si>
  <si>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</si>
  <si>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</si>
  <si>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</si>
  <si>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</si>
  <si>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</si>
  <si>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</si>
  <si>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</si>
  <si>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</si>
  <si>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</si>
  <si>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</si>
  <si>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</si>
  <si>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</si>
  <si>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</si>
  <si>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</si>
  <si>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</si>
  <si>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</si>
  <si>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</si>
  <si>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</si>
  <si>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</si>
  <si>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</si>
  <si>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</si>
  <si>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</si>
  <si>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</si>
  <si>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</si>
  <si>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</si>
  <si>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</si>
  <si>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</si>
  <si>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</si>
  <si>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</si>
  <si>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</si>
  <si>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</si>
  <si>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</si>
  <si>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</si>
  <si>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</si>
  <si>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</si>
  <si>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</si>
  <si>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</si>
  <si>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</si>
  <si>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</si>
  <si>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</si>
  <si>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</si>
  <si>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</si>
  <si>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</si>
  <si>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</si>
  <si>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</si>
  <si>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</si>
  <si>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</si>
  <si>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</si>
  <si>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</si>
  <si>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</si>
  <si>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</si>
  <si>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</si>
  <si>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</si>
  <si>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</si>
  <si>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</si>
  <si>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</si>
  <si>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</si>
  <si>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</si>
  <si>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</si>
  <si>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</si>
  <si>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</si>
  <si>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</si>
  <si>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</si>
  <si>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</si>
  <si>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</si>
  <si>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</si>
  <si>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</si>
  <si>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</si>
  <si>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</si>
  <si>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</si>
  <si>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</si>
  <si>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</si>
  <si>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</si>
  <si>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</si>
  <si>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</si>
  <si>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</si>
  <si>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</si>
  <si>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</si>
  <si>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</si>
  <si>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</si>
  <si>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</si>
  <si>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</si>
  <si>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</si>
  <si>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</si>
  <si>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</si>
  <si>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</si>
  <si>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</si>
  <si>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</si>
  <si>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</si>
  <si>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</si>
  <si>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</si>
  <si>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</si>
  <si>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</si>
  <si>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</si>
  <si>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</si>
  <si>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</si>
  <si>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</si>
  <si>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</si>
  <si>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</si>
  <si>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</si>
  <si>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</si>
  <si>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</si>
  <si>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</si>
  <si>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</si>
  <si>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</si>
  <si>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</si>
  <si>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</si>
  <si>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</si>
  <si>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</si>
  <si>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</si>
  <si>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</si>
  <si>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</si>
  <si>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</si>
  <si>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</si>
  <si>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</si>
  <si>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</si>
  <si>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</si>
  <si>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</si>
  <si>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</si>
  <si>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</si>
  <si>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</si>
  <si>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</si>
  <si>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</si>
  <si>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</si>
  <si>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</si>
  <si>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</si>
  <si>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</si>
  <si>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</si>
  <si>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</si>
  <si>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</si>
  <si>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</si>
  <si>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</si>
  <si>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</si>
  <si>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</si>
  <si>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</si>
  <si>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</si>
  <si>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</si>
  <si>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</si>
  <si>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</si>
  <si>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</si>
  <si>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</si>
  <si>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</si>
  <si>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</si>
  <si>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</si>
  <si>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</si>
  <si>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</si>
  <si>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</si>
  <si>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</si>
  <si>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</si>
  <si>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</si>
  <si>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</si>
  <si>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</si>
  <si>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</si>
  <si>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</si>
  <si>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</si>
  <si>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</si>
  <si>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</si>
  <si>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</si>
  <si>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</si>
  <si>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</si>
  <si>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</si>
  <si>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</si>
  <si>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</si>
  <si>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</si>
  <si>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</si>
  <si>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</si>
  <si>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</si>
  <si>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</si>
  <si>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</si>
  <si>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</si>
  <si>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</si>
  <si>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</si>
  <si>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</si>
  <si>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</si>
  <si>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</si>
  <si>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</si>
  <si>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</si>
  <si>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</si>
  <si>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</si>
  <si>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</si>
  <si>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</si>
  <si>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</si>
  <si>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</si>
  <si>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</si>
  <si>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</si>
  <si>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</si>
  <si>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</si>
  <si>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</si>
  <si>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</si>
  <si>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</si>
  <si>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</si>
  <si>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</si>
  <si>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</si>
  <si>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</si>
  <si>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</si>
  <si>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</si>
  <si>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</si>
  <si>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</si>
  <si>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</si>
  <si>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</si>
  <si>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</si>
  <si>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</si>
  <si>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</si>
  <si>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</si>
  <si>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</si>
  <si>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</si>
  <si>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</si>
  <si>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</si>
  <si>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</si>
  <si>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</si>
  <si>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</si>
  <si>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</si>
  <si>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</si>
  <si>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</si>
  <si>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</si>
  <si>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</si>
  <si>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</si>
  <si>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</si>
  <si>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With respect to the state inventory, biofuels are treated as carbon neutral.  Carbon dioxide is set to zero.</t>
  </si>
  <si>
    <t xml:space="preserve">Zero is placed here so that live links in worksheets follow back to this note. </t>
  </si>
  <si>
    <t>Industrial crude oil uses the emissions factors for natural gas because the vast majority of energy consumption</t>
  </si>
  <si>
    <t>in the refining process are gases produced during refining</t>
  </si>
  <si>
    <t>Natural gas for motor vehicles</t>
  </si>
  <si>
    <t>Appendix H - AB 32 GHG Inventory Sector Modeling</t>
  </si>
  <si>
    <t>California Air Resources Board</t>
  </si>
  <si>
    <t>https://ww2.arb.ca.gov/sites/default/files/2022-05/2022-draft-sp-appendix-h-ab-32-ghg-inventory-sector-modeling.pdf</t>
  </si>
  <si>
    <t>Most Other Emissions Factors</t>
  </si>
  <si>
    <t>Per reference above, natural gas for transportation is assumed to be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</si>
</sst>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8">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
      <sz val="11"/>
      <color rgb="FF404040"/>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7">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0" fillId="0" borderId="0" xfId="0" applyAlignment="1">
      <alignment horizontal="left" vertical="top"/>
    </xf>
    <xf numFmtId="170" fontId="0" fillId="4" borderId="0" xfId="0" applyNumberFormat="1" applyFill="1" applyAlignment="1"/>
    <xf numFmtId="0" fontId="47" fillId="0" borderId="0" xfId="0" applyFont="1"/>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6" fillId="23" borderId="0" xfId="8" applyFont="1" applyFill="1" applyAlignment="1">
      <alignment horizontal="left" vertical="top" wrapText="1"/>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05"/>
  <sheetViews>
    <sheetView topLeftCell="A109" workbookViewId="0">
      <selection activeCell="C121" sqref="C121"/>
    </sheetView>
  </sheetViews>
  <sheetFormatPr defaultRowHeight="14.5"/>
  <cols>
    <col min="1" max="1" width="16.7265625" customWidth="1"/>
    <col min="2" max="2" width="73" customWidth="1"/>
  </cols>
  <sheetData>
    <row r="1" spans="1:2">
      <c r="A1" s="1" t="s">
        <v>0</v>
      </c>
    </row>
    <row r="2" spans="1:2">
      <c r="A2" s="1" t="s">
        <v>1</v>
      </c>
    </row>
    <row r="3" spans="1:2">
      <c r="A3" s="1" t="s">
        <v>2</v>
      </c>
    </row>
    <row r="4" spans="1:2">
      <c r="A4" s="1" t="s">
        <v>3</v>
      </c>
    </row>
    <row r="6" spans="1:2">
      <c r="A6" s="1" t="s">
        <v>4</v>
      </c>
      <c r="B6" s="595" t="s">
        <v>1654</v>
      </c>
    </row>
    <row r="7" spans="1:2">
      <c r="B7" t="s">
        <v>1650</v>
      </c>
    </row>
    <row r="8" spans="1:2">
      <c r="B8" s="2">
        <v>2018</v>
      </c>
    </row>
    <row r="9" spans="1:2">
      <c r="B9" t="s">
        <v>1651</v>
      </c>
    </row>
    <row r="10" spans="1:2">
      <c r="B10" s="3" t="s">
        <v>1652</v>
      </c>
    </row>
    <row r="11" spans="1:2">
      <c r="B11" t="s">
        <v>402</v>
      </c>
    </row>
    <row r="13" spans="1:2">
      <c r="B13" s="595" t="s">
        <v>1831</v>
      </c>
    </row>
    <row r="14" spans="1:2">
      <c r="B14" t="s">
        <v>5</v>
      </c>
    </row>
    <row r="15" spans="1:2">
      <c r="B15" s="2">
        <v>2016</v>
      </c>
    </row>
    <row r="16" spans="1:2">
      <c r="B16" t="s">
        <v>878</v>
      </c>
    </row>
    <row r="17" spans="2:2">
      <c r="B17" s="3" t="s">
        <v>6</v>
      </c>
    </row>
    <row r="18" spans="2:2">
      <c r="B18" t="s">
        <v>402</v>
      </c>
    </row>
    <row r="20" spans="2:2">
      <c r="B20" s="595" t="s">
        <v>1660</v>
      </c>
    </row>
    <row r="21" spans="2:2">
      <c r="B21" t="s">
        <v>1194</v>
      </c>
    </row>
    <row r="22" spans="2:2">
      <c r="B22" s="2">
        <v>2016</v>
      </c>
    </row>
    <row r="23" spans="2:2">
      <c r="B23" t="s">
        <v>1663</v>
      </c>
    </row>
    <row r="24" spans="2:2">
      <c r="B24" s="3" t="s">
        <v>1662</v>
      </c>
    </row>
    <row r="25" spans="2:2">
      <c r="B25" s="2" t="s">
        <v>1661</v>
      </c>
    </row>
    <row r="27" spans="2:2">
      <c r="B27" s="595" t="s">
        <v>1653</v>
      </c>
    </row>
    <row r="28" spans="2:2">
      <c r="B28" t="s">
        <v>1189</v>
      </c>
    </row>
    <row r="29" spans="2:2">
      <c r="B29" s="2">
        <v>2016</v>
      </c>
    </row>
    <row r="30" spans="2:2">
      <c r="B30" t="s">
        <v>1190</v>
      </c>
    </row>
    <row r="31" spans="2:2">
      <c r="B31" s="3" t="s">
        <v>1191</v>
      </c>
    </row>
    <row r="32" spans="2:2">
      <c r="B32" t="s">
        <v>1192</v>
      </c>
    </row>
    <row r="34" spans="2:2">
      <c r="B34" s="595" t="s">
        <v>1193</v>
      </c>
    </row>
    <row r="35" spans="2:2">
      <c r="B35" t="s">
        <v>1194</v>
      </c>
    </row>
    <row r="36" spans="2:2">
      <c r="B36" s="2">
        <v>2016</v>
      </c>
    </row>
    <row r="37" spans="2:2">
      <c r="B37" t="s">
        <v>1195</v>
      </c>
    </row>
    <row r="38" spans="2:2">
      <c r="B38" s="3" t="s">
        <v>1197</v>
      </c>
    </row>
    <row r="39" spans="2:2">
      <c r="B39" t="s">
        <v>1196</v>
      </c>
    </row>
    <row r="41" spans="2:2">
      <c r="B41" s="595" t="s">
        <v>1198</v>
      </c>
    </row>
    <row r="42" spans="2:2">
      <c r="B42" t="s">
        <v>1189</v>
      </c>
    </row>
    <row r="43" spans="2:2">
      <c r="B43" s="2">
        <v>2016</v>
      </c>
    </row>
    <row r="44" spans="2:2">
      <c r="B44" t="s">
        <v>1199</v>
      </c>
    </row>
    <row r="45" spans="2:2">
      <c r="B45" s="3" t="s">
        <v>1713</v>
      </c>
    </row>
    <row r="46" spans="2:2">
      <c r="B46" s="3" t="s">
        <v>1714</v>
      </c>
    </row>
    <row r="48" spans="2:2">
      <c r="B48" s="595" t="s">
        <v>1827</v>
      </c>
    </row>
    <row r="49" spans="1:2">
      <c r="B49" t="s">
        <v>1829</v>
      </c>
    </row>
    <row r="50" spans="1:2">
      <c r="B50" s="954" t="s">
        <v>1828</v>
      </c>
    </row>
    <row r="51" spans="1:2">
      <c r="B51" s="954" t="s">
        <v>1830</v>
      </c>
    </row>
    <row r="52" spans="1:2">
      <c r="B52" s="954"/>
    </row>
    <row r="53" spans="1:2">
      <c r="A53" s="1" t="s">
        <v>7</v>
      </c>
    </row>
    <row r="54" spans="1:2">
      <c r="A54" t="s">
        <v>1648</v>
      </c>
    </row>
    <row r="55" spans="1:2">
      <c r="A55" t="s">
        <v>1649</v>
      </c>
    </row>
    <row r="56" spans="1:2">
      <c r="A56" t="s">
        <v>8</v>
      </c>
    </row>
    <row r="58" spans="1:2">
      <c r="A58" s="1" t="s">
        <v>1208</v>
      </c>
    </row>
    <row r="59" spans="1:2">
      <c r="A59" t="s">
        <v>1209</v>
      </c>
    </row>
    <row r="60" spans="1:2">
      <c r="A60" t="s">
        <v>1210</v>
      </c>
    </row>
    <row r="61" spans="1:2">
      <c r="A61" t="s">
        <v>1211</v>
      </c>
    </row>
    <row r="62" spans="1:2">
      <c r="A62" t="s">
        <v>1212</v>
      </c>
    </row>
    <row r="63" spans="1:2">
      <c r="A63" t="s">
        <v>1242</v>
      </c>
    </row>
    <row r="64" spans="1:2">
      <c r="A64" t="s">
        <v>1243</v>
      </c>
    </row>
    <row r="65" spans="1:1">
      <c r="A65" t="s">
        <v>1244</v>
      </c>
    </row>
    <row r="67" spans="1:1">
      <c r="A67" t="s">
        <v>1213</v>
      </c>
    </row>
    <row r="68" spans="1:1">
      <c r="A68" t="s">
        <v>1217</v>
      </c>
    </row>
    <row r="69" spans="1:1">
      <c r="A69" t="s">
        <v>1214</v>
      </c>
    </row>
    <row r="70" spans="1:1">
      <c r="A70" t="s">
        <v>1215</v>
      </c>
    </row>
    <row r="71" spans="1:1">
      <c r="A71" t="s">
        <v>1218</v>
      </c>
    </row>
    <row r="72" spans="1:1">
      <c r="A72" t="s">
        <v>1216</v>
      </c>
    </row>
    <row r="74" spans="1:1">
      <c r="A74" t="s">
        <v>1245</v>
      </c>
    </row>
    <row r="75" spans="1:1">
      <c r="A75" t="s">
        <v>1246</v>
      </c>
    </row>
    <row r="76" spans="1:1">
      <c r="A76" t="s">
        <v>1247</v>
      </c>
    </row>
    <row r="77" spans="1:1">
      <c r="A77" t="s">
        <v>1248</v>
      </c>
    </row>
    <row r="78" spans="1:1">
      <c r="A78" t="s">
        <v>1249</v>
      </c>
    </row>
    <row r="79" spans="1:1">
      <c r="A79" t="s">
        <v>1250</v>
      </c>
    </row>
    <row r="80" spans="1:1" ht="15" thickBot="1">
      <c r="A80" t="s">
        <v>1251</v>
      </c>
    </row>
    <row r="81" spans="1:3" ht="15" thickBot="1">
      <c r="A81" s="599" t="b">
        <v>1</v>
      </c>
      <c r="B81" s="1" t="s">
        <v>1252</v>
      </c>
      <c r="C81" s="600" t="b">
        <v>1</v>
      </c>
    </row>
    <row r="82" spans="1:3">
      <c r="C82" s="600" t="b">
        <v>0</v>
      </c>
    </row>
    <row r="83" spans="1:3">
      <c r="A83" s="1" t="s">
        <v>1219</v>
      </c>
    </row>
    <row r="84" spans="1:3">
      <c r="A84" t="s">
        <v>1823</v>
      </c>
    </row>
    <row r="85" spans="1:3">
      <c r="A85" s="952" t="s">
        <v>1824</v>
      </c>
      <c r="B85" s="952"/>
      <c r="C85" s="596">
        <v>0</v>
      </c>
    </row>
    <row r="86" spans="1:3">
      <c r="A86" s="1"/>
    </row>
    <row r="87" spans="1:3">
      <c r="A87" t="s">
        <v>1220</v>
      </c>
    </row>
    <row r="88" spans="1:3">
      <c r="A88" t="s">
        <v>1227</v>
      </c>
    </row>
    <row r="90" spans="1:3">
      <c r="A90" t="s">
        <v>1229</v>
      </c>
    </row>
    <row r="91" spans="1:3">
      <c r="A91" t="s">
        <v>1230</v>
      </c>
    </row>
    <row r="92" spans="1:3">
      <c r="A92" t="s">
        <v>1231</v>
      </c>
    </row>
    <row r="93" spans="1:3">
      <c r="A93" t="s">
        <v>1224</v>
      </c>
    </row>
    <row r="94" spans="1:3">
      <c r="A94" t="s">
        <v>1225</v>
      </c>
    </row>
    <row r="95" spans="1:3">
      <c r="A95" t="s">
        <v>1226</v>
      </c>
    </row>
    <row r="97" spans="1:2">
      <c r="A97" t="s">
        <v>1232</v>
      </c>
    </row>
    <row r="98" spans="1:2">
      <c r="A98" t="s">
        <v>1221</v>
      </c>
    </row>
    <row r="99" spans="1:2">
      <c r="A99" t="s">
        <v>1222</v>
      </c>
    </row>
    <row r="100" spans="1:2">
      <c r="A100" t="s">
        <v>1233</v>
      </c>
    </row>
    <row r="101" spans="1:2">
      <c r="A101" t="s">
        <v>1234</v>
      </c>
    </row>
    <row r="102" spans="1:2">
      <c r="A102" t="s">
        <v>1235</v>
      </c>
    </row>
    <row r="103" spans="1:2">
      <c r="A103" s="1" t="s">
        <v>398</v>
      </c>
      <c r="B103" s="596" t="s">
        <v>1236</v>
      </c>
    </row>
    <row r="104" spans="1:2">
      <c r="A104" s="1" t="s">
        <v>399</v>
      </c>
      <c r="B104" s="596" t="s">
        <v>1237</v>
      </c>
    </row>
    <row r="105" spans="1:2">
      <c r="A105" s="598"/>
      <c r="B105" s="597"/>
    </row>
    <row r="106" spans="1:2">
      <c r="A106" s="598" t="s">
        <v>1238</v>
      </c>
      <c r="B106" s="597"/>
    </row>
    <row r="107" spans="1:2">
      <c r="A107" s="598" t="s">
        <v>1239</v>
      </c>
      <c r="B107" s="597"/>
    </row>
    <row r="108" spans="1:2">
      <c r="A108" s="598" t="s">
        <v>1240</v>
      </c>
      <c r="B108" s="597"/>
    </row>
    <row r="109" spans="1:2">
      <c r="A109" s="1" t="s">
        <v>398</v>
      </c>
      <c r="B109" s="596" t="s">
        <v>1223</v>
      </c>
    </row>
    <row r="110" spans="1:2">
      <c r="A110" s="1" t="s">
        <v>399</v>
      </c>
      <c r="B110" s="596" t="s">
        <v>259</v>
      </c>
    </row>
    <row r="111" spans="1:2">
      <c r="A111" t="s">
        <v>1241</v>
      </c>
    </row>
    <row r="112" spans="1:2">
      <c r="A112" t="s">
        <v>1228</v>
      </c>
    </row>
    <row r="114" spans="1:3">
      <c r="A114" s="1" t="s">
        <v>1111</v>
      </c>
    </row>
    <row r="115" spans="1:3">
      <c r="A115" t="s">
        <v>450</v>
      </c>
    </row>
    <row r="116" spans="1:3">
      <c r="A116" t="s">
        <v>445</v>
      </c>
    </row>
    <row r="117" spans="1:3">
      <c r="A117" t="s">
        <v>446</v>
      </c>
    </row>
    <row r="119" spans="1:3">
      <c r="A119" t="s">
        <v>1667</v>
      </c>
    </row>
    <row r="120" spans="1:3">
      <c r="A120" t="s">
        <v>1666</v>
      </c>
    </row>
    <row r="121" spans="1:3">
      <c r="A121" t="s">
        <v>1832</v>
      </c>
      <c r="C121">
        <v>0</v>
      </c>
    </row>
    <row r="123" spans="1:3">
      <c r="A123" s="1" t="s">
        <v>1112</v>
      </c>
    </row>
    <row r="124" spans="1:3">
      <c r="A124" t="s">
        <v>421</v>
      </c>
    </row>
    <row r="125" spans="1:3">
      <c r="A125" t="s">
        <v>9</v>
      </c>
    </row>
    <row r="126" spans="1:3">
      <c r="A126" t="s">
        <v>10</v>
      </c>
    </row>
    <row r="128" spans="1:3">
      <c r="A128" t="s">
        <v>11</v>
      </c>
    </row>
    <row r="129" spans="1:1">
      <c r="A129" t="s">
        <v>12</v>
      </c>
    </row>
    <row r="130" spans="1:1">
      <c r="A130" t="s">
        <v>13</v>
      </c>
    </row>
    <row r="131" spans="1:1">
      <c r="A131" t="s">
        <v>14</v>
      </c>
    </row>
    <row r="132" spans="1:1">
      <c r="A132" t="s">
        <v>15</v>
      </c>
    </row>
    <row r="133" spans="1:1">
      <c r="A133" t="s">
        <v>16</v>
      </c>
    </row>
    <row r="134" spans="1:1">
      <c r="A134" t="s">
        <v>17</v>
      </c>
    </row>
    <row r="135" spans="1:1">
      <c r="A135" t="s">
        <v>18</v>
      </c>
    </row>
    <row r="136" spans="1:1">
      <c r="A136" t="s">
        <v>19</v>
      </c>
    </row>
    <row r="137" spans="1:1">
      <c r="A137" t="s">
        <v>20</v>
      </c>
    </row>
    <row r="139" spans="1:1">
      <c r="A139" t="s">
        <v>1644</v>
      </c>
    </row>
    <row r="140" spans="1:1">
      <c r="A140" t="s">
        <v>1113</v>
      </c>
    </row>
    <row r="141" spans="1:1">
      <c r="A141" t="s">
        <v>1114</v>
      </c>
    </row>
    <row r="142" spans="1:1">
      <c r="A142" t="s">
        <v>1115</v>
      </c>
    </row>
    <row r="143" spans="1:1">
      <c r="A143" t="s">
        <v>1116</v>
      </c>
    </row>
    <row r="145" spans="1:1">
      <c r="A145" t="s">
        <v>1260</v>
      </c>
    </row>
    <row r="146" spans="1:1">
      <c r="A146" t="s">
        <v>1261</v>
      </c>
    </row>
    <row r="147" spans="1:1">
      <c r="A147" t="s">
        <v>1262</v>
      </c>
    </row>
    <row r="149" spans="1:1">
      <c r="A149" s="1" t="s">
        <v>1259</v>
      </c>
    </row>
    <row r="150" spans="1:1">
      <c r="A150" t="s">
        <v>1646</v>
      </c>
    </row>
    <row r="151" spans="1:1">
      <c r="A151" t="s">
        <v>1645</v>
      </c>
    </row>
    <row r="152" spans="1:1">
      <c r="A152" t="s">
        <v>1200</v>
      </c>
    </row>
    <row r="153" spans="1:1">
      <c r="A153" t="s">
        <v>1201</v>
      </c>
    </row>
    <row r="155" spans="1:1">
      <c r="A155" t="s">
        <v>1202</v>
      </c>
    </row>
    <row r="156" spans="1:1">
      <c r="A156" t="s">
        <v>1203</v>
      </c>
    </row>
    <row r="157" spans="1:1">
      <c r="A157" t="s">
        <v>1204</v>
      </c>
    </row>
    <row r="158" spans="1:1">
      <c r="A158" t="s">
        <v>1205</v>
      </c>
    </row>
    <row r="159" spans="1:1">
      <c r="A159" t="s">
        <v>1206</v>
      </c>
    </row>
    <row r="160" spans="1:1">
      <c r="A160" t="s">
        <v>1207</v>
      </c>
    </row>
    <row r="162" spans="1:1">
      <c r="A162" s="1" t="s">
        <v>39</v>
      </c>
    </row>
    <row r="163" spans="1:1">
      <c r="A163" t="s">
        <v>1686</v>
      </c>
    </row>
    <row r="164" spans="1:1">
      <c r="A164" t="s">
        <v>1687</v>
      </c>
    </row>
    <row r="165" spans="1:1">
      <c r="A165" t="s">
        <v>1689</v>
      </c>
    </row>
    <row r="166" spans="1:1">
      <c r="A166" t="s">
        <v>1690</v>
      </c>
    </row>
    <row r="168" spans="1:1">
      <c r="A168" t="s">
        <v>1688</v>
      </c>
    </row>
    <row r="169" spans="1:1">
      <c r="A169" t="s">
        <v>1691</v>
      </c>
    </row>
    <row r="170" spans="1:1">
      <c r="A170" t="s">
        <v>1692</v>
      </c>
    </row>
    <row r="171" spans="1:1">
      <c r="A171" t="s">
        <v>1693</v>
      </c>
    </row>
    <row r="172" spans="1:1">
      <c r="A172" t="s">
        <v>1694</v>
      </c>
    </row>
    <row r="174" spans="1:1">
      <c r="A174" s="1" t="s">
        <v>1647</v>
      </c>
    </row>
    <row r="175" spans="1:1">
      <c r="A175" t="s">
        <v>648</v>
      </c>
    </row>
    <row r="176" spans="1:1">
      <c r="A176" t="s">
        <v>649</v>
      </c>
    </row>
    <row r="177" spans="1:1">
      <c r="A177" t="s">
        <v>650</v>
      </c>
    </row>
    <row r="178" spans="1:1">
      <c r="A178" t="s">
        <v>651</v>
      </c>
    </row>
    <row r="179" spans="1:1">
      <c r="A179" t="s">
        <v>652</v>
      </c>
    </row>
    <row r="180" spans="1:1">
      <c r="A180" t="s">
        <v>653</v>
      </c>
    </row>
    <row r="182" spans="1:1">
      <c r="A182" t="s">
        <v>654</v>
      </c>
    </row>
    <row r="183" spans="1:1">
      <c r="A183" t="s">
        <v>655</v>
      </c>
    </row>
    <row r="184" spans="1:1">
      <c r="A184" t="s">
        <v>656</v>
      </c>
    </row>
    <row r="185" spans="1:1">
      <c r="A185" t="s">
        <v>657</v>
      </c>
    </row>
    <row r="186" spans="1:1">
      <c r="A186" t="s">
        <v>658</v>
      </c>
    </row>
    <row r="188" spans="1:1">
      <c r="A188" t="s">
        <v>659</v>
      </c>
    </row>
    <row r="189" spans="1:1">
      <c r="A189" t="s">
        <v>660</v>
      </c>
    </row>
    <row r="190" spans="1:1">
      <c r="A190" t="s">
        <v>661</v>
      </c>
    </row>
    <row r="191" spans="1:1">
      <c r="A191" t="s">
        <v>662</v>
      </c>
    </row>
    <row r="192" spans="1:1">
      <c r="A192" t="s">
        <v>663</v>
      </c>
    </row>
    <row r="193" spans="1:3">
      <c r="A193" t="s">
        <v>664</v>
      </c>
    </row>
    <row r="194" spans="1:3">
      <c r="A194" t="s">
        <v>665</v>
      </c>
    </row>
    <row r="196" spans="1:3">
      <c r="A196" t="s">
        <v>666</v>
      </c>
    </row>
    <row r="197" spans="1:3">
      <c r="A197" t="s">
        <v>667</v>
      </c>
    </row>
    <row r="198" spans="1:3" ht="15" thickBot="1">
      <c r="A198" t="s">
        <v>668</v>
      </c>
    </row>
    <row r="199" spans="1:3" ht="15" thickBot="1">
      <c r="A199" s="599" t="b">
        <v>1</v>
      </c>
      <c r="B199" t="s">
        <v>820</v>
      </c>
      <c r="C199" s="600" t="b">
        <v>1</v>
      </c>
    </row>
    <row r="200" spans="1:3">
      <c r="C200" s="600" t="b">
        <v>0</v>
      </c>
    </row>
    <row r="201" spans="1:3">
      <c r="A201" s="1" t="s">
        <v>1095</v>
      </c>
    </row>
    <row r="202" spans="1:3">
      <c r="A202">
        <v>3412.1416300000001</v>
      </c>
      <c r="B202" t="s">
        <v>1096</v>
      </c>
    </row>
    <row r="204" spans="1:3">
      <c r="A204" t="s">
        <v>1825</v>
      </c>
    </row>
    <row r="205" spans="1:3">
      <c r="A205" t="s">
        <v>1826</v>
      </c>
    </row>
  </sheetData>
  <dataValidations count="2">
    <dataValidation type="list" allowBlank="1" showInputMessage="1" showErrorMessage="1" sqref="A81" xr:uid="{00000000-0002-0000-0000-000000000000}">
      <formula1>$C$81:$C$82</formula1>
    </dataValidation>
    <dataValidation type="list" allowBlank="1" showInputMessage="1" showErrorMessage="1" sqref="A199" xr:uid="{00000000-0002-0000-0000-000001000000}">
      <formula1>$C$199:$C$200</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defaultRowHeight="14.5"/>
  <cols>
    <col min="1" max="1" width="15.1796875" customWidth="1"/>
    <col min="2" max="2" width="25.453125" customWidth="1"/>
    <col min="3" max="3" width="26" customWidth="1"/>
    <col min="4" max="4" width="15.7265625" customWidth="1"/>
    <col min="5" max="5" width="17.7265625" customWidth="1"/>
    <col min="6" max="6" width="41.81640625" style="2" customWidth="1"/>
    <col min="7" max="7" width="14.453125" customWidth="1"/>
    <col min="8" max="8" width="54.453125" customWidth="1"/>
    <col min="9" max="9" width="30.45312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1677</v>
      </c>
      <c r="D8" t="s">
        <v>1637</v>
      </c>
      <c r="E8" s="203" t="s">
        <v>1633</v>
      </c>
      <c r="F8" s="207">
        <v>1</v>
      </c>
      <c r="G8" s="203" t="s">
        <v>1638</v>
      </c>
      <c r="H8" s="206" t="s">
        <v>1346</v>
      </c>
      <c r="I8" s="203" t="s">
        <v>403</v>
      </c>
    </row>
    <row r="9" spans="1:9">
      <c r="A9" s="206" t="s">
        <v>99</v>
      </c>
      <c r="B9" s="206" t="s">
        <v>403</v>
      </c>
      <c r="C9" s="203" t="s">
        <v>1669</v>
      </c>
      <c r="D9" t="s">
        <v>1637</v>
      </c>
      <c r="E9" s="203" t="s">
        <v>1633</v>
      </c>
      <c r="F9" s="207">
        <v>1</v>
      </c>
      <c r="G9" s="203" t="s">
        <v>1638</v>
      </c>
      <c r="H9" s="206" t="s">
        <v>1346</v>
      </c>
      <c r="I9" s="203" t="s">
        <v>403</v>
      </c>
    </row>
    <row r="10" spans="1:9">
      <c r="A10" s="206" t="s">
        <v>99</v>
      </c>
      <c r="B10" s="206" t="s">
        <v>403</v>
      </c>
      <c r="C10" s="203" t="s">
        <v>1712</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1677</v>
      </c>
      <c r="D17" s="206" t="s">
        <v>1100</v>
      </c>
      <c r="E17" s="203" t="s">
        <v>1630</v>
      </c>
      <c r="F17" s="207">
        <v>2.1</v>
      </c>
      <c r="G17" s="203" t="s">
        <v>1107</v>
      </c>
      <c r="H17" s="206" t="s">
        <v>1108</v>
      </c>
      <c r="I17" s="203" t="s">
        <v>403</v>
      </c>
    </row>
    <row r="18" spans="1:9">
      <c r="A18" s="206" t="s">
        <v>99</v>
      </c>
      <c r="B18" s="206" t="s">
        <v>403</v>
      </c>
      <c r="C18" s="203" t="s">
        <v>1669</v>
      </c>
      <c r="D18" s="206" t="s">
        <v>1100</v>
      </c>
      <c r="E18" s="203" t="s">
        <v>1630</v>
      </c>
      <c r="F18" s="207">
        <v>2.1</v>
      </c>
      <c r="G18" s="203" t="s">
        <v>1107</v>
      </c>
      <c r="H18" s="206" t="s">
        <v>1108</v>
      </c>
      <c r="I18" s="203" t="s">
        <v>403</v>
      </c>
    </row>
    <row r="19" spans="1:9">
      <c r="A19" s="206" t="s">
        <v>99</v>
      </c>
      <c r="B19" s="206" t="s">
        <v>403</v>
      </c>
      <c r="C19" s="203" t="s">
        <v>1712</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1668</v>
      </c>
      <c r="D23" s="206" t="s">
        <v>1637</v>
      </c>
      <c r="E23" s="206" t="s">
        <v>1633</v>
      </c>
      <c r="F23" s="207">
        <v>1</v>
      </c>
      <c r="G23" s="206" t="s">
        <v>1638</v>
      </c>
      <c r="H23" s="203" t="s">
        <v>1333</v>
      </c>
      <c r="I23" s="203" t="s">
        <v>403</v>
      </c>
    </row>
    <row r="24" spans="1:9" s="206" customFormat="1">
      <c r="A24" s="206" t="s">
        <v>406</v>
      </c>
      <c r="B24" s="206" t="s">
        <v>403</v>
      </c>
      <c r="C24" s="203" t="s">
        <v>1669</v>
      </c>
      <c r="D24" s="206" t="s">
        <v>1637</v>
      </c>
      <c r="E24" s="206" t="s">
        <v>1633</v>
      </c>
      <c r="F24" s="207">
        <v>1</v>
      </c>
      <c r="G24" s="206" t="s">
        <v>1638</v>
      </c>
      <c r="H24" s="203" t="s">
        <v>1346</v>
      </c>
      <c r="I24" s="203" t="s">
        <v>403</v>
      </c>
    </row>
    <row r="25" spans="1:9" s="206" customFormat="1">
      <c r="A25" s="206" t="s">
        <v>406</v>
      </c>
      <c r="B25" s="206" t="s">
        <v>403</v>
      </c>
      <c r="C25" s="203" t="s">
        <v>1670</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1668</v>
      </c>
      <c r="D29" s="203" t="s">
        <v>1100</v>
      </c>
      <c r="E29" t="s">
        <v>1632</v>
      </c>
      <c r="F29" s="2" t="s">
        <v>373</v>
      </c>
      <c r="G29" t="s">
        <v>451</v>
      </c>
      <c r="H29" t="s">
        <v>328</v>
      </c>
      <c r="I29" s="203" t="s">
        <v>403</v>
      </c>
    </row>
    <row r="30" spans="1:9" s="206" customFormat="1">
      <c r="A30" s="206" t="s">
        <v>406</v>
      </c>
      <c r="B30" s="206" t="s">
        <v>403</v>
      </c>
      <c r="C30" s="203" t="s">
        <v>1669</v>
      </c>
      <c r="D30" s="203" t="s">
        <v>1100</v>
      </c>
      <c r="E30" s="206" t="s">
        <v>1629</v>
      </c>
      <c r="F30" s="207">
        <v>1</v>
      </c>
      <c r="G30" s="203" t="s">
        <v>1672</v>
      </c>
      <c r="H30" s="203" t="s">
        <v>1673</v>
      </c>
      <c r="I30" s="203" t="s">
        <v>403</v>
      </c>
    </row>
    <row r="31" spans="1:9" s="206" customFormat="1">
      <c r="A31" s="206" t="s">
        <v>406</v>
      </c>
      <c r="B31" s="206" t="s">
        <v>403</v>
      </c>
      <c r="C31" s="203" t="s">
        <v>1670</v>
      </c>
      <c r="D31" s="203" t="s">
        <v>1100</v>
      </c>
      <c r="E31" s="206" t="s">
        <v>1629</v>
      </c>
      <c r="F31" s="207">
        <v>1</v>
      </c>
      <c r="G31" s="203" t="s">
        <v>437</v>
      </c>
      <c r="H31" s="203" t="s">
        <v>1674</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1671</v>
      </c>
      <c r="D33" s="242" t="s">
        <v>1099</v>
      </c>
      <c r="E33" s="242" t="s">
        <v>1629</v>
      </c>
      <c r="F33" s="205">
        <v>1</v>
      </c>
      <c r="G33" s="242" t="s">
        <v>1675</v>
      </c>
      <c r="H33" s="242" t="s">
        <v>1676</v>
      </c>
      <c r="I33" s="242" t="s">
        <v>403</v>
      </c>
    </row>
    <row r="34" spans="1:9">
      <c r="A34" t="s">
        <v>413</v>
      </c>
      <c r="B34" t="s">
        <v>1641</v>
      </c>
      <c r="C34" t="s">
        <v>387</v>
      </c>
      <c r="D34" s="206" t="s">
        <v>1637</v>
      </c>
      <c r="E34" t="s">
        <v>1633</v>
      </c>
      <c r="F34" s="2">
        <v>1</v>
      </c>
      <c r="G34" t="s">
        <v>1638</v>
      </c>
      <c r="H34" t="s">
        <v>1642</v>
      </c>
      <c r="I34" s="203" t="s">
        <v>403</v>
      </c>
    </row>
    <row r="35" spans="1:9">
      <c r="A35" t="s">
        <v>413</v>
      </c>
      <c r="B35" t="s">
        <v>1683</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1677</v>
      </c>
      <c r="D38" s="206" t="s">
        <v>1637</v>
      </c>
      <c r="E38" s="206" t="s">
        <v>1633</v>
      </c>
      <c r="F38" s="207">
        <v>1</v>
      </c>
      <c r="G38" t="s">
        <v>1638</v>
      </c>
      <c r="H38" s="203" t="s">
        <v>1326</v>
      </c>
      <c r="I38" s="203" t="s">
        <v>403</v>
      </c>
    </row>
    <row r="39" spans="1:9">
      <c r="A39" s="206" t="s">
        <v>413</v>
      </c>
      <c r="B39" s="206" t="s">
        <v>1258</v>
      </c>
      <c r="C39" s="206" t="s">
        <v>1669</v>
      </c>
      <c r="D39" s="206" t="s">
        <v>1637</v>
      </c>
      <c r="E39" s="206" t="s">
        <v>1633</v>
      </c>
      <c r="F39" s="207">
        <v>2</v>
      </c>
      <c r="G39" t="s">
        <v>1638</v>
      </c>
      <c r="H39" s="203" t="s">
        <v>1346</v>
      </c>
      <c r="I39" s="203" t="s">
        <v>403</v>
      </c>
    </row>
    <row r="40" spans="1:9">
      <c r="A40" s="206" t="s">
        <v>413</v>
      </c>
      <c r="B40" s="206" t="s">
        <v>1258</v>
      </c>
      <c r="C40" s="206" t="s">
        <v>1670</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1677</v>
      </c>
      <c r="D44" s="206" t="s">
        <v>1100</v>
      </c>
      <c r="E44" s="206" t="s">
        <v>1629</v>
      </c>
      <c r="F44" s="207">
        <v>2</v>
      </c>
      <c r="G44" s="203" t="s">
        <v>1678</v>
      </c>
      <c r="H44" s="203" t="s">
        <v>1680</v>
      </c>
      <c r="I44" s="203" t="s">
        <v>403</v>
      </c>
    </row>
    <row r="45" spans="1:9">
      <c r="A45" s="206" t="s">
        <v>413</v>
      </c>
      <c r="B45" s="206" t="s">
        <v>1258</v>
      </c>
      <c r="C45" s="206" t="s">
        <v>1669</v>
      </c>
      <c r="D45" s="206" t="s">
        <v>1100</v>
      </c>
      <c r="E45" s="206" t="s">
        <v>1629</v>
      </c>
      <c r="F45" s="207">
        <v>3</v>
      </c>
      <c r="G45" s="203" t="s">
        <v>802</v>
      </c>
      <c r="H45" s="203" t="s">
        <v>1681</v>
      </c>
      <c r="I45" s="203" t="s">
        <v>403</v>
      </c>
    </row>
    <row r="46" spans="1:9">
      <c r="A46" s="206" t="s">
        <v>413</v>
      </c>
      <c r="B46" s="206" t="s">
        <v>1258</v>
      </c>
      <c r="C46" s="206" t="s">
        <v>1670</v>
      </c>
      <c r="D46" s="206" t="s">
        <v>1100</v>
      </c>
      <c r="E46" s="206" t="s">
        <v>1629</v>
      </c>
      <c r="F46" s="207">
        <v>4</v>
      </c>
      <c r="G46" s="203" t="s">
        <v>1679</v>
      </c>
      <c r="H46" s="203" t="s">
        <v>1682</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1671</v>
      </c>
      <c r="D48" s="242" t="s">
        <v>1099</v>
      </c>
      <c r="E48" s="242" t="s">
        <v>1629</v>
      </c>
      <c r="F48" s="205">
        <v>1</v>
      </c>
      <c r="G48" s="242" t="s">
        <v>1675</v>
      </c>
      <c r="H48" s="242" t="s">
        <v>1676</v>
      </c>
      <c r="I48" s="242" t="s">
        <v>403</v>
      </c>
    </row>
    <row r="49" spans="1:9">
      <c r="A49" s="203" t="s">
        <v>420</v>
      </c>
      <c r="B49" s="203" t="s">
        <v>1258</v>
      </c>
      <c r="C49" s="203" t="s">
        <v>388</v>
      </c>
      <c r="D49" s="206" t="s">
        <v>85</v>
      </c>
      <c r="E49" s="203" t="s">
        <v>1633</v>
      </c>
      <c r="F49" s="2">
        <v>2</v>
      </c>
      <c r="G49" t="s">
        <v>1665</v>
      </c>
      <c r="H49" s="203" t="s">
        <v>1369</v>
      </c>
      <c r="I49" s="203" t="s">
        <v>403</v>
      </c>
    </row>
    <row r="50" spans="1:9">
      <c r="A50" s="203" t="s">
        <v>420</v>
      </c>
      <c r="B50" s="203" t="s">
        <v>1258</v>
      </c>
      <c r="C50" s="203" t="s">
        <v>397</v>
      </c>
      <c r="D50" s="206" t="s">
        <v>85</v>
      </c>
      <c r="E50" s="203" t="s">
        <v>1633</v>
      </c>
      <c r="F50" s="2">
        <v>2</v>
      </c>
      <c r="G50" t="s">
        <v>1665</v>
      </c>
      <c r="H50" s="203" t="s">
        <v>1337</v>
      </c>
      <c r="I50" s="203" t="s">
        <v>403</v>
      </c>
    </row>
    <row r="51" spans="1:9">
      <c r="A51" s="203" t="s">
        <v>420</v>
      </c>
      <c r="B51" s="203" t="s">
        <v>1258</v>
      </c>
      <c r="C51" s="203" t="s">
        <v>395</v>
      </c>
      <c r="D51" s="206" t="s">
        <v>85</v>
      </c>
      <c r="E51" s="203" t="s">
        <v>1633</v>
      </c>
      <c r="F51" s="2">
        <v>2</v>
      </c>
      <c r="G51" t="s">
        <v>1665</v>
      </c>
      <c r="H51" s="206" t="s">
        <v>26</v>
      </c>
      <c r="I51" s="203" t="s">
        <v>403</v>
      </c>
    </row>
    <row r="52" spans="1:9">
      <c r="A52" s="203" t="s">
        <v>420</v>
      </c>
      <c r="B52" s="203" t="s">
        <v>1258</v>
      </c>
      <c r="C52" s="203" t="s">
        <v>1670</v>
      </c>
      <c r="D52" s="206" t="s">
        <v>85</v>
      </c>
      <c r="E52" s="203" t="s">
        <v>1633</v>
      </c>
      <c r="F52" s="2">
        <v>2</v>
      </c>
      <c r="G52" t="s">
        <v>1665</v>
      </c>
      <c r="H52" s="206" t="s">
        <v>1695</v>
      </c>
      <c r="I52" s="203" t="s">
        <v>403</v>
      </c>
    </row>
    <row r="53" spans="1:9">
      <c r="A53" s="203" t="s">
        <v>420</v>
      </c>
      <c r="B53" s="203" t="s">
        <v>449</v>
      </c>
      <c r="C53" t="s">
        <v>400</v>
      </c>
      <c r="D53" s="206" t="s">
        <v>85</v>
      </c>
      <c r="E53" s="203" t="s">
        <v>1633</v>
      </c>
      <c r="F53" s="2">
        <v>2</v>
      </c>
      <c r="G53" t="s">
        <v>1665</v>
      </c>
      <c r="H53" t="s">
        <v>1334</v>
      </c>
      <c r="I53" s="203" t="s">
        <v>403</v>
      </c>
    </row>
    <row r="54" spans="1:9">
      <c r="A54" s="203" t="s">
        <v>420</v>
      </c>
      <c r="B54" s="203" t="s">
        <v>1696</v>
      </c>
      <c r="C54" t="s">
        <v>1669</v>
      </c>
      <c r="D54" s="203" t="s">
        <v>85</v>
      </c>
      <c r="E54" s="203" t="s">
        <v>1633</v>
      </c>
      <c r="F54" s="2">
        <v>2</v>
      </c>
      <c r="G54" t="s">
        <v>1665</v>
      </c>
      <c r="H54" t="s">
        <v>1372</v>
      </c>
      <c r="I54" s="203" t="s">
        <v>403</v>
      </c>
    </row>
    <row r="55" spans="1:9">
      <c r="A55" s="203" t="s">
        <v>420</v>
      </c>
      <c r="B55" s="203" t="s">
        <v>1258</v>
      </c>
      <c r="C55" s="203" t="s">
        <v>388</v>
      </c>
      <c r="D55" s="206" t="s">
        <v>1664</v>
      </c>
      <c r="E55" s="203" t="s">
        <v>1633</v>
      </c>
      <c r="F55" s="2">
        <v>1</v>
      </c>
      <c r="G55" t="s">
        <v>1638</v>
      </c>
      <c r="H55" s="203" t="s">
        <v>23</v>
      </c>
      <c r="I55" s="203" t="s">
        <v>403</v>
      </c>
    </row>
    <row r="56" spans="1:9">
      <c r="A56" s="203" t="s">
        <v>420</v>
      </c>
      <c r="B56" s="203" t="s">
        <v>1258</v>
      </c>
      <c r="C56" s="203" t="s">
        <v>397</v>
      </c>
      <c r="D56" s="206" t="s">
        <v>1664</v>
      </c>
      <c r="E56" s="203" t="s">
        <v>1633</v>
      </c>
      <c r="F56" s="886">
        <v>1</v>
      </c>
      <c r="G56" t="s">
        <v>1638</v>
      </c>
      <c r="H56" s="203" t="s">
        <v>1337</v>
      </c>
      <c r="I56" s="203" t="s">
        <v>403</v>
      </c>
    </row>
    <row r="57" spans="1:9">
      <c r="A57" s="203" t="s">
        <v>420</v>
      </c>
      <c r="B57" s="203" t="s">
        <v>1258</v>
      </c>
      <c r="C57" s="203" t="s">
        <v>395</v>
      </c>
      <c r="D57" s="206" t="s">
        <v>1664</v>
      </c>
      <c r="E57" s="203" t="s">
        <v>1633</v>
      </c>
      <c r="F57" s="886">
        <v>1</v>
      </c>
      <c r="G57" t="s">
        <v>1638</v>
      </c>
      <c r="H57" s="206" t="s">
        <v>1640</v>
      </c>
      <c r="I57" s="203" t="s">
        <v>403</v>
      </c>
    </row>
    <row r="58" spans="1:9">
      <c r="A58" s="203" t="s">
        <v>420</v>
      </c>
      <c r="B58" s="203" t="s">
        <v>1258</v>
      </c>
      <c r="C58" s="203" t="s">
        <v>1670</v>
      </c>
      <c r="D58" s="206" t="s">
        <v>1664</v>
      </c>
      <c r="E58" s="203" t="s">
        <v>1633</v>
      </c>
      <c r="F58" s="886">
        <v>1</v>
      </c>
      <c r="G58" t="s">
        <v>1638</v>
      </c>
      <c r="H58" s="203" t="s">
        <v>1314</v>
      </c>
      <c r="I58" s="203" t="s">
        <v>403</v>
      </c>
    </row>
    <row r="59" spans="1:9">
      <c r="A59" s="203" t="s">
        <v>420</v>
      </c>
      <c r="B59" s="203" t="s">
        <v>449</v>
      </c>
      <c r="C59" t="s">
        <v>400</v>
      </c>
      <c r="D59" s="206" t="s">
        <v>1664</v>
      </c>
      <c r="E59" s="203" t="s">
        <v>1633</v>
      </c>
      <c r="F59" s="886">
        <v>1</v>
      </c>
      <c r="G59" t="s">
        <v>1638</v>
      </c>
      <c r="H59" t="s">
        <v>1334</v>
      </c>
      <c r="I59" s="203" t="s">
        <v>403</v>
      </c>
    </row>
    <row r="60" spans="1:9">
      <c r="A60" s="203" t="s">
        <v>420</v>
      </c>
      <c r="B60" s="203" t="s">
        <v>1696</v>
      </c>
      <c r="C60" t="s">
        <v>1669</v>
      </c>
      <c r="D60" s="206" t="s">
        <v>1664</v>
      </c>
      <c r="E60" s="203" t="s">
        <v>1633</v>
      </c>
      <c r="F60" s="886">
        <v>1</v>
      </c>
      <c r="G60" t="s">
        <v>1638</v>
      </c>
      <c r="H60" t="s">
        <v>1346</v>
      </c>
      <c r="I60" s="203" t="s">
        <v>403</v>
      </c>
    </row>
    <row r="61" spans="1:9">
      <c r="A61" s="203" t="s">
        <v>420</v>
      </c>
      <c r="B61" s="203" t="s">
        <v>1709</v>
      </c>
      <c r="C61" s="203" t="s">
        <v>388</v>
      </c>
      <c r="D61" s="203" t="s">
        <v>1100</v>
      </c>
      <c r="E61" s="203" t="s">
        <v>1631</v>
      </c>
      <c r="F61" s="2" t="s">
        <v>275</v>
      </c>
      <c r="G61" s="203" t="s">
        <v>425</v>
      </c>
      <c r="H61" s="203" t="s">
        <v>187</v>
      </c>
      <c r="I61" s="203" t="s">
        <v>403</v>
      </c>
    </row>
    <row r="62" spans="1:9">
      <c r="A62" s="203" t="s">
        <v>420</v>
      </c>
      <c r="B62" s="203" t="s">
        <v>1709</v>
      </c>
      <c r="C62" s="203" t="s">
        <v>397</v>
      </c>
      <c r="D62" s="203" t="s">
        <v>1100</v>
      </c>
      <c r="E62" s="203" t="s">
        <v>1631</v>
      </c>
      <c r="F62" s="886" t="s">
        <v>183</v>
      </c>
      <c r="G62" s="203" t="s">
        <v>425</v>
      </c>
      <c r="H62" s="203" t="s">
        <v>187</v>
      </c>
      <c r="I62" s="203" t="s">
        <v>403</v>
      </c>
    </row>
    <row r="63" spans="1:9">
      <c r="A63" s="203" t="s">
        <v>420</v>
      </c>
      <c r="B63" s="203" t="s">
        <v>1709</v>
      </c>
      <c r="C63" s="203" t="s">
        <v>395</v>
      </c>
      <c r="D63" s="203" t="s">
        <v>1100</v>
      </c>
      <c r="E63" s="203" t="s">
        <v>1631</v>
      </c>
      <c r="F63" s="2" t="s">
        <v>193</v>
      </c>
      <c r="G63" s="203" t="s">
        <v>425</v>
      </c>
      <c r="H63" s="203" t="s">
        <v>187</v>
      </c>
      <c r="I63" s="203" t="s">
        <v>403</v>
      </c>
    </row>
    <row r="64" spans="1:9">
      <c r="A64" s="203" t="s">
        <v>420</v>
      </c>
      <c r="B64" s="203" t="s">
        <v>1709</v>
      </c>
      <c r="C64" s="203" t="s">
        <v>1670</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1670</v>
      </c>
      <c r="D68" s="203" t="s">
        <v>1100</v>
      </c>
      <c r="E68" s="203" t="s">
        <v>1629</v>
      </c>
      <c r="F68" s="2">
        <v>2.2000000000000002</v>
      </c>
      <c r="G68" s="203" t="s">
        <v>1698</v>
      </c>
      <c r="H68" s="203" t="s">
        <v>1697</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1669</v>
      </c>
      <c r="D75" s="203" t="s">
        <v>1100</v>
      </c>
      <c r="E75" s="203" t="s">
        <v>1629</v>
      </c>
      <c r="F75" s="2">
        <v>2.2000000000000002</v>
      </c>
      <c r="G75" s="203" t="s">
        <v>1703</v>
      </c>
      <c r="H75" s="203" t="s">
        <v>1706</v>
      </c>
      <c r="I75" s="203" t="s">
        <v>403</v>
      </c>
    </row>
    <row r="76" spans="1:9">
      <c r="A76" s="203" t="s">
        <v>420</v>
      </c>
      <c r="B76" s="203" t="s">
        <v>432</v>
      </c>
      <c r="C76" s="203" t="s">
        <v>1670</v>
      </c>
      <c r="D76" s="203" t="s">
        <v>1100</v>
      </c>
      <c r="E76" s="203" t="s">
        <v>1629</v>
      </c>
      <c r="F76" s="2">
        <v>2.2000000000000002</v>
      </c>
      <c r="G76" s="203" t="s">
        <v>1702</v>
      </c>
      <c r="H76" s="203" t="s">
        <v>1705</v>
      </c>
      <c r="I76" s="203" t="s">
        <v>403</v>
      </c>
    </row>
    <row r="77" spans="1:9">
      <c r="A77" s="203" t="s">
        <v>420</v>
      </c>
      <c r="B77" s="203" t="s">
        <v>441</v>
      </c>
      <c r="C77" s="203" t="s">
        <v>388</v>
      </c>
      <c r="D77" s="203" t="s">
        <v>1100</v>
      </c>
      <c r="E77" s="203" t="s">
        <v>1629</v>
      </c>
      <c r="F77" s="2">
        <v>2.2000000000000002</v>
      </c>
      <c r="G77" s="203" t="s">
        <v>1665</v>
      </c>
      <c r="H77" s="203" t="s">
        <v>1711</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1710</v>
      </c>
      <c r="I79" s="203" t="s">
        <v>403</v>
      </c>
    </row>
    <row r="80" spans="1:9">
      <c r="A80" s="203" t="s">
        <v>420</v>
      </c>
      <c r="B80" s="203" t="s">
        <v>441</v>
      </c>
      <c r="C80" s="203" t="s">
        <v>1669</v>
      </c>
      <c r="D80" s="203" t="s">
        <v>1100</v>
      </c>
      <c r="E80" s="203" t="s">
        <v>1629</v>
      </c>
      <c r="F80" s="2">
        <v>2.2000000000000002</v>
      </c>
      <c r="G80" s="203" t="s">
        <v>414</v>
      </c>
      <c r="H80" s="203" t="s">
        <v>1708</v>
      </c>
      <c r="I80" s="203" t="s">
        <v>403</v>
      </c>
    </row>
    <row r="81" spans="1:9">
      <c r="A81" s="203" t="s">
        <v>420</v>
      </c>
      <c r="B81" s="203" t="s">
        <v>441</v>
      </c>
      <c r="C81" s="203" t="s">
        <v>1670</v>
      </c>
      <c r="D81" s="203" t="s">
        <v>1100</v>
      </c>
      <c r="E81" s="203" t="s">
        <v>1629</v>
      </c>
      <c r="F81" s="2">
        <v>2.2000000000000002</v>
      </c>
      <c r="G81" s="203" t="s">
        <v>1704</v>
      </c>
      <c r="H81" s="203" t="s">
        <v>1707</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1671</v>
      </c>
      <c r="D93" s="203" t="s">
        <v>1099</v>
      </c>
      <c r="E93" s="203" t="s">
        <v>1629</v>
      </c>
      <c r="F93" s="2">
        <v>2.2000000000000002</v>
      </c>
      <c r="G93" s="203" t="s">
        <v>1699</v>
      </c>
      <c r="H93" s="203" t="s">
        <v>1700</v>
      </c>
      <c r="I93" s="203" t="s">
        <v>403</v>
      </c>
    </row>
    <row r="94" spans="1:9">
      <c r="A94" s="203" t="s">
        <v>420</v>
      </c>
      <c r="B94" s="203" t="s">
        <v>441</v>
      </c>
      <c r="C94" s="203" t="s">
        <v>1671</v>
      </c>
      <c r="D94" s="203" t="s">
        <v>1099</v>
      </c>
      <c r="E94" s="203" t="s">
        <v>1629</v>
      </c>
      <c r="F94" s="2">
        <v>2.2000000000000002</v>
      </c>
      <c r="G94" s="203" t="s">
        <v>425</v>
      </c>
      <c r="H94" s="203" t="s">
        <v>1701</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defaultColWidth="9.1796875" defaultRowHeight="14.5"/>
  <cols>
    <col min="1" max="1" width="22.1796875" style="36" customWidth="1"/>
    <col min="2" max="2" width="11.453125" style="36" customWidth="1"/>
    <col min="3" max="3" width="12.453125" style="36" customWidth="1"/>
    <col min="4" max="4" width="12" style="36" customWidth="1"/>
    <col min="5" max="5" width="11.453125" style="36" customWidth="1"/>
    <col min="6" max="6" width="11.453125" style="36" bestFit="1" customWidth="1"/>
    <col min="7" max="7" width="11.453125" style="36" customWidth="1"/>
    <col min="8" max="8" width="13.1796875" style="36" customWidth="1"/>
    <col min="9" max="9" width="13.453125" style="36" customWidth="1"/>
    <col min="10" max="10" width="11.54296875" style="36" customWidth="1"/>
    <col min="11" max="11" width="13" style="36" customWidth="1"/>
    <col min="12" max="12" width="9.7265625" style="36" customWidth="1"/>
    <col min="13" max="13" width="13.1796875" style="36" bestFit="1" customWidth="1"/>
    <col min="14" max="14" width="14.26953125" style="36" customWidth="1"/>
    <col min="15" max="15" width="17" style="36" customWidth="1"/>
    <col min="16" max="16" width="11.7265625" style="36" customWidth="1"/>
    <col min="17" max="17" width="8.81640625" style="36" customWidth="1"/>
    <col min="18" max="18" width="16.1796875" style="36" customWidth="1"/>
    <col min="19" max="19" width="13.453125" style="36" customWidth="1"/>
    <col min="20" max="20" width="12.1796875" style="36" customWidth="1"/>
    <col min="21" max="21" width="14.7265625" style="36" customWidth="1"/>
    <col min="22" max="22" width="11.54296875" style="36" customWidth="1"/>
    <col min="23" max="23" width="11.81640625" style="36" customWidth="1"/>
    <col min="24" max="24" width="11.7265625" style="36" bestFit="1" customWidth="1"/>
    <col min="25" max="25" width="12.453125" style="36" bestFit="1" customWidth="1"/>
    <col min="26" max="26" width="11.453125" style="36" bestFit="1" customWidth="1"/>
    <col min="27" max="27" width="13.1796875" style="36" customWidth="1"/>
    <col min="28" max="29" width="12" style="36" customWidth="1"/>
    <col min="30" max="30" width="11.7265625" style="36" customWidth="1"/>
    <col min="31" max="32" width="12.1796875" style="36" customWidth="1"/>
    <col min="33" max="33" width="13.453125" style="36" customWidth="1"/>
    <col min="34" max="34" width="13" style="36" customWidth="1"/>
    <col min="35" max="35" width="12.453125" style="36" bestFit="1" customWidth="1"/>
    <col min="36" max="36" width="11.453125" style="36" customWidth="1"/>
    <col min="37" max="37" width="12.453125" style="36" customWidth="1"/>
    <col min="38" max="39" width="12.26953125" style="36" bestFit="1" customWidth="1"/>
    <col min="40" max="40" width="11.453125" style="36" bestFit="1" customWidth="1"/>
    <col min="41" max="43" width="11.26953125" style="36" bestFit="1" customWidth="1"/>
    <col min="44" max="44" width="11.7265625" style="36" customWidth="1"/>
    <col min="45" max="45" width="9.26953125" style="36" bestFit="1" customWidth="1"/>
    <col min="46" max="48" width="10.81640625" style="36" customWidth="1"/>
    <col min="49" max="49" width="12.453125" style="36" customWidth="1"/>
    <col min="50" max="51" width="10.81640625" style="36" customWidth="1"/>
    <col min="52" max="54" width="10.26953125" style="36" customWidth="1"/>
    <col min="55" max="55" width="10.453125" style="36" customWidth="1"/>
    <col min="56" max="56" width="10.26953125" style="36" customWidth="1"/>
    <col min="57" max="57" width="9.7265625" style="36" customWidth="1"/>
    <col min="58" max="62" width="9.26953125" style="36" bestFit="1" customWidth="1"/>
    <col min="63" max="63" width="10.453125" style="36" customWidth="1"/>
    <col min="64" max="67" width="9.26953125" style="36" bestFit="1" customWidth="1"/>
    <col min="68" max="68" width="9.453125" style="36" bestFit="1" customWidth="1"/>
    <col min="69" max="69" width="9.7265625" style="36" customWidth="1"/>
    <col min="70" max="70" width="10" style="36" customWidth="1"/>
    <col min="71" max="16384" width="9.179687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1716</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5">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1732</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1733</v>
      </c>
      <c r="AP13" s="134" t="s">
        <v>268</v>
      </c>
      <c r="AQ13" s="134" t="s">
        <v>1734</v>
      </c>
      <c r="AR13" s="134" t="s">
        <v>269</v>
      </c>
      <c r="AS13" s="134" t="s">
        <v>640</v>
      </c>
      <c r="AT13" s="135" t="s">
        <v>1717</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1718</v>
      </c>
      <c r="BV15" s="36" t="s">
        <v>1719</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1720</v>
      </c>
      <c r="BD22" s="36" t="s">
        <v>1721</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1722</v>
      </c>
      <c r="AX32" s="36" t="s">
        <v>1723</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1724</v>
      </c>
      <c r="AX33" s="36" t="s">
        <v>1725</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5">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1735</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1736</v>
      </c>
      <c r="B613" s="69"/>
    </row>
    <row r="614" spans="1:53">
      <c r="A614" s="136"/>
      <c r="B614" s="147" t="s">
        <v>271</v>
      </c>
      <c r="C614" s="936"/>
      <c r="D614" s="936"/>
      <c r="E614" s="937"/>
      <c r="F614" s="898" t="s">
        <v>272</v>
      </c>
      <c r="G614" s="899"/>
      <c r="H614" s="900"/>
      <c r="I614" s="900"/>
    </row>
    <row r="615" spans="1:53" ht="26.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1726</v>
      </c>
    </row>
    <row r="1034" spans="1:51">
      <c r="A1034" s="136"/>
      <c r="B1034" s="147" t="s">
        <v>271</v>
      </c>
      <c r="C1034" s="936"/>
      <c r="D1034" s="936"/>
      <c r="E1034" s="937"/>
      <c r="F1034" s="898" t="s">
        <v>272</v>
      </c>
      <c r="G1034" s="899"/>
      <c r="H1034" s="900"/>
      <c r="I1034" s="900"/>
    </row>
    <row r="1035" spans="1:51" ht="26.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1737</v>
      </c>
      <c r="B1333" s="69"/>
    </row>
    <row r="1334" spans="1:53">
      <c r="A1334" s="136"/>
      <c r="B1334" s="147" t="s">
        <v>271</v>
      </c>
      <c r="C1334" s="936"/>
      <c r="D1334" s="936"/>
      <c r="E1334" s="937"/>
      <c r="F1334" s="898" t="s">
        <v>272</v>
      </c>
      <c r="G1334" s="899"/>
      <c r="H1334" s="900"/>
      <c r="I1334" s="900"/>
    </row>
    <row r="1335" spans="1:53" ht="26.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5">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1728</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5">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1728</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1728</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1732</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1728</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1728</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1728</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1728</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1728</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1728</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1728</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1728</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1728</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1728</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1728</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1728</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1728</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1735</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1728</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1729</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1728</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1730</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1728</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1731</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1728</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1736</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1728</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1728</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1728</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1728</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1728</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1728</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1728</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1728</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1728</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1734</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1728</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1728</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1736</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1737</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1732</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1733</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1734</v>
      </c>
      <c r="BX2504" s="134" t="s">
        <v>269</v>
      </c>
      <c r="BY2504" s="135" t="s">
        <v>1727</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1728</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1728</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1728</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1726</v>
      </c>
    </row>
    <row r="2605" spans="1:5">
      <c r="A2605" s="136"/>
      <c r="B2605" s="147" t="s">
        <v>271</v>
      </c>
      <c r="C2605" s="936"/>
      <c r="D2605" s="936"/>
      <c r="E2605" s="937"/>
    </row>
    <row r="2606" spans="1:5" ht="26.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1728</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1728</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1728</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1728</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1728</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1728</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1728</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1728</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1728</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1728</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1737</v>
      </c>
      <c r="B2904" s="69"/>
    </row>
    <row r="2905" spans="1:5">
      <c r="A2905" s="136"/>
      <c r="B2905" s="147" t="s">
        <v>271</v>
      </c>
      <c r="C2905" s="936"/>
      <c r="D2905" s="936"/>
      <c r="E2905" s="937"/>
    </row>
    <row r="2906" spans="1:5" ht="26.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1728</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1728</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1728</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1728</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1728</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1728</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1728</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1728</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defaultColWidth="9.1796875" defaultRowHeight="14.5"/>
  <cols>
    <col min="1" max="1" width="7.26953125" style="5" customWidth="1"/>
    <col min="2" max="2" width="10.1796875" style="5" customWidth="1"/>
    <col min="3" max="3" width="10" style="5" customWidth="1"/>
    <col min="4" max="4" width="9.7265625" style="5" customWidth="1"/>
    <col min="5" max="5" width="11.1796875" style="5" customWidth="1"/>
    <col min="6" max="6" width="10.1796875" style="5" customWidth="1"/>
    <col min="7" max="7" width="13.81640625" style="5" bestFit="1" customWidth="1"/>
    <col min="8" max="8" width="10" style="5" bestFit="1" customWidth="1"/>
    <col min="9" max="9" width="11" style="5" customWidth="1"/>
    <col min="10" max="12" width="12.453125" style="5" bestFit="1" customWidth="1"/>
    <col min="13" max="13" width="12.453125" style="5" customWidth="1"/>
    <col min="14" max="14" width="13.81640625" style="5" bestFit="1" customWidth="1"/>
    <col min="15" max="15" width="12.453125" style="5" bestFit="1" customWidth="1"/>
    <col min="16" max="17" width="11.453125" style="5" bestFit="1" customWidth="1"/>
    <col min="18" max="18" width="13.81640625" style="5" bestFit="1" customWidth="1"/>
    <col min="19" max="19" width="9.81640625" style="5" bestFit="1" customWidth="1"/>
    <col min="20" max="20" width="11.453125" style="5" bestFit="1" customWidth="1"/>
    <col min="21" max="21" width="16" style="5" bestFit="1" customWidth="1"/>
    <col min="22" max="22" width="12.26953125" style="5" bestFit="1" customWidth="1"/>
    <col min="23" max="23" width="13.453125" style="5" bestFit="1" customWidth="1"/>
    <col min="24" max="24" width="11.26953125" style="5" customWidth="1"/>
    <col min="25" max="25" width="11.453125" style="5" bestFit="1" customWidth="1"/>
    <col min="26" max="26" width="12.453125" style="5" bestFit="1" customWidth="1"/>
    <col min="27" max="27" width="12.1796875" style="5" bestFit="1" customWidth="1"/>
    <col min="28" max="28" width="11.81640625" style="5" bestFit="1" customWidth="1"/>
    <col min="29" max="29" width="10.26953125" style="5" customWidth="1"/>
    <col min="30" max="30" width="12.26953125" style="5" bestFit="1" customWidth="1"/>
    <col min="31" max="31" width="9.81640625" style="5" bestFit="1" customWidth="1"/>
    <col min="32" max="32" width="9.7265625" style="5" bestFit="1" customWidth="1"/>
    <col min="33" max="34" width="11.81640625" style="5" bestFit="1" customWidth="1"/>
    <col min="35" max="35" width="12.26953125" style="5" bestFit="1" customWidth="1"/>
    <col min="36" max="36" width="11.81640625" style="5" bestFit="1" customWidth="1"/>
    <col min="37" max="37" width="9.7265625" style="5" bestFit="1" customWidth="1"/>
    <col min="38" max="39" width="11.453125" style="5" bestFit="1" customWidth="1"/>
    <col min="40" max="40" width="12.26953125" style="5" bestFit="1" customWidth="1"/>
    <col min="41" max="41" width="12.1796875" style="5" customWidth="1"/>
    <col min="42" max="42" width="11.7265625" style="5" customWidth="1"/>
    <col min="43" max="43" width="12.453125" style="5" customWidth="1"/>
    <col min="44" max="45" width="9.81640625" style="5" bestFit="1" customWidth="1"/>
    <col min="46" max="46" width="10.1796875" style="5" customWidth="1"/>
    <col min="47" max="47" width="10" style="5" bestFit="1" customWidth="1"/>
    <col min="48" max="48" width="9.81640625" style="5" bestFit="1" customWidth="1"/>
    <col min="49" max="49" width="13.81640625" style="5" bestFit="1" customWidth="1"/>
    <col min="50" max="51" width="11.453125" style="5" bestFit="1" customWidth="1"/>
    <col min="52" max="53" width="9.81640625" style="5" bestFit="1" customWidth="1"/>
    <col min="54" max="54" width="10.7265625" style="5" bestFit="1" customWidth="1"/>
    <col min="55" max="55" width="11.81640625" style="5" bestFit="1" customWidth="1"/>
    <col min="56" max="56" width="10.81640625" style="5" bestFit="1" customWidth="1"/>
    <col min="57" max="57" width="9.81640625" style="5" customWidth="1"/>
    <col min="58" max="58" width="10" style="5" customWidth="1"/>
    <col min="59" max="59" width="13.81640625" style="5" bestFit="1" customWidth="1"/>
    <col min="60" max="61" width="11.453125" style="5" bestFit="1" customWidth="1"/>
    <col min="62" max="62" width="10" style="5" bestFit="1" customWidth="1"/>
    <col min="63" max="64" width="9.26953125" style="5" bestFit="1" customWidth="1"/>
    <col min="65" max="65" width="12.1796875" style="5" customWidth="1"/>
    <col min="66" max="66" width="10" style="5" customWidth="1"/>
    <col min="67" max="67" width="9.453125" style="5" customWidth="1"/>
    <col min="68" max="69" width="10" style="5" customWidth="1"/>
    <col min="70" max="70" width="9.7265625" style="5" bestFit="1" customWidth="1"/>
    <col min="71" max="72" width="11.453125" style="5" bestFit="1" customWidth="1"/>
    <col min="73" max="73" width="10" style="5" bestFit="1" customWidth="1"/>
    <col min="74" max="74" width="7.7265625" style="5" bestFit="1" customWidth="1"/>
    <col min="75" max="75" width="9.26953125" style="5" bestFit="1" customWidth="1"/>
    <col min="76" max="76" width="10" style="5" bestFit="1" customWidth="1"/>
    <col min="77" max="80" width="9.26953125" style="5" bestFit="1" customWidth="1"/>
    <col min="81" max="81" width="9.7265625" style="5" bestFit="1" customWidth="1"/>
    <col min="82" max="83" width="11.453125" style="5" bestFit="1" customWidth="1"/>
    <col min="84" max="84" width="10" style="5" bestFit="1" customWidth="1"/>
    <col min="85" max="16384" width="9.1796875" style="5"/>
  </cols>
  <sheetData>
    <row r="1" spans="1:77" ht="15.5">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1738</v>
      </c>
      <c r="BX4" s="5" t="s">
        <v>1313</v>
      </c>
      <c r="BY4" s="5" t="s">
        <v>1739</v>
      </c>
    </row>
    <row r="5" spans="1:77" ht="78.5">
      <c r="A5" s="11"/>
      <c r="B5" s="12" t="s">
        <v>49</v>
      </c>
      <c r="C5" s="12" t="s">
        <v>50</v>
      </c>
      <c r="D5" s="12" t="s">
        <v>51</v>
      </c>
      <c r="E5" s="12" t="s">
        <v>52</v>
      </c>
      <c r="F5" s="13" t="s">
        <v>53</v>
      </c>
      <c r="G5" s="12" t="s">
        <v>54</v>
      </c>
      <c r="H5" s="12" t="s">
        <v>55</v>
      </c>
      <c r="I5" s="12" t="s">
        <v>56</v>
      </c>
      <c r="J5" s="12" t="s">
        <v>1740</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1741</v>
      </c>
      <c r="BX5" s="5" t="s">
        <v>59</v>
      </c>
      <c r="BY5" s="5" t="s">
        <v>1742</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1743</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1744</v>
      </c>
      <c r="AA21" s="896"/>
      <c r="AB21" s="896"/>
      <c r="AC21" s="896"/>
      <c r="AD21" s="896"/>
      <c r="AE21" s="896"/>
      <c r="AF21" s="896"/>
      <c r="AG21" s="896"/>
      <c r="AH21" s="896"/>
      <c r="AI21" s="896"/>
      <c r="AJ21" s="898" t="s">
        <v>1745</v>
      </c>
      <c r="AK21" s="943"/>
      <c r="AL21" s="943"/>
      <c r="AM21" s="943"/>
      <c r="AN21" s="943"/>
      <c r="AO21" s="943"/>
      <c r="AP21" s="943"/>
      <c r="AQ21" s="944"/>
      <c r="AS21" s="5" t="s">
        <v>92</v>
      </c>
    </row>
    <row r="22" spans="1:81" ht="26.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1746</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5.5">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1747</v>
      </c>
      <c r="AQ66" s="36" t="s">
        <v>1748</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5.5">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1747</v>
      </c>
      <c r="AQ80" s="36" t="s">
        <v>1748</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5.5">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1747</v>
      </c>
      <c r="AQ94" s="36" t="s">
        <v>1748</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1749</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1750</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defaultColWidth="9.1796875" defaultRowHeight="14.5"/>
  <cols>
    <col min="1" max="1" width="42.453125" style="5" customWidth="1"/>
    <col min="2" max="2" width="15.1796875" style="5" customWidth="1"/>
    <col min="3" max="3" width="12.1796875" style="5" customWidth="1"/>
    <col min="4" max="4" width="11.81640625" style="5" customWidth="1"/>
    <col min="5" max="5" width="12.26953125" style="5" customWidth="1"/>
    <col min="6" max="6" width="12.7265625" style="5" customWidth="1"/>
    <col min="7" max="8" width="12.7265625" style="5" bestFit="1" customWidth="1"/>
    <col min="9" max="9" width="11.26953125" style="5" customWidth="1"/>
    <col min="10" max="10" width="11" style="5" customWidth="1"/>
    <col min="11" max="11" width="18.1796875" style="5" bestFit="1" customWidth="1"/>
    <col min="12" max="12" width="10.7265625" style="5" customWidth="1"/>
    <col min="13" max="13" width="12.7265625" style="5" bestFit="1" customWidth="1"/>
    <col min="14" max="14" width="11.81640625" style="5" customWidth="1"/>
    <col min="15" max="15" width="12.1796875" style="5" customWidth="1"/>
    <col min="16" max="16" width="12" style="5" customWidth="1"/>
    <col min="17" max="17" width="11.7265625" style="5" customWidth="1"/>
    <col min="18" max="19" width="12.26953125" style="5" customWidth="1"/>
    <col min="20" max="20" width="10.81640625" style="5" bestFit="1" customWidth="1"/>
    <col min="21" max="21" width="12.81640625" style="5" customWidth="1"/>
    <col min="22" max="22" width="10.453125" style="5" bestFit="1" customWidth="1"/>
    <col min="23" max="23" width="15" style="5" bestFit="1" customWidth="1"/>
    <col min="24" max="24" width="13" style="5" customWidth="1"/>
    <col min="25" max="26" width="10.453125" style="5" customWidth="1"/>
    <col min="27" max="27" width="18.1796875" style="5" bestFit="1" customWidth="1"/>
    <col min="28" max="28" width="11.81640625" style="5" bestFit="1" customWidth="1"/>
    <col min="29" max="29" width="9.26953125" style="5" bestFit="1" customWidth="1"/>
    <col min="30" max="30" width="11" style="5" bestFit="1" customWidth="1"/>
    <col min="31" max="31" width="18.1796875" style="5" bestFit="1" customWidth="1"/>
    <col min="32" max="32" width="11" style="5" bestFit="1" customWidth="1"/>
    <col min="33" max="33" width="9.26953125" style="5" bestFit="1" customWidth="1"/>
    <col min="34" max="34" width="12" style="5" bestFit="1" customWidth="1"/>
    <col min="35" max="35" width="10.1796875" style="5" bestFit="1" customWidth="1"/>
    <col min="36" max="36" width="12" style="5" bestFit="1" customWidth="1"/>
    <col min="37" max="37" width="8.54296875" style="5" bestFit="1" customWidth="1"/>
    <col min="38" max="38" width="12" style="5" bestFit="1" customWidth="1"/>
    <col min="39" max="39" width="18.1796875" style="5" bestFit="1" customWidth="1"/>
    <col min="40" max="40" width="11.81640625" style="5" bestFit="1" customWidth="1"/>
    <col min="41" max="41" width="7.453125" style="5" bestFit="1" customWidth="1"/>
    <col min="42" max="42" width="11.81640625" style="5" bestFit="1" customWidth="1"/>
    <col min="43" max="43" width="18.1796875" style="5" bestFit="1" customWidth="1"/>
    <col min="44" max="44" width="11.81640625" style="5" bestFit="1" customWidth="1"/>
    <col min="45" max="45" width="7.453125" style="5" bestFit="1" customWidth="1"/>
    <col min="46" max="46" width="11.81640625" style="5" bestFit="1" customWidth="1"/>
    <col min="47" max="47" width="10" style="5" bestFit="1" customWidth="1"/>
    <col min="48" max="48" width="11.81640625" style="5" bestFit="1" customWidth="1"/>
    <col min="49" max="49" width="7.453125" style="5" bestFit="1" customWidth="1"/>
    <col min="50" max="50" width="11.81640625" style="5" bestFit="1" customWidth="1"/>
    <col min="51" max="51" width="10" style="5" bestFit="1" customWidth="1"/>
    <col min="52" max="52" width="11.81640625" style="5" bestFit="1" customWidth="1"/>
    <col min="53" max="53" width="7.453125" style="5" bestFit="1" customWidth="1"/>
    <col min="54" max="54" width="11.81640625" style="5" bestFit="1" customWidth="1"/>
    <col min="55" max="55" width="10" style="5" bestFit="1" customWidth="1"/>
    <col min="56" max="56" width="11.81640625" style="5" bestFit="1" customWidth="1"/>
    <col min="57" max="57" width="8.453125" style="5" bestFit="1" customWidth="1"/>
    <col min="58" max="58" width="11.81640625" style="5" bestFit="1" customWidth="1"/>
    <col min="59" max="59" width="10" style="5" bestFit="1" customWidth="1"/>
    <col min="60" max="60" width="11.81640625" style="5" bestFit="1" customWidth="1"/>
    <col min="61" max="61" width="7.453125" style="5" bestFit="1" customWidth="1"/>
    <col min="62" max="62" width="11.81640625" style="5" bestFit="1" customWidth="1"/>
    <col min="63" max="63" width="10" style="5" bestFit="1" customWidth="1"/>
    <col min="64" max="64" width="11.81640625" style="5" bestFit="1" customWidth="1"/>
    <col min="65" max="65" width="14.453125" style="5" customWidth="1"/>
    <col min="66" max="66" width="11.81640625" style="5" bestFit="1" customWidth="1"/>
    <col min="67" max="67" width="10" style="5" bestFit="1" customWidth="1"/>
    <col min="68" max="68" width="11.81640625" style="5" bestFit="1" customWidth="1"/>
    <col min="69" max="69" width="9.26953125" style="5" bestFit="1" customWidth="1"/>
    <col min="70" max="70" width="11.81640625" style="5" bestFit="1" customWidth="1"/>
    <col min="71" max="71" width="10" style="5" bestFit="1" customWidth="1"/>
    <col min="72" max="72" width="10.81640625" style="5" bestFit="1" customWidth="1"/>
    <col min="73" max="73" width="9.26953125" style="5" bestFit="1" customWidth="1"/>
    <col min="74" max="74" width="10.81640625" style="5" bestFit="1" customWidth="1"/>
    <col min="75" max="75" width="9.26953125" style="5" bestFit="1" customWidth="1"/>
    <col min="76" max="76" width="10.81640625" style="5" bestFit="1" customWidth="1"/>
    <col min="77" max="77" width="7.7265625" style="5" bestFit="1" customWidth="1"/>
    <col min="78" max="78" width="10.81640625" style="5" bestFit="1" customWidth="1"/>
    <col min="79" max="79" width="15" style="5" bestFit="1" customWidth="1"/>
    <col min="80" max="80" width="10.81640625" style="5" bestFit="1" customWidth="1"/>
    <col min="81" max="81" width="7.7265625" style="5" bestFit="1" customWidth="1"/>
    <col min="82" max="82" width="10.81640625" style="5" bestFit="1" customWidth="1"/>
    <col min="83" max="83" width="9.26953125" style="5" bestFit="1" customWidth="1"/>
    <col min="84" max="84" width="10.81640625" style="5" bestFit="1" customWidth="1"/>
    <col min="85" max="85" width="7.7265625" style="5" bestFit="1" customWidth="1"/>
    <col min="86" max="86" width="10.81640625" style="5" bestFit="1" customWidth="1"/>
    <col min="87" max="87" width="9.26953125" style="5" bestFit="1" customWidth="1"/>
    <col min="88" max="88" width="10.81640625" style="5" bestFit="1" customWidth="1"/>
    <col min="89" max="89" width="7.7265625" style="5" bestFit="1" customWidth="1"/>
    <col min="90" max="90" width="10.81640625" style="5" bestFit="1" customWidth="1"/>
    <col min="91" max="91" width="9.26953125" style="5" bestFit="1" customWidth="1"/>
    <col min="92" max="92" width="10.81640625" style="5" bestFit="1" customWidth="1"/>
    <col min="93" max="93" width="7.7265625" style="5" bestFit="1" customWidth="1"/>
    <col min="94" max="94" width="10.81640625" style="5" bestFit="1" customWidth="1"/>
    <col min="95" max="95" width="9.26953125" style="5" bestFit="1" customWidth="1"/>
    <col min="96" max="96" width="10.81640625" style="5" bestFit="1" customWidth="1"/>
    <col min="97" max="97" width="7.7265625" style="5" bestFit="1" customWidth="1"/>
    <col min="98" max="98" width="10.81640625" style="5" bestFit="1" customWidth="1"/>
    <col min="99" max="99" width="9.26953125" style="5" bestFit="1" customWidth="1"/>
    <col min="100" max="100" width="10.81640625" style="5" bestFit="1" customWidth="1"/>
    <col min="101" max="101" width="7.7265625" style="5" bestFit="1" customWidth="1"/>
    <col min="102" max="102" width="10.81640625" style="5" bestFit="1" customWidth="1"/>
    <col min="103" max="103" width="9.26953125" style="5" bestFit="1" customWidth="1"/>
    <col min="104" max="104" width="10.81640625" style="5" bestFit="1" customWidth="1"/>
    <col min="105" max="105" width="6.7265625" style="5" bestFit="1" customWidth="1"/>
    <col min="106" max="106" width="10.81640625" style="5" bestFit="1" customWidth="1"/>
    <col min="107" max="107" width="9.26953125" style="5" bestFit="1" customWidth="1"/>
    <col min="108" max="108" width="10.81640625" style="5" bestFit="1" customWidth="1"/>
    <col min="109" max="109" width="6.7265625" style="5" bestFit="1" customWidth="1"/>
    <col min="110" max="110" width="10.81640625" style="5" bestFit="1" customWidth="1"/>
    <col min="111" max="111" width="9.26953125" style="5" bestFit="1" customWidth="1"/>
    <col min="112" max="112" width="10.81640625" style="5" bestFit="1" customWidth="1"/>
    <col min="113" max="113" width="6.7265625" style="5" bestFit="1" customWidth="1"/>
    <col min="114" max="114" width="10.81640625" style="5" bestFit="1" customWidth="1"/>
    <col min="115" max="115" width="9.26953125" style="5" bestFit="1" customWidth="1"/>
    <col min="116" max="116" width="10.81640625" style="5" bestFit="1" customWidth="1"/>
    <col min="117" max="117" width="6.7265625" style="5" bestFit="1" customWidth="1"/>
    <col min="118" max="118" width="10.81640625" style="5" bestFit="1" customWidth="1"/>
    <col min="119" max="119" width="9.26953125" style="5" bestFit="1" customWidth="1"/>
    <col min="120" max="120" width="10.81640625" style="5" bestFit="1" customWidth="1"/>
    <col min="121" max="121" width="6.7265625" style="5" bestFit="1" customWidth="1"/>
    <col min="122" max="122" width="10.81640625" style="5" bestFit="1" customWidth="1"/>
    <col min="123" max="123" width="9.26953125" style="5" bestFit="1" customWidth="1"/>
    <col min="124" max="124" width="10.81640625" style="5" bestFit="1" customWidth="1"/>
    <col min="125" max="125" width="5.7265625" style="5" bestFit="1" customWidth="1"/>
    <col min="126" max="126" width="10.81640625" style="5" bestFit="1" customWidth="1"/>
    <col min="127" max="127" width="9.26953125" style="5" bestFit="1" customWidth="1"/>
    <col min="128" max="128" width="10.81640625" style="5" bestFit="1" customWidth="1"/>
    <col min="129" max="129" width="5.7265625" style="5" bestFit="1" customWidth="1"/>
    <col min="130" max="130" width="10.81640625" style="5" bestFit="1" customWidth="1"/>
    <col min="131" max="131" width="18.1796875" style="5" bestFit="1" customWidth="1"/>
    <col min="132" max="132" width="10.81640625" style="5" bestFit="1" customWidth="1"/>
    <col min="133" max="133" width="5.7265625" style="5" bestFit="1" customWidth="1"/>
    <col min="134" max="134" width="10.81640625" style="5" bestFit="1" customWidth="1"/>
    <col min="135" max="135" width="18.1796875" style="5" bestFit="1" customWidth="1"/>
    <col min="136" max="136" width="10.81640625" style="5" bestFit="1" customWidth="1"/>
    <col min="137" max="137" width="5.7265625" style="5" bestFit="1" customWidth="1"/>
    <col min="138" max="138" width="10.81640625" style="5" bestFit="1" customWidth="1"/>
    <col min="139" max="139" width="18.1796875" style="5" bestFit="1" customWidth="1"/>
    <col min="140" max="140" width="10.81640625" style="5" bestFit="1" customWidth="1"/>
    <col min="141" max="141" width="5.7265625" style="5" bestFit="1" customWidth="1"/>
    <col min="142" max="142" width="10.81640625" style="5" bestFit="1" customWidth="1"/>
    <col min="143" max="143" width="9.26953125" style="5" bestFit="1" customWidth="1"/>
    <col min="144" max="144" width="10.81640625" style="5" bestFit="1" customWidth="1"/>
    <col min="145" max="145" width="5.7265625" style="5" bestFit="1" customWidth="1"/>
    <col min="146" max="146" width="10.81640625" style="5" bestFit="1" customWidth="1"/>
    <col min="147" max="147" width="9.26953125" style="5" bestFit="1" customWidth="1"/>
    <col min="148" max="148" width="10.81640625" style="5" bestFit="1" customWidth="1"/>
    <col min="149" max="149" width="5.7265625" style="5" bestFit="1" customWidth="1"/>
    <col min="150" max="150" width="10.81640625" style="5" bestFit="1" customWidth="1"/>
    <col min="151" max="151" width="9.26953125" style="5" bestFit="1" customWidth="1"/>
    <col min="152" max="152" width="10.81640625" style="5" bestFit="1" customWidth="1"/>
    <col min="153" max="153" width="5.7265625" style="5" bestFit="1" customWidth="1"/>
    <col min="154" max="16384" width="9.1796875" style="5"/>
  </cols>
  <sheetData>
    <row r="1" spans="1:4" ht="15.5">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29">
      <c r="A9" s="397" t="s">
        <v>887</v>
      </c>
      <c r="B9" s="398">
        <v>1</v>
      </c>
      <c r="C9" s="399">
        <v>1</v>
      </c>
      <c r="D9" s="196" t="s">
        <v>888</v>
      </c>
    </row>
    <row r="10" spans="1:4">
      <c r="A10" s="36"/>
    </row>
    <row r="11" spans="1:4">
      <c r="A11" s="136"/>
      <c r="B11" s="400" t="s">
        <v>889</v>
      </c>
      <c r="C11" s="219" t="s">
        <v>890</v>
      </c>
    </row>
    <row r="12" spans="1:4" ht="29">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43.5">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29">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1751</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1752</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1753</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1754</v>
      </c>
      <c r="D83" s="64"/>
    </row>
    <row r="84" spans="1:52">
      <c r="A84" s="5" t="s">
        <v>1755</v>
      </c>
      <c r="B84" s="5" t="s">
        <v>1756</v>
      </c>
      <c r="C84" s="5" t="s">
        <v>1757</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1758</v>
      </c>
      <c r="B89" s="40" t="s">
        <v>1756</v>
      </c>
      <c r="C89" s="40" t="s">
        <v>1757</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1759</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1760</v>
      </c>
      <c r="C93" s="40" t="s">
        <v>1761</v>
      </c>
      <c r="D93" s="40" t="s">
        <v>1762</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1763</v>
      </c>
      <c r="B95" s="40">
        <v>0.27337868296755463</v>
      </c>
      <c r="C95" s="40">
        <v>0.9</v>
      </c>
      <c r="D95" s="40"/>
      <c r="E95" s="460"/>
      <c r="F95" s="460" t="s">
        <v>1764</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1765</v>
      </c>
      <c r="B96" s="40">
        <v>0.30874219057470131</v>
      </c>
      <c r="C96" s="40">
        <v>0.86032030794823711</v>
      </c>
      <c r="D96" s="40">
        <v>0.38300000000000001</v>
      </c>
      <c r="E96" s="460"/>
      <c r="F96" s="460" t="s">
        <v>1766</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1767</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1763</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1765</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1768</v>
      </c>
      <c r="S104" s="473"/>
      <c r="T104" s="472"/>
      <c r="U104" s="473"/>
      <c r="V104" s="472"/>
      <c r="W104" s="23"/>
      <c r="X104" s="462"/>
      <c r="Y104" s="31"/>
      <c r="Z104" s="462"/>
      <c r="AA104" s="31"/>
      <c r="AB104" s="462"/>
      <c r="AC104" s="31"/>
      <c r="AD104" s="39"/>
      <c r="AE104" s="39"/>
      <c r="AF104" s="462"/>
      <c r="AG104" s="31"/>
      <c r="AH104" s="462"/>
      <c r="AI104" s="31"/>
      <c r="AJ104" s="462"/>
      <c r="AK104" s="31" t="s">
        <v>1769</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1770</v>
      </c>
      <c r="BV135" s="5" t="s">
        <v>1771</v>
      </c>
      <c r="BX135" s="5" t="s">
        <v>1772</v>
      </c>
      <c r="BZ135" s="5" t="s">
        <v>1773</v>
      </c>
      <c r="CB135" s="5" t="s">
        <v>1774</v>
      </c>
      <c r="CD135" s="5" t="s">
        <v>1775</v>
      </c>
      <c r="CF135" s="5" t="s">
        <v>1776</v>
      </c>
      <c r="CH135" s="5" t="s">
        <v>1777</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1770</v>
      </c>
      <c r="EX201" s="36" t="s">
        <v>1771</v>
      </c>
      <c r="FB201" s="36" t="s">
        <v>1772</v>
      </c>
      <c r="FF201" s="36" t="s">
        <v>1773</v>
      </c>
      <c r="FJ201" s="36" t="s">
        <v>1774</v>
      </c>
      <c r="FN201" s="36" t="s">
        <v>1775</v>
      </c>
      <c r="FR201" s="36" t="s">
        <v>1778</v>
      </c>
      <c r="FV201" s="36" t="s">
        <v>1777</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1779</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1780</v>
      </c>
      <c r="T225" s="241" t="s">
        <v>31</v>
      </c>
      <c r="U225" s="5" t="s">
        <v>1088</v>
      </c>
      <c r="V225" s="5" t="s">
        <v>1781</v>
      </c>
      <c r="W225" s="5" t="s">
        <v>1782</v>
      </c>
      <c r="X225" s="5" t="s">
        <v>1783</v>
      </c>
      <c r="Y225" s="5" t="s">
        <v>1784</v>
      </c>
      <c r="Z225" s="5" t="s">
        <v>1785</v>
      </c>
      <c r="AA225" s="5" t="s">
        <v>1786</v>
      </c>
      <c r="AB225" s="5" t="s">
        <v>1787</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1788</v>
      </c>
      <c r="Z226" s="5" t="s">
        <v>1788</v>
      </c>
      <c r="AA226" s="5" t="s">
        <v>1788</v>
      </c>
      <c r="AB226" s="5" t="s">
        <v>1788</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1789</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1789</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1789</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1789</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1789</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1789</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1789</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1789</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1789</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1789</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1789</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defaultColWidth="9.1796875" defaultRowHeight="14.5"/>
  <cols>
    <col min="1" max="1" width="22.26953125" style="5" bestFit="1" customWidth="1"/>
    <col min="2" max="7" width="15.26953125" style="168" customWidth="1"/>
    <col min="8" max="9" width="9.453125" style="5" customWidth="1"/>
    <col min="10" max="11" width="9.1796875" style="5"/>
    <col min="12" max="12" width="9.7265625" style="5" bestFit="1" customWidth="1"/>
    <col min="13" max="14" width="9.1796875" style="5"/>
    <col min="15" max="17" width="11.26953125" style="5" customWidth="1"/>
    <col min="18" max="20" width="9.1796875" style="5"/>
    <col min="21" max="21" width="16" style="5" bestFit="1" customWidth="1"/>
    <col min="22" max="22" width="12.453125" style="5" bestFit="1" customWidth="1"/>
    <col min="23" max="25" width="9.1796875" style="5"/>
    <col min="26" max="26" width="12.7265625" style="5" bestFit="1" customWidth="1"/>
    <col min="27" max="27" width="9.1796875" style="5"/>
    <col min="28" max="28" width="9.453125" style="5" bestFit="1" customWidth="1"/>
    <col min="29" max="16384" width="9.179687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5">
      <c r="A10" s="4" t="s">
        <v>322</v>
      </c>
      <c r="L10" s="43" t="s">
        <v>870</v>
      </c>
      <c r="M10" s="5" t="s">
        <v>1802</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1803</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1804</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1805</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1806</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1807</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1808</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1809</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1810</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1811</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1812</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1813</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1814</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1815</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1816</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1817</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1818</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1819</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1820</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1821</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1822</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defaultColWidth="9.1796875" defaultRowHeight="14.5"/>
  <cols>
    <col min="1" max="1" width="33.1796875" style="5" customWidth="1"/>
    <col min="2" max="2" width="13.453125" style="5" bestFit="1" customWidth="1"/>
    <col min="3" max="3" width="11.54296875" style="5" customWidth="1"/>
    <col min="4" max="4" width="12.81640625" style="5" bestFit="1" customWidth="1"/>
    <col min="5" max="5" width="10.453125" style="5" bestFit="1" customWidth="1"/>
    <col min="6" max="6" width="11.26953125" style="5" customWidth="1"/>
    <col min="7" max="7" width="13.453125" style="5" customWidth="1"/>
    <col min="8" max="8" width="12.7265625" style="5" bestFit="1" customWidth="1"/>
    <col min="9" max="9" width="9.7265625" style="5" bestFit="1" customWidth="1"/>
    <col min="10" max="10" width="9.1796875" style="5"/>
    <col min="11" max="11" width="10.453125" style="5" customWidth="1"/>
    <col min="12" max="12" width="12.453125" style="5" bestFit="1" customWidth="1"/>
    <col min="13" max="14" width="9.1796875" style="5"/>
    <col min="15" max="15" width="12.81640625" style="5" bestFit="1" customWidth="1"/>
    <col min="16" max="18" width="9.1796875" style="5"/>
    <col min="19" max="19" width="10.453125" style="5" customWidth="1"/>
    <col min="20" max="22" width="9.1796875" style="5"/>
    <col min="23" max="23" width="10.7265625" style="5" customWidth="1"/>
    <col min="24" max="16384" width="9.1796875" style="5"/>
  </cols>
  <sheetData>
    <row r="1" spans="1:23" ht="15.5">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1790</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1791</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1792</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1793</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1794</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1795</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1796</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1797</v>
      </c>
      <c r="B158" s="5" t="s">
        <v>1798</v>
      </c>
      <c r="C158" s="5" t="s">
        <v>1799</v>
      </c>
      <c r="D158" s="5" t="s">
        <v>480</v>
      </c>
      <c r="E158" s="5" t="s">
        <v>1800</v>
      </c>
      <c r="F158" s="5" t="s">
        <v>1801</v>
      </c>
    </row>
    <row r="159" spans="1:9">
      <c r="A159" s="5" t="s">
        <v>1798</v>
      </c>
      <c r="B159" s="5">
        <v>1</v>
      </c>
      <c r="C159" s="5">
        <v>1000</v>
      </c>
      <c r="D159" s="5">
        <v>1000000</v>
      </c>
      <c r="E159" s="5">
        <v>304.8</v>
      </c>
      <c r="F159" s="5">
        <v>1609340</v>
      </c>
    </row>
    <row r="160" spans="1:9">
      <c r="A160" s="5" t="s">
        <v>1799</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1800</v>
      </c>
      <c r="B162" s="5">
        <v>3.2808398950131233E-3</v>
      </c>
      <c r="C162" s="5">
        <v>3.2808398950131235</v>
      </c>
      <c r="D162" s="5">
        <v>3280.8398950131236</v>
      </c>
      <c r="E162" s="5">
        <v>1</v>
      </c>
      <c r="F162" s="5">
        <v>5280</v>
      </c>
    </row>
    <row r="163" spans="1:6">
      <c r="A163" s="5" t="s">
        <v>1801</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B2" sqref="B2:L2"/>
    </sheetView>
  </sheetViews>
  <sheetFormatPr defaultColWidth="10" defaultRowHeight="12.5"/>
  <cols>
    <col min="1" max="1" width="3.1796875" style="604" customWidth="1"/>
    <col min="2" max="2" width="15" style="831" customWidth="1"/>
    <col min="3" max="3" width="43.81640625" style="604" customWidth="1"/>
    <col min="4" max="4" width="21.81640625" style="604" customWidth="1"/>
    <col min="5" max="5" width="15.453125" style="604" customWidth="1"/>
    <col min="6" max="6" width="14.453125" style="604" customWidth="1"/>
    <col min="7" max="7" width="15.26953125" style="604" customWidth="1"/>
    <col min="8" max="9" width="15" style="604" customWidth="1"/>
    <col min="10" max="12" width="14.453125" style="604" customWidth="1"/>
    <col min="13" max="13" width="12.1796875" style="604" customWidth="1"/>
    <col min="14" max="17" width="15.54296875" style="604" customWidth="1"/>
    <col min="18" max="18" width="3.179687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56" t="s">
        <v>1263</v>
      </c>
      <c r="C2" s="957"/>
      <c r="D2" s="957"/>
      <c r="E2" s="957"/>
      <c r="F2" s="957"/>
      <c r="G2" s="957"/>
      <c r="H2" s="957"/>
      <c r="I2" s="957"/>
      <c r="J2" s="957"/>
      <c r="K2" s="957"/>
      <c r="L2" s="95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59" t="s">
        <v>1266</v>
      </c>
      <c r="D5" s="959"/>
      <c r="E5" s="959"/>
      <c r="F5" s="959"/>
      <c r="G5" s="959"/>
      <c r="H5" s="959"/>
      <c r="I5" s="959"/>
      <c r="J5" s="959"/>
      <c r="K5" s="959"/>
      <c r="L5" s="959"/>
      <c r="M5" s="602"/>
      <c r="N5" s="602"/>
      <c r="O5" s="602"/>
      <c r="P5" s="602"/>
      <c r="Q5" s="602"/>
      <c r="R5" s="602"/>
      <c r="S5" s="602"/>
      <c r="T5" s="602"/>
      <c r="U5" s="602"/>
      <c r="V5" s="602"/>
      <c r="W5" s="602"/>
      <c r="X5" s="602"/>
      <c r="Y5" s="602"/>
      <c r="Z5" s="602"/>
      <c r="AA5" s="602"/>
    </row>
    <row r="6" spans="1:27" ht="13"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60" t="s">
        <v>1271</v>
      </c>
      <c r="E10" s="960"/>
      <c r="F10" s="960"/>
      <c r="G10" s="960"/>
      <c r="H10" s="960"/>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ht="13">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ht="13">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ht="13">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2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3">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ht="13">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ht="13">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2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ht="13">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ht="13">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6">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55" t="s">
        <v>1361</v>
      </c>
      <c r="D92" s="955"/>
      <c r="E92" s="955"/>
      <c r="F92" s="955"/>
      <c r="G92" s="955"/>
      <c r="H92" s="955"/>
      <c r="I92" s="955"/>
      <c r="J92" s="955"/>
      <c r="K92" s="95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55" t="s">
        <v>1363</v>
      </c>
      <c r="D94" s="955"/>
      <c r="E94" s="955"/>
      <c r="F94" s="955"/>
      <c r="G94" s="955"/>
      <c r="H94" s="955"/>
      <c r="I94" s="955"/>
      <c r="J94" s="955"/>
      <c r="K94" s="95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7.5">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ht="13">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55" t="s">
        <v>1361</v>
      </c>
      <c r="D110" s="955"/>
      <c r="E110" s="955"/>
      <c r="F110" s="955"/>
      <c r="G110" s="955"/>
      <c r="H110" s="955"/>
      <c r="I110" s="955"/>
      <c r="J110" s="955"/>
      <c r="K110" s="95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61" t="s">
        <v>1373</v>
      </c>
      <c r="D112" s="961"/>
      <c r="E112" s="961"/>
      <c r="F112" s="961"/>
      <c r="G112" s="961"/>
      <c r="H112" s="961"/>
      <c r="I112" s="961"/>
      <c r="J112" s="961"/>
      <c r="K112" s="96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7.5">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8.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6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 thickBot="1">
      <c r="A189" s="602"/>
      <c r="B189" s="602"/>
      <c r="C189" s="96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7.5">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8.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6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6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6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6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6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6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7.5">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8.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ht="13">
      <c r="A238" s="602"/>
      <c r="B238" s="603"/>
      <c r="C238" s="797"/>
      <c r="D238" s="967" t="s">
        <v>1445</v>
      </c>
      <c r="E238" s="968"/>
      <c r="F238" s="969"/>
      <c r="G238" s="967" t="s">
        <v>1446</v>
      </c>
      <c r="H238" s="968"/>
      <c r="I238" s="969"/>
      <c r="J238" s="602"/>
      <c r="K238" s="602"/>
      <c r="L238" s="602"/>
      <c r="M238" s="602"/>
      <c r="N238" s="602"/>
      <c r="O238" s="602"/>
      <c r="P238" s="602"/>
      <c r="Q238" s="602"/>
      <c r="R238" s="602"/>
      <c r="S238" s="602"/>
      <c r="T238" s="602"/>
      <c r="U238" s="602"/>
      <c r="V238" s="602"/>
      <c r="W238" s="602"/>
      <c r="X238" s="602"/>
      <c r="Y238" s="602"/>
      <c r="Z238" s="602"/>
      <c r="AA238" s="602"/>
    </row>
    <row r="239" spans="1:27" ht="1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70" t="s">
        <v>1476</v>
      </c>
      <c r="D268" s="970"/>
      <c r="E268" s="970"/>
      <c r="F268" s="970"/>
      <c r="G268" s="971"/>
      <c r="H268" s="971"/>
      <c r="I268" s="97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61" t="s">
        <v>1477</v>
      </c>
      <c r="D269" s="961"/>
      <c r="E269" s="961"/>
      <c r="F269" s="961"/>
      <c r="G269" s="961"/>
      <c r="H269" s="961"/>
      <c r="I269" s="96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8.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72"/>
      <c r="D303" s="972"/>
      <c r="E303" s="972"/>
      <c r="F303" s="972"/>
      <c r="G303" s="972"/>
      <c r="H303" s="972"/>
      <c r="I303" s="972"/>
      <c r="J303" s="972"/>
      <c r="K303" s="972"/>
      <c r="L303" s="602"/>
      <c r="M303" s="602"/>
      <c r="N303" s="602"/>
      <c r="O303" s="602"/>
      <c r="P303" s="602"/>
      <c r="Q303" s="602"/>
      <c r="R303" s="602"/>
      <c r="S303" s="602"/>
      <c r="T303" s="602"/>
      <c r="U303" s="602"/>
      <c r="V303" s="602"/>
      <c r="W303" s="602"/>
      <c r="X303" s="602"/>
      <c r="Y303" s="602"/>
      <c r="Z303" s="602"/>
      <c r="AA303" s="602"/>
    </row>
    <row r="304" spans="1:27" ht="15.5">
      <c r="A304" s="602"/>
      <c r="B304" s="739" t="s">
        <v>1484</v>
      </c>
      <c r="C304" s="973" t="s">
        <v>1485</v>
      </c>
      <c r="D304" s="974"/>
      <c r="E304" s="974"/>
      <c r="F304" s="974"/>
      <c r="G304" s="97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 thickBot="1"/>
    <row r="306" spans="1:27" ht="28.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60" t="s">
        <v>1502</v>
      </c>
      <c r="D317" s="960"/>
      <c r="E317" s="960"/>
      <c r="F317" s="960"/>
      <c r="G317" s="960"/>
      <c r="H317" s="960"/>
      <c r="I317" s="960"/>
      <c r="J317" s="960"/>
      <c r="K317" s="960"/>
      <c r="L317" s="960"/>
      <c r="M317" s="602"/>
      <c r="N317" s="602"/>
      <c r="O317" s="602"/>
      <c r="P317" s="602"/>
      <c r="Q317" s="602"/>
      <c r="R317" s="602"/>
      <c r="S317" s="602"/>
      <c r="T317" s="602"/>
      <c r="U317" s="602"/>
      <c r="V317" s="602"/>
      <c r="W317" s="602"/>
      <c r="X317" s="602"/>
      <c r="Y317" s="602"/>
      <c r="Z317" s="602"/>
      <c r="AA317" s="602"/>
    </row>
    <row r="318" spans="1:27" ht="81.75" customHeight="1">
      <c r="A318" s="602"/>
      <c r="B318" s="603"/>
      <c r="C318" s="960" t="s">
        <v>1503</v>
      </c>
      <c r="D318" s="960"/>
      <c r="E318" s="960"/>
      <c r="F318" s="960"/>
      <c r="G318" s="960"/>
      <c r="H318" s="960"/>
      <c r="I318" s="960"/>
      <c r="J318" s="960"/>
      <c r="K318" s="960"/>
      <c r="L318" s="960"/>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8.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78" t="s">
        <v>1512</v>
      </c>
      <c r="D330" s="978"/>
      <c r="E330" s="978"/>
      <c r="F330" s="978"/>
      <c r="G330" s="978"/>
      <c r="H330" s="978"/>
      <c r="I330" s="978"/>
      <c r="J330" s="978"/>
      <c r="K330" s="978"/>
      <c r="L330" s="978"/>
      <c r="M330" s="602"/>
      <c r="N330" s="602"/>
      <c r="O330" s="602"/>
      <c r="P330" s="602"/>
      <c r="Q330" s="602"/>
      <c r="R330" s="602"/>
      <c r="S330" s="602"/>
      <c r="T330" s="602"/>
      <c r="U330" s="602"/>
      <c r="V330" s="602"/>
      <c r="W330" s="602"/>
      <c r="X330" s="602"/>
      <c r="Y330" s="602"/>
      <c r="Z330" s="602"/>
      <c r="AA330" s="602"/>
    </row>
    <row r="331" spans="1:27" ht="66" customHeight="1">
      <c r="A331" s="602"/>
      <c r="B331" s="603"/>
      <c r="C331" s="978" t="s">
        <v>1513</v>
      </c>
      <c r="D331" s="978"/>
      <c r="E331" s="978"/>
      <c r="F331" s="978"/>
      <c r="G331" s="978"/>
      <c r="H331" s="978"/>
      <c r="I331" s="978"/>
      <c r="J331" s="978"/>
      <c r="K331" s="978"/>
      <c r="L331" s="978"/>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79"/>
      <c r="H342" s="979"/>
      <c r="I342" s="979"/>
      <c r="J342" s="979"/>
      <c r="K342" s="979"/>
      <c r="L342" s="979"/>
      <c r="M342" s="979"/>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79"/>
      <c r="H343" s="979"/>
      <c r="I343" s="979"/>
      <c r="J343" s="979"/>
      <c r="K343" s="979"/>
      <c r="L343" s="979"/>
      <c r="M343" s="979"/>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79"/>
      <c r="H350" s="979"/>
      <c r="I350" s="979"/>
      <c r="J350" s="979"/>
      <c r="K350" s="979"/>
      <c r="L350" s="979"/>
      <c r="M350" s="979"/>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79"/>
      <c r="H351" s="979"/>
      <c r="I351" s="979"/>
      <c r="J351" s="979"/>
      <c r="K351" s="979"/>
      <c r="L351" s="979"/>
      <c r="M351" s="979"/>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60" t="s">
        <v>1547</v>
      </c>
      <c r="D368" s="960"/>
      <c r="E368" s="960"/>
      <c r="F368" s="960"/>
      <c r="G368" s="960"/>
      <c r="H368" s="960"/>
      <c r="I368" s="960"/>
      <c r="J368" s="960"/>
      <c r="K368" s="960"/>
      <c r="L368" s="980"/>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6"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81" t="s">
        <v>1552</v>
      </c>
      <c r="F372" s="982"/>
      <c r="G372" s="982"/>
      <c r="H372" s="983"/>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84" t="s">
        <v>1554</v>
      </c>
      <c r="F373" s="985"/>
      <c r="G373" s="985"/>
      <c r="H373" s="986"/>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75" t="s">
        <v>1556</v>
      </c>
      <c r="F374" s="976"/>
      <c r="G374" s="976"/>
      <c r="H374" s="977"/>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75" t="s">
        <v>1558</v>
      </c>
      <c r="F375" s="976"/>
      <c r="G375" s="976"/>
      <c r="H375" s="977"/>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75" t="s">
        <v>1560</v>
      </c>
      <c r="F376" s="976"/>
      <c r="G376" s="976"/>
      <c r="H376" s="977"/>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75" t="s">
        <v>1562</v>
      </c>
      <c r="F377" s="976"/>
      <c r="G377" s="976"/>
      <c r="H377" s="977"/>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75" t="s">
        <v>1564</v>
      </c>
      <c r="F378" s="976"/>
      <c r="G378" s="976"/>
      <c r="H378" s="977"/>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75" t="s">
        <v>1566</v>
      </c>
      <c r="F379" s="976"/>
      <c r="G379" s="976"/>
      <c r="H379" s="977"/>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75" t="s">
        <v>1568</v>
      </c>
      <c r="F380" s="976"/>
      <c r="G380" s="976"/>
      <c r="H380" s="977"/>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75" t="s">
        <v>1570</v>
      </c>
      <c r="F381" s="976"/>
      <c r="G381" s="976"/>
      <c r="H381" s="977"/>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75" t="s">
        <v>1572</v>
      </c>
      <c r="F382" s="976"/>
      <c r="G382" s="976"/>
      <c r="H382" s="977"/>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75" t="s">
        <v>1574</v>
      </c>
      <c r="F383" s="976"/>
      <c r="G383" s="976"/>
      <c r="H383" s="977"/>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75" t="s">
        <v>1576</v>
      </c>
      <c r="F384" s="976"/>
      <c r="G384" s="976"/>
      <c r="H384" s="977"/>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75" t="s">
        <v>1578</v>
      </c>
      <c r="F385" s="976"/>
      <c r="G385" s="976"/>
      <c r="H385" s="977"/>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75" t="s">
        <v>1580</v>
      </c>
      <c r="F386" s="976"/>
      <c r="G386" s="976"/>
      <c r="H386" s="977"/>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75" t="s">
        <v>1582</v>
      </c>
      <c r="F387" s="976"/>
      <c r="G387" s="976"/>
      <c r="H387" s="977"/>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75" t="s">
        <v>1584</v>
      </c>
      <c r="F388" s="976"/>
      <c r="G388" s="976"/>
      <c r="H388" s="977"/>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75" t="s">
        <v>1586</v>
      </c>
      <c r="F389" s="976"/>
      <c r="G389" s="976"/>
      <c r="H389" s="977"/>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75" t="s">
        <v>1588</v>
      </c>
      <c r="F390" s="976"/>
      <c r="G390" s="976"/>
      <c r="H390" s="977"/>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75" t="s">
        <v>1590</v>
      </c>
      <c r="F391" s="976"/>
      <c r="G391" s="976"/>
      <c r="H391" s="977"/>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75" t="s">
        <v>1592</v>
      </c>
      <c r="F392" s="976"/>
      <c r="G392" s="976"/>
      <c r="H392" s="977"/>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75" t="s">
        <v>1594</v>
      </c>
      <c r="F393" s="976"/>
      <c r="G393" s="976"/>
      <c r="H393" s="977"/>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75" t="s">
        <v>1596</v>
      </c>
      <c r="F394" s="976"/>
      <c r="G394" s="976"/>
      <c r="H394" s="977"/>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75" t="s">
        <v>1598</v>
      </c>
      <c r="F395" s="976"/>
      <c r="G395" s="976"/>
      <c r="H395" s="977"/>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75" t="s">
        <v>1600</v>
      </c>
      <c r="F396" s="976"/>
      <c r="G396" s="976"/>
      <c r="H396" s="977"/>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75" t="s">
        <v>1602</v>
      </c>
      <c r="F397" s="976"/>
      <c r="G397" s="976"/>
      <c r="H397" s="977"/>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75" t="s">
        <v>1604</v>
      </c>
      <c r="F398" s="976"/>
      <c r="G398" s="976"/>
      <c r="H398" s="977"/>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87" t="s">
        <v>1606</v>
      </c>
      <c r="F399" s="988"/>
      <c r="G399" s="988"/>
      <c r="H399" s="989"/>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87" t="s">
        <v>1608</v>
      </c>
      <c r="F400" s="988"/>
      <c r="G400" s="988"/>
      <c r="H400" s="989"/>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75" t="s">
        <v>1610</v>
      </c>
      <c r="F401" s="976"/>
      <c r="G401" s="976"/>
      <c r="H401" s="977"/>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87" t="s">
        <v>1612</v>
      </c>
      <c r="F402" s="988"/>
      <c r="G402" s="988"/>
      <c r="H402" s="989"/>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75" t="s">
        <v>1614</v>
      </c>
      <c r="F403" s="976"/>
      <c r="G403" s="976"/>
      <c r="H403" s="977"/>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75" t="s">
        <v>1616</v>
      </c>
      <c r="F404" s="976"/>
      <c r="G404" s="976"/>
      <c r="H404" s="977"/>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75" t="s">
        <v>1618</v>
      </c>
      <c r="F405" s="976"/>
      <c r="G405" s="976"/>
      <c r="H405" s="977"/>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75" t="s">
        <v>1620</v>
      </c>
      <c r="F406" s="976"/>
      <c r="G406" s="976"/>
      <c r="H406" s="977"/>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75" t="s">
        <v>1622</v>
      </c>
      <c r="F407" s="976"/>
      <c r="G407" s="976"/>
      <c r="H407" s="977"/>
      <c r="I407" s="871"/>
      <c r="J407" s="602"/>
      <c r="K407" s="602"/>
      <c r="L407" s="602"/>
      <c r="M407" s="602"/>
      <c r="N407" s="602"/>
      <c r="O407" s="602"/>
      <c r="P407" s="602"/>
      <c r="Q407" s="602"/>
      <c r="R407" s="602"/>
      <c r="S407" s="602"/>
      <c r="T407" s="602"/>
      <c r="U407" s="602"/>
      <c r="V407" s="602"/>
      <c r="W407" s="602"/>
      <c r="X407" s="602"/>
      <c r="Y407" s="602"/>
      <c r="Z407" s="602"/>
      <c r="AA407" s="602"/>
    </row>
    <row r="408" spans="1:27" ht="13" thickBot="1">
      <c r="A408" s="602"/>
      <c r="B408" s="602"/>
      <c r="C408" s="792" t="s">
        <v>1623</v>
      </c>
      <c r="D408" s="875">
        <v>13396</v>
      </c>
      <c r="E408" s="990" t="s">
        <v>1624</v>
      </c>
      <c r="F408" s="991"/>
      <c r="G408" s="991"/>
      <c r="H408" s="992"/>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60" t="s">
        <v>1625</v>
      </c>
      <c r="D409" s="960"/>
      <c r="E409" s="960"/>
      <c r="F409" s="960"/>
      <c r="G409" s="960"/>
      <c r="H409" s="960"/>
      <c r="I409" s="960"/>
      <c r="J409" s="960"/>
      <c r="K409" s="960"/>
      <c r="L409" s="619"/>
      <c r="M409" s="711"/>
      <c r="N409" s="619"/>
      <c r="O409" s="619"/>
      <c r="P409" s="619"/>
      <c r="Q409" s="619"/>
      <c r="R409" s="619"/>
      <c r="S409" s="619"/>
      <c r="T409" s="619"/>
      <c r="U409" s="619"/>
      <c r="V409" s="619"/>
      <c r="W409" s="619"/>
      <c r="X409" s="619"/>
      <c r="Y409" s="619"/>
      <c r="Z409" s="619"/>
      <c r="AA409" s="619"/>
    </row>
  </sheetData>
  <mergeCells count="63">
    <mergeCell ref="E407:H407"/>
    <mergeCell ref="E408:H408"/>
    <mergeCell ref="C409:K409"/>
    <mergeCell ref="E401:H401"/>
    <mergeCell ref="E402:H402"/>
    <mergeCell ref="E403:H403"/>
    <mergeCell ref="E404:H404"/>
    <mergeCell ref="E405:H405"/>
    <mergeCell ref="E406:H406"/>
    <mergeCell ref="E400:H400"/>
    <mergeCell ref="E389:H389"/>
    <mergeCell ref="E390:H390"/>
    <mergeCell ref="E391:H391"/>
    <mergeCell ref="E392:H392"/>
    <mergeCell ref="E393:H393"/>
    <mergeCell ref="E394:H394"/>
    <mergeCell ref="E395:H395"/>
    <mergeCell ref="E396:H396"/>
    <mergeCell ref="E397:H397"/>
    <mergeCell ref="E398:H398"/>
    <mergeCell ref="E399:H399"/>
    <mergeCell ref="E388:H388"/>
    <mergeCell ref="E377:H377"/>
    <mergeCell ref="E378:H378"/>
    <mergeCell ref="E379:H379"/>
    <mergeCell ref="E380:H380"/>
    <mergeCell ref="E381:H381"/>
    <mergeCell ref="E382:H382"/>
    <mergeCell ref="E383:H383"/>
    <mergeCell ref="E384:H384"/>
    <mergeCell ref="E385:H385"/>
    <mergeCell ref="E386:H386"/>
    <mergeCell ref="E387:H387"/>
    <mergeCell ref="E376:H376"/>
    <mergeCell ref="C330:L330"/>
    <mergeCell ref="C331:L331"/>
    <mergeCell ref="G342:M342"/>
    <mergeCell ref="G343:M343"/>
    <mergeCell ref="G350:M350"/>
    <mergeCell ref="G351:M351"/>
    <mergeCell ref="C368:L368"/>
    <mergeCell ref="E372:H372"/>
    <mergeCell ref="E373:H373"/>
    <mergeCell ref="E374:H374"/>
    <mergeCell ref="E375:H375"/>
    <mergeCell ref="C318:L318"/>
    <mergeCell ref="C112:K112"/>
    <mergeCell ref="C188:C189"/>
    <mergeCell ref="C195:C197"/>
    <mergeCell ref="C198:C200"/>
    <mergeCell ref="D238:F238"/>
    <mergeCell ref="G238:I238"/>
    <mergeCell ref="C268:I268"/>
    <mergeCell ref="C269:I269"/>
    <mergeCell ref="C303:K303"/>
    <mergeCell ref="C304:G304"/>
    <mergeCell ref="C317:L317"/>
    <mergeCell ref="C110:K110"/>
    <mergeCell ref="B2:L2"/>
    <mergeCell ref="C5:L5"/>
    <mergeCell ref="D10:H10"/>
    <mergeCell ref="C92:K92"/>
    <mergeCell ref="C94:K94"/>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defaultRowHeight="14.5"/>
  <cols>
    <col min="1" max="1" width="29.26953125" customWidth="1"/>
    <col min="3" max="3" width="10" bestFit="1" customWidth="1"/>
  </cols>
  <sheetData>
    <row r="1" spans="1:3">
      <c r="A1" t="s">
        <v>1656</v>
      </c>
      <c r="B1" s="884">
        <f>(5.057*10^6)/$B$14</f>
        <v>120404.76190476191</v>
      </c>
      <c r="C1" s="879"/>
    </row>
    <row r="2" spans="1:3">
      <c r="A2" t="s">
        <v>1657</v>
      </c>
      <c r="B2" s="884">
        <f>(5.778*10^6)/$B$14</f>
        <v>137571.42857142858</v>
      </c>
    </row>
    <row r="3" spans="1:3">
      <c r="A3" t="s">
        <v>1659</v>
      </c>
      <c r="B3">
        <f>1032</f>
        <v>1032</v>
      </c>
    </row>
    <row r="4" spans="1:3">
      <c r="A4" t="s">
        <v>1658</v>
      </c>
      <c r="B4">
        <f>(5.67*10^6)/$B$14</f>
        <v>135000</v>
      </c>
    </row>
    <row r="5" spans="1:3">
      <c r="A5" t="s">
        <v>1684</v>
      </c>
      <c r="B5" s="884">
        <f>6.287*10^6/$B$14</f>
        <v>149690.47619047618</v>
      </c>
    </row>
    <row r="6" spans="1:3">
      <c r="A6" t="s">
        <v>1685</v>
      </c>
      <c r="B6" s="884">
        <f>3.559*10^6/$B$14</f>
        <v>84738.095238095237</v>
      </c>
    </row>
    <row r="14" spans="1:3">
      <c r="A14" t="s">
        <v>1655</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defaultRowHeight="14.5"/>
  <cols>
    <col min="4" max="4" width="13.1796875" customWidth="1"/>
    <col min="8" max="8" width="10.81640625" customWidth="1"/>
    <col min="15" max="15" width="16.453125" customWidth="1"/>
    <col min="16" max="16" width="42.453125" customWidth="1"/>
    <col min="17" max="17" width="38.81640625" customWidth="1"/>
    <col min="18" max="18" width="38.453125" customWidth="1"/>
    <col min="19" max="19" width="38.54296875" customWidth="1"/>
    <col min="20" max="20" width="37" customWidth="1"/>
    <col min="21" max="21" width="37.453125" customWidth="1"/>
  </cols>
  <sheetData>
    <row r="1" spans="1:21" ht="66">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defaultRowHeight="14.5"/>
  <cols>
    <col min="2" max="2" width="17.7265625" customWidth="1"/>
    <col min="3" max="4" width="14.1796875" customWidth="1"/>
    <col min="5" max="6" width="17" customWidth="1"/>
    <col min="7" max="7" width="17.54296875" customWidth="1"/>
    <col min="8" max="8" width="16.7265625" customWidth="1"/>
    <col min="9" max="9" width="19" customWidth="1"/>
    <col min="12" max="12" width="46" customWidth="1"/>
    <col min="13" max="13" width="25.7265625" customWidth="1"/>
    <col min="14" max="14" width="16.453125" customWidth="1"/>
    <col min="15" max="15" width="29.1796875" bestFit="1" customWidth="1"/>
  </cols>
  <sheetData>
    <row r="1" spans="1:15" ht="26.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6" t="s">
        <v>1177</v>
      </c>
      <c r="M6" s="996"/>
      <c r="N6" s="996"/>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6" t="s">
        <v>1178</v>
      </c>
      <c r="M12" s="996"/>
      <c r="N12" s="996"/>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6" t="s">
        <v>1179</v>
      </c>
      <c r="M18" s="996"/>
      <c r="N18" s="996"/>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6" t="s">
        <v>1182</v>
      </c>
      <c r="M24" s="996"/>
      <c r="N24" s="996"/>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6" t="s">
        <v>1183</v>
      </c>
      <c r="M31" s="996"/>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3" t="s">
        <v>1184</v>
      </c>
      <c r="M36" s="994"/>
      <c r="N36" s="995"/>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6" t="s">
        <v>1185</v>
      </c>
      <c r="M41" s="996"/>
      <c r="N41" s="996"/>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6" t="s">
        <v>1186</v>
      </c>
      <c r="M46" s="996"/>
      <c r="N46" s="996"/>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6" t="s">
        <v>1187</v>
      </c>
      <c r="M52" s="996"/>
      <c r="N52" s="996"/>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6" t="s">
        <v>1188</v>
      </c>
      <c r="M58" s="996"/>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C2" sqref="C2"/>
    </sheetView>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7" t="s">
        <v>1715</v>
      </c>
      <c r="B1" s="199" t="s">
        <v>394</v>
      </c>
      <c r="C1" s="199" t="s">
        <v>388</v>
      </c>
      <c r="D1" s="199" t="s">
        <v>397</v>
      </c>
      <c r="E1" s="199" t="s">
        <v>395</v>
      </c>
      <c r="F1" s="199" t="s">
        <v>398</v>
      </c>
      <c r="G1" s="199" t="s">
        <v>399</v>
      </c>
      <c r="H1" s="204" t="s">
        <v>400</v>
      </c>
      <c r="I1" s="881" t="s">
        <v>1669</v>
      </c>
      <c r="J1" s="881" t="s">
        <v>1670</v>
      </c>
      <c r="K1" s="881" t="s">
        <v>1671</v>
      </c>
    </row>
    <row r="2" spans="1:11">
      <c r="A2" t="s">
        <v>85</v>
      </c>
      <c r="B2">
        <v>0</v>
      </c>
      <c r="C2" s="200">
        <f>About!$C$121</f>
        <v>0</v>
      </c>
      <c r="D2" s="200">
        <f>(1/'Fuel Heat Contents'!B1)*'EF Hub'!D107*1000</f>
        <v>7.2920703974688528E-2</v>
      </c>
      <c r="E2" s="200">
        <f>(1/'Fuel Heat Contents'!B2)*'EF Hub'!D102*1000</f>
        <v>7.4215991692627201E-2</v>
      </c>
      <c r="F2" s="200">
        <f>About!$C$85</f>
        <v>0</v>
      </c>
      <c r="G2" s="200">
        <f>About!$C$85</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C2" sqref="C2"/>
    </sheetView>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199" t="s">
        <v>388</v>
      </c>
      <c r="D1" s="199" t="s">
        <v>397</v>
      </c>
      <c r="E1" s="199" t="s">
        <v>395</v>
      </c>
      <c r="F1" s="199" t="s">
        <v>398</v>
      </c>
      <c r="G1" s="199" t="s">
        <v>399</v>
      </c>
      <c r="H1" s="204" t="s">
        <v>400</v>
      </c>
      <c r="I1" s="881" t="s">
        <v>1669</v>
      </c>
      <c r="J1" s="881" t="s">
        <v>1670</v>
      </c>
      <c r="K1" s="881" t="s">
        <v>1671</v>
      </c>
    </row>
    <row r="2" spans="1:11">
      <c r="A2" t="s">
        <v>85</v>
      </c>
      <c r="B2">
        <v>0</v>
      </c>
      <c r="C2" s="200">
        <f>About!$C$121</f>
        <v>0</v>
      </c>
      <c r="D2" s="200">
        <f>(1/'Fuel Heat Contents'!B1)*'EF Hub'!D107*1000</f>
        <v>7.2920703974688528E-2</v>
      </c>
      <c r="E2" s="200">
        <f>(1/'Fuel Heat Contents'!B2)*'EF Hub'!D102*1000</f>
        <v>7.4215991692627201E-2</v>
      </c>
      <c r="F2" s="200">
        <f>About!$C$85</f>
        <v>0</v>
      </c>
      <c r="G2" s="200">
        <f>About!$C$85</f>
        <v>0</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4.54296875" customWidth="1"/>
    <col min="9" max="9" width="15.7265625" customWidth="1"/>
    <col min="10" max="11" width="13.453125" customWidth="1"/>
  </cols>
  <sheetData>
    <row r="1" spans="1:11" s="597" customFormat="1" ht="101.5">
      <c r="A1" s="918" t="s">
        <v>1715</v>
      </c>
      <c r="B1" s="204" t="s">
        <v>394</v>
      </c>
      <c r="C1" s="204" t="s">
        <v>388</v>
      </c>
      <c r="D1" s="204" t="s">
        <v>397</v>
      </c>
      <c r="E1" s="204" t="s">
        <v>395</v>
      </c>
      <c r="F1" s="204" t="s">
        <v>398</v>
      </c>
      <c r="G1" s="204" t="s">
        <v>399</v>
      </c>
      <c r="H1" s="204" t="s">
        <v>400</v>
      </c>
      <c r="I1" s="881" t="s">
        <v>1669</v>
      </c>
      <c r="J1" s="881" t="s">
        <v>1670</v>
      </c>
      <c r="K1" s="881" t="s">
        <v>1671</v>
      </c>
    </row>
    <row r="2" spans="1:11">
      <c r="A2" t="s">
        <v>85</v>
      </c>
      <c r="B2">
        <v>0</v>
      </c>
      <c r="C2">
        <v>0</v>
      </c>
      <c r="D2" s="200">
        <f>(1/'Fuel Heat Contents'!B1)*'EF Hub'!D107*1000</f>
        <v>7.2920703974688528E-2</v>
      </c>
      <c r="E2">
        <v>0</v>
      </c>
      <c r="F2" s="200">
        <f>About!$C$85</f>
        <v>0</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204" t="s">
        <v>388</v>
      </c>
      <c r="D1" s="204" t="s">
        <v>397</v>
      </c>
      <c r="E1" s="204" t="s">
        <v>395</v>
      </c>
      <c r="F1" s="204" t="s">
        <v>398</v>
      </c>
      <c r="G1" s="204"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204" t="s">
        <v>388</v>
      </c>
      <c r="D1" s="199" t="s">
        <v>397</v>
      </c>
      <c r="E1" s="199" t="s">
        <v>395</v>
      </c>
      <c r="F1" s="204" t="s">
        <v>398</v>
      </c>
      <c r="G1" s="199" t="s">
        <v>399</v>
      </c>
      <c r="H1" s="204" t="s">
        <v>400</v>
      </c>
      <c r="I1" s="881" t="s">
        <v>1669</v>
      </c>
      <c r="J1" s="881" t="s">
        <v>1670</v>
      </c>
      <c r="K1" s="881" t="s">
        <v>1671</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About!$C$85</f>
        <v>0</v>
      </c>
      <c r="G2" s="200">
        <f>About!$C$85</f>
        <v>0</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tabSelected="1" workbookViewId="0">
      <selection activeCell="C2" sqref="C2"/>
    </sheetView>
  </sheetViews>
  <sheetFormatPr defaultRowHeight="14.5"/>
  <cols>
    <col min="2" max="2" width="12.26953125" customWidth="1"/>
    <col min="3" max="3" width="14" customWidth="1"/>
    <col min="4" max="4" width="21.453125" customWidth="1"/>
    <col min="5" max="5" width="18.54296875" customWidth="1"/>
    <col min="6" max="6" width="18.26953125" customWidth="1"/>
    <col min="7" max="7" width="16.54296875" customWidth="1"/>
    <col min="8" max="8" width="11.1796875" customWidth="1"/>
    <col min="9" max="9" width="15.7265625" customWidth="1"/>
    <col min="10" max="11" width="13.453125" customWidth="1"/>
  </cols>
  <sheetData>
    <row r="1" spans="1:11" ht="101.5">
      <c r="A1" s="916" t="s">
        <v>1715</v>
      </c>
      <c r="B1" s="199" t="s">
        <v>394</v>
      </c>
      <c r="C1" s="204" t="s">
        <v>388</v>
      </c>
      <c r="D1" s="204" t="s">
        <v>397</v>
      </c>
      <c r="E1" s="199" t="s">
        <v>395</v>
      </c>
      <c r="F1" s="199" t="s">
        <v>398</v>
      </c>
      <c r="G1" s="199" t="s">
        <v>399</v>
      </c>
      <c r="H1" s="204" t="s">
        <v>400</v>
      </c>
      <c r="I1" s="881" t="s">
        <v>1669</v>
      </c>
      <c r="J1" s="881" t="s">
        <v>1670</v>
      </c>
      <c r="K1" s="881" t="s">
        <v>1671</v>
      </c>
    </row>
    <row r="2" spans="1:11">
      <c r="A2" t="s">
        <v>85</v>
      </c>
      <c r="B2">
        <v>0</v>
      </c>
      <c r="C2" s="200">
        <f>About!$C$121</f>
        <v>0</v>
      </c>
      <c r="D2" s="200">
        <f>(1/'Fuel Heat Contents'!B1)*'EF Hub'!D107*1000</f>
        <v>7.2920703974688528E-2</v>
      </c>
      <c r="E2" s="200">
        <f>(1/'Fuel Heat Contents'!B2)*'EF Hub'!D102*1000</f>
        <v>7.4215991692627201E-2</v>
      </c>
      <c r="F2" s="200">
        <f>About!$C$85</f>
        <v>0</v>
      </c>
      <c r="G2" s="200">
        <f>About!$C$85</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heetViews>
  <sheetFormatPr defaultRowHeight="14.5"/>
  <cols>
    <col min="2" max="2" width="12.54296875" bestFit="1" customWidth="1"/>
    <col min="3" max="3" width="23" customWidth="1"/>
    <col min="4" max="4" width="11.54296875" bestFit="1" customWidth="1"/>
    <col min="5" max="5" width="13.26953125" bestFit="1" customWidth="1"/>
    <col min="6" max="7" width="11.54296875" bestFit="1" customWidth="1"/>
    <col min="8" max="8" width="14" customWidth="1"/>
    <col min="9" max="9" width="12.7265625" customWidth="1"/>
    <col min="10" max="10" width="15.7265625" customWidth="1"/>
    <col min="11" max="11" width="16.1796875" customWidth="1"/>
    <col min="12" max="12" width="20.7265625" customWidth="1"/>
    <col min="13" max="13" width="13.7265625" customWidth="1"/>
    <col min="14" max="14" width="13.54296875" bestFit="1" customWidth="1"/>
    <col min="15" max="15" width="14.7265625" customWidth="1"/>
    <col min="16" max="16" width="18" customWidth="1"/>
    <col min="17" max="17" width="15.453125" customWidth="1"/>
  </cols>
  <sheetData>
    <row r="1" spans="1:17" s="880" customFormat="1" ht="101.5">
      <c r="A1" s="916" t="s">
        <v>1715</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1677</v>
      </c>
      <c r="P1" s="881" t="s">
        <v>1669</v>
      </c>
      <c r="Q1" s="881" t="s">
        <v>1712</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heetViews>
  <sheetFormatPr defaultRowHeight="14.5"/>
  <cols>
    <col min="2" max="2" width="12.1796875" customWidth="1"/>
    <col min="3" max="3" width="16.7265625" customWidth="1"/>
    <col min="4" max="4" width="16.81640625" customWidth="1"/>
    <col min="5" max="5" width="19" customWidth="1"/>
    <col min="7" max="7" width="14.7265625" customWidth="1"/>
    <col min="8" max="8" width="14.81640625" customWidth="1"/>
    <col min="9" max="9" width="15.453125" customWidth="1"/>
    <col min="10" max="11" width="13.1796875" customWidth="1"/>
  </cols>
  <sheetData>
    <row r="1" spans="1:11" ht="101.5">
      <c r="A1" s="916" t="s">
        <v>1715</v>
      </c>
      <c r="B1" s="881" t="s">
        <v>394</v>
      </c>
      <c r="C1" s="881" t="s">
        <v>387</v>
      </c>
      <c r="D1" s="881" t="s">
        <v>388</v>
      </c>
      <c r="E1" s="881" t="s">
        <v>395</v>
      </c>
      <c r="F1" s="881" t="s">
        <v>396</v>
      </c>
      <c r="G1" s="881" t="s">
        <v>393</v>
      </c>
      <c r="H1" s="881" t="s">
        <v>1668</v>
      </c>
      <c r="I1" s="881" t="s">
        <v>1669</v>
      </c>
      <c r="J1" s="881" t="s">
        <v>1670</v>
      </c>
      <c r="K1" s="881" t="s">
        <v>1671</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F671D-B463-41A9-933D-2ADD41EBE02A}">
  <sheetPr>
    <tabColor theme="3"/>
  </sheetPr>
  <dimension ref="A1:N23"/>
  <sheetViews>
    <sheetView workbookViewId="0">
      <selection activeCell="H2" sqref="H2:H13"/>
    </sheetView>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953">
        <f>D2</f>
        <v>5.3060000000000003E-2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953">
        <f t="shared" ref="H3:H13" si="0">D3</f>
        <v>2.2927640036730946E-6</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953">
        <f t="shared" si="0"/>
        <v>2.0048145087236E-5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953">
        <f t="shared" si="0"/>
        <v>3.2856932966023873E-5</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953">
        <f t="shared" si="0"/>
        <v>3.1656391184573004E-6</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953">
        <f t="shared" si="0"/>
        <v>3.1656391184573004E-6</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953">
        <f t="shared" si="0"/>
        <v>2.4242424242424244E-7</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953">
        <f t="shared" si="0"/>
        <v>5.2233045454545449E-7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953">
        <f t="shared" si="0"/>
        <v>1.3548935426997242E-6</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953">
        <f t="shared" si="0"/>
        <v>9.9999999999999995E-7</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953">
        <f t="shared" si="0"/>
        <v>1.0000000000000001E-7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s="953">
        <f t="shared" si="0"/>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Hub'!E23/1000</f>
        <v>9.3900000000000011E-2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N23"/>
  <sheetViews>
    <sheetView workbookViewId="0"/>
  </sheetViews>
  <sheetFormatPr defaultRowHeight="14.5"/>
  <cols>
    <col min="2" max="2" width="13.453125" customWidth="1"/>
    <col min="3" max="3" width="14" customWidth="1"/>
    <col min="4" max="4" width="13.7265625" customWidth="1"/>
    <col min="5" max="5" width="14.1796875" customWidth="1"/>
    <col min="6" max="6" width="18.26953125" customWidth="1"/>
    <col min="8" max="8" width="13.26953125" customWidth="1"/>
    <col min="9" max="9" width="15.54296875" customWidth="1"/>
    <col min="10" max="10" width="13.453125" customWidth="1"/>
    <col min="11" max="11" width="12.1796875" customWidth="1"/>
  </cols>
  <sheetData>
    <row r="1" spans="1:14" s="880" customFormat="1" ht="101.5">
      <c r="A1" s="916" t="s">
        <v>1715</v>
      </c>
      <c r="B1" s="881" t="s">
        <v>394</v>
      </c>
      <c r="C1" s="881" t="s">
        <v>387</v>
      </c>
      <c r="D1" s="881" t="s">
        <v>388</v>
      </c>
      <c r="E1" s="881" t="s">
        <v>393</v>
      </c>
      <c r="F1" s="881" t="s">
        <v>395</v>
      </c>
      <c r="G1" s="881" t="s">
        <v>396</v>
      </c>
      <c r="H1" s="881" t="s">
        <v>1677</v>
      </c>
      <c r="I1" s="881" t="s">
        <v>1669</v>
      </c>
      <c r="J1" s="881" t="s">
        <v>1670</v>
      </c>
      <c r="K1" s="881" t="s">
        <v>1671</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2015-06-13T21:59:21Z</dcterms:created>
  <dcterms:modified xsi:type="dcterms:W3CDTF">2022-09-29T13:22:58Z</dcterms:modified>
</cp:coreProperties>
</file>