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CA0E09A1-1509-43EA-BE2B-4F197F6410FA}" xr6:coauthVersionLast="47" xr6:coauthVersionMax="47" xr10:uidLastSave="{00000000-0000-0000-0000-000000000000}"/>
  <bookViews>
    <workbookView xWindow="1950" yWindow="195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93" i="22" l="1"/>
  <c r="L1393" i="22"/>
  <c r="H1447" i="22"/>
  <c r="M1151" i="22"/>
  <c r="K1399" i="22"/>
  <c r="J1442" i="22"/>
  <c r="O1390" i="22"/>
  <c r="R1441" i="22"/>
  <c r="J1396"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<sst xmlns="http://schemas.openxmlformats.org/spreadsheetml/2006/main" count="15219" uniqueCount="1084">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</sst>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529</v>
      </c>
      <c r="C1" s="86">
        <v>45477</v>
      </c>
      <c r="D1" s="87"/>
      <c r="E1" s="87"/>
      <c r="F1" s="87"/>
      <c r="G1" s="87"/>
      <c r="H1" s="87"/>
      <c r="I1" s="87"/>
      <c r="J1" s="87"/>
      <c r="K1" s="85" t="s">
        <v>533</v>
      </c>
      <c r="L1" s="85" t="s">
        <v>535</v>
      </c>
      <c r="M1" s="163" t="s">
        <v>1053</v>
      </c>
    </row>
    <row r="2" spans="1:13">
      <c r="A2" s="1" t="s">
        <v>1</v>
      </c>
      <c r="B2" s="87" t="str">
        <f>LOOKUP(B1,K1:L50,L1:L50)</f>
        <v>CA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c r="A7" s="91" t="s">
        <v>848</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c r="A11" s="91" t="s">
        <v>848</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c r="A15" s="91" t="s">
        <v>848</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537</v>
      </c>
      <c r="C761" s="107" t="s">
        <v>448</v>
      </c>
      <c r="D761" s="107" t="s">
        <v>640</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537</v>
      </c>
      <c r="C766" s="107" t="s">
        <v>448</v>
      </c>
      <c r="D766" s="107" t="s">
        <v>644</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537</v>
      </c>
      <c r="C771" s="107" t="s">
        <v>448</v>
      </c>
      <c r="D771" s="107" t="s">
        <v>649</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571</v>
      </c>
      <c r="C1240" s="107" t="s">
        <v>448</v>
      </c>
      <c r="D1240" s="107" t="s">
        <v>639</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571</v>
      </c>
      <c r="C1246" s="107" t="s">
        <v>448</v>
      </c>
      <c r="D1246" s="107" t="s">
        <v>644</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571</v>
      </c>
      <c r="C1251" s="107" t="s">
        <v>448</v>
      </c>
      <c r="D1251" s="107" t="s">
        <v>649</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578</v>
      </c>
      <c r="C1345" s="107" t="s">
        <v>448</v>
      </c>
      <c r="D1345" s="107" t="s">
        <v>639</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578</v>
      </c>
      <c r="C1348" s="107" t="s">
        <v>448</v>
      </c>
      <c r="D1348" s="107" t="s">
        <v>642</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578</v>
      </c>
      <c r="C1351" s="107" t="s">
        <v>448</v>
      </c>
      <c r="D1351" s="107" t="s">
        <v>644</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578</v>
      </c>
      <c r="C1352" s="107" t="s">
        <v>448</v>
      </c>
      <c r="D1352" s="107" t="s">
        <v>645</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578</v>
      </c>
      <c r="C1356" s="107" t="s">
        <v>448</v>
      </c>
      <c r="D1356" s="107" t="s">
        <v>649</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2950.4074380000002</v>
      </c>
      <c r="R6" s="91">
        <f t="shared" si="2"/>
        <v>0.16963345910172634</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OR</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OR</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OR</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OR</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NV</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NV</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NV</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NV</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UT</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AZ</v>
      </c>
      <c r="N31" s="91"/>
      <c r="O31" s="91"/>
      <c r="P31" s="91" t="s">
        <v>562</v>
      </c>
      <c r="Q31" s="91">
        <f t="shared" si="3"/>
        <v>2696.7402885259999</v>
      </c>
      <c r="R31" s="91">
        <f t="shared" si="2"/>
        <v>0.15504888496069905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AZ</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f t="shared" si="0"/>
        <v>947</v>
      </c>
      <c r="M33" s="91" t="str">
        <f t="shared" si="1"/>
        <v>mex</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f t="shared" si="0"/>
        <v>500</v>
      </c>
      <c r="M34" s="91" t="str">
        <f t="shared" si="1"/>
        <v>mex</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8726.8752429999986</v>
      </c>
      <c r="R40" s="91">
        <f t="shared" si="2"/>
        <v>0.50175105158452638</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3018.8159999999998</v>
      </c>
      <c r="R47" s="91">
        <f t="shared" si="2"/>
        <v>0.17356660435304833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17392.838969525998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633</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77638443</v>
      </c>
      <c r="C5" s="172">
        <f>SUMIFS(calcs!N:N,calcs!A:A,A2)</f>
        <v>77638443</v>
      </c>
      <c r="D5" s="174">
        <f>C5</f>
        <v>77638443</v>
      </c>
      <c r="E5" s="174">
        <f t="shared" ref="E5:AF5" si="0">D5</f>
        <v>77638443</v>
      </c>
      <c r="F5" s="174">
        <f t="shared" si="0"/>
        <v>77638443</v>
      </c>
      <c r="G5" s="174">
        <f t="shared" si="0"/>
        <v>77638443</v>
      </c>
      <c r="H5" s="174">
        <f t="shared" si="0"/>
        <v>77638443</v>
      </c>
      <c r="I5" s="174">
        <f t="shared" si="0"/>
        <v>77638443</v>
      </c>
      <c r="J5" s="174">
        <f t="shared" si="0"/>
        <v>77638443</v>
      </c>
      <c r="K5" s="174">
        <f t="shared" si="0"/>
        <v>77638443</v>
      </c>
      <c r="L5" s="174">
        <f t="shared" si="0"/>
        <v>77638443</v>
      </c>
      <c r="M5" s="174">
        <f t="shared" si="0"/>
        <v>77638443</v>
      </c>
      <c r="N5" s="174">
        <f t="shared" si="0"/>
        <v>77638443</v>
      </c>
      <c r="O5" s="174">
        <f t="shared" si="0"/>
        <v>77638443</v>
      </c>
      <c r="P5" s="174">
        <f t="shared" si="0"/>
        <v>77638443</v>
      </c>
      <c r="Q5" s="174">
        <f t="shared" si="0"/>
        <v>77638443</v>
      </c>
      <c r="R5" s="174">
        <f t="shared" si="0"/>
        <v>77638443</v>
      </c>
      <c r="S5" s="174">
        <f t="shared" si="0"/>
        <v>77638443</v>
      </c>
      <c r="T5" s="174">
        <f t="shared" si="0"/>
        <v>77638443</v>
      </c>
      <c r="U5" s="174">
        <f t="shared" si="0"/>
        <v>77638443</v>
      </c>
      <c r="V5" s="174">
        <f t="shared" si="0"/>
        <v>77638443</v>
      </c>
      <c r="W5" s="174">
        <f t="shared" si="0"/>
        <v>77638443</v>
      </c>
      <c r="X5" s="174">
        <f t="shared" si="0"/>
        <v>77638443</v>
      </c>
      <c r="Y5" s="174">
        <f t="shared" si="0"/>
        <v>77638443</v>
      </c>
      <c r="Z5" s="174">
        <f t="shared" si="0"/>
        <v>77638443</v>
      </c>
      <c r="AA5" s="174">
        <f t="shared" si="0"/>
        <v>77638443</v>
      </c>
      <c r="AB5" s="174">
        <f t="shared" si="0"/>
        <v>77638443</v>
      </c>
      <c r="AC5" s="174">
        <f t="shared" si="0"/>
        <v>77638443</v>
      </c>
      <c r="AD5" s="174">
        <f t="shared" si="0"/>
        <v>77638443</v>
      </c>
      <c r="AE5" s="174">
        <f t="shared" si="0"/>
        <v>77638443</v>
      </c>
      <c r="AF5" s="174">
        <f t="shared" si="0"/>
        <v>77638443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13014842.905096391</v>
      </c>
      <c r="C10">
        <f>D10</f>
        <v>13014842.905096391</v>
      </c>
      <c r="D10" s="170">
        <f>SUM(D$5*SUMIFS(C$39:C$48,$B$39:$B$48,$A10),D$6*IF($B$2=TRUE,SUMIFS($B$147:$B$162,$A$147:$A$162,$A10),SUMIFS(E$125:E$140,$A$125:$A$140,$A10)))</f>
        <v>13014842.905096391</v>
      </c>
      <c r="E10">
        <f t="shared" ref="E10:N10" si="1">SUM(E$5*SUMIFS(D$39:D$48,$B$39:$B$48,$A10),E$6*IF($B$2=TRUE,SUMIFS($B$147:$B$162,$A$147:$A$162,$A10),SUMIFS(F$125:F$140,$A$125:$A$140,$A10)))</f>
        <v>13291515.257285027</v>
      </c>
      <c r="F10">
        <f t="shared" si="1"/>
        <v>10835897.033965385</v>
      </c>
      <c r="G10">
        <f t="shared" si="1"/>
        <v>10661615.521748221</v>
      </c>
      <c r="H10">
        <f t="shared" si="1"/>
        <v>10092386.682366773</v>
      </c>
      <c r="I10">
        <f t="shared" si="1"/>
        <v>9894145.9639294706</v>
      </c>
      <c r="J10">
        <f t="shared" si="1"/>
        <v>7197987.142955537</v>
      </c>
      <c r="K10">
        <f t="shared" si="1"/>
        <v>6932512.6918413071</v>
      </c>
      <c r="L10">
        <f t="shared" si="1"/>
        <v>6304128.7869796548</v>
      </c>
      <c r="M10">
        <f t="shared" si="1"/>
        <v>6304128.7869796548</v>
      </c>
      <c r="N10">
        <f t="shared" si="1"/>
        <v>6304128.7869796548</v>
      </c>
      <c r="O10">
        <f t="shared" ref="O10:AE10" si="2">SUM(O$5*SUMIFS(N$39:N$48,$B$39:$B$48,$A10),O$6*IF($B$2=TRUE,SUMIFS($B$147:$B$162,$A$147:$A$162,$A10),SUMIFS(P$125:P$140,$A$125:$A$140,$A10)))</f>
        <v>6304128.7869796548</v>
      </c>
      <c r="P10">
        <f t="shared" si="2"/>
        <v>6304128.7869796548</v>
      </c>
      <c r="Q10">
        <f t="shared" si="2"/>
        <v>6304128.7869796548</v>
      </c>
      <c r="R10">
        <f t="shared" si="2"/>
        <v>6304128.7869796548</v>
      </c>
      <c r="S10">
        <f t="shared" si="2"/>
        <v>6304128.7869796548</v>
      </c>
      <c r="T10">
        <f t="shared" si="2"/>
        <v>6304128.7869796548</v>
      </c>
      <c r="U10">
        <f t="shared" si="2"/>
        <v>6304128.7869796548</v>
      </c>
      <c r="V10">
        <f t="shared" si="2"/>
        <v>6304128.7869796548</v>
      </c>
      <c r="W10">
        <f t="shared" si="2"/>
        <v>6304128.7869796548</v>
      </c>
      <c r="X10">
        <f t="shared" si="2"/>
        <v>6304128.7869796548</v>
      </c>
      <c r="Y10">
        <f t="shared" si="2"/>
        <v>6304128.7869796548</v>
      </c>
      <c r="Z10">
        <f t="shared" si="2"/>
        <v>6304128.7869796548</v>
      </c>
      <c r="AA10">
        <f t="shared" si="2"/>
        <v>6304128.7869796548</v>
      </c>
      <c r="AB10">
        <f t="shared" si="2"/>
        <v>6304128.7869796548</v>
      </c>
      <c r="AC10">
        <f t="shared" si="2"/>
        <v>6304128.7869796548</v>
      </c>
      <c r="AD10">
        <f t="shared" si="2"/>
        <v>6304128.7869796548</v>
      </c>
      <c r="AE10">
        <f t="shared" si="2"/>
        <v>6304128.7869796548</v>
      </c>
      <c r="AF10">
        <f>SUM(AF$5*SUMIFS(AE$39:AE$48,$B$39:$B$48,$A10),AF$6*IF($B$2=TRUE,SUMIFS($B$147:$B$162,$A$147:$A$162,$A10),SUMIFS(AG$125:AG$140,$A$125:$A$140,$A10)))</f>
        <v>6304128.7869796548</v>
      </c>
    </row>
    <row r="11" spans="1:32">
      <c r="A11" s="100" t="s">
        <v>346</v>
      </c>
      <c r="B11">
        <f t="shared" ref="B11:B33" si="3">D11</f>
        <v>24022465.013386425</v>
      </c>
      <c r="C11">
        <f t="shared" ref="C11:C33" si="4">D11</f>
        <v>24022465.013386425</v>
      </c>
      <c r="D11" s="170">
        <f t="shared" ref="D11:D33" si="5">SUM(D$5*SUMIFS(C$39:C$48,$B$39:$B$48,$A11),D$6*IF($B$2=TRUE,SUMIFS($B$147:$B$162,$A$147:$A$162,$A11),SUMIFS(E$125:E$140,$A$125:$A$140,$A11)))</f>
        <v>24022465.013386425</v>
      </c>
      <c r="E11">
        <f t="shared" ref="E11:N11" si="6">SUM(E$5*SUMIFS(D$39:D$48,$B$39:$B$48,$A11),E$6*IF($B$2=TRUE,SUMIFS($B$147:$B$162,$A$147:$A$162,$A11),SUMIFS(F$125:F$140,$A$125:$A$140,$A11)))</f>
        <v>19636115.659965511</v>
      </c>
      <c r="F11">
        <f t="shared" si="6"/>
        <v>21061485.678517722</v>
      </c>
      <c r="G11">
        <f t="shared" si="6"/>
        <v>19764096.338723563</v>
      </c>
      <c r="H11">
        <f t="shared" si="6"/>
        <v>19049039.08439878</v>
      </c>
      <c r="I11">
        <f t="shared" si="6"/>
        <v>17072235.489319313</v>
      </c>
      <c r="J11">
        <f t="shared" si="6"/>
        <v>13226850.811940722</v>
      </c>
      <c r="K11">
        <f t="shared" si="6"/>
        <v>11579020.211744603</v>
      </c>
      <c r="L11">
        <f t="shared" si="6"/>
        <v>8422073.4339259434</v>
      </c>
      <c r="M11">
        <f t="shared" si="6"/>
        <v>8422073.4339259434</v>
      </c>
      <c r="N11">
        <f t="shared" si="6"/>
        <v>8422073.4339259434</v>
      </c>
      <c r="O11">
        <f t="shared" ref="O11:AF11" si="7">SUM(O$5*SUMIFS(N$39:N$48,$B$39:$B$48,$A11),O$6*IF($B$2=TRUE,SUMIFS($B$147:$B$162,$A$147:$A$162,$A11),SUMIFS(P$125:P$140,$A$125:$A$140,$A11)))</f>
        <v>8422073.4339259434</v>
      </c>
      <c r="P11">
        <f t="shared" si="7"/>
        <v>8422073.4339259434</v>
      </c>
      <c r="Q11">
        <f t="shared" si="7"/>
        <v>8422073.4339259434</v>
      </c>
      <c r="R11">
        <f t="shared" si="7"/>
        <v>8422073.4339259434</v>
      </c>
      <c r="S11">
        <f t="shared" si="7"/>
        <v>8422073.4339259434</v>
      </c>
      <c r="T11">
        <f t="shared" si="7"/>
        <v>8422073.4339259434</v>
      </c>
      <c r="U11">
        <f t="shared" si="7"/>
        <v>8422073.4339259434</v>
      </c>
      <c r="V11">
        <f t="shared" si="7"/>
        <v>8422073.4339259434</v>
      </c>
      <c r="W11">
        <f t="shared" si="7"/>
        <v>8422073.4339259434</v>
      </c>
      <c r="X11">
        <f t="shared" si="7"/>
        <v>8422073.4339259434</v>
      </c>
      <c r="Y11">
        <f t="shared" si="7"/>
        <v>8422073.4339259434</v>
      </c>
      <c r="Z11">
        <f t="shared" si="7"/>
        <v>8422073.4339259434</v>
      </c>
      <c r="AA11">
        <f t="shared" si="7"/>
        <v>8422073.4339259434</v>
      </c>
      <c r="AB11">
        <f t="shared" si="7"/>
        <v>8422073.4339259434</v>
      </c>
      <c r="AC11">
        <f t="shared" si="7"/>
        <v>8422073.4339259434</v>
      </c>
      <c r="AD11">
        <f t="shared" si="7"/>
        <v>8422073.4339259434</v>
      </c>
      <c r="AE11">
        <f t="shared" si="7"/>
        <v>8422073.4339259434</v>
      </c>
      <c r="AF11">
        <f t="shared" si="7"/>
        <v>8422073.4339259434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4095367.8099248405</v>
      </c>
      <c r="C13">
        <f t="shared" si="4"/>
        <v>4095367.8099248405</v>
      </c>
      <c r="D13" s="170">
        <f t="shared" si="5"/>
        <v>4095367.8099248405</v>
      </c>
      <c r="E13">
        <f t="shared" ref="E13:N13" si="10">SUM(E$5*SUMIFS(D$39:D$48,$B$39:$B$48,$A13),E$6*IF($B$2=TRUE,SUMIFS($B$147:$B$162,$A$147:$A$162,$A13),SUMIFS(F$125:F$140,$A$125:$A$140,$A13)))</f>
        <v>4630886.8163644178</v>
      </c>
      <c r="F13">
        <f t="shared" si="10"/>
        <v>4455745.9101226898</v>
      </c>
      <c r="G13">
        <f t="shared" si="10"/>
        <v>4516040.7250046134</v>
      </c>
      <c r="H13">
        <f t="shared" si="10"/>
        <v>4457428.4989717109</v>
      </c>
      <c r="I13">
        <f t="shared" si="10"/>
        <v>4521891.7914336398</v>
      </c>
      <c r="J13">
        <f t="shared" si="10"/>
        <v>4328743.8025163664</v>
      </c>
      <c r="K13">
        <f t="shared" si="10"/>
        <v>4162194.0134491799</v>
      </c>
      <c r="L13">
        <f t="shared" si="10"/>
        <v>4173849.6980174272</v>
      </c>
      <c r="M13">
        <f t="shared" si="10"/>
        <v>4173849.6980174272</v>
      </c>
      <c r="N13">
        <f t="shared" si="10"/>
        <v>4173849.6980174272</v>
      </c>
      <c r="O13">
        <f t="shared" ref="O13:AF13" si="11">SUM(O$5*SUMIFS(N$39:N$48,$B$39:$B$48,$A13),O$6*IF($B$2=TRUE,SUMIFS($B$147:$B$162,$A$147:$A$162,$A13),SUMIFS(P$125:P$140,$A$125:$A$140,$A13)))</f>
        <v>4173849.6980174272</v>
      </c>
      <c r="P13">
        <f t="shared" si="11"/>
        <v>4173849.6980174272</v>
      </c>
      <c r="Q13">
        <f t="shared" si="11"/>
        <v>4173849.6980174272</v>
      </c>
      <c r="R13">
        <f t="shared" si="11"/>
        <v>4173849.6980174272</v>
      </c>
      <c r="S13">
        <f t="shared" si="11"/>
        <v>4173849.6980174272</v>
      </c>
      <c r="T13">
        <f t="shared" si="11"/>
        <v>4173849.6980174272</v>
      </c>
      <c r="U13">
        <f t="shared" si="11"/>
        <v>4173849.6980174272</v>
      </c>
      <c r="V13">
        <f t="shared" si="11"/>
        <v>4173849.6980174272</v>
      </c>
      <c r="W13">
        <f t="shared" si="11"/>
        <v>4173849.6980174272</v>
      </c>
      <c r="X13">
        <f t="shared" si="11"/>
        <v>4173849.6980174272</v>
      </c>
      <c r="Y13">
        <f t="shared" si="11"/>
        <v>4173849.6980174272</v>
      </c>
      <c r="Z13">
        <f t="shared" si="11"/>
        <v>4173849.6980174272</v>
      </c>
      <c r="AA13">
        <f t="shared" si="11"/>
        <v>4173849.6980174272</v>
      </c>
      <c r="AB13">
        <f t="shared" si="11"/>
        <v>4173849.6980174272</v>
      </c>
      <c r="AC13">
        <f t="shared" si="11"/>
        <v>4173849.6980174272</v>
      </c>
      <c r="AD13">
        <f t="shared" si="11"/>
        <v>4173849.6980174272</v>
      </c>
      <c r="AE13">
        <f t="shared" si="11"/>
        <v>4173849.6980174272</v>
      </c>
      <c r="AF13">
        <f t="shared" si="11"/>
        <v>4173849.6980174272</v>
      </c>
    </row>
    <row r="14" spans="1:32">
      <c r="A14" s="100" t="s">
        <v>101</v>
      </c>
      <c r="B14">
        <f t="shared" si="3"/>
        <v>22710452.990865342</v>
      </c>
      <c r="C14">
        <f t="shared" si="4"/>
        <v>22710452.990865342</v>
      </c>
      <c r="D14" s="170">
        <f t="shared" si="5"/>
        <v>22710452.990865342</v>
      </c>
      <c r="E14">
        <f t="shared" ref="E14:N14" si="12">SUM(E$5*SUMIFS(D$39:D$48,$B$39:$B$48,$A14),E$6*IF($B$2=TRUE,SUMIFS($B$147:$B$162,$A$147:$A$162,$A14),SUMIFS(F$125:F$140,$A$125:$A$140,$A14)))</f>
        <v>24244541.184037838</v>
      </c>
      <c r="F14">
        <f t="shared" si="12"/>
        <v>24167248.006282665</v>
      </c>
      <c r="G14">
        <f t="shared" si="12"/>
        <v>24897270.268698461</v>
      </c>
      <c r="H14">
        <f t="shared" si="12"/>
        <v>25299828.664342713</v>
      </c>
      <c r="I14">
        <f t="shared" si="12"/>
        <v>25570926.975041348</v>
      </c>
      <c r="J14">
        <f t="shared" si="12"/>
        <v>27428690.401345372</v>
      </c>
      <c r="K14">
        <f t="shared" si="12"/>
        <v>27256729.588540122</v>
      </c>
      <c r="L14">
        <f t="shared" si="12"/>
        <v>28249923.462719373</v>
      </c>
      <c r="M14">
        <f t="shared" si="12"/>
        <v>28249923.462719373</v>
      </c>
      <c r="N14">
        <f t="shared" si="12"/>
        <v>28249923.462719373</v>
      </c>
      <c r="O14">
        <f t="shared" ref="O14:AF14" si="13">SUM(O$5*SUMIFS(N$39:N$48,$B$39:$B$48,$A14),O$6*IF($B$2=TRUE,SUMIFS($B$147:$B$162,$A$147:$A$162,$A14),SUMIFS(P$125:P$140,$A$125:$A$140,$A14)))</f>
        <v>28249923.462719373</v>
      </c>
      <c r="P14">
        <f t="shared" si="13"/>
        <v>28249923.462719373</v>
      </c>
      <c r="Q14">
        <f t="shared" si="13"/>
        <v>28249923.462719373</v>
      </c>
      <c r="R14">
        <f t="shared" si="13"/>
        <v>28249923.462719373</v>
      </c>
      <c r="S14">
        <f t="shared" si="13"/>
        <v>28249923.462719373</v>
      </c>
      <c r="T14">
        <f t="shared" si="13"/>
        <v>28249923.462719373</v>
      </c>
      <c r="U14">
        <f t="shared" si="13"/>
        <v>28249923.462719373</v>
      </c>
      <c r="V14">
        <f t="shared" si="13"/>
        <v>28249923.462719373</v>
      </c>
      <c r="W14">
        <f t="shared" si="13"/>
        <v>28249923.462719373</v>
      </c>
      <c r="X14">
        <f t="shared" si="13"/>
        <v>28249923.462719373</v>
      </c>
      <c r="Y14">
        <f t="shared" si="13"/>
        <v>28249923.462719373</v>
      </c>
      <c r="Z14">
        <f t="shared" si="13"/>
        <v>28249923.462719373</v>
      </c>
      <c r="AA14">
        <f t="shared" si="13"/>
        <v>28249923.462719373</v>
      </c>
      <c r="AB14">
        <f t="shared" si="13"/>
        <v>28249923.462719373</v>
      </c>
      <c r="AC14">
        <f t="shared" si="13"/>
        <v>28249923.462719373</v>
      </c>
      <c r="AD14">
        <f t="shared" si="13"/>
        <v>28249923.462719373</v>
      </c>
      <c r="AE14">
        <f t="shared" si="13"/>
        <v>28249923.462719373</v>
      </c>
      <c r="AF14">
        <f t="shared" si="13"/>
        <v>28249923.462719373</v>
      </c>
    </row>
    <row r="15" spans="1:32">
      <c r="A15" s="100" t="s">
        <v>100</v>
      </c>
      <c r="B15">
        <f t="shared" si="3"/>
        <v>6756907.9748812644</v>
      </c>
      <c r="C15">
        <f t="shared" si="4"/>
        <v>6756907.9748812644</v>
      </c>
      <c r="D15" s="170">
        <f t="shared" si="5"/>
        <v>6756907.9748812644</v>
      </c>
      <c r="E15">
        <f t="shared" ref="E15:N15" si="14">SUM(E$5*SUMIFS(D$39:D$48,$B$39:$B$48,$A15),E$6*IF($B$2=TRUE,SUMIFS($B$147:$B$162,$A$147:$A$162,$A15),SUMIFS(F$125:F$140,$A$125:$A$140,$A15)))</f>
        <v>7456556.3239066964</v>
      </c>
      <c r="F15">
        <f t="shared" si="14"/>
        <v>7514732.3609096669</v>
      </c>
      <c r="G15">
        <f t="shared" si="14"/>
        <v>7611548.4623025199</v>
      </c>
      <c r="H15">
        <f t="shared" si="14"/>
        <v>7811845.7879612492</v>
      </c>
      <c r="I15">
        <f t="shared" si="14"/>
        <v>8090438.6726663392</v>
      </c>
      <c r="J15">
        <f t="shared" si="14"/>
        <v>8916200.1883821227</v>
      </c>
      <c r="K15">
        <f t="shared" si="14"/>
        <v>9073079.5449786428</v>
      </c>
      <c r="L15">
        <f t="shared" si="14"/>
        <v>9265230.7083790302</v>
      </c>
      <c r="M15">
        <f t="shared" si="14"/>
        <v>9265230.7083790302</v>
      </c>
      <c r="N15">
        <f t="shared" si="14"/>
        <v>9265230.7083790302</v>
      </c>
      <c r="O15">
        <f t="shared" ref="O15:AF15" si="15">SUM(O$5*SUMIFS(N$39:N$48,$B$39:$B$48,$A15),O$6*IF($B$2=TRUE,SUMIFS($B$147:$B$162,$A$147:$A$162,$A15),SUMIFS(P$125:P$140,$A$125:$A$140,$A15)))</f>
        <v>9265230.7083790302</v>
      </c>
      <c r="P15">
        <f t="shared" si="15"/>
        <v>9265230.7083790302</v>
      </c>
      <c r="Q15">
        <f t="shared" si="15"/>
        <v>9265230.7083790302</v>
      </c>
      <c r="R15">
        <f t="shared" si="15"/>
        <v>9265230.7083790302</v>
      </c>
      <c r="S15">
        <f t="shared" si="15"/>
        <v>9265230.7083790302</v>
      </c>
      <c r="T15">
        <f t="shared" si="15"/>
        <v>9265230.7083790302</v>
      </c>
      <c r="U15">
        <f t="shared" si="15"/>
        <v>9265230.7083790302</v>
      </c>
      <c r="V15">
        <f t="shared" si="15"/>
        <v>9265230.7083790302</v>
      </c>
      <c r="W15">
        <f t="shared" si="15"/>
        <v>9265230.7083790302</v>
      </c>
      <c r="X15">
        <f t="shared" si="15"/>
        <v>9265230.7083790302</v>
      </c>
      <c r="Y15">
        <f t="shared" si="15"/>
        <v>9265230.7083790302</v>
      </c>
      <c r="Z15">
        <f t="shared" si="15"/>
        <v>9265230.7083790302</v>
      </c>
      <c r="AA15">
        <f t="shared" si="15"/>
        <v>9265230.7083790302</v>
      </c>
      <c r="AB15">
        <f t="shared" si="15"/>
        <v>9265230.7083790302</v>
      </c>
      <c r="AC15">
        <f t="shared" si="15"/>
        <v>9265230.7083790302</v>
      </c>
      <c r="AD15">
        <f t="shared" si="15"/>
        <v>9265230.7083790302</v>
      </c>
      <c r="AE15">
        <f t="shared" si="15"/>
        <v>9265230.7083790302</v>
      </c>
      <c r="AF15">
        <f t="shared" si="15"/>
        <v>9265230.7083790302</v>
      </c>
    </row>
    <row r="16" spans="1:32">
      <c r="A16" s="100" t="s">
        <v>102</v>
      </c>
      <c r="B16">
        <f t="shared" si="3"/>
        <v>5799496.9417865751</v>
      </c>
      <c r="C16">
        <f t="shared" si="4"/>
        <v>5799496.9417865751</v>
      </c>
      <c r="D16" s="170">
        <f t="shared" si="5"/>
        <v>5799496.9417865751</v>
      </c>
      <c r="E16">
        <f t="shared" ref="E16:N16" si="16">SUM(E$5*SUMIFS(D$39:D$48,$B$39:$B$48,$A16),E$6*IF($B$2=TRUE,SUMIFS($B$147:$B$162,$A$147:$A$162,$A16),SUMIFS(F$125:F$140,$A$125:$A$140,$A16)))</f>
        <v>7027004.2098891651</v>
      </c>
      <c r="F16">
        <f t="shared" si="16"/>
        <v>8463114.7547712326</v>
      </c>
      <c r="G16">
        <f t="shared" si="16"/>
        <v>9043343.9214124251</v>
      </c>
      <c r="H16">
        <f t="shared" si="16"/>
        <v>9767985.0793682728</v>
      </c>
      <c r="I16">
        <f t="shared" si="16"/>
        <v>10341168.353108795</v>
      </c>
      <c r="J16">
        <f t="shared" si="16"/>
        <v>14080391.015874069</v>
      </c>
      <c r="K16">
        <f t="shared" si="16"/>
        <v>16311046.679517062</v>
      </c>
      <c r="L16">
        <f t="shared" si="16"/>
        <v>18750724.533408318</v>
      </c>
      <c r="M16">
        <f t="shared" si="16"/>
        <v>18750724.533408318</v>
      </c>
      <c r="N16">
        <f t="shared" si="16"/>
        <v>18750724.533408318</v>
      </c>
      <c r="O16">
        <f t="shared" ref="O16:AF16" si="17">SUM(O$5*SUMIFS(N$39:N$48,$B$39:$B$48,$A16),O$6*IF($B$2=TRUE,SUMIFS($B$147:$B$162,$A$147:$A$162,$A16),SUMIFS(P$125:P$140,$A$125:$A$140,$A16)))</f>
        <v>18750724.533408318</v>
      </c>
      <c r="P16">
        <f t="shared" si="17"/>
        <v>18750724.533408318</v>
      </c>
      <c r="Q16">
        <f t="shared" si="17"/>
        <v>18750724.533408318</v>
      </c>
      <c r="R16">
        <f t="shared" si="17"/>
        <v>18750724.533408318</v>
      </c>
      <c r="S16">
        <f t="shared" si="17"/>
        <v>18750724.533408318</v>
      </c>
      <c r="T16">
        <f t="shared" si="17"/>
        <v>18750724.533408318</v>
      </c>
      <c r="U16">
        <f t="shared" si="17"/>
        <v>18750724.533408318</v>
      </c>
      <c r="V16">
        <f t="shared" si="17"/>
        <v>18750724.533408318</v>
      </c>
      <c r="W16">
        <f t="shared" si="17"/>
        <v>18750724.533408318</v>
      </c>
      <c r="X16">
        <f t="shared" si="17"/>
        <v>18750724.533408318</v>
      </c>
      <c r="Y16">
        <f t="shared" si="17"/>
        <v>18750724.533408318</v>
      </c>
      <c r="Z16">
        <f t="shared" si="17"/>
        <v>18750724.533408318</v>
      </c>
      <c r="AA16">
        <f t="shared" si="17"/>
        <v>18750724.533408318</v>
      </c>
      <c r="AB16">
        <f t="shared" si="17"/>
        <v>18750724.533408318</v>
      </c>
      <c r="AC16">
        <f t="shared" si="17"/>
        <v>18750724.533408318</v>
      </c>
      <c r="AD16">
        <f t="shared" si="17"/>
        <v>18750724.533408318</v>
      </c>
      <c r="AE16">
        <f t="shared" si="17"/>
        <v>18750724.533408318</v>
      </c>
      <c r="AF16">
        <f t="shared" si="17"/>
        <v>18750724.533408318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183236.51868408301</v>
      </c>
      <c r="C18">
        <f t="shared" si="4"/>
        <v>183236.51868408301</v>
      </c>
      <c r="D18" s="170">
        <f t="shared" si="5"/>
        <v>183236.51868408301</v>
      </c>
      <c r="E18">
        <f t="shared" ref="E18:N18" si="20">SUM(E$5*SUMIFS(D$39:D$48,$B$39:$B$48,$A18),E$6*IF($B$2=TRUE,SUMIFS($B$147:$B$162,$A$147:$A$162,$A18),SUMIFS(F$125:F$140,$A$125:$A$140,$A18)))</f>
        <v>175485.74128333456</v>
      </c>
      <c r="F18">
        <f t="shared" si="20"/>
        <v>176862.17829274535</v>
      </c>
      <c r="G18">
        <f t="shared" si="20"/>
        <v>175273.31743473824</v>
      </c>
      <c r="H18">
        <f t="shared" si="20"/>
        <v>178760.03438454794</v>
      </c>
      <c r="I18">
        <f t="shared" si="20"/>
        <v>177864.81631619064</v>
      </c>
      <c r="J18">
        <f t="shared" si="20"/>
        <v>176633.31616627664</v>
      </c>
      <c r="K18">
        <f t="shared" si="20"/>
        <v>159556.75425674667</v>
      </c>
      <c r="L18">
        <f t="shared" si="20"/>
        <v>161303.70999432003</v>
      </c>
      <c r="M18">
        <f t="shared" si="20"/>
        <v>161303.70999432003</v>
      </c>
      <c r="N18">
        <f t="shared" si="20"/>
        <v>161303.70999432003</v>
      </c>
      <c r="O18">
        <f t="shared" ref="O18:AF18" si="21">SUM(O$5*SUMIFS(N$39:N$48,$B$39:$B$48,$A18),O$6*IF($B$2=TRUE,SUMIFS($B$147:$B$162,$A$147:$A$162,$A18),SUMIFS(P$125:P$140,$A$125:$A$140,$A18)))</f>
        <v>161303.70999432003</v>
      </c>
      <c r="P18">
        <f t="shared" si="21"/>
        <v>161303.70999432003</v>
      </c>
      <c r="Q18">
        <f t="shared" si="21"/>
        <v>161303.70999432003</v>
      </c>
      <c r="R18">
        <f t="shared" si="21"/>
        <v>161303.70999432003</v>
      </c>
      <c r="S18">
        <f t="shared" si="21"/>
        <v>161303.70999432003</v>
      </c>
      <c r="T18">
        <f t="shared" si="21"/>
        <v>161303.70999432003</v>
      </c>
      <c r="U18">
        <f t="shared" si="21"/>
        <v>161303.70999432003</v>
      </c>
      <c r="V18">
        <f t="shared" si="21"/>
        <v>161303.70999432003</v>
      </c>
      <c r="W18">
        <f t="shared" si="21"/>
        <v>161303.70999432003</v>
      </c>
      <c r="X18">
        <f t="shared" si="21"/>
        <v>161303.70999432003</v>
      </c>
      <c r="Y18">
        <f t="shared" si="21"/>
        <v>161303.70999432003</v>
      </c>
      <c r="Z18">
        <f t="shared" si="21"/>
        <v>161303.70999432003</v>
      </c>
      <c r="AA18">
        <f t="shared" si="21"/>
        <v>161303.70999432003</v>
      </c>
      <c r="AB18">
        <f t="shared" si="21"/>
        <v>161303.70999432003</v>
      </c>
      <c r="AC18">
        <f t="shared" si="21"/>
        <v>161303.70999432003</v>
      </c>
      <c r="AD18">
        <f t="shared" si="21"/>
        <v>161303.70999432003</v>
      </c>
      <c r="AE18">
        <f t="shared" si="21"/>
        <v>161303.70999432003</v>
      </c>
      <c r="AF18">
        <f t="shared" si="21"/>
        <v>161303.70999432003</v>
      </c>
    </row>
    <row r="19" spans="1:32">
      <c r="A19" s="100" t="s">
        <v>105</v>
      </c>
      <c r="B19">
        <f t="shared" si="3"/>
        <v>771722.83217503421</v>
      </c>
      <c r="C19">
        <f t="shared" si="4"/>
        <v>771722.83217503421</v>
      </c>
      <c r="D19" s="170">
        <f t="shared" si="5"/>
        <v>771722.83217503421</v>
      </c>
      <c r="E19">
        <f t="shared" ref="E19:N19" si="22">SUM(E$5*SUMIFS(D$39:D$48,$B$39:$B$48,$A19),E$6*IF($B$2=TRUE,SUMIFS($B$147:$B$162,$A$147:$A$162,$A19),SUMIFS(F$125:F$140,$A$125:$A$140,$A19)))</f>
        <v>857634.62325049844</v>
      </c>
      <c r="F19">
        <f t="shared" si="22"/>
        <v>789292.65683575836</v>
      </c>
      <c r="G19">
        <f t="shared" si="22"/>
        <v>794966.84523954068</v>
      </c>
      <c r="H19">
        <f t="shared" si="22"/>
        <v>807212.73504031787</v>
      </c>
      <c r="I19">
        <f t="shared" si="22"/>
        <v>1808407.7403044857</v>
      </c>
      <c r="J19">
        <f t="shared" si="22"/>
        <v>2124826.9954926595</v>
      </c>
      <c r="K19">
        <f t="shared" si="22"/>
        <v>2022943.306066134</v>
      </c>
      <c r="L19">
        <f t="shared" si="22"/>
        <v>2220594.4123713947</v>
      </c>
      <c r="M19">
        <f t="shared" si="22"/>
        <v>2220594.4123713947</v>
      </c>
      <c r="N19">
        <f t="shared" si="22"/>
        <v>2220594.4123713947</v>
      </c>
      <c r="O19">
        <f t="shared" ref="O19:AF19" si="23">SUM(O$5*SUMIFS(N$39:N$48,$B$39:$B$48,$A19),O$6*IF($B$2=TRUE,SUMIFS($B$147:$B$162,$A$147:$A$162,$A19),SUMIFS(P$125:P$140,$A$125:$A$140,$A19)))</f>
        <v>2220594.4123713947</v>
      </c>
      <c r="P19">
        <f t="shared" si="23"/>
        <v>2220594.4123713947</v>
      </c>
      <c r="Q19">
        <f t="shared" si="23"/>
        <v>2220594.4123713947</v>
      </c>
      <c r="R19">
        <f t="shared" si="23"/>
        <v>2220594.4123713947</v>
      </c>
      <c r="S19">
        <f t="shared" si="23"/>
        <v>2220594.4123713947</v>
      </c>
      <c r="T19">
        <f t="shared" si="23"/>
        <v>2220594.4123713947</v>
      </c>
      <c r="U19">
        <f t="shared" si="23"/>
        <v>2220594.4123713947</v>
      </c>
      <c r="V19">
        <f t="shared" si="23"/>
        <v>2220594.4123713947</v>
      </c>
      <c r="W19">
        <f t="shared" si="23"/>
        <v>2220594.4123713947</v>
      </c>
      <c r="X19">
        <f t="shared" si="23"/>
        <v>2220594.4123713947</v>
      </c>
      <c r="Y19">
        <f t="shared" si="23"/>
        <v>2220594.4123713947</v>
      </c>
      <c r="Z19">
        <f t="shared" si="23"/>
        <v>2220594.4123713947</v>
      </c>
      <c r="AA19">
        <f t="shared" si="23"/>
        <v>2220594.4123713947</v>
      </c>
      <c r="AB19">
        <f t="shared" si="23"/>
        <v>2220594.4123713947</v>
      </c>
      <c r="AC19">
        <f t="shared" si="23"/>
        <v>2220594.4123713947</v>
      </c>
      <c r="AD19">
        <f t="shared" si="23"/>
        <v>2220594.4123713947</v>
      </c>
      <c r="AE19">
        <f t="shared" si="23"/>
        <v>2220594.4123713947</v>
      </c>
      <c r="AF19">
        <f t="shared" si="23"/>
        <v>2220594.4123713947</v>
      </c>
    </row>
    <row r="20" spans="1:32">
      <c r="A20" s="100" t="s">
        <v>106</v>
      </c>
      <c r="B20">
        <f t="shared" si="3"/>
        <v>283950.01320004364</v>
      </c>
      <c r="C20">
        <f t="shared" si="4"/>
        <v>283950.01320004364</v>
      </c>
      <c r="D20" s="170">
        <f t="shared" si="5"/>
        <v>283950.01320004364</v>
      </c>
      <c r="E20">
        <f t="shared" ref="E20:N20" si="24">SUM(E$5*SUMIFS(D$39:D$48,$B$39:$B$48,$A20),E$6*IF($B$2=TRUE,SUMIFS($B$147:$B$162,$A$147:$A$162,$A20),SUMIFS(F$125:F$140,$A$125:$A$140,$A20)))</f>
        <v>318703.18401751545</v>
      </c>
      <c r="F20">
        <f t="shared" si="24"/>
        <v>174064.42030214646</v>
      </c>
      <c r="G20">
        <f t="shared" si="24"/>
        <v>174287.59943592036</v>
      </c>
      <c r="H20">
        <f t="shared" si="24"/>
        <v>173956.43316564106</v>
      </c>
      <c r="I20">
        <f t="shared" si="24"/>
        <v>161363.19788042453</v>
      </c>
      <c r="J20">
        <f t="shared" si="24"/>
        <v>158119.32532688527</v>
      </c>
      <c r="K20">
        <f t="shared" si="24"/>
        <v>141360.20960621294</v>
      </c>
      <c r="L20">
        <f t="shared" si="24"/>
        <v>90614.254204536584</v>
      </c>
      <c r="M20">
        <f t="shared" si="24"/>
        <v>90614.254204536584</v>
      </c>
      <c r="N20">
        <f t="shared" si="24"/>
        <v>90614.254204536584</v>
      </c>
      <c r="O20">
        <f t="shared" ref="O20:AF20" si="25">SUM(O$5*SUMIFS(N$39:N$48,$B$39:$B$48,$A20),O$6*IF($B$2=TRUE,SUMIFS($B$147:$B$162,$A$147:$A$162,$A20),SUMIFS(P$125:P$140,$A$125:$A$140,$A20)))</f>
        <v>90614.254204536584</v>
      </c>
      <c r="P20">
        <f t="shared" si="25"/>
        <v>90614.254204536584</v>
      </c>
      <c r="Q20">
        <f t="shared" si="25"/>
        <v>90614.254204536584</v>
      </c>
      <c r="R20">
        <f t="shared" si="25"/>
        <v>90614.254204536584</v>
      </c>
      <c r="S20">
        <f t="shared" si="25"/>
        <v>90614.254204536584</v>
      </c>
      <c r="T20">
        <f t="shared" si="25"/>
        <v>90614.254204536584</v>
      </c>
      <c r="U20">
        <f t="shared" si="25"/>
        <v>90614.254204536584</v>
      </c>
      <c r="V20">
        <f t="shared" si="25"/>
        <v>90614.254204536584</v>
      </c>
      <c r="W20">
        <f t="shared" si="25"/>
        <v>90614.254204536584</v>
      </c>
      <c r="X20">
        <f t="shared" si="25"/>
        <v>90614.254204536584</v>
      </c>
      <c r="Y20">
        <f t="shared" si="25"/>
        <v>90614.254204536584</v>
      </c>
      <c r="Z20">
        <f t="shared" si="25"/>
        <v>90614.254204536584</v>
      </c>
      <c r="AA20">
        <f t="shared" si="25"/>
        <v>90614.254204536584</v>
      </c>
      <c r="AB20">
        <f t="shared" si="25"/>
        <v>90614.254204536584</v>
      </c>
      <c r="AC20">
        <f t="shared" si="25"/>
        <v>90614.254204536584</v>
      </c>
      <c r="AD20">
        <f t="shared" si="25"/>
        <v>90614.254204536584</v>
      </c>
      <c r="AE20">
        <f t="shared" si="25"/>
        <v>90614.254204536584</v>
      </c>
      <c r="AF20">
        <f t="shared" si="25"/>
        <v>90614.254204536584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3">L39</f>
        <v>2.0776268013813727E-3</v>
      </c>
      <c r="N39" s="156">
        <f t="shared" si="53"/>
        <v>2.0776268013813727E-3</v>
      </c>
      <c r="O39" s="156">
        <f t="shared" si="53"/>
        <v>2.0776268013813727E-3</v>
      </c>
      <c r="P39" s="156">
        <f t="shared" si="53"/>
        <v>2.0776268013813727E-3</v>
      </c>
      <c r="Q39" s="156">
        <f t="shared" si="53"/>
        <v>2.0776268013813727E-3</v>
      </c>
      <c r="R39" s="156">
        <f t="shared" si="53"/>
        <v>2.0776268013813727E-3</v>
      </c>
      <c r="S39" s="156">
        <f t="shared" si="53"/>
        <v>2.0776268013813727E-3</v>
      </c>
      <c r="T39" s="156">
        <f t="shared" si="53"/>
        <v>2.0776268013813727E-3</v>
      </c>
      <c r="U39" s="156">
        <f t="shared" si="53"/>
        <v>2.0776268013813727E-3</v>
      </c>
      <c r="V39" s="156">
        <f t="shared" si="53"/>
        <v>2.0776268013813727E-3</v>
      </c>
      <c r="W39" s="156">
        <f t="shared" si="53"/>
        <v>2.0776268013813727E-3</v>
      </c>
      <c r="X39" s="156">
        <f t="shared" si="53"/>
        <v>2.0776268013813727E-3</v>
      </c>
      <c r="Y39" s="156">
        <f t="shared" si="53"/>
        <v>2.0776268013813727E-3</v>
      </c>
      <c r="Z39" s="156">
        <f t="shared" si="53"/>
        <v>2.0776268013813727E-3</v>
      </c>
      <c r="AA39" s="156">
        <f t="shared" si="53"/>
        <v>2.0776268013813727E-3</v>
      </c>
      <c r="AB39" s="156">
        <f t="shared" si="53"/>
        <v>2.0776268013813727E-3</v>
      </c>
      <c r="AC39" s="156">
        <f t="shared" si="53"/>
        <v>2.0776268013813727E-3</v>
      </c>
      <c r="AD39" s="156">
        <f t="shared" si="53"/>
        <v>2.0776268013813727E-3</v>
      </c>
      <c r="AE39" s="156">
        <f t="shared" si="53"/>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4">K40</f>
        <v>8.1198547309606073E-2</v>
      </c>
      <c r="M40" s="156">
        <f t="shared" si="54"/>
        <v>8.1198547309606073E-2</v>
      </c>
      <c r="N40" s="156">
        <f t="shared" si="54"/>
        <v>8.1198547309606073E-2</v>
      </c>
      <c r="O40" s="156">
        <f t="shared" si="54"/>
        <v>8.1198547309606073E-2</v>
      </c>
      <c r="P40" s="156">
        <f t="shared" si="54"/>
        <v>8.1198547309606073E-2</v>
      </c>
      <c r="Q40" s="156">
        <f t="shared" si="54"/>
        <v>8.1198547309606073E-2</v>
      </c>
      <c r="R40" s="156">
        <f t="shared" si="54"/>
        <v>8.1198547309606073E-2</v>
      </c>
      <c r="S40" s="156">
        <f t="shared" si="54"/>
        <v>8.1198547309606073E-2</v>
      </c>
      <c r="T40" s="156">
        <f t="shared" si="54"/>
        <v>8.1198547309606073E-2</v>
      </c>
      <c r="U40" s="156">
        <f t="shared" si="54"/>
        <v>8.1198547309606073E-2</v>
      </c>
      <c r="V40" s="156">
        <f t="shared" si="54"/>
        <v>8.1198547309606073E-2</v>
      </c>
      <c r="W40" s="156">
        <f t="shared" si="54"/>
        <v>8.1198547309606073E-2</v>
      </c>
      <c r="X40" s="156">
        <f t="shared" si="54"/>
        <v>8.1198547309606073E-2</v>
      </c>
      <c r="Y40" s="156">
        <f t="shared" si="54"/>
        <v>8.1198547309606073E-2</v>
      </c>
      <c r="Z40" s="156">
        <f t="shared" si="54"/>
        <v>8.1198547309606073E-2</v>
      </c>
      <c r="AA40" s="156">
        <f t="shared" si="54"/>
        <v>8.1198547309606073E-2</v>
      </c>
      <c r="AB40" s="156">
        <f t="shared" si="53"/>
        <v>8.1198547309606073E-2</v>
      </c>
      <c r="AC40" s="156">
        <f t="shared" si="53"/>
        <v>8.1198547309606073E-2</v>
      </c>
      <c r="AD40" s="156">
        <f t="shared" si="53"/>
        <v>8.1198547309606073E-2</v>
      </c>
      <c r="AE40" s="156">
        <f t="shared" si="53"/>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4"/>
        <v>2.8601738089613603E-2</v>
      </c>
      <c r="M41" s="156">
        <f t="shared" si="53"/>
        <v>2.8601738089613603E-2</v>
      </c>
      <c r="N41" s="156">
        <f t="shared" si="53"/>
        <v>2.8601738089613603E-2</v>
      </c>
      <c r="O41" s="156">
        <f t="shared" si="53"/>
        <v>2.8601738089613603E-2</v>
      </c>
      <c r="P41" s="156">
        <f t="shared" si="53"/>
        <v>2.8601738089613603E-2</v>
      </c>
      <c r="Q41" s="156">
        <f t="shared" si="53"/>
        <v>2.8601738089613603E-2</v>
      </c>
      <c r="R41" s="156">
        <f t="shared" si="53"/>
        <v>2.8601738089613603E-2</v>
      </c>
      <c r="S41" s="156">
        <f t="shared" si="53"/>
        <v>2.8601738089613603E-2</v>
      </c>
      <c r="T41" s="156">
        <f t="shared" si="53"/>
        <v>2.8601738089613603E-2</v>
      </c>
      <c r="U41" s="156">
        <f t="shared" si="53"/>
        <v>2.8601738089613603E-2</v>
      </c>
      <c r="V41" s="156">
        <f t="shared" si="53"/>
        <v>2.8601738089613603E-2</v>
      </c>
      <c r="W41" s="156">
        <f t="shared" si="53"/>
        <v>2.8601738089613603E-2</v>
      </c>
      <c r="X41" s="156">
        <f t="shared" si="53"/>
        <v>2.8601738089613603E-2</v>
      </c>
      <c r="Y41" s="156">
        <f t="shared" si="53"/>
        <v>2.8601738089613603E-2</v>
      </c>
      <c r="Z41" s="156">
        <f t="shared" si="53"/>
        <v>2.8601738089613603E-2</v>
      </c>
      <c r="AA41" s="156">
        <f t="shared" si="53"/>
        <v>2.8601738089613603E-2</v>
      </c>
      <c r="AB41" s="156">
        <f t="shared" si="53"/>
        <v>2.8601738089613603E-2</v>
      </c>
      <c r="AC41" s="156">
        <f t="shared" si="53"/>
        <v>2.8601738089613603E-2</v>
      </c>
      <c r="AD41" s="156">
        <f t="shared" si="53"/>
        <v>2.8601738089613603E-2</v>
      </c>
      <c r="AE41" s="156">
        <f t="shared" si="53"/>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4"/>
        <v>0.36386514684122884</v>
      </c>
      <c r="M42" s="156">
        <f t="shared" si="53"/>
        <v>0.36386514684122884</v>
      </c>
      <c r="N42" s="156">
        <f t="shared" si="53"/>
        <v>0.36386514684122884</v>
      </c>
      <c r="O42" s="156">
        <f t="shared" si="53"/>
        <v>0.36386514684122884</v>
      </c>
      <c r="P42" s="156">
        <f t="shared" si="53"/>
        <v>0.36386514684122884</v>
      </c>
      <c r="Q42" s="156">
        <f t="shared" si="53"/>
        <v>0.36386514684122884</v>
      </c>
      <c r="R42" s="156">
        <f t="shared" si="53"/>
        <v>0.36386514684122884</v>
      </c>
      <c r="S42" s="156">
        <f t="shared" si="53"/>
        <v>0.36386514684122884</v>
      </c>
      <c r="T42" s="156">
        <f t="shared" si="53"/>
        <v>0.36386514684122884</v>
      </c>
      <c r="U42" s="156">
        <f t="shared" si="53"/>
        <v>0.36386514684122884</v>
      </c>
      <c r="V42" s="156">
        <f t="shared" si="53"/>
        <v>0.36386514684122884</v>
      </c>
      <c r="W42" s="156">
        <f t="shared" si="53"/>
        <v>0.36386514684122884</v>
      </c>
      <c r="X42" s="156">
        <f t="shared" si="53"/>
        <v>0.36386514684122884</v>
      </c>
      <c r="Y42" s="156">
        <f t="shared" si="53"/>
        <v>0.36386514684122884</v>
      </c>
      <c r="Z42" s="156">
        <f t="shared" si="53"/>
        <v>0.36386514684122884</v>
      </c>
      <c r="AA42" s="156">
        <f t="shared" si="53"/>
        <v>0.36386514684122884</v>
      </c>
      <c r="AB42" s="156">
        <f t="shared" si="53"/>
        <v>0.36386514684122884</v>
      </c>
      <c r="AC42" s="156">
        <f t="shared" si="53"/>
        <v>0.36386514684122884</v>
      </c>
      <c r="AD42" s="156">
        <f t="shared" si="53"/>
        <v>0.36386514684122884</v>
      </c>
      <c r="AE42" s="156">
        <f t="shared" si="53"/>
        <v>0.36386514684122884</v>
      </c>
    </row>
    <row r="43" spans="1:32">
      <c r="B43" s="2" t="s">
        <v>346</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4"/>
        <v>0.1084781341367954</v>
      </c>
      <c r="M43" s="156">
        <f t="shared" si="53"/>
        <v>0.1084781341367954</v>
      </c>
      <c r="N43" s="156">
        <f t="shared" si="53"/>
        <v>0.1084781341367954</v>
      </c>
      <c r="O43" s="156">
        <f t="shared" si="53"/>
        <v>0.1084781341367954</v>
      </c>
      <c r="P43" s="156">
        <f t="shared" si="53"/>
        <v>0.1084781341367954</v>
      </c>
      <c r="Q43" s="156">
        <f t="shared" si="53"/>
        <v>0.1084781341367954</v>
      </c>
      <c r="R43" s="156">
        <f t="shared" si="53"/>
        <v>0.1084781341367954</v>
      </c>
      <c r="S43" s="156">
        <f t="shared" si="53"/>
        <v>0.1084781341367954</v>
      </c>
      <c r="T43" s="156">
        <f t="shared" si="53"/>
        <v>0.1084781341367954</v>
      </c>
      <c r="U43" s="156">
        <f t="shared" si="53"/>
        <v>0.1084781341367954</v>
      </c>
      <c r="V43" s="156">
        <f t="shared" si="53"/>
        <v>0.1084781341367954</v>
      </c>
      <c r="W43" s="156">
        <f t="shared" si="53"/>
        <v>0.1084781341367954</v>
      </c>
      <c r="X43" s="156">
        <f t="shared" si="53"/>
        <v>0.1084781341367954</v>
      </c>
      <c r="Y43" s="156">
        <f t="shared" si="53"/>
        <v>0.1084781341367954</v>
      </c>
      <c r="Z43" s="156">
        <f t="shared" si="53"/>
        <v>0.1084781341367954</v>
      </c>
      <c r="AA43" s="156">
        <f t="shared" si="53"/>
        <v>0.1084781341367954</v>
      </c>
      <c r="AB43" s="156">
        <f t="shared" si="53"/>
        <v>0.1084781341367954</v>
      </c>
      <c r="AC43" s="156">
        <f t="shared" si="53"/>
        <v>0.1084781341367954</v>
      </c>
      <c r="AD43" s="156">
        <f t="shared" si="53"/>
        <v>0.1084781341367954</v>
      </c>
      <c r="AE43" s="156">
        <f t="shared" si="53"/>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4"/>
        <v>5.376009019162617E-2</v>
      </c>
      <c r="M44" s="156">
        <f t="shared" si="53"/>
        <v>5.376009019162617E-2</v>
      </c>
      <c r="N44" s="156">
        <f t="shared" si="53"/>
        <v>5.376009019162617E-2</v>
      </c>
      <c r="O44" s="156">
        <f t="shared" si="53"/>
        <v>5.376009019162617E-2</v>
      </c>
      <c r="P44" s="156">
        <f t="shared" si="53"/>
        <v>5.376009019162617E-2</v>
      </c>
      <c r="Q44" s="156">
        <f t="shared" si="53"/>
        <v>5.376009019162617E-2</v>
      </c>
      <c r="R44" s="156">
        <f t="shared" si="53"/>
        <v>5.376009019162617E-2</v>
      </c>
      <c r="S44" s="156">
        <f t="shared" si="53"/>
        <v>5.376009019162617E-2</v>
      </c>
      <c r="T44" s="156">
        <f t="shared" si="53"/>
        <v>5.376009019162617E-2</v>
      </c>
      <c r="U44" s="156">
        <f t="shared" si="53"/>
        <v>5.376009019162617E-2</v>
      </c>
      <c r="V44" s="156">
        <f t="shared" si="53"/>
        <v>5.376009019162617E-2</v>
      </c>
      <c r="W44" s="156">
        <f t="shared" si="53"/>
        <v>5.376009019162617E-2</v>
      </c>
      <c r="X44" s="156">
        <f t="shared" si="53"/>
        <v>5.376009019162617E-2</v>
      </c>
      <c r="Y44" s="156">
        <f t="shared" si="53"/>
        <v>5.376009019162617E-2</v>
      </c>
      <c r="Z44" s="156">
        <f t="shared" si="53"/>
        <v>5.376009019162617E-2</v>
      </c>
      <c r="AA44" s="156">
        <f t="shared" si="53"/>
        <v>5.376009019162617E-2</v>
      </c>
      <c r="AB44" s="156">
        <f t="shared" si="53"/>
        <v>5.376009019162617E-2</v>
      </c>
      <c r="AC44" s="156">
        <f t="shared" si="53"/>
        <v>5.376009019162617E-2</v>
      </c>
      <c r="AD44" s="156">
        <f t="shared" si="53"/>
        <v>5.376009019162617E-2</v>
      </c>
      <c r="AE44" s="156">
        <f t="shared" si="53"/>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4"/>
        <v>1.1671312651715155E-3</v>
      </c>
      <c r="M46" s="156">
        <f t="shared" si="53"/>
        <v>1.1671312651715155E-3</v>
      </c>
      <c r="N46" s="156">
        <f t="shared" si="53"/>
        <v>1.1671312651715155E-3</v>
      </c>
      <c r="O46" s="156">
        <f t="shared" si="53"/>
        <v>1.1671312651715155E-3</v>
      </c>
      <c r="P46" s="156">
        <f t="shared" si="53"/>
        <v>1.1671312651715155E-3</v>
      </c>
      <c r="Q46" s="156">
        <f t="shared" si="53"/>
        <v>1.1671312651715155E-3</v>
      </c>
      <c r="R46" s="156">
        <f t="shared" si="53"/>
        <v>1.1671312651715155E-3</v>
      </c>
      <c r="S46" s="156">
        <f t="shared" si="53"/>
        <v>1.1671312651715155E-3</v>
      </c>
      <c r="T46" s="156">
        <f t="shared" si="53"/>
        <v>1.1671312651715155E-3</v>
      </c>
      <c r="U46" s="156">
        <f t="shared" si="53"/>
        <v>1.1671312651715155E-3</v>
      </c>
      <c r="V46" s="156">
        <f t="shared" si="53"/>
        <v>1.1671312651715155E-3</v>
      </c>
      <c r="W46" s="156">
        <f t="shared" si="53"/>
        <v>1.1671312651715155E-3</v>
      </c>
      <c r="X46" s="156">
        <f t="shared" si="53"/>
        <v>1.1671312651715155E-3</v>
      </c>
      <c r="Y46" s="156">
        <f t="shared" si="53"/>
        <v>1.1671312651715155E-3</v>
      </c>
      <c r="Z46" s="156">
        <f t="shared" si="53"/>
        <v>1.1671312651715155E-3</v>
      </c>
      <c r="AA46" s="156">
        <f t="shared" si="53"/>
        <v>1.1671312651715155E-3</v>
      </c>
      <c r="AB46" s="156">
        <f t="shared" si="53"/>
        <v>1.1671312651715155E-3</v>
      </c>
      <c r="AC46" s="156">
        <f t="shared" si="53"/>
        <v>1.1671312651715155E-3</v>
      </c>
      <c r="AD46" s="156">
        <f t="shared" si="53"/>
        <v>1.1671312651715155E-3</v>
      </c>
      <c r="AE46" s="156">
        <f t="shared" si="53"/>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4"/>
        <v>0.11933818286875009</v>
      </c>
      <c r="M47" s="156">
        <f t="shared" si="53"/>
        <v>0.11933818286875009</v>
      </c>
      <c r="N47" s="156">
        <f t="shared" si="53"/>
        <v>0.11933818286875009</v>
      </c>
      <c r="O47" s="156">
        <f t="shared" si="53"/>
        <v>0.11933818286875009</v>
      </c>
      <c r="P47" s="156">
        <f t="shared" si="53"/>
        <v>0.11933818286875009</v>
      </c>
      <c r="Q47" s="156">
        <f t="shared" si="53"/>
        <v>0.11933818286875009</v>
      </c>
      <c r="R47" s="156">
        <f t="shared" si="53"/>
        <v>0.11933818286875009</v>
      </c>
      <c r="S47" s="156">
        <f t="shared" si="53"/>
        <v>0.11933818286875009</v>
      </c>
      <c r="T47" s="156">
        <f t="shared" si="53"/>
        <v>0.11933818286875009</v>
      </c>
      <c r="U47" s="156">
        <f t="shared" si="53"/>
        <v>0.11933818286875009</v>
      </c>
      <c r="V47" s="156">
        <f t="shared" si="53"/>
        <v>0.11933818286875009</v>
      </c>
      <c r="W47" s="156">
        <f t="shared" si="53"/>
        <v>0.11933818286875009</v>
      </c>
      <c r="X47" s="156">
        <f t="shared" si="53"/>
        <v>0.11933818286875009</v>
      </c>
      <c r="Y47" s="156">
        <f t="shared" si="53"/>
        <v>0.11933818286875009</v>
      </c>
      <c r="Z47" s="156">
        <f t="shared" si="53"/>
        <v>0.11933818286875009</v>
      </c>
      <c r="AA47" s="156">
        <f t="shared" si="53"/>
        <v>0.11933818286875009</v>
      </c>
      <c r="AB47" s="156">
        <f t="shared" si="53"/>
        <v>0.11933818286875009</v>
      </c>
      <c r="AC47" s="156">
        <f t="shared" si="53"/>
        <v>0.11933818286875009</v>
      </c>
      <c r="AD47" s="156">
        <f t="shared" si="53"/>
        <v>0.11933818286875009</v>
      </c>
      <c r="AE47" s="156">
        <f t="shared" si="53"/>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4"/>
        <v>0.24151340249582695</v>
      </c>
      <c r="M48" s="156">
        <f t="shared" si="53"/>
        <v>0.24151340249582695</v>
      </c>
      <c r="N48" s="156">
        <f t="shared" si="53"/>
        <v>0.24151340249582695</v>
      </c>
      <c r="O48" s="156">
        <f t="shared" si="53"/>
        <v>0.24151340249582695</v>
      </c>
      <c r="P48" s="156">
        <f t="shared" si="53"/>
        <v>0.24151340249582695</v>
      </c>
      <c r="Q48" s="156">
        <f t="shared" si="53"/>
        <v>0.24151340249582695</v>
      </c>
      <c r="R48" s="156">
        <f t="shared" si="53"/>
        <v>0.24151340249582695</v>
      </c>
      <c r="S48" s="156">
        <f t="shared" si="53"/>
        <v>0.24151340249582695</v>
      </c>
      <c r="T48" s="156">
        <f t="shared" si="53"/>
        <v>0.24151340249582695</v>
      </c>
      <c r="U48" s="156">
        <f t="shared" si="53"/>
        <v>0.24151340249582695</v>
      </c>
      <c r="V48" s="156">
        <f t="shared" si="53"/>
        <v>0.24151340249582695</v>
      </c>
      <c r="W48" s="156">
        <f t="shared" si="53"/>
        <v>0.24151340249582695</v>
      </c>
      <c r="X48" s="156">
        <f t="shared" si="53"/>
        <v>0.24151340249582695</v>
      </c>
      <c r="Y48" s="156">
        <f t="shared" si="53"/>
        <v>0.24151340249582695</v>
      </c>
      <c r="Z48" s="156">
        <f t="shared" si="53"/>
        <v>0.24151340249582695</v>
      </c>
      <c r="AA48" s="156">
        <f t="shared" si="53"/>
        <v>0.24151340249582695</v>
      </c>
      <c r="AB48" s="156">
        <f t="shared" si="53"/>
        <v>0.24151340249582695</v>
      </c>
      <c r="AC48" s="156">
        <f t="shared" si="53"/>
        <v>0.24151340249582695</v>
      </c>
      <c r="AD48" s="156">
        <f t="shared" si="53"/>
        <v>0.24151340249582695</v>
      </c>
      <c r="AE48" s="156">
        <f t="shared" si="53"/>
        <v>0.24151340249582695</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1.0000000000000002</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1233980</v>
      </c>
      <c r="D2" s="91">
        <f>C2</f>
        <v>1233980</v>
      </c>
      <c r="E2" s="91">
        <f t="shared" ref="E2:AH2" si="0">D2</f>
        <v>1233980</v>
      </c>
      <c r="F2" s="91">
        <f t="shared" si="0"/>
        <v>1233980</v>
      </c>
      <c r="G2" s="91">
        <f t="shared" si="0"/>
        <v>1233980</v>
      </c>
      <c r="H2" s="91">
        <f t="shared" si="0"/>
        <v>1233980</v>
      </c>
      <c r="I2" s="91">
        <f t="shared" si="0"/>
        <v>1233980</v>
      </c>
      <c r="J2" s="91">
        <f t="shared" si="0"/>
        <v>1233980</v>
      </c>
      <c r="K2" s="91">
        <f t="shared" si="0"/>
        <v>1233980</v>
      </c>
      <c r="L2" s="91">
        <f t="shared" si="0"/>
        <v>1233980</v>
      </c>
      <c r="M2" s="91">
        <f t="shared" si="0"/>
        <v>1233980</v>
      </c>
      <c r="N2" s="91">
        <f t="shared" si="0"/>
        <v>1233980</v>
      </c>
      <c r="O2" s="91">
        <f t="shared" si="0"/>
        <v>1233980</v>
      </c>
      <c r="P2" s="91">
        <f t="shared" si="0"/>
        <v>1233980</v>
      </c>
      <c r="Q2" s="91">
        <f t="shared" si="0"/>
        <v>1233980</v>
      </c>
      <c r="R2" s="91">
        <f t="shared" si="0"/>
        <v>1233980</v>
      </c>
      <c r="S2" s="91">
        <f t="shared" si="0"/>
        <v>1233980</v>
      </c>
      <c r="T2" s="91">
        <f t="shared" si="0"/>
        <v>1233980</v>
      </c>
      <c r="U2" s="91">
        <f t="shared" si="0"/>
        <v>1233980</v>
      </c>
      <c r="V2" s="91">
        <f t="shared" si="0"/>
        <v>1233980</v>
      </c>
      <c r="W2" s="91">
        <f t="shared" si="0"/>
        <v>1233980</v>
      </c>
      <c r="X2" s="91">
        <f t="shared" si="0"/>
        <v>1233980</v>
      </c>
      <c r="Y2" s="91">
        <f t="shared" si="0"/>
        <v>1233980</v>
      </c>
      <c r="Z2" s="91">
        <f t="shared" si="0"/>
        <v>1233980</v>
      </c>
      <c r="AA2" s="91">
        <f t="shared" si="0"/>
        <v>1233980</v>
      </c>
      <c r="AB2" s="91">
        <f t="shared" si="0"/>
        <v>1233980</v>
      </c>
      <c r="AC2" s="91">
        <f t="shared" si="0"/>
        <v>1233980</v>
      </c>
      <c r="AD2" s="91">
        <f t="shared" si="0"/>
        <v>1233980</v>
      </c>
      <c r="AE2" s="91">
        <f t="shared" si="0"/>
        <v>1233980</v>
      </c>
      <c r="AF2" s="91">
        <f t="shared" si="0"/>
        <v>1233980</v>
      </c>
      <c r="AG2" s="91">
        <f t="shared" si="0"/>
        <v>1233980</v>
      </c>
      <c r="AH2" s="91">
        <f t="shared" si="0"/>
        <v>1233980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13014842.905096391</v>
      </c>
      <c r="C2" s="5">
        <f>SUMIFS(Imports_new!C$10:C$33,Imports_new!$A$10:$A$33,$A2)</f>
        <v>13014842.905096391</v>
      </c>
      <c r="D2" s="5">
        <f>SUMIFS(Imports_new!D$10:D$33,Imports_new!$A$10:$A$33,$A2)</f>
        <v>13014842.905096391</v>
      </c>
      <c r="E2" s="5">
        <f>SUMIFS(Imports_new!E$10:E$33,Imports_new!$A$10:$A$33,$A2)</f>
        <v>13291515.257285027</v>
      </c>
      <c r="F2" s="5">
        <f>SUMIFS(Imports_new!F$10:F$33,Imports_new!$A$10:$A$33,$A2)</f>
        <v>10835897.033965385</v>
      </c>
      <c r="G2" s="5">
        <f>SUMIFS(Imports_new!G$10:G$33,Imports_new!$A$10:$A$33,$A2)</f>
        <v>10661615.521748221</v>
      </c>
      <c r="H2" s="5">
        <f>SUMIFS(Imports_new!H$10:H$33,Imports_new!$A$10:$A$33,$A2)</f>
        <v>10092386.682366773</v>
      </c>
      <c r="I2" s="5">
        <f>SUMIFS(Imports_new!I$10:I$33,Imports_new!$A$10:$A$33,$A2)</f>
        <v>9894145.9639294706</v>
      </c>
      <c r="J2" s="5">
        <f>SUMIFS(Imports_new!J$10:J$33,Imports_new!$A$10:$A$33,$A2)</f>
        <v>7197987.142955537</v>
      </c>
      <c r="K2" s="5">
        <f>SUMIFS(Imports_new!K$10:K$33,Imports_new!$A$10:$A$33,$A2)</f>
        <v>6932512.6918413071</v>
      </c>
      <c r="L2" s="5">
        <f>SUMIFS(Imports_new!L$10:L$33,Imports_new!$A$10:$A$33,$A2)</f>
        <v>6304128.7869796548</v>
      </c>
      <c r="M2" s="5">
        <f>SUMIFS(Imports_new!M$10:M$33,Imports_new!$A$10:$A$33,$A2)</f>
        <v>6304128.7869796548</v>
      </c>
      <c r="N2" s="5">
        <f>SUMIFS(Imports_new!N$10:N$33,Imports_new!$A$10:$A$33,$A2)</f>
        <v>6304128.7869796548</v>
      </c>
      <c r="O2" s="5">
        <f>SUMIFS(Imports_new!O$10:O$33,Imports_new!$A$10:$A$33,$A2)</f>
        <v>6304128.7869796548</v>
      </c>
      <c r="P2" s="5">
        <f>SUMIFS(Imports_new!P$10:P$33,Imports_new!$A$10:$A$33,$A2)</f>
        <v>6304128.7869796548</v>
      </c>
      <c r="Q2" s="5">
        <f>SUMIFS(Imports_new!Q$10:Q$33,Imports_new!$A$10:$A$33,$A2)</f>
        <v>6304128.7869796548</v>
      </c>
      <c r="R2" s="5">
        <f>SUMIFS(Imports_new!R$10:R$33,Imports_new!$A$10:$A$33,$A2)</f>
        <v>6304128.7869796548</v>
      </c>
      <c r="S2" s="5">
        <f>SUMIFS(Imports_new!S$10:S$33,Imports_new!$A$10:$A$33,$A2)</f>
        <v>6304128.7869796548</v>
      </c>
      <c r="T2" s="5">
        <f>SUMIFS(Imports_new!T$10:T$33,Imports_new!$A$10:$A$33,$A2)</f>
        <v>6304128.7869796548</v>
      </c>
      <c r="U2" s="5">
        <f>SUMIFS(Imports_new!U$10:U$33,Imports_new!$A$10:$A$33,$A2)</f>
        <v>6304128.7869796548</v>
      </c>
      <c r="V2" s="5">
        <f>SUMIFS(Imports_new!V$10:V$33,Imports_new!$A$10:$A$33,$A2)</f>
        <v>6304128.7869796548</v>
      </c>
      <c r="W2" s="5">
        <f>SUMIFS(Imports_new!W$10:W$33,Imports_new!$A$10:$A$33,$A2)</f>
        <v>6304128.7869796548</v>
      </c>
      <c r="X2" s="5">
        <f>SUMIFS(Imports_new!X$10:X$33,Imports_new!$A$10:$A$33,$A2)</f>
        <v>6304128.7869796548</v>
      </c>
      <c r="Y2" s="5">
        <f>SUMIFS(Imports_new!Y$10:Y$33,Imports_new!$A$10:$A$33,$A2)</f>
        <v>6304128.7869796548</v>
      </c>
      <c r="Z2" s="5">
        <f>SUMIFS(Imports_new!Z$10:Z$33,Imports_new!$A$10:$A$33,$A2)</f>
        <v>6304128.7869796548</v>
      </c>
      <c r="AA2" s="5">
        <f>SUMIFS(Imports_new!AA$10:AA$33,Imports_new!$A$10:$A$33,$A2)</f>
        <v>6304128.7869796548</v>
      </c>
      <c r="AB2" s="5">
        <f>SUMIFS(Imports_new!AB$10:AB$33,Imports_new!$A$10:$A$33,$A2)</f>
        <v>6304128.7869796548</v>
      </c>
      <c r="AC2" s="5">
        <f>SUMIFS(Imports_new!AC$10:AC$33,Imports_new!$A$10:$A$33,$A2)</f>
        <v>6304128.7869796548</v>
      </c>
      <c r="AD2" s="5">
        <f>SUMIFS(Imports_new!AD$10:AD$33,Imports_new!$A$10:$A$33,$A2)</f>
        <v>6304128.7869796548</v>
      </c>
      <c r="AE2" s="5">
        <f>SUMIFS(Imports_new!AE$10:AE$33,Imports_new!$A$10:$A$33,$A2)</f>
        <v>6304128.7869796548</v>
      </c>
      <c r="AF2" s="5">
        <f>SUMIFS(Imports_new!AF$10:AF$33,Imports_new!$A$10:$A$33,$A2)</f>
        <v>6304128.7869796548</v>
      </c>
    </row>
    <row r="3" spans="1:32">
      <c r="A3" s="2" t="s">
        <v>346</v>
      </c>
      <c r="B3" s="5">
        <f>SUMIFS(Imports_new!B$10:B$33,Imports_new!$A$10:$A$33,$A3)</f>
        <v>24022465.013386425</v>
      </c>
      <c r="C3" s="5">
        <f>SUMIFS(Imports_new!C$10:C$33,Imports_new!$A$10:$A$33,$A3)</f>
        <v>24022465.013386425</v>
      </c>
      <c r="D3" s="5">
        <f>SUMIFS(Imports_new!D$10:D$33,Imports_new!$A$10:$A$33,$A3)</f>
        <v>24022465.013386425</v>
      </c>
      <c r="E3" s="5">
        <f>SUMIFS(Imports_new!E$10:E$33,Imports_new!$A$10:$A$33,$A3)</f>
        <v>19636115.659965511</v>
      </c>
      <c r="F3" s="5">
        <f>SUMIFS(Imports_new!F$10:F$33,Imports_new!$A$10:$A$33,$A3)</f>
        <v>21061485.678517722</v>
      </c>
      <c r="G3" s="5">
        <f>SUMIFS(Imports_new!G$10:G$33,Imports_new!$A$10:$A$33,$A3)</f>
        <v>19764096.338723563</v>
      </c>
      <c r="H3" s="5">
        <f>SUMIFS(Imports_new!H$10:H$33,Imports_new!$A$10:$A$33,$A3)</f>
        <v>19049039.08439878</v>
      </c>
      <c r="I3" s="5">
        <f>SUMIFS(Imports_new!I$10:I$33,Imports_new!$A$10:$A$33,$A3)</f>
        <v>17072235.489319313</v>
      </c>
      <c r="J3" s="5">
        <f>SUMIFS(Imports_new!J$10:J$33,Imports_new!$A$10:$A$33,$A3)</f>
        <v>13226850.811940722</v>
      </c>
      <c r="K3" s="5">
        <f>SUMIFS(Imports_new!K$10:K$33,Imports_new!$A$10:$A$33,$A3)</f>
        <v>11579020.211744603</v>
      </c>
      <c r="L3" s="5">
        <f>SUMIFS(Imports_new!L$10:L$33,Imports_new!$A$10:$A$33,$A3)</f>
        <v>8422073.4339259434</v>
      </c>
      <c r="M3" s="5">
        <f>SUMIFS(Imports_new!M$10:M$33,Imports_new!$A$10:$A$33,$A3)</f>
        <v>8422073.4339259434</v>
      </c>
      <c r="N3" s="5">
        <f>SUMIFS(Imports_new!N$10:N$33,Imports_new!$A$10:$A$33,$A3)</f>
        <v>8422073.4339259434</v>
      </c>
      <c r="O3" s="5">
        <f>SUMIFS(Imports_new!O$10:O$33,Imports_new!$A$10:$A$33,$A3)</f>
        <v>8422073.4339259434</v>
      </c>
      <c r="P3" s="5">
        <f>SUMIFS(Imports_new!P$10:P$33,Imports_new!$A$10:$A$33,$A3)</f>
        <v>8422073.4339259434</v>
      </c>
      <c r="Q3" s="5">
        <f>SUMIFS(Imports_new!Q$10:Q$33,Imports_new!$A$10:$A$33,$A3)</f>
        <v>8422073.4339259434</v>
      </c>
      <c r="R3" s="5">
        <f>SUMIFS(Imports_new!R$10:R$33,Imports_new!$A$10:$A$33,$A3)</f>
        <v>8422073.4339259434</v>
      </c>
      <c r="S3" s="5">
        <f>SUMIFS(Imports_new!S$10:S$33,Imports_new!$A$10:$A$33,$A3)</f>
        <v>8422073.4339259434</v>
      </c>
      <c r="T3" s="5">
        <f>SUMIFS(Imports_new!T$10:T$33,Imports_new!$A$10:$A$33,$A3)</f>
        <v>8422073.4339259434</v>
      </c>
      <c r="U3" s="5">
        <f>SUMIFS(Imports_new!U$10:U$33,Imports_new!$A$10:$A$33,$A3)</f>
        <v>8422073.4339259434</v>
      </c>
      <c r="V3" s="5">
        <f>SUMIFS(Imports_new!V$10:V$33,Imports_new!$A$10:$A$33,$A3)</f>
        <v>8422073.4339259434</v>
      </c>
      <c r="W3" s="5">
        <f>SUMIFS(Imports_new!W$10:W$33,Imports_new!$A$10:$A$33,$A3)</f>
        <v>8422073.4339259434</v>
      </c>
      <c r="X3" s="5">
        <f>SUMIFS(Imports_new!X$10:X$33,Imports_new!$A$10:$A$33,$A3)</f>
        <v>8422073.4339259434</v>
      </c>
      <c r="Y3" s="5">
        <f>SUMIFS(Imports_new!Y$10:Y$33,Imports_new!$A$10:$A$33,$A3)</f>
        <v>8422073.4339259434</v>
      </c>
      <c r="Z3" s="5">
        <f>SUMIFS(Imports_new!Z$10:Z$33,Imports_new!$A$10:$A$33,$A3)</f>
        <v>8422073.4339259434</v>
      </c>
      <c r="AA3" s="5">
        <f>SUMIFS(Imports_new!AA$10:AA$33,Imports_new!$A$10:$A$33,$A3)</f>
        <v>8422073.4339259434</v>
      </c>
      <c r="AB3" s="5">
        <f>SUMIFS(Imports_new!AB$10:AB$33,Imports_new!$A$10:$A$33,$A3)</f>
        <v>8422073.4339259434</v>
      </c>
      <c r="AC3" s="5">
        <f>SUMIFS(Imports_new!AC$10:AC$33,Imports_new!$A$10:$A$33,$A3)</f>
        <v>8422073.4339259434</v>
      </c>
      <c r="AD3" s="5">
        <f>SUMIFS(Imports_new!AD$10:AD$33,Imports_new!$A$10:$A$33,$A3)</f>
        <v>8422073.4339259434</v>
      </c>
      <c r="AE3" s="5">
        <f>SUMIFS(Imports_new!AE$10:AE$33,Imports_new!$A$10:$A$33,$A3)</f>
        <v>8422073.4339259434</v>
      </c>
      <c r="AF3" s="5">
        <f>SUMIFS(Imports_new!AF$10:AF$33,Imports_new!$A$10:$A$33,$A3)</f>
        <v>8422073.4339259434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4095367.8099248405</v>
      </c>
      <c r="C5" s="5">
        <f>SUMIFS(Imports_new!C$10:C$33,Imports_new!$A$10:$A$33,$A5)</f>
        <v>4095367.8099248405</v>
      </c>
      <c r="D5" s="5">
        <f>SUMIFS(Imports_new!D$10:D$33,Imports_new!$A$10:$A$33,$A5)</f>
        <v>4095367.8099248405</v>
      </c>
      <c r="E5" s="5">
        <f>SUMIFS(Imports_new!E$10:E$33,Imports_new!$A$10:$A$33,$A5)</f>
        <v>4630886.8163644178</v>
      </c>
      <c r="F5" s="5">
        <f>SUMIFS(Imports_new!F$10:F$33,Imports_new!$A$10:$A$33,$A5)</f>
        <v>4455745.9101226898</v>
      </c>
      <c r="G5" s="5">
        <f>SUMIFS(Imports_new!G$10:G$33,Imports_new!$A$10:$A$33,$A5)</f>
        <v>4516040.7250046134</v>
      </c>
      <c r="H5" s="5">
        <f>SUMIFS(Imports_new!H$10:H$33,Imports_new!$A$10:$A$33,$A5)</f>
        <v>4457428.4989717109</v>
      </c>
      <c r="I5" s="5">
        <f>SUMIFS(Imports_new!I$10:I$33,Imports_new!$A$10:$A$33,$A5)</f>
        <v>4521891.7914336398</v>
      </c>
      <c r="J5" s="5">
        <f>SUMIFS(Imports_new!J$10:J$33,Imports_new!$A$10:$A$33,$A5)</f>
        <v>4328743.8025163664</v>
      </c>
      <c r="K5" s="5">
        <f>SUMIFS(Imports_new!K$10:K$33,Imports_new!$A$10:$A$33,$A5)</f>
        <v>4162194.0134491799</v>
      </c>
      <c r="L5" s="5">
        <f>SUMIFS(Imports_new!L$10:L$33,Imports_new!$A$10:$A$33,$A5)</f>
        <v>4173849.6980174272</v>
      </c>
      <c r="M5" s="5">
        <f>SUMIFS(Imports_new!M$10:M$33,Imports_new!$A$10:$A$33,$A5)</f>
        <v>4173849.6980174272</v>
      </c>
      <c r="N5" s="5">
        <f>SUMIFS(Imports_new!N$10:N$33,Imports_new!$A$10:$A$33,$A5)</f>
        <v>4173849.6980174272</v>
      </c>
      <c r="O5" s="5">
        <f>SUMIFS(Imports_new!O$10:O$33,Imports_new!$A$10:$A$33,$A5)</f>
        <v>4173849.6980174272</v>
      </c>
      <c r="P5" s="5">
        <f>SUMIFS(Imports_new!P$10:P$33,Imports_new!$A$10:$A$33,$A5)</f>
        <v>4173849.6980174272</v>
      </c>
      <c r="Q5" s="5">
        <f>SUMIFS(Imports_new!Q$10:Q$33,Imports_new!$A$10:$A$33,$A5)</f>
        <v>4173849.6980174272</v>
      </c>
      <c r="R5" s="5">
        <f>SUMIFS(Imports_new!R$10:R$33,Imports_new!$A$10:$A$33,$A5)</f>
        <v>4173849.6980174272</v>
      </c>
      <c r="S5" s="5">
        <f>SUMIFS(Imports_new!S$10:S$33,Imports_new!$A$10:$A$33,$A5)</f>
        <v>4173849.6980174272</v>
      </c>
      <c r="T5" s="5">
        <f>SUMIFS(Imports_new!T$10:T$33,Imports_new!$A$10:$A$33,$A5)</f>
        <v>4173849.6980174272</v>
      </c>
      <c r="U5" s="5">
        <f>SUMIFS(Imports_new!U$10:U$33,Imports_new!$A$10:$A$33,$A5)</f>
        <v>4173849.6980174272</v>
      </c>
      <c r="V5" s="5">
        <f>SUMIFS(Imports_new!V$10:V$33,Imports_new!$A$10:$A$33,$A5)</f>
        <v>4173849.6980174272</v>
      </c>
      <c r="W5" s="5">
        <f>SUMIFS(Imports_new!W$10:W$33,Imports_new!$A$10:$A$33,$A5)</f>
        <v>4173849.6980174272</v>
      </c>
      <c r="X5" s="5">
        <f>SUMIFS(Imports_new!X$10:X$33,Imports_new!$A$10:$A$33,$A5)</f>
        <v>4173849.6980174272</v>
      </c>
      <c r="Y5" s="5">
        <f>SUMIFS(Imports_new!Y$10:Y$33,Imports_new!$A$10:$A$33,$A5)</f>
        <v>4173849.6980174272</v>
      </c>
      <c r="Z5" s="5">
        <f>SUMIFS(Imports_new!Z$10:Z$33,Imports_new!$A$10:$A$33,$A5)</f>
        <v>4173849.6980174272</v>
      </c>
      <c r="AA5" s="5">
        <f>SUMIFS(Imports_new!AA$10:AA$33,Imports_new!$A$10:$A$33,$A5)</f>
        <v>4173849.6980174272</v>
      </c>
      <c r="AB5" s="5">
        <f>SUMIFS(Imports_new!AB$10:AB$33,Imports_new!$A$10:$A$33,$A5)</f>
        <v>4173849.6980174272</v>
      </c>
      <c r="AC5" s="5">
        <f>SUMIFS(Imports_new!AC$10:AC$33,Imports_new!$A$10:$A$33,$A5)</f>
        <v>4173849.6980174272</v>
      </c>
      <c r="AD5" s="5">
        <f>SUMIFS(Imports_new!AD$10:AD$33,Imports_new!$A$10:$A$33,$A5)</f>
        <v>4173849.6980174272</v>
      </c>
      <c r="AE5" s="5">
        <f>SUMIFS(Imports_new!AE$10:AE$33,Imports_new!$A$10:$A$33,$A5)</f>
        <v>4173849.6980174272</v>
      </c>
      <c r="AF5" s="5">
        <f>SUMIFS(Imports_new!AF$10:AF$33,Imports_new!$A$10:$A$33,$A5)</f>
        <v>4173849.6980174272</v>
      </c>
    </row>
    <row r="6" spans="1:32">
      <c r="A6" s="2" t="s">
        <v>101</v>
      </c>
      <c r="B6" s="5">
        <f>SUMIFS(Imports_new!B$10:B$33,Imports_new!$A$10:$A$33,$A6)</f>
        <v>22710452.990865342</v>
      </c>
      <c r="C6" s="5">
        <f>SUMIFS(Imports_new!C$10:C$33,Imports_new!$A$10:$A$33,$A6)</f>
        <v>22710452.990865342</v>
      </c>
      <c r="D6" s="5">
        <f>SUMIFS(Imports_new!D$10:D$33,Imports_new!$A$10:$A$33,$A6)</f>
        <v>22710452.990865342</v>
      </c>
      <c r="E6" s="5">
        <f>SUMIFS(Imports_new!E$10:E$33,Imports_new!$A$10:$A$33,$A6)</f>
        <v>24244541.184037838</v>
      </c>
      <c r="F6" s="5">
        <f>SUMIFS(Imports_new!F$10:F$33,Imports_new!$A$10:$A$33,$A6)</f>
        <v>24167248.006282665</v>
      </c>
      <c r="G6" s="5">
        <f>SUMIFS(Imports_new!G$10:G$33,Imports_new!$A$10:$A$33,$A6)</f>
        <v>24897270.268698461</v>
      </c>
      <c r="H6" s="5">
        <f>SUMIFS(Imports_new!H$10:H$33,Imports_new!$A$10:$A$33,$A6)</f>
        <v>25299828.664342713</v>
      </c>
      <c r="I6" s="5">
        <f>SUMIFS(Imports_new!I$10:I$33,Imports_new!$A$10:$A$33,$A6)</f>
        <v>25570926.975041348</v>
      </c>
      <c r="J6" s="5">
        <f>SUMIFS(Imports_new!J$10:J$33,Imports_new!$A$10:$A$33,$A6)</f>
        <v>27428690.401345372</v>
      </c>
      <c r="K6" s="5">
        <f>SUMIFS(Imports_new!K$10:K$33,Imports_new!$A$10:$A$33,$A6)</f>
        <v>27256729.588540122</v>
      </c>
      <c r="L6" s="5">
        <f>SUMIFS(Imports_new!L$10:L$33,Imports_new!$A$10:$A$33,$A6)</f>
        <v>28249923.462719373</v>
      </c>
      <c r="M6" s="5">
        <f>SUMIFS(Imports_new!M$10:M$33,Imports_new!$A$10:$A$33,$A6)</f>
        <v>28249923.462719373</v>
      </c>
      <c r="N6" s="5">
        <f>SUMIFS(Imports_new!N$10:N$33,Imports_new!$A$10:$A$33,$A6)</f>
        <v>28249923.462719373</v>
      </c>
      <c r="O6" s="5">
        <f>SUMIFS(Imports_new!O$10:O$33,Imports_new!$A$10:$A$33,$A6)</f>
        <v>28249923.462719373</v>
      </c>
      <c r="P6" s="5">
        <f>SUMIFS(Imports_new!P$10:P$33,Imports_new!$A$10:$A$33,$A6)</f>
        <v>28249923.462719373</v>
      </c>
      <c r="Q6" s="5">
        <f>SUMIFS(Imports_new!Q$10:Q$33,Imports_new!$A$10:$A$33,$A6)</f>
        <v>28249923.462719373</v>
      </c>
      <c r="R6" s="5">
        <f>SUMIFS(Imports_new!R$10:R$33,Imports_new!$A$10:$A$33,$A6)</f>
        <v>28249923.462719373</v>
      </c>
      <c r="S6" s="5">
        <f>SUMIFS(Imports_new!S$10:S$33,Imports_new!$A$10:$A$33,$A6)</f>
        <v>28249923.462719373</v>
      </c>
      <c r="T6" s="5">
        <f>SUMIFS(Imports_new!T$10:T$33,Imports_new!$A$10:$A$33,$A6)</f>
        <v>28249923.462719373</v>
      </c>
      <c r="U6" s="5">
        <f>SUMIFS(Imports_new!U$10:U$33,Imports_new!$A$10:$A$33,$A6)</f>
        <v>28249923.462719373</v>
      </c>
      <c r="V6" s="5">
        <f>SUMIFS(Imports_new!V$10:V$33,Imports_new!$A$10:$A$33,$A6)</f>
        <v>28249923.462719373</v>
      </c>
      <c r="W6" s="5">
        <f>SUMIFS(Imports_new!W$10:W$33,Imports_new!$A$10:$A$33,$A6)</f>
        <v>28249923.462719373</v>
      </c>
      <c r="X6" s="5">
        <f>SUMIFS(Imports_new!X$10:X$33,Imports_new!$A$10:$A$33,$A6)</f>
        <v>28249923.462719373</v>
      </c>
      <c r="Y6" s="5">
        <f>SUMIFS(Imports_new!Y$10:Y$33,Imports_new!$A$10:$A$33,$A6)</f>
        <v>28249923.462719373</v>
      </c>
      <c r="Z6" s="5">
        <f>SUMIFS(Imports_new!Z$10:Z$33,Imports_new!$A$10:$A$33,$A6)</f>
        <v>28249923.462719373</v>
      </c>
      <c r="AA6" s="5">
        <f>SUMIFS(Imports_new!AA$10:AA$33,Imports_new!$A$10:$A$33,$A6)</f>
        <v>28249923.462719373</v>
      </c>
      <c r="AB6" s="5">
        <f>SUMIFS(Imports_new!AB$10:AB$33,Imports_new!$A$10:$A$33,$A6)</f>
        <v>28249923.462719373</v>
      </c>
      <c r="AC6" s="5">
        <f>SUMIFS(Imports_new!AC$10:AC$33,Imports_new!$A$10:$A$33,$A6)</f>
        <v>28249923.462719373</v>
      </c>
      <c r="AD6" s="5">
        <f>SUMIFS(Imports_new!AD$10:AD$33,Imports_new!$A$10:$A$33,$A6)</f>
        <v>28249923.462719373</v>
      </c>
      <c r="AE6" s="5">
        <f>SUMIFS(Imports_new!AE$10:AE$33,Imports_new!$A$10:$A$33,$A6)</f>
        <v>28249923.462719373</v>
      </c>
      <c r="AF6" s="5">
        <f>SUMIFS(Imports_new!AF$10:AF$33,Imports_new!$A$10:$A$33,$A6)</f>
        <v>28249923.462719373</v>
      </c>
    </row>
    <row r="7" spans="1:32">
      <c r="A7" s="2" t="s">
        <v>100</v>
      </c>
      <c r="B7" s="5">
        <f>SUMIFS(Imports_new!B$10:B$33,Imports_new!$A$10:$A$33,$A7)</f>
        <v>6756907.9748812644</v>
      </c>
      <c r="C7" s="5">
        <f>SUMIFS(Imports_new!C$10:C$33,Imports_new!$A$10:$A$33,$A7)</f>
        <v>6756907.9748812644</v>
      </c>
      <c r="D7" s="5">
        <f>SUMIFS(Imports_new!D$10:D$33,Imports_new!$A$10:$A$33,$A7)</f>
        <v>6756907.9748812644</v>
      </c>
      <c r="E7" s="5">
        <f>SUMIFS(Imports_new!E$10:E$33,Imports_new!$A$10:$A$33,$A7)</f>
        <v>7456556.3239066964</v>
      </c>
      <c r="F7" s="5">
        <f>SUMIFS(Imports_new!F$10:F$33,Imports_new!$A$10:$A$33,$A7)</f>
        <v>7514732.3609096669</v>
      </c>
      <c r="G7" s="5">
        <f>SUMIFS(Imports_new!G$10:G$33,Imports_new!$A$10:$A$33,$A7)</f>
        <v>7611548.4623025199</v>
      </c>
      <c r="H7" s="5">
        <f>SUMIFS(Imports_new!H$10:H$33,Imports_new!$A$10:$A$33,$A7)</f>
        <v>7811845.7879612492</v>
      </c>
      <c r="I7" s="5">
        <f>SUMIFS(Imports_new!I$10:I$33,Imports_new!$A$10:$A$33,$A7)</f>
        <v>8090438.6726663392</v>
      </c>
      <c r="J7" s="5">
        <f>SUMIFS(Imports_new!J$10:J$33,Imports_new!$A$10:$A$33,$A7)</f>
        <v>8916200.1883821227</v>
      </c>
      <c r="K7" s="5">
        <f>SUMIFS(Imports_new!K$10:K$33,Imports_new!$A$10:$A$33,$A7)</f>
        <v>9073079.5449786428</v>
      </c>
      <c r="L7" s="5">
        <f>SUMIFS(Imports_new!L$10:L$33,Imports_new!$A$10:$A$33,$A7)</f>
        <v>9265230.7083790302</v>
      </c>
      <c r="M7" s="5">
        <f>SUMIFS(Imports_new!M$10:M$33,Imports_new!$A$10:$A$33,$A7)</f>
        <v>9265230.7083790302</v>
      </c>
      <c r="N7" s="5">
        <f>SUMIFS(Imports_new!N$10:N$33,Imports_new!$A$10:$A$33,$A7)</f>
        <v>9265230.7083790302</v>
      </c>
      <c r="O7" s="5">
        <f>SUMIFS(Imports_new!O$10:O$33,Imports_new!$A$10:$A$33,$A7)</f>
        <v>9265230.7083790302</v>
      </c>
      <c r="P7" s="5">
        <f>SUMIFS(Imports_new!P$10:P$33,Imports_new!$A$10:$A$33,$A7)</f>
        <v>9265230.7083790302</v>
      </c>
      <c r="Q7" s="5">
        <f>SUMIFS(Imports_new!Q$10:Q$33,Imports_new!$A$10:$A$33,$A7)</f>
        <v>9265230.7083790302</v>
      </c>
      <c r="R7" s="5">
        <f>SUMIFS(Imports_new!R$10:R$33,Imports_new!$A$10:$A$33,$A7)</f>
        <v>9265230.7083790302</v>
      </c>
      <c r="S7" s="5">
        <f>SUMIFS(Imports_new!S$10:S$33,Imports_new!$A$10:$A$33,$A7)</f>
        <v>9265230.7083790302</v>
      </c>
      <c r="T7" s="5">
        <f>SUMIFS(Imports_new!T$10:T$33,Imports_new!$A$10:$A$33,$A7)</f>
        <v>9265230.7083790302</v>
      </c>
      <c r="U7" s="5">
        <f>SUMIFS(Imports_new!U$10:U$33,Imports_new!$A$10:$A$33,$A7)</f>
        <v>9265230.7083790302</v>
      </c>
      <c r="V7" s="5">
        <f>SUMIFS(Imports_new!V$10:V$33,Imports_new!$A$10:$A$33,$A7)</f>
        <v>9265230.7083790302</v>
      </c>
      <c r="W7" s="5">
        <f>SUMIFS(Imports_new!W$10:W$33,Imports_new!$A$10:$A$33,$A7)</f>
        <v>9265230.7083790302</v>
      </c>
      <c r="X7" s="5">
        <f>SUMIFS(Imports_new!X$10:X$33,Imports_new!$A$10:$A$33,$A7)</f>
        <v>9265230.7083790302</v>
      </c>
      <c r="Y7" s="5">
        <f>SUMIFS(Imports_new!Y$10:Y$33,Imports_new!$A$10:$A$33,$A7)</f>
        <v>9265230.7083790302</v>
      </c>
      <c r="Z7" s="5">
        <f>SUMIFS(Imports_new!Z$10:Z$33,Imports_new!$A$10:$A$33,$A7)</f>
        <v>9265230.7083790302</v>
      </c>
      <c r="AA7" s="5">
        <f>SUMIFS(Imports_new!AA$10:AA$33,Imports_new!$A$10:$A$33,$A7)</f>
        <v>9265230.7083790302</v>
      </c>
      <c r="AB7" s="5">
        <f>SUMIFS(Imports_new!AB$10:AB$33,Imports_new!$A$10:$A$33,$A7)</f>
        <v>9265230.7083790302</v>
      </c>
      <c r="AC7" s="5">
        <f>SUMIFS(Imports_new!AC$10:AC$33,Imports_new!$A$10:$A$33,$A7)</f>
        <v>9265230.7083790302</v>
      </c>
      <c r="AD7" s="5">
        <f>SUMIFS(Imports_new!AD$10:AD$33,Imports_new!$A$10:$A$33,$A7)</f>
        <v>9265230.7083790302</v>
      </c>
      <c r="AE7" s="5">
        <f>SUMIFS(Imports_new!AE$10:AE$33,Imports_new!$A$10:$A$33,$A7)</f>
        <v>9265230.7083790302</v>
      </c>
      <c r="AF7" s="5">
        <f>SUMIFS(Imports_new!AF$10:AF$33,Imports_new!$A$10:$A$33,$A7)</f>
        <v>9265230.7083790302</v>
      </c>
    </row>
    <row r="8" spans="1:32">
      <c r="A8" s="2" t="s">
        <v>102</v>
      </c>
      <c r="B8" s="5">
        <f>SUMIFS(Imports_new!B$10:B$33,Imports_new!$A$10:$A$33,$A8)</f>
        <v>5799496.9417865751</v>
      </c>
      <c r="C8" s="5">
        <f>SUMIFS(Imports_new!C$10:C$33,Imports_new!$A$10:$A$33,$A8)</f>
        <v>5799496.9417865751</v>
      </c>
      <c r="D8" s="5">
        <f>SUMIFS(Imports_new!D$10:D$33,Imports_new!$A$10:$A$33,$A8)</f>
        <v>5799496.9417865751</v>
      </c>
      <c r="E8" s="5">
        <f>SUMIFS(Imports_new!E$10:E$33,Imports_new!$A$10:$A$33,$A8)</f>
        <v>7027004.2098891651</v>
      </c>
      <c r="F8" s="5">
        <f>SUMIFS(Imports_new!F$10:F$33,Imports_new!$A$10:$A$33,$A8)</f>
        <v>8463114.7547712326</v>
      </c>
      <c r="G8" s="5">
        <f>SUMIFS(Imports_new!G$10:G$33,Imports_new!$A$10:$A$33,$A8)</f>
        <v>9043343.9214124251</v>
      </c>
      <c r="H8" s="5">
        <f>SUMIFS(Imports_new!H$10:H$33,Imports_new!$A$10:$A$33,$A8)</f>
        <v>9767985.0793682728</v>
      </c>
      <c r="I8" s="5">
        <f>SUMIFS(Imports_new!I$10:I$33,Imports_new!$A$10:$A$33,$A8)</f>
        <v>10341168.353108795</v>
      </c>
      <c r="J8" s="5">
        <f>SUMIFS(Imports_new!J$10:J$33,Imports_new!$A$10:$A$33,$A8)</f>
        <v>14080391.015874069</v>
      </c>
      <c r="K8" s="5">
        <f>SUMIFS(Imports_new!K$10:K$33,Imports_new!$A$10:$A$33,$A8)</f>
        <v>16311046.679517062</v>
      </c>
      <c r="L8" s="5">
        <f>SUMIFS(Imports_new!L$10:L$33,Imports_new!$A$10:$A$33,$A8)</f>
        <v>18750724.533408318</v>
      </c>
      <c r="M8" s="5">
        <f>SUMIFS(Imports_new!M$10:M$33,Imports_new!$A$10:$A$33,$A8)</f>
        <v>18750724.533408318</v>
      </c>
      <c r="N8" s="5">
        <f>SUMIFS(Imports_new!N$10:N$33,Imports_new!$A$10:$A$33,$A8)</f>
        <v>18750724.533408318</v>
      </c>
      <c r="O8" s="5">
        <f>SUMIFS(Imports_new!O$10:O$33,Imports_new!$A$10:$A$33,$A8)</f>
        <v>18750724.533408318</v>
      </c>
      <c r="P8" s="5">
        <f>SUMIFS(Imports_new!P$10:P$33,Imports_new!$A$10:$A$33,$A8)</f>
        <v>18750724.533408318</v>
      </c>
      <c r="Q8" s="5">
        <f>SUMIFS(Imports_new!Q$10:Q$33,Imports_new!$A$10:$A$33,$A8)</f>
        <v>18750724.533408318</v>
      </c>
      <c r="R8" s="5">
        <f>SUMIFS(Imports_new!R$10:R$33,Imports_new!$A$10:$A$33,$A8)</f>
        <v>18750724.533408318</v>
      </c>
      <c r="S8" s="5">
        <f>SUMIFS(Imports_new!S$10:S$33,Imports_new!$A$10:$A$33,$A8)</f>
        <v>18750724.533408318</v>
      </c>
      <c r="T8" s="5">
        <f>SUMIFS(Imports_new!T$10:T$33,Imports_new!$A$10:$A$33,$A8)</f>
        <v>18750724.533408318</v>
      </c>
      <c r="U8" s="5">
        <f>SUMIFS(Imports_new!U$10:U$33,Imports_new!$A$10:$A$33,$A8)</f>
        <v>18750724.533408318</v>
      </c>
      <c r="V8" s="5">
        <f>SUMIFS(Imports_new!V$10:V$33,Imports_new!$A$10:$A$33,$A8)</f>
        <v>18750724.533408318</v>
      </c>
      <c r="W8" s="5">
        <f>SUMIFS(Imports_new!W$10:W$33,Imports_new!$A$10:$A$33,$A8)</f>
        <v>18750724.533408318</v>
      </c>
      <c r="X8" s="5">
        <f>SUMIFS(Imports_new!X$10:X$33,Imports_new!$A$10:$A$33,$A8)</f>
        <v>18750724.533408318</v>
      </c>
      <c r="Y8" s="5">
        <f>SUMIFS(Imports_new!Y$10:Y$33,Imports_new!$A$10:$A$33,$A8)</f>
        <v>18750724.533408318</v>
      </c>
      <c r="Z8" s="5">
        <f>SUMIFS(Imports_new!Z$10:Z$33,Imports_new!$A$10:$A$33,$A8)</f>
        <v>18750724.533408318</v>
      </c>
      <c r="AA8" s="5">
        <f>SUMIFS(Imports_new!AA$10:AA$33,Imports_new!$A$10:$A$33,$A8)</f>
        <v>18750724.533408318</v>
      </c>
      <c r="AB8" s="5">
        <f>SUMIFS(Imports_new!AB$10:AB$33,Imports_new!$A$10:$A$33,$A8)</f>
        <v>18750724.533408318</v>
      </c>
      <c r="AC8" s="5">
        <f>SUMIFS(Imports_new!AC$10:AC$33,Imports_new!$A$10:$A$33,$A8)</f>
        <v>18750724.533408318</v>
      </c>
      <c r="AD8" s="5">
        <f>SUMIFS(Imports_new!AD$10:AD$33,Imports_new!$A$10:$A$33,$A8)</f>
        <v>18750724.533408318</v>
      </c>
      <c r="AE8" s="5">
        <f>SUMIFS(Imports_new!AE$10:AE$33,Imports_new!$A$10:$A$33,$A8)</f>
        <v>18750724.533408318</v>
      </c>
      <c r="AF8" s="5">
        <f>SUMIFS(Imports_new!AF$10:AF$33,Imports_new!$A$10:$A$33,$A8)</f>
        <v>18750724.533408318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183236.51868408301</v>
      </c>
      <c r="C10" s="5">
        <f>SUMIFS(Imports_new!C$10:C$33,Imports_new!$A$10:$A$33,$A10)</f>
        <v>183236.51868408301</v>
      </c>
      <c r="D10" s="5">
        <f>SUMIFS(Imports_new!D$10:D$33,Imports_new!$A$10:$A$33,$A10)</f>
        <v>183236.51868408301</v>
      </c>
      <c r="E10" s="5">
        <f>SUMIFS(Imports_new!E$10:E$33,Imports_new!$A$10:$A$33,$A10)</f>
        <v>175485.74128333456</v>
      </c>
      <c r="F10" s="5">
        <f>SUMIFS(Imports_new!F$10:F$33,Imports_new!$A$10:$A$33,$A10)</f>
        <v>176862.17829274535</v>
      </c>
      <c r="G10" s="5">
        <f>SUMIFS(Imports_new!G$10:G$33,Imports_new!$A$10:$A$33,$A10)</f>
        <v>175273.31743473824</v>
      </c>
      <c r="H10" s="5">
        <f>SUMIFS(Imports_new!H$10:H$33,Imports_new!$A$10:$A$33,$A10)</f>
        <v>178760.03438454794</v>
      </c>
      <c r="I10" s="5">
        <f>SUMIFS(Imports_new!I$10:I$33,Imports_new!$A$10:$A$33,$A10)</f>
        <v>177864.81631619064</v>
      </c>
      <c r="J10" s="5">
        <f>SUMIFS(Imports_new!J$10:J$33,Imports_new!$A$10:$A$33,$A10)</f>
        <v>176633.31616627664</v>
      </c>
      <c r="K10" s="5">
        <f>SUMIFS(Imports_new!K$10:K$33,Imports_new!$A$10:$A$33,$A10)</f>
        <v>159556.75425674667</v>
      </c>
      <c r="L10" s="5">
        <f>SUMIFS(Imports_new!L$10:L$33,Imports_new!$A$10:$A$33,$A10)</f>
        <v>161303.70999432003</v>
      </c>
      <c r="M10" s="5">
        <f>SUMIFS(Imports_new!M$10:M$33,Imports_new!$A$10:$A$33,$A10)</f>
        <v>161303.70999432003</v>
      </c>
      <c r="N10" s="5">
        <f>SUMIFS(Imports_new!N$10:N$33,Imports_new!$A$10:$A$33,$A10)</f>
        <v>161303.70999432003</v>
      </c>
      <c r="O10" s="5">
        <f>SUMIFS(Imports_new!O$10:O$33,Imports_new!$A$10:$A$33,$A10)</f>
        <v>161303.70999432003</v>
      </c>
      <c r="P10" s="5">
        <f>SUMIFS(Imports_new!P$10:P$33,Imports_new!$A$10:$A$33,$A10)</f>
        <v>161303.70999432003</v>
      </c>
      <c r="Q10" s="5">
        <f>SUMIFS(Imports_new!Q$10:Q$33,Imports_new!$A$10:$A$33,$A10)</f>
        <v>161303.70999432003</v>
      </c>
      <c r="R10" s="5">
        <f>SUMIFS(Imports_new!R$10:R$33,Imports_new!$A$10:$A$33,$A10)</f>
        <v>161303.70999432003</v>
      </c>
      <c r="S10" s="5">
        <f>SUMIFS(Imports_new!S$10:S$33,Imports_new!$A$10:$A$33,$A10)</f>
        <v>161303.70999432003</v>
      </c>
      <c r="T10" s="5">
        <f>SUMIFS(Imports_new!T$10:T$33,Imports_new!$A$10:$A$33,$A10)</f>
        <v>161303.70999432003</v>
      </c>
      <c r="U10" s="5">
        <f>SUMIFS(Imports_new!U$10:U$33,Imports_new!$A$10:$A$33,$A10)</f>
        <v>161303.70999432003</v>
      </c>
      <c r="V10" s="5">
        <f>SUMIFS(Imports_new!V$10:V$33,Imports_new!$A$10:$A$33,$A10)</f>
        <v>161303.70999432003</v>
      </c>
      <c r="W10" s="5">
        <f>SUMIFS(Imports_new!W$10:W$33,Imports_new!$A$10:$A$33,$A10)</f>
        <v>161303.70999432003</v>
      </c>
      <c r="X10" s="5">
        <f>SUMIFS(Imports_new!X$10:X$33,Imports_new!$A$10:$A$33,$A10)</f>
        <v>161303.70999432003</v>
      </c>
      <c r="Y10" s="5">
        <f>SUMIFS(Imports_new!Y$10:Y$33,Imports_new!$A$10:$A$33,$A10)</f>
        <v>161303.70999432003</v>
      </c>
      <c r="Z10" s="5">
        <f>SUMIFS(Imports_new!Z$10:Z$33,Imports_new!$A$10:$A$33,$A10)</f>
        <v>161303.70999432003</v>
      </c>
      <c r="AA10" s="5">
        <f>SUMIFS(Imports_new!AA$10:AA$33,Imports_new!$A$10:$A$33,$A10)</f>
        <v>161303.70999432003</v>
      </c>
      <c r="AB10" s="5">
        <f>SUMIFS(Imports_new!AB$10:AB$33,Imports_new!$A$10:$A$33,$A10)</f>
        <v>161303.70999432003</v>
      </c>
      <c r="AC10" s="5">
        <f>SUMIFS(Imports_new!AC$10:AC$33,Imports_new!$A$10:$A$33,$A10)</f>
        <v>161303.70999432003</v>
      </c>
      <c r="AD10" s="5">
        <f>SUMIFS(Imports_new!AD$10:AD$33,Imports_new!$A$10:$A$33,$A10)</f>
        <v>161303.70999432003</v>
      </c>
      <c r="AE10" s="5">
        <f>SUMIFS(Imports_new!AE$10:AE$33,Imports_new!$A$10:$A$33,$A10)</f>
        <v>161303.70999432003</v>
      </c>
      <c r="AF10" s="5">
        <f>SUMIFS(Imports_new!AF$10:AF$33,Imports_new!$A$10:$A$33,$A10)</f>
        <v>161303.70999432003</v>
      </c>
    </row>
    <row r="11" spans="1:32">
      <c r="A11" s="2" t="s">
        <v>105</v>
      </c>
      <c r="B11" s="5">
        <f>SUMIFS(Imports_new!B$10:B$33,Imports_new!$A$10:$A$33,$A11)</f>
        <v>771722.83217503421</v>
      </c>
      <c r="C11" s="5">
        <f>SUMIFS(Imports_new!C$10:C$33,Imports_new!$A$10:$A$33,$A11)</f>
        <v>771722.83217503421</v>
      </c>
      <c r="D11" s="5">
        <f>SUMIFS(Imports_new!D$10:D$33,Imports_new!$A$10:$A$33,$A11)</f>
        <v>771722.83217503421</v>
      </c>
      <c r="E11" s="5">
        <f>SUMIFS(Imports_new!E$10:E$33,Imports_new!$A$10:$A$33,$A11)</f>
        <v>857634.62325049844</v>
      </c>
      <c r="F11" s="5">
        <f>SUMIFS(Imports_new!F$10:F$33,Imports_new!$A$10:$A$33,$A11)</f>
        <v>789292.65683575836</v>
      </c>
      <c r="G11" s="5">
        <f>SUMIFS(Imports_new!G$10:G$33,Imports_new!$A$10:$A$33,$A11)</f>
        <v>794966.84523954068</v>
      </c>
      <c r="H11" s="5">
        <f>SUMIFS(Imports_new!H$10:H$33,Imports_new!$A$10:$A$33,$A11)</f>
        <v>807212.73504031787</v>
      </c>
      <c r="I11" s="5">
        <f>SUMIFS(Imports_new!I$10:I$33,Imports_new!$A$10:$A$33,$A11)</f>
        <v>1808407.7403044857</v>
      </c>
      <c r="J11" s="5">
        <f>SUMIFS(Imports_new!J$10:J$33,Imports_new!$A$10:$A$33,$A11)</f>
        <v>2124826.9954926595</v>
      </c>
      <c r="K11" s="5">
        <f>SUMIFS(Imports_new!K$10:K$33,Imports_new!$A$10:$A$33,$A11)</f>
        <v>2022943.306066134</v>
      </c>
      <c r="L11" s="5">
        <f>SUMIFS(Imports_new!L$10:L$33,Imports_new!$A$10:$A$33,$A11)</f>
        <v>2220594.4123713947</v>
      </c>
      <c r="M11" s="5">
        <f>SUMIFS(Imports_new!M$10:M$33,Imports_new!$A$10:$A$33,$A11)</f>
        <v>2220594.4123713947</v>
      </c>
      <c r="N11" s="5">
        <f>SUMIFS(Imports_new!N$10:N$33,Imports_new!$A$10:$A$33,$A11)</f>
        <v>2220594.4123713947</v>
      </c>
      <c r="O11" s="5">
        <f>SUMIFS(Imports_new!O$10:O$33,Imports_new!$A$10:$A$33,$A11)</f>
        <v>2220594.4123713947</v>
      </c>
      <c r="P11" s="5">
        <f>SUMIFS(Imports_new!P$10:P$33,Imports_new!$A$10:$A$33,$A11)</f>
        <v>2220594.4123713947</v>
      </c>
      <c r="Q11" s="5">
        <f>SUMIFS(Imports_new!Q$10:Q$33,Imports_new!$A$10:$A$33,$A11)</f>
        <v>2220594.4123713947</v>
      </c>
      <c r="R11" s="5">
        <f>SUMIFS(Imports_new!R$10:R$33,Imports_new!$A$10:$A$33,$A11)</f>
        <v>2220594.4123713947</v>
      </c>
      <c r="S11" s="5">
        <f>SUMIFS(Imports_new!S$10:S$33,Imports_new!$A$10:$A$33,$A11)</f>
        <v>2220594.4123713947</v>
      </c>
      <c r="T11" s="5">
        <f>SUMIFS(Imports_new!T$10:T$33,Imports_new!$A$10:$A$33,$A11)</f>
        <v>2220594.4123713947</v>
      </c>
      <c r="U11" s="5">
        <f>SUMIFS(Imports_new!U$10:U$33,Imports_new!$A$10:$A$33,$A11)</f>
        <v>2220594.4123713947</v>
      </c>
      <c r="V11" s="5">
        <f>SUMIFS(Imports_new!V$10:V$33,Imports_new!$A$10:$A$33,$A11)</f>
        <v>2220594.4123713947</v>
      </c>
      <c r="W11" s="5">
        <f>SUMIFS(Imports_new!W$10:W$33,Imports_new!$A$10:$A$33,$A11)</f>
        <v>2220594.4123713947</v>
      </c>
      <c r="X11" s="5">
        <f>SUMIFS(Imports_new!X$10:X$33,Imports_new!$A$10:$A$33,$A11)</f>
        <v>2220594.4123713947</v>
      </c>
      <c r="Y11" s="5">
        <f>SUMIFS(Imports_new!Y$10:Y$33,Imports_new!$A$10:$A$33,$A11)</f>
        <v>2220594.4123713947</v>
      </c>
      <c r="Z11" s="5">
        <f>SUMIFS(Imports_new!Z$10:Z$33,Imports_new!$A$10:$A$33,$A11)</f>
        <v>2220594.4123713947</v>
      </c>
      <c r="AA11" s="5">
        <f>SUMIFS(Imports_new!AA$10:AA$33,Imports_new!$A$10:$A$33,$A11)</f>
        <v>2220594.4123713947</v>
      </c>
      <c r="AB11" s="5">
        <f>SUMIFS(Imports_new!AB$10:AB$33,Imports_new!$A$10:$A$33,$A11)</f>
        <v>2220594.4123713947</v>
      </c>
      <c r="AC11" s="5">
        <f>SUMIFS(Imports_new!AC$10:AC$33,Imports_new!$A$10:$A$33,$A11)</f>
        <v>2220594.4123713947</v>
      </c>
      <c r="AD11" s="5">
        <f>SUMIFS(Imports_new!AD$10:AD$33,Imports_new!$A$10:$A$33,$A11)</f>
        <v>2220594.4123713947</v>
      </c>
      <c r="AE11" s="5">
        <f>SUMIFS(Imports_new!AE$10:AE$33,Imports_new!$A$10:$A$33,$A11)</f>
        <v>2220594.4123713947</v>
      </c>
      <c r="AF11" s="5">
        <f>SUMIFS(Imports_new!AF$10:AF$33,Imports_new!$A$10:$A$33,$A11)</f>
        <v>2220594.4123713947</v>
      </c>
    </row>
    <row r="12" spans="1:32">
      <c r="A12" s="2" t="s">
        <v>106</v>
      </c>
      <c r="B12" s="5">
        <f>SUMIFS(Imports_new!B$10:B$33,Imports_new!$A$10:$A$33,$A12)</f>
        <v>283950.01320004364</v>
      </c>
      <c r="C12" s="5">
        <f>SUMIFS(Imports_new!C$10:C$33,Imports_new!$A$10:$A$33,$A12)</f>
        <v>283950.01320004364</v>
      </c>
      <c r="D12" s="5">
        <f>SUMIFS(Imports_new!D$10:D$33,Imports_new!$A$10:$A$33,$A12)</f>
        <v>283950.01320004364</v>
      </c>
      <c r="E12" s="5">
        <f>SUMIFS(Imports_new!E$10:E$33,Imports_new!$A$10:$A$33,$A12)</f>
        <v>318703.18401751545</v>
      </c>
      <c r="F12" s="5">
        <f>SUMIFS(Imports_new!F$10:F$33,Imports_new!$A$10:$A$33,$A12)</f>
        <v>174064.42030214646</v>
      </c>
      <c r="G12" s="5">
        <f>SUMIFS(Imports_new!G$10:G$33,Imports_new!$A$10:$A$33,$A12)</f>
        <v>174287.59943592036</v>
      </c>
      <c r="H12" s="5">
        <f>SUMIFS(Imports_new!H$10:H$33,Imports_new!$A$10:$A$33,$A12)</f>
        <v>173956.43316564106</v>
      </c>
      <c r="I12" s="5">
        <f>SUMIFS(Imports_new!I$10:I$33,Imports_new!$A$10:$A$33,$A12)</f>
        <v>161363.19788042453</v>
      </c>
      <c r="J12" s="5">
        <f>SUMIFS(Imports_new!J$10:J$33,Imports_new!$A$10:$A$33,$A12)</f>
        <v>158119.32532688527</v>
      </c>
      <c r="K12" s="5">
        <f>SUMIFS(Imports_new!K$10:K$33,Imports_new!$A$10:$A$33,$A12)</f>
        <v>141360.20960621294</v>
      </c>
      <c r="L12" s="5">
        <f>SUMIFS(Imports_new!L$10:L$33,Imports_new!$A$10:$A$33,$A12)</f>
        <v>90614.254204536584</v>
      </c>
      <c r="M12" s="5">
        <f>SUMIFS(Imports_new!M$10:M$33,Imports_new!$A$10:$A$33,$A12)</f>
        <v>90614.254204536584</v>
      </c>
      <c r="N12" s="5">
        <f>SUMIFS(Imports_new!N$10:N$33,Imports_new!$A$10:$A$33,$A12)</f>
        <v>90614.254204536584</v>
      </c>
      <c r="O12" s="5">
        <f>SUMIFS(Imports_new!O$10:O$33,Imports_new!$A$10:$A$33,$A12)</f>
        <v>90614.254204536584</v>
      </c>
      <c r="P12" s="5">
        <f>SUMIFS(Imports_new!P$10:P$33,Imports_new!$A$10:$A$33,$A12)</f>
        <v>90614.254204536584</v>
      </c>
      <c r="Q12" s="5">
        <f>SUMIFS(Imports_new!Q$10:Q$33,Imports_new!$A$10:$A$33,$A12)</f>
        <v>90614.254204536584</v>
      </c>
      <c r="R12" s="5">
        <f>SUMIFS(Imports_new!R$10:R$33,Imports_new!$A$10:$A$33,$A12)</f>
        <v>90614.254204536584</v>
      </c>
      <c r="S12" s="5">
        <f>SUMIFS(Imports_new!S$10:S$33,Imports_new!$A$10:$A$33,$A12)</f>
        <v>90614.254204536584</v>
      </c>
      <c r="T12" s="5">
        <f>SUMIFS(Imports_new!T$10:T$33,Imports_new!$A$10:$A$33,$A12)</f>
        <v>90614.254204536584</v>
      </c>
      <c r="U12" s="5">
        <f>SUMIFS(Imports_new!U$10:U$33,Imports_new!$A$10:$A$33,$A12)</f>
        <v>90614.254204536584</v>
      </c>
      <c r="V12" s="5">
        <f>SUMIFS(Imports_new!V$10:V$33,Imports_new!$A$10:$A$33,$A12)</f>
        <v>90614.254204536584</v>
      </c>
      <c r="W12" s="5">
        <f>SUMIFS(Imports_new!W$10:W$33,Imports_new!$A$10:$A$33,$A12)</f>
        <v>90614.254204536584</v>
      </c>
      <c r="X12" s="5">
        <f>SUMIFS(Imports_new!X$10:X$33,Imports_new!$A$10:$A$33,$A12)</f>
        <v>90614.254204536584</v>
      </c>
      <c r="Y12" s="5">
        <f>SUMIFS(Imports_new!Y$10:Y$33,Imports_new!$A$10:$A$33,$A12)</f>
        <v>90614.254204536584</v>
      </c>
      <c r="Z12" s="5">
        <f>SUMIFS(Imports_new!Z$10:Z$33,Imports_new!$A$10:$A$33,$A12)</f>
        <v>90614.254204536584</v>
      </c>
      <c r="AA12" s="5">
        <f>SUMIFS(Imports_new!AA$10:AA$33,Imports_new!$A$10:$A$33,$A12)</f>
        <v>90614.254204536584</v>
      </c>
      <c r="AB12" s="5">
        <f>SUMIFS(Imports_new!AB$10:AB$33,Imports_new!$A$10:$A$33,$A12)</f>
        <v>90614.254204536584</v>
      </c>
      <c r="AC12" s="5">
        <f>SUMIFS(Imports_new!AC$10:AC$33,Imports_new!$A$10:$A$33,$A12)</f>
        <v>90614.254204536584</v>
      </c>
      <c r="AD12" s="5">
        <f>SUMIFS(Imports_new!AD$10:AD$33,Imports_new!$A$10:$A$33,$A12)</f>
        <v>90614.254204536584</v>
      </c>
      <c r="AE12" s="5">
        <f>SUMIFS(Imports_new!AE$10:AE$33,Imports_new!$A$10:$A$33,$A12)</f>
        <v>90614.254204536584</v>
      </c>
      <c r="AF12" s="5">
        <f>SUMIFS(Imports_new!AF$10:AF$33,Imports_new!$A$10:$A$33,$A12)</f>
        <v>90614.254204536584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1233980</v>
      </c>
      <c r="C2">
        <f>exports!E2*IFERROR(INDEX('state specific adjustments'!$C$4:$AG$5,MATCH(About!$B$2,'state specific adjustments'!$B$4:$B$5,0),MATCH('EIaE-BEE'!C$1,'state specific adjustments'!$C$3:$AG$3,0)),1)</f>
        <v>1233980</v>
      </c>
      <c r="D2">
        <f>exports!F2*IFERROR(INDEX('state specific adjustments'!$C$4:$AG$5,MATCH(About!$B$2,'state specific adjustments'!$B$4:$B$5,0),MATCH('EIaE-BEE'!D$1,'state specific adjustments'!$C$3:$AG$3,0)),1)</f>
        <v>1233980</v>
      </c>
      <c r="E2">
        <f>exports!G2*IFERROR(INDEX('state specific adjustments'!$C$4:$AG$5,MATCH(About!$B$2,'state specific adjustments'!$B$4:$B$5,0),MATCH('EIaE-BEE'!E$1,'state specific adjustments'!$C$3:$AG$3,0)),1)</f>
        <v>1233980</v>
      </c>
      <c r="F2">
        <f>exports!H2*IFERROR(INDEX('state specific adjustments'!$C$4:$AG$5,MATCH(About!$B$2,'state specific adjustments'!$B$4:$B$5,0),MATCH('EIaE-BEE'!F$1,'state specific adjustments'!$C$3:$AG$3,0)),1)</f>
        <v>1233980</v>
      </c>
      <c r="G2">
        <f>exports!I2*IFERROR(INDEX('state specific adjustments'!$C$4:$AG$5,MATCH(About!$B$2,'state specific adjustments'!$B$4:$B$5,0),MATCH('EIaE-BEE'!G$1,'state specific adjustments'!$C$3:$AG$3,0)),1)</f>
        <v>1233980</v>
      </c>
      <c r="H2">
        <f>exports!J2*IFERROR(INDEX('state specific adjustments'!$C$4:$AG$5,MATCH(About!$B$2,'state specific adjustments'!$B$4:$B$5,0),MATCH('EIaE-BEE'!H$1,'state specific adjustments'!$C$3:$AG$3,0)),1)</f>
        <v>1233980</v>
      </c>
      <c r="I2">
        <f>exports!K2*IFERROR(INDEX('state specific adjustments'!$C$4:$AG$5,MATCH(About!$B$2,'state specific adjustments'!$B$4:$B$5,0),MATCH('EIaE-BEE'!I$1,'state specific adjustments'!$C$3:$AG$3,0)),1)</f>
        <v>1233980</v>
      </c>
      <c r="J2">
        <f>exports!L2*IFERROR(INDEX('state specific adjustments'!$C$4:$AG$5,MATCH(About!$B$2,'state specific adjustments'!$B$4:$B$5,0),MATCH('EIaE-BEE'!J$1,'state specific adjustments'!$C$3:$AG$3,0)),1)</f>
        <v>1233980</v>
      </c>
      <c r="K2">
        <f>exports!M2*IFERROR(INDEX('state specific adjustments'!$C$4:$AG$5,MATCH(About!$B$2,'state specific adjustments'!$B$4:$B$5,0),MATCH('EIaE-BEE'!K$1,'state specific adjustments'!$C$3:$AG$3,0)),1)</f>
        <v>1233980</v>
      </c>
      <c r="L2">
        <f>exports!N2*IFERROR(INDEX('state specific adjustments'!$C$4:$AG$5,MATCH(About!$B$2,'state specific adjustments'!$B$4:$B$5,0),MATCH('EIaE-BEE'!L$1,'state specific adjustments'!$C$3:$AG$3,0)),1)</f>
        <v>1233980</v>
      </c>
      <c r="M2">
        <f>exports!O2*IFERROR(INDEX('state specific adjustments'!$C$4:$AG$5,MATCH(About!$B$2,'state specific adjustments'!$B$4:$B$5,0),MATCH('EIaE-BEE'!M$1,'state specific adjustments'!$C$3:$AG$3,0)),1)</f>
        <v>1233980</v>
      </c>
      <c r="N2">
        <f>exports!P2*IFERROR(INDEX('state specific adjustments'!$C$4:$AG$5,MATCH(About!$B$2,'state specific adjustments'!$B$4:$B$5,0),MATCH('EIaE-BEE'!N$1,'state specific adjustments'!$C$3:$AG$3,0)),1)</f>
        <v>1233980</v>
      </c>
      <c r="O2">
        <f>exports!Q2*IFERROR(INDEX('state specific adjustments'!$C$4:$AG$5,MATCH(About!$B$2,'state specific adjustments'!$B$4:$B$5,0),MATCH('EIaE-BEE'!O$1,'state specific adjustments'!$C$3:$AG$3,0)),1)</f>
        <v>1233980</v>
      </c>
      <c r="P2">
        <f>exports!R2*IFERROR(INDEX('state specific adjustments'!$C$4:$AG$5,MATCH(About!$B$2,'state specific adjustments'!$B$4:$B$5,0),MATCH('EIaE-BEE'!P$1,'state specific adjustments'!$C$3:$AG$3,0)),1)</f>
        <v>1233980</v>
      </c>
      <c r="Q2">
        <f>exports!S2*IFERROR(INDEX('state specific adjustments'!$C$4:$AG$5,MATCH(About!$B$2,'state specific adjustments'!$B$4:$B$5,0),MATCH('EIaE-BEE'!Q$1,'state specific adjustments'!$C$3:$AG$3,0)),1)</f>
        <v>1233980</v>
      </c>
      <c r="R2">
        <f>exports!T2*IFERROR(INDEX('state specific adjustments'!$C$4:$AG$5,MATCH(About!$B$2,'state specific adjustments'!$B$4:$B$5,0),MATCH('EIaE-BEE'!R$1,'state specific adjustments'!$C$3:$AG$3,0)),1)</f>
        <v>1233980</v>
      </c>
      <c r="S2">
        <f>exports!U2*IFERROR(INDEX('state specific adjustments'!$C$4:$AG$5,MATCH(About!$B$2,'state specific adjustments'!$B$4:$B$5,0),MATCH('EIaE-BEE'!S$1,'state specific adjustments'!$C$3:$AG$3,0)),1)</f>
        <v>1233980</v>
      </c>
      <c r="T2">
        <f>exports!V2*IFERROR(INDEX('state specific adjustments'!$C$4:$AG$5,MATCH(About!$B$2,'state specific adjustments'!$B$4:$B$5,0),MATCH('EIaE-BEE'!T$1,'state specific adjustments'!$C$3:$AG$3,0)),1)</f>
        <v>1233980</v>
      </c>
      <c r="U2">
        <f>exports!W2*IFERROR(INDEX('state specific adjustments'!$C$4:$AG$5,MATCH(About!$B$2,'state specific adjustments'!$B$4:$B$5,0),MATCH('EIaE-BEE'!U$1,'state specific adjustments'!$C$3:$AG$3,0)),1)</f>
        <v>1233980</v>
      </c>
      <c r="V2">
        <f>exports!X2*IFERROR(INDEX('state specific adjustments'!$C$4:$AG$5,MATCH(About!$B$2,'state specific adjustments'!$B$4:$B$5,0),MATCH('EIaE-BEE'!V$1,'state specific adjustments'!$C$3:$AG$3,0)),1)</f>
        <v>1233980</v>
      </c>
      <c r="W2">
        <f>exports!Y2*IFERROR(INDEX('state specific adjustments'!$C$4:$AG$5,MATCH(About!$B$2,'state specific adjustments'!$B$4:$B$5,0),MATCH('EIaE-BEE'!W$1,'state specific adjustments'!$C$3:$AG$3,0)),1)</f>
        <v>1233980</v>
      </c>
      <c r="X2">
        <f>exports!Z2*IFERROR(INDEX('state specific adjustments'!$C$4:$AG$5,MATCH(About!$B$2,'state specific adjustments'!$B$4:$B$5,0),MATCH('EIaE-BEE'!X$1,'state specific adjustments'!$C$3:$AG$3,0)),1)</f>
        <v>1233980</v>
      </c>
      <c r="Y2">
        <f>exports!AA2*IFERROR(INDEX('state specific adjustments'!$C$4:$AG$5,MATCH(About!$B$2,'state specific adjustments'!$B$4:$B$5,0),MATCH('EIaE-BEE'!Y$1,'state specific adjustments'!$C$3:$AG$3,0)),1)</f>
        <v>1233980</v>
      </c>
      <c r="Z2">
        <f>exports!AB2*IFERROR(INDEX('state specific adjustments'!$C$4:$AG$5,MATCH(About!$B$2,'state specific adjustments'!$B$4:$B$5,0),MATCH('EIaE-BEE'!Z$1,'state specific adjustments'!$C$3:$AG$3,0)),1)</f>
        <v>1233980</v>
      </c>
      <c r="AA2">
        <f>exports!AC2*IFERROR(INDEX('state specific adjustments'!$C$4:$AG$5,MATCH(About!$B$2,'state specific adjustments'!$B$4:$B$5,0),MATCH('EIaE-BEE'!AA$1,'state specific adjustments'!$C$3:$AG$3,0)),1)</f>
        <v>1233980</v>
      </c>
      <c r="AB2">
        <f>exports!AD2*IFERROR(INDEX('state specific adjustments'!$C$4:$AG$5,MATCH(About!$B$2,'state specific adjustments'!$B$4:$B$5,0),MATCH('EIaE-BEE'!AB$1,'state specific adjustments'!$C$3:$AG$3,0)),1)</f>
        <v>1233980</v>
      </c>
      <c r="AC2">
        <f>exports!AE2*IFERROR(INDEX('state specific adjustments'!$C$4:$AG$5,MATCH(About!$B$2,'state specific adjustments'!$B$4:$B$5,0),MATCH('EIaE-BEE'!AC$1,'state specific adjustments'!$C$3:$AG$3,0)),1)</f>
        <v>1233980</v>
      </c>
      <c r="AD2">
        <f>exports!AF2*IFERROR(INDEX('state specific adjustments'!$C$4:$AG$5,MATCH(About!$B$2,'state specific adjustments'!$B$4:$B$5,0),MATCH('EIaE-BEE'!AD$1,'state specific adjustments'!$C$3:$AG$3,0)),1)</f>
        <v>1233980</v>
      </c>
      <c r="AE2">
        <f>exports!AG2*IFERROR(INDEX('state specific adjustments'!$C$4:$AG$5,MATCH(About!$B$2,'state specific adjustments'!$B$4:$B$5,0),MATCH('EIaE-BEE'!AE$1,'state specific adjustments'!$C$3:$AG$3,0)),1)</f>
        <v>1233980</v>
      </c>
      <c r="AF2">
        <f>exports!AH2*IFERROR(INDEX('state specific adjustments'!$C$4:$AG$5,MATCH(About!$B$2,'state specific adjustments'!$B$4:$B$5,0),MATCH('EIaE-BEE'!AF$1,'state specific adjustments'!$C$3:$AG$3,0)),1)</f>
        <v>1233980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45.338300962908022</v>
      </c>
      <c r="C2" s="12">
        <f t="shared" si="0"/>
        <v>45.338300962908022</v>
      </c>
      <c r="D2" s="12">
        <f>E2</f>
        <v>45.338300962908022</v>
      </c>
      <c r="E2" s="194">
        <f>SUMIFS('Table 7_Wholesale prices'!D$18:D$65,'Table 7_Wholesale prices'!$B$18:$B$65,About!$B$2)</f>
        <v>45.338300962908022</v>
      </c>
      <c r="F2" s="194">
        <f>SUMIFS('Table 7_Wholesale prices'!E$18:E$65,'Table 7_Wholesale prices'!$B$18:$B$65,About!$B$2)</f>
        <v>30.878570275219719</v>
      </c>
      <c r="G2" s="194">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45.338300962908022</v>
      </c>
      <c r="C2" s="12">
        <f t="shared" si="0"/>
        <v>45.338300962908022</v>
      </c>
      <c r="D2" s="12">
        <f>E2</f>
        <v>45.338300962908022</v>
      </c>
      <c r="E2" s="194">
        <f>SUMIFS('Table 7_Wholesale prices'!D$18:D$65,'Table 7_Wholesale prices'!$B$18:$B$65,About!$B$2)</f>
        <v>45.338300962908022</v>
      </c>
      <c r="F2" s="194">
        <f>SUMIFS('Table 7_Wholesale prices'!E$18:E$65,'Table 7_Wholesale prices'!$B$18:$B$65,About!$B$2)</f>
        <v>30.878570275219719</v>
      </c>
      <c r="G2" s="194">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2024-07-04T16:29:56Z</dcterms:modified>
</cp:coreProperties>
</file>