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CA\bldgs\BDESC\"/>
    </mc:Choice>
  </mc:AlternateContent>
  <xr:revisionPtr revIDLastSave="0" documentId="8_{7968DD95-CC0B-4FC1-83F5-735503759AD1}"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<sst xmlns="http://schemas.openxmlformats.org/spreadsheetml/2006/main" count="50991" uniqueCount="1390">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</sst>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45</v>
      </c>
      <c r="C1" s="17">
        <v>45330</v>
      </c>
      <c r="D1" s="2"/>
      <c r="E1" s="2"/>
      <c r="F1" s="19" t="s">
        <v>146</v>
      </c>
      <c r="G1" s="19" t="s">
        <v>146</v>
      </c>
    </row>
    <row r="2" spans="1:7" ht="14.25" customHeight="1" x14ac:dyDescent="0.25">
      <c r="A2" s="1" t="s">
        <v>1</v>
      </c>
      <c r="B2" s="18" t="str">
        <f>LOOKUP(B1,F2:G51,G2:G51)</f>
        <v>CA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b">
        <f>IF(A9=About!$B$1,SUM('BDESC-rural-residential'!$AF$8,'BDESC-urban-residential'!$AF$8,'BDESC-commercial'!$AF$8)='REEDS calc'!Q9,"NA")</f>
        <v>1</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CALIFORNIA</v>
      </c>
    </row>
    <row r="3" spans="1:7" x14ac:dyDescent="0.2">
      <c r="A3" s="18" t="s">
        <v>95</v>
      </c>
      <c r="B3" s="18">
        <v>0.59</v>
      </c>
      <c r="C3" s="18">
        <v>0.41</v>
      </c>
      <c r="F3" s="14" t="s">
        <v>14</v>
      </c>
      <c r="G3">
        <f>SUMIFS(B:B,A:A,G2)</f>
        <v>0.95</v>
      </c>
    </row>
    <row r="4" spans="1:7" x14ac:dyDescent="0.2">
      <c r="A4" s="18" t="s">
        <v>96</v>
      </c>
      <c r="B4" s="18">
        <v>0.66</v>
      </c>
      <c r="C4" s="18">
        <v>0.33999999999999903</v>
      </c>
      <c r="F4" s="14" t="s">
        <v>15</v>
      </c>
      <c r="G4">
        <f>SUMIFS(C:C,A:A,G2)</f>
        <v>0.05</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456.00564327606025</v>
      </c>
      <c r="C8" s="71">
        <f>INDEX('REEDS calc'!$C$64:$AG$113,MATCH(About!$B$2,'REEDS calc'!$B$64:$B$113,0),MATCH(C$1,'REEDS calc'!$C$63:$AG$63,0))*SUMIFS('res v com'!$E$3:$E$52,'res v com'!$B$3:$B$52,About!$B$2)*SUMIFS('Urban and Rural'!$C$2:$C$53,'Urban and Rural'!$A$2:$A$53,About!$B$1)</f>
        <v>456.00564327606025</v>
      </c>
      <c r="D8" s="71">
        <f>INDEX('REEDS calc'!$C$64:$AG$113,MATCH(About!$B$2,'REEDS calc'!$B$64:$B$113,0),MATCH(D$1,'REEDS calc'!$C$63:$AG$63,0))*SUMIFS('res v com'!$E$3:$E$52,'res v com'!$B$3:$B$52,About!$B$2)*SUMIFS('Urban and Rural'!$C$2:$C$53,'Urban and Rural'!$A$2:$A$53,About!$B$1)</f>
        <v>456.00564327606025</v>
      </c>
      <c r="E8" s="71">
        <f>INDEX('REEDS calc'!$C$64:$AG$113,MATCH(About!$B$2,'REEDS calc'!$B$64:$B$113,0),MATCH(E$1,'REEDS calc'!$C$63:$AG$63,0))*SUMIFS('res v com'!$E$3:$E$52,'res v com'!$B$3:$B$52,About!$B$2)*SUMIFS('Urban and Rural'!$C$2:$C$53,'Urban and Rural'!$A$2:$A$53,About!$B$1)</f>
        <v>473.6415622651898</v>
      </c>
      <c r="F8" s="71">
        <f>INDEX('REEDS calc'!$C$64:$AG$113,MATCH(About!$B$2,'REEDS calc'!$B$64:$B$113,0),MATCH(F$1,'REEDS calc'!$C$63:$AG$63,0))*SUMIFS('res v com'!$E$3:$E$52,'res v com'!$B$3:$B$52,About!$B$2)*SUMIFS('Urban and Rural'!$C$2:$C$53,'Urban and Rural'!$A$2:$A$53,About!$B$1)</f>
        <v>491.27748125431935</v>
      </c>
      <c r="G8" s="71">
        <f>INDEX('REEDS calc'!$C$64:$AG$113,MATCH(About!$B$2,'REEDS calc'!$B$64:$B$113,0),MATCH(G$1,'REEDS calc'!$C$63:$AG$63,0))*SUMIFS('res v com'!$E$3:$E$52,'res v com'!$B$3:$B$52,About!$B$2)*SUMIFS('Urban and Rural'!$C$2:$C$53,'Urban and Rural'!$A$2:$A$53,About!$B$1)</f>
        <v>532.34018689623815</v>
      </c>
      <c r="H8" s="71">
        <f>INDEX('REEDS calc'!$C$64:$AG$113,MATCH(About!$B$2,'REEDS calc'!$B$64:$B$113,0),MATCH(H$1,'REEDS calc'!$C$63:$AG$63,0))*SUMIFS('res v com'!$E$3:$E$52,'res v com'!$B$3:$B$52,About!$B$2)*SUMIFS('Urban and Rural'!$C$2:$C$53,'Urban and Rural'!$A$2:$A$53,About!$B$1)</f>
        <v>573.40289253815672</v>
      </c>
      <c r="I8" s="71">
        <f>INDEX('REEDS calc'!$C$64:$AG$113,MATCH(About!$B$2,'REEDS calc'!$B$64:$B$113,0),MATCH(I$1,'REEDS calc'!$C$63:$AG$63,0))*SUMIFS('res v com'!$E$3:$E$52,'res v com'!$B$3:$B$52,About!$B$2)*SUMIFS('Urban and Rural'!$C$2:$C$53,'Urban and Rural'!$A$2:$A$53,About!$B$1)</f>
        <v>619.53060993592533</v>
      </c>
      <c r="J8" s="71">
        <f>INDEX('REEDS calc'!$C$64:$AG$113,MATCH(About!$B$2,'REEDS calc'!$B$64:$B$113,0),MATCH(J$1,'REEDS calc'!$C$63:$AG$63,0))*SUMIFS('res v com'!$E$3:$E$52,'res v com'!$B$3:$B$52,About!$B$2)*SUMIFS('Urban and Rural'!$C$2:$C$53,'Urban and Rural'!$A$2:$A$53,About!$B$1)</f>
        <v>665.65832733369393</v>
      </c>
      <c r="K8" s="71">
        <f>INDEX('REEDS calc'!$C$64:$AG$113,MATCH(About!$B$2,'REEDS calc'!$B$64:$B$113,0),MATCH(K$1,'REEDS calc'!$C$63:$AG$63,0))*SUMIFS('res v com'!$E$3:$E$52,'res v com'!$B$3:$B$52,About!$B$2)*SUMIFS('Urban and Rural'!$C$2:$C$53,'Urban and Rural'!$A$2:$A$53,About!$B$1)</f>
        <v>713.67945350175569</v>
      </c>
      <c r="L8" s="71">
        <f>INDEX('REEDS calc'!$C$64:$AG$113,MATCH(About!$B$2,'REEDS calc'!$B$64:$B$113,0),MATCH(L$1,'REEDS calc'!$C$63:$AG$63,0))*SUMIFS('res v com'!$E$3:$E$52,'res v com'!$B$3:$B$52,About!$B$2)*SUMIFS('Urban and Rural'!$C$2:$C$53,'Urban and Rural'!$A$2:$A$53,About!$B$1)</f>
        <v>761.70057966981756</v>
      </c>
      <c r="M8" s="71">
        <f>INDEX('REEDS calc'!$C$64:$AG$113,MATCH(About!$B$2,'REEDS calc'!$B$64:$B$113,0),MATCH(M$1,'REEDS calc'!$C$63:$AG$63,0))*SUMIFS('res v com'!$E$3:$E$52,'res v com'!$B$3:$B$52,About!$B$2)*SUMIFS('Urban and Rural'!$C$2:$C$53,'Urban and Rural'!$A$2:$A$53,About!$B$1)</f>
        <v>803.06325017241841</v>
      </c>
      <c r="N8" s="71">
        <f>INDEX('REEDS calc'!$C$64:$AG$113,MATCH(About!$B$2,'REEDS calc'!$B$64:$B$113,0),MATCH(N$1,'REEDS calc'!$C$63:$AG$63,0))*SUMIFS('res v com'!$E$3:$E$52,'res v com'!$B$3:$B$52,About!$B$2)*SUMIFS('Urban and Rural'!$C$2:$C$53,'Urban and Rural'!$A$2:$A$53,About!$B$1)</f>
        <v>844.42592067501926</v>
      </c>
      <c r="O8" s="71">
        <f>INDEX('REEDS calc'!$C$64:$AG$113,MATCH(About!$B$2,'REEDS calc'!$B$64:$B$113,0),MATCH(O$1,'REEDS calc'!$C$63:$AG$63,0))*SUMIFS('res v com'!$E$3:$E$52,'res v com'!$B$3:$B$52,About!$B$2)*SUMIFS('Urban and Rural'!$C$2:$C$53,'Urban and Rural'!$A$2:$A$53,About!$B$1)</f>
        <v>871.28519463342673</v>
      </c>
      <c r="P8" s="71">
        <f>INDEX('REEDS calc'!$C$64:$AG$113,MATCH(About!$B$2,'REEDS calc'!$B$64:$B$113,0),MATCH(P$1,'REEDS calc'!$C$63:$AG$63,0))*SUMIFS('res v com'!$E$3:$E$52,'res v com'!$B$3:$B$52,About!$B$2)*SUMIFS('Urban and Rural'!$C$2:$C$53,'Urban and Rural'!$A$2:$A$53,About!$B$1)</f>
        <v>898.14446859183408</v>
      </c>
      <c r="Q8" s="71">
        <f>INDEX('REEDS calc'!$C$64:$AG$113,MATCH(About!$B$2,'REEDS calc'!$B$64:$B$113,0),MATCH(Q$1,'REEDS calc'!$C$63:$AG$63,0))*SUMIFS('res v com'!$E$3:$E$52,'res v com'!$B$3:$B$52,About!$B$2)*SUMIFS('Urban and Rural'!$C$2:$C$53,'Urban and Rural'!$A$2:$A$53,About!$B$1)</f>
        <v>912.37464873425961</v>
      </c>
      <c r="R8" s="71">
        <f>INDEX('REEDS calc'!$C$64:$AG$113,MATCH(About!$B$2,'REEDS calc'!$B$64:$B$113,0),MATCH(R$1,'REEDS calc'!$C$63:$AG$63,0))*SUMIFS('res v com'!$E$3:$E$52,'res v com'!$B$3:$B$52,About!$B$2)*SUMIFS('Urban and Rural'!$C$2:$C$53,'Urban and Rural'!$A$2:$A$53,About!$B$1)</f>
        <v>926.60482887668513</v>
      </c>
      <c r="S8" s="71">
        <f>INDEX('REEDS calc'!$C$64:$AG$113,MATCH(About!$B$2,'REEDS calc'!$B$64:$B$113,0),MATCH(S$1,'REEDS calc'!$C$63:$AG$63,0))*SUMIFS('res v com'!$E$3:$E$52,'res v com'!$B$3:$B$52,About!$B$2)*SUMIFS('Urban and Rural'!$C$2:$C$53,'Urban and Rural'!$A$2:$A$53,About!$B$1)</f>
        <v>939.74596462045577</v>
      </c>
      <c r="T8" s="71">
        <f>INDEX('REEDS calc'!$C$64:$AG$113,MATCH(About!$B$2,'REEDS calc'!$B$64:$B$113,0),MATCH(T$1,'REEDS calc'!$C$63:$AG$63,0))*SUMIFS('res v com'!$E$3:$E$52,'res v com'!$B$3:$B$52,About!$B$2)*SUMIFS('Urban and Rural'!$C$2:$C$53,'Urban and Rural'!$A$2:$A$53,About!$B$1)</f>
        <v>952.88710036422617</v>
      </c>
      <c r="U8" s="71">
        <f>INDEX('REEDS calc'!$C$64:$AG$113,MATCH(About!$B$2,'REEDS calc'!$B$64:$B$113,0),MATCH(U$1,'REEDS calc'!$C$63:$AG$63,0))*SUMIFS('res v com'!$E$3:$E$52,'res v com'!$B$3:$B$52,About!$B$2)*SUMIFS('Urban and Rural'!$C$2:$C$53,'Urban and Rural'!$A$2:$A$53,About!$B$1)</f>
        <v>965.08630823337069</v>
      </c>
      <c r="V8" s="71">
        <f>INDEX('REEDS calc'!$C$64:$AG$113,MATCH(About!$B$2,'REEDS calc'!$B$64:$B$113,0),MATCH(V$1,'REEDS calc'!$C$63:$AG$63,0))*SUMIFS('res v com'!$E$3:$E$52,'res v com'!$B$3:$B$52,About!$B$2)*SUMIFS('Urban and Rural'!$C$2:$C$53,'Urban and Rural'!$A$2:$A$53,About!$B$1)</f>
        <v>977.28551610251509</v>
      </c>
      <c r="W8" s="71">
        <f>INDEX('REEDS calc'!$C$64:$AG$113,MATCH(About!$B$2,'REEDS calc'!$B$64:$B$113,0),MATCH(W$1,'REEDS calc'!$C$63:$AG$63,0))*SUMIFS('res v com'!$E$3:$E$52,'res v com'!$B$3:$B$52,About!$B$2)*SUMIFS('Urban and Rural'!$C$2:$C$53,'Urban and Rural'!$A$2:$A$53,About!$B$1)</f>
        <v>989.31276959292427</v>
      </c>
      <c r="X8" s="71">
        <f>INDEX('REEDS calc'!$C$64:$AG$113,MATCH(About!$B$2,'REEDS calc'!$B$64:$B$113,0),MATCH(X$1,'REEDS calc'!$C$63:$AG$63,0))*SUMIFS('res v com'!$E$3:$E$52,'res v com'!$B$3:$B$52,About!$B$2)*SUMIFS('Urban and Rural'!$C$2:$C$53,'Urban and Rural'!$A$2:$A$53,About!$B$1)</f>
        <v>1001.3400230833337</v>
      </c>
      <c r="Y8" s="71">
        <f>INDEX('REEDS calc'!$C$64:$AG$113,MATCH(About!$B$2,'REEDS calc'!$B$64:$B$113,0),MATCH(Y$1,'REEDS calc'!$C$63:$AG$63,0))*SUMIFS('res v com'!$E$3:$E$52,'res v com'!$B$3:$B$52,About!$B$2)*SUMIFS('Urban and Rural'!$C$2:$C$53,'Urban and Rural'!$A$2:$A$53,About!$B$1)</f>
        <v>1012.2629473414229</v>
      </c>
      <c r="Z8" s="71">
        <f>INDEX('REEDS calc'!$C$64:$AG$113,MATCH(About!$B$2,'REEDS calc'!$B$64:$B$113,0),MATCH(Z$1,'REEDS calc'!$C$63:$AG$63,0))*SUMIFS('res v com'!$E$3:$E$52,'res v com'!$B$3:$B$52,About!$B$2)*SUMIFS('Urban and Rural'!$C$2:$C$53,'Urban and Rural'!$A$2:$A$53,About!$B$1)</f>
        <v>1023.1858715995119</v>
      </c>
      <c r="AA8" s="71">
        <f>INDEX('REEDS calc'!$C$64:$AG$113,MATCH(About!$B$2,'REEDS calc'!$B$64:$B$113,0),MATCH(AA$1,'REEDS calc'!$C$63:$AG$63,0))*SUMIFS('res v com'!$E$3:$E$52,'res v com'!$B$3:$B$52,About!$B$2)*SUMIFS('Urban and Rural'!$C$2:$C$53,'Urban and Rural'!$A$2:$A$53,About!$B$1)</f>
        <v>1033.2050800671379</v>
      </c>
      <c r="AB8" s="71">
        <f>INDEX('REEDS calc'!$C$64:$AG$113,MATCH(About!$B$2,'REEDS calc'!$B$64:$B$113,0),MATCH(AB$1,'REEDS calc'!$C$63:$AG$63,0))*SUMIFS('res v com'!$E$3:$E$52,'res v com'!$B$3:$B$52,About!$B$2)*SUMIFS('Urban and Rural'!$C$2:$C$53,'Urban and Rural'!$A$2:$A$53,About!$B$1)</f>
        <v>1043.2242885347641</v>
      </c>
      <c r="AC8" s="71">
        <f>INDEX('REEDS calc'!$C$64:$AG$113,MATCH(About!$B$2,'REEDS calc'!$B$64:$B$113,0),MATCH(AC$1,'REEDS calc'!$C$63:$AG$63,0))*SUMIFS('res v com'!$E$3:$E$52,'res v com'!$B$3:$B$52,About!$B$2)*SUMIFS('Urban and Rural'!$C$2:$C$53,'Urban and Rural'!$A$2:$A$53,About!$B$1)</f>
        <v>1051.5984667791588</v>
      </c>
      <c r="AD8" s="71">
        <f>INDEX('REEDS calc'!$C$64:$AG$113,MATCH(About!$B$2,'REEDS calc'!$B$64:$B$113,0),MATCH(AD$1,'REEDS calc'!$C$63:$AG$63,0))*SUMIFS('res v com'!$E$3:$E$52,'res v com'!$B$3:$B$52,About!$B$2)*SUMIFS('Urban and Rural'!$C$2:$C$53,'Urban and Rural'!$A$2:$A$53,About!$B$1)</f>
        <v>1059.9726450235535</v>
      </c>
      <c r="AE8" s="71">
        <f>INDEX('REEDS calc'!$C$64:$AG$113,MATCH(About!$B$2,'REEDS calc'!$B$64:$B$113,0),MATCH(AE$1,'REEDS calc'!$C$63:$AG$63,0))*SUMIFS('res v com'!$E$3:$E$52,'res v com'!$B$3:$B$52,About!$B$2)*SUMIFS('Urban and Rural'!$C$2:$C$53,'Urban and Rural'!$A$2:$A$53,About!$B$1)</f>
        <v>1066.3578842872466</v>
      </c>
      <c r="AF8" s="71">
        <f>INDEX('REEDS calc'!$C$64:$AG$113,MATCH(About!$B$2,'REEDS calc'!$B$64:$B$113,0),MATCH(AF$1,'REEDS calc'!$C$63:$AG$63,0))*SUMIFS('res v com'!$E$3:$E$52,'res v com'!$B$3:$B$52,About!$B$2)*SUMIFS('Urban and Rural'!$C$2:$C$53,'Urban and Rural'!$A$2:$A$53,About!$B$1)</f>
        <v>1072.7431235509398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8664.1072222451439</v>
      </c>
      <c r="C8" s="71">
        <f>INDEX('REEDS calc'!$C$64:$AG$113,MATCH(About!$B$2,'REEDS calc'!$B$64:$B$113,0),MATCH(C$1,'REEDS calc'!$C$63:$AG$63,0))*SUMIFS('res v com'!$E$3:$E$52,'res v com'!$B$3:$B$52,About!$B$2)*SUMIFS('Urban and Rural'!$B$2:$B$53,'Urban and Rural'!$A$2:$A$53,About!$B$1)</f>
        <v>8664.1072222451439</v>
      </c>
      <c r="D8" s="71">
        <f>INDEX('REEDS calc'!$C$64:$AG$113,MATCH(About!$B$2,'REEDS calc'!$B$64:$B$113,0),MATCH(D$1,'REEDS calc'!$C$63:$AG$63,0))*SUMIFS('res v com'!$E$3:$E$52,'res v com'!$B$3:$B$52,About!$B$2)*SUMIFS('Urban and Rural'!$B$2:$B$53,'Urban and Rural'!$A$2:$A$53,About!$B$1)</f>
        <v>8664.1072222451439</v>
      </c>
      <c r="E8" s="71">
        <f>INDEX('REEDS calc'!$C$64:$AG$113,MATCH(About!$B$2,'REEDS calc'!$B$64:$B$113,0),MATCH(E$1,'REEDS calc'!$C$63:$AG$63,0))*SUMIFS('res v com'!$E$3:$E$52,'res v com'!$B$3:$B$52,About!$B$2)*SUMIFS('Urban and Rural'!$B$2:$B$53,'Urban and Rural'!$A$2:$A$53,About!$B$1)</f>
        <v>8999.1896830386067</v>
      </c>
      <c r="F8" s="71">
        <f>INDEX('REEDS calc'!$C$64:$AG$113,MATCH(About!$B$2,'REEDS calc'!$B$64:$B$113,0),MATCH(F$1,'REEDS calc'!$C$63:$AG$63,0))*SUMIFS('res v com'!$E$3:$E$52,'res v com'!$B$3:$B$52,About!$B$2)*SUMIFS('Urban and Rural'!$B$2:$B$53,'Urban and Rural'!$A$2:$A$53,About!$B$1)</f>
        <v>9334.2721438320677</v>
      </c>
      <c r="G8" s="71">
        <f>INDEX('REEDS calc'!$C$64:$AG$113,MATCH(About!$B$2,'REEDS calc'!$B$64:$B$113,0),MATCH(G$1,'REEDS calc'!$C$63:$AG$63,0))*SUMIFS('res v com'!$E$3:$E$52,'res v com'!$B$3:$B$52,About!$B$2)*SUMIFS('Urban and Rural'!$B$2:$B$53,'Urban and Rural'!$A$2:$A$53,About!$B$1)</f>
        <v>10114.463551028522</v>
      </c>
      <c r="H8" s="71">
        <f>INDEX('REEDS calc'!$C$64:$AG$113,MATCH(About!$B$2,'REEDS calc'!$B$64:$B$113,0),MATCH(H$1,'REEDS calc'!$C$63:$AG$63,0))*SUMIFS('res v com'!$E$3:$E$52,'res v com'!$B$3:$B$52,About!$B$2)*SUMIFS('Urban and Rural'!$B$2:$B$53,'Urban and Rural'!$A$2:$A$53,About!$B$1)</f>
        <v>10894.654958224977</v>
      </c>
      <c r="I8" s="71">
        <f>INDEX('REEDS calc'!$C$64:$AG$113,MATCH(About!$B$2,'REEDS calc'!$B$64:$B$113,0),MATCH(I$1,'REEDS calc'!$C$63:$AG$63,0))*SUMIFS('res v com'!$E$3:$E$52,'res v com'!$B$3:$B$52,About!$B$2)*SUMIFS('Urban and Rural'!$B$2:$B$53,'Urban and Rural'!$A$2:$A$53,About!$B$1)</f>
        <v>11771.081588782579</v>
      </c>
      <c r="J8" s="71">
        <f>INDEX('REEDS calc'!$C$64:$AG$113,MATCH(About!$B$2,'REEDS calc'!$B$64:$B$113,0),MATCH(J$1,'REEDS calc'!$C$63:$AG$63,0))*SUMIFS('res v com'!$E$3:$E$52,'res v com'!$B$3:$B$52,About!$B$2)*SUMIFS('Urban and Rural'!$B$2:$B$53,'Urban and Rural'!$A$2:$A$53,About!$B$1)</f>
        <v>12647.508219340183</v>
      </c>
      <c r="K8" s="71">
        <f>INDEX('REEDS calc'!$C$64:$AG$113,MATCH(About!$B$2,'REEDS calc'!$B$64:$B$113,0),MATCH(K$1,'REEDS calc'!$C$63:$AG$63,0))*SUMIFS('res v com'!$E$3:$E$52,'res v com'!$B$3:$B$52,About!$B$2)*SUMIFS('Urban and Rural'!$B$2:$B$53,'Urban and Rural'!$A$2:$A$53,About!$B$1)</f>
        <v>13559.909616533358</v>
      </c>
      <c r="L8" s="71">
        <f>INDEX('REEDS calc'!$C$64:$AG$113,MATCH(About!$B$2,'REEDS calc'!$B$64:$B$113,0),MATCH(L$1,'REEDS calc'!$C$63:$AG$63,0))*SUMIFS('res v com'!$E$3:$E$52,'res v com'!$B$3:$B$52,About!$B$2)*SUMIFS('Urban and Rural'!$B$2:$B$53,'Urban and Rural'!$A$2:$A$53,About!$B$1)</f>
        <v>14472.311013726532</v>
      </c>
      <c r="M8" s="71">
        <f>INDEX('REEDS calc'!$C$64:$AG$113,MATCH(About!$B$2,'REEDS calc'!$B$64:$B$113,0),MATCH(M$1,'REEDS calc'!$C$63:$AG$63,0))*SUMIFS('res v com'!$E$3:$E$52,'res v com'!$B$3:$B$52,About!$B$2)*SUMIFS('Urban and Rural'!$B$2:$B$53,'Urban and Rural'!$A$2:$A$53,About!$B$1)</f>
        <v>15258.201753275947</v>
      </c>
      <c r="N8" s="71">
        <f>INDEX('REEDS calc'!$C$64:$AG$113,MATCH(About!$B$2,'REEDS calc'!$B$64:$B$113,0),MATCH(N$1,'REEDS calc'!$C$63:$AG$63,0))*SUMIFS('res v com'!$E$3:$E$52,'res v com'!$B$3:$B$52,About!$B$2)*SUMIFS('Urban and Rural'!$B$2:$B$53,'Urban and Rural'!$A$2:$A$53,About!$B$1)</f>
        <v>16044.092492825364</v>
      </c>
      <c r="O8" s="71">
        <f>INDEX('REEDS calc'!$C$64:$AG$113,MATCH(About!$B$2,'REEDS calc'!$B$64:$B$113,0),MATCH(O$1,'REEDS calc'!$C$63:$AG$63,0))*SUMIFS('res v com'!$E$3:$E$52,'res v com'!$B$3:$B$52,About!$B$2)*SUMIFS('Urban and Rural'!$B$2:$B$53,'Urban and Rural'!$A$2:$A$53,About!$B$1)</f>
        <v>16554.418698035108</v>
      </c>
      <c r="P8" s="71">
        <f>INDEX('REEDS calc'!$C$64:$AG$113,MATCH(About!$B$2,'REEDS calc'!$B$64:$B$113,0),MATCH(P$1,'REEDS calc'!$C$63:$AG$63,0))*SUMIFS('res v com'!$E$3:$E$52,'res v com'!$B$3:$B$52,About!$B$2)*SUMIFS('Urban and Rural'!$B$2:$B$53,'Urban and Rural'!$A$2:$A$53,About!$B$1)</f>
        <v>17064.744903244846</v>
      </c>
      <c r="Q8" s="71">
        <f>INDEX('REEDS calc'!$C$64:$AG$113,MATCH(About!$B$2,'REEDS calc'!$B$64:$B$113,0),MATCH(Q$1,'REEDS calc'!$C$63:$AG$63,0))*SUMIFS('res v com'!$E$3:$E$52,'res v com'!$B$3:$B$52,About!$B$2)*SUMIFS('Urban and Rural'!$B$2:$B$53,'Urban and Rural'!$A$2:$A$53,About!$B$1)</f>
        <v>17335.118325950931</v>
      </c>
      <c r="R8" s="71">
        <f>INDEX('REEDS calc'!$C$64:$AG$113,MATCH(About!$B$2,'REEDS calc'!$B$64:$B$113,0),MATCH(R$1,'REEDS calc'!$C$63:$AG$63,0))*SUMIFS('res v com'!$E$3:$E$52,'res v com'!$B$3:$B$52,About!$B$2)*SUMIFS('Urban and Rural'!$B$2:$B$53,'Urban and Rural'!$A$2:$A$53,About!$B$1)</f>
        <v>17605.491748657016</v>
      </c>
      <c r="S8" s="71">
        <f>INDEX('REEDS calc'!$C$64:$AG$113,MATCH(About!$B$2,'REEDS calc'!$B$64:$B$113,0),MATCH(S$1,'REEDS calc'!$C$63:$AG$63,0))*SUMIFS('res v com'!$E$3:$E$52,'res v com'!$B$3:$B$52,About!$B$2)*SUMIFS('Urban and Rural'!$B$2:$B$53,'Urban and Rural'!$A$2:$A$53,About!$B$1)</f>
        <v>17855.17332778866</v>
      </c>
      <c r="T8" s="71">
        <f>INDEX('REEDS calc'!$C$64:$AG$113,MATCH(About!$B$2,'REEDS calc'!$B$64:$B$113,0),MATCH(T$1,'REEDS calc'!$C$63:$AG$63,0))*SUMIFS('res v com'!$E$3:$E$52,'res v com'!$B$3:$B$52,About!$B$2)*SUMIFS('Urban and Rural'!$B$2:$B$53,'Urban and Rural'!$A$2:$A$53,About!$B$1)</f>
        <v>18104.854906920296</v>
      </c>
      <c r="U8" s="71">
        <f>INDEX('REEDS calc'!$C$64:$AG$113,MATCH(About!$B$2,'REEDS calc'!$B$64:$B$113,0),MATCH(U$1,'REEDS calc'!$C$63:$AG$63,0))*SUMIFS('res v com'!$E$3:$E$52,'res v com'!$B$3:$B$52,About!$B$2)*SUMIFS('Urban and Rural'!$B$2:$B$53,'Urban and Rural'!$A$2:$A$53,About!$B$1)</f>
        <v>18336.639856434042</v>
      </c>
      <c r="V8" s="71">
        <f>INDEX('REEDS calc'!$C$64:$AG$113,MATCH(About!$B$2,'REEDS calc'!$B$64:$B$113,0),MATCH(V$1,'REEDS calc'!$C$63:$AG$63,0))*SUMIFS('res v com'!$E$3:$E$52,'res v com'!$B$3:$B$52,About!$B$2)*SUMIFS('Urban and Rural'!$B$2:$B$53,'Urban and Rural'!$A$2:$A$53,About!$B$1)</f>
        <v>18568.424805947787</v>
      </c>
      <c r="W8" s="71">
        <f>INDEX('REEDS calc'!$C$64:$AG$113,MATCH(About!$B$2,'REEDS calc'!$B$64:$B$113,0),MATCH(W$1,'REEDS calc'!$C$63:$AG$63,0))*SUMIFS('res v com'!$E$3:$E$52,'res v com'!$B$3:$B$52,About!$B$2)*SUMIFS('Urban and Rural'!$B$2:$B$53,'Urban and Rural'!$A$2:$A$53,About!$B$1)</f>
        <v>18796.94262226556</v>
      </c>
      <c r="X8" s="71">
        <f>INDEX('REEDS calc'!$C$64:$AG$113,MATCH(About!$B$2,'REEDS calc'!$B$64:$B$113,0),MATCH(X$1,'REEDS calc'!$C$63:$AG$63,0))*SUMIFS('res v com'!$E$3:$E$52,'res v com'!$B$3:$B$52,About!$B$2)*SUMIFS('Urban and Rural'!$B$2:$B$53,'Urban and Rural'!$A$2:$A$53,About!$B$1)</f>
        <v>19025.460438583337</v>
      </c>
      <c r="Y8" s="71">
        <f>INDEX('REEDS calc'!$C$64:$AG$113,MATCH(About!$B$2,'REEDS calc'!$B$64:$B$113,0),MATCH(Y$1,'REEDS calc'!$C$63:$AG$63,0))*SUMIFS('res v com'!$E$3:$E$52,'res v com'!$B$3:$B$52,About!$B$2)*SUMIFS('Urban and Rural'!$B$2:$B$53,'Urban and Rural'!$A$2:$A$53,About!$B$1)</f>
        <v>19232.995999487033</v>
      </c>
      <c r="Z8" s="71">
        <f>INDEX('REEDS calc'!$C$64:$AG$113,MATCH(About!$B$2,'REEDS calc'!$B$64:$B$113,0),MATCH(Z$1,'REEDS calc'!$C$63:$AG$63,0))*SUMIFS('res v com'!$E$3:$E$52,'res v com'!$B$3:$B$52,About!$B$2)*SUMIFS('Urban and Rural'!$B$2:$B$53,'Urban and Rural'!$A$2:$A$53,About!$B$1)</f>
        <v>19440.531560390726</v>
      </c>
      <c r="AA8" s="71">
        <f>INDEX('REEDS calc'!$C$64:$AG$113,MATCH(About!$B$2,'REEDS calc'!$B$64:$B$113,0),MATCH(AA$1,'REEDS calc'!$C$63:$AG$63,0))*SUMIFS('res v com'!$E$3:$E$52,'res v com'!$B$3:$B$52,About!$B$2)*SUMIFS('Urban and Rural'!$B$2:$B$53,'Urban and Rural'!$A$2:$A$53,About!$B$1)</f>
        <v>19630.896521275619</v>
      </c>
      <c r="AB8" s="71">
        <f>INDEX('REEDS calc'!$C$64:$AG$113,MATCH(About!$B$2,'REEDS calc'!$B$64:$B$113,0),MATCH(AB$1,'REEDS calc'!$C$63:$AG$63,0))*SUMIFS('res v com'!$E$3:$E$52,'res v com'!$B$3:$B$52,About!$B$2)*SUMIFS('Urban and Rural'!$B$2:$B$53,'Urban and Rural'!$A$2:$A$53,About!$B$1)</f>
        <v>19821.261482160517</v>
      </c>
      <c r="AC8" s="71">
        <f>INDEX('REEDS calc'!$C$64:$AG$113,MATCH(About!$B$2,'REEDS calc'!$B$64:$B$113,0),MATCH(AC$1,'REEDS calc'!$C$63:$AG$63,0))*SUMIFS('res v com'!$E$3:$E$52,'res v com'!$B$3:$B$52,About!$B$2)*SUMIFS('Urban and Rural'!$B$2:$B$53,'Urban and Rural'!$A$2:$A$53,About!$B$1)</f>
        <v>19980.370868804017</v>
      </c>
      <c r="AD8" s="71">
        <f>INDEX('REEDS calc'!$C$64:$AG$113,MATCH(About!$B$2,'REEDS calc'!$B$64:$B$113,0),MATCH(AD$1,'REEDS calc'!$C$63:$AG$63,0))*SUMIFS('res v com'!$E$3:$E$52,'res v com'!$B$3:$B$52,About!$B$2)*SUMIFS('Urban and Rural'!$B$2:$B$53,'Urban and Rural'!$A$2:$A$53,About!$B$1)</f>
        <v>20139.480255447514</v>
      </c>
      <c r="AE8" s="71">
        <f>INDEX('REEDS calc'!$C$64:$AG$113,MATCH(About!$B$2,'REEDS calc'!$B$64:$B$113,0),MATCH(AE$1,'REEDS calc'!$C$63:$AG$63,0))*SUMIFS('res v com'!$E$3:$E$52,'res v com'!$B$3:$B$52,About!$B$2)*SUMIFS('Urban and Rural'!$B$2:$B$53,'Urban and Rural'!$A$2:$A$53,About!$B$1)</f>
        <v>20260.799801457684</v>
      </c>
      <c r="AF8" s="71">
        <f>INDEX('REEDS calc'!$C$64:$AG$113,MATCH(About!$B$2,'REEDS calc'!$B$64:$B$113,0),MATCH(AF$1,'REEDS calc'!$C$63:$AG$63,0))*SUMIFS('res v com'!$E$3:$E$52,'res v com'!$B$3:$B$52,About!$B$2)*SUMIFS('Urban and Rural'!$B$2:$B$53,'Urban and Rural'!$A$2:$A$53,About!$B$1)</f>
        <v>20382.119347467855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2813.4325890241957</v>
      </c>
      <c r="C8" s="71">
        <f>INDEX('REEDS calc'!$C$64:$AG$113,MATCH(About!$B$2,'REEDS calc'!$B$64:$B$113,0),MATCH(C$1,'REEDS calc'!$C$63:$AG$63,0))*SUMIFS('res v com'!$F$3:$F$52,'res v com'!$B$3:$B$52,About!$B$2)</f>
        <v>2813.4325890241957</v>
      </c>
      <c r="D8" s="71">
        <f>INDEX('REEDS calc'!$C$64:$AG$113,MATCH(About!$B$2,'REEDS calc'!$B$64:$B$113,0),MATCH(D$1,'REEDS calc'!$C$63:$AG$63,0))*SUMIFS('res v com'!$F$3:$F$52,'res v com'!$B$3:$B$52,About!$B$2)</f>
        <v>2813.4325890241957</v>
      </c>
      <c r="E8" s="71">
        <f>INDEX('REEDS calc'!$C$64:$AG$113,MATCH(About!$B$2,'REEDS calc'!$B$64:$B$113,0),MATCH(E$1,'REEDS calc'!$C$63:$AG$63,0))*SUMIFS('res v com'!$F$3:$F$52,'res v com'!$B$3:$B$52,About!$B$2)</f>
        <v>2922.2414819689043</v>
      </c>
      <c r="F8" s="71">
        <f>INDEX('REEDS calc'!$C$64:$AG$113,MATCH(About!$B$2,'REEDS calc'!$B$64:$B$113,0),MATCH(F$1,'REEDS calc'!$C$63:$AG$63,0))*SUMIFS('res v com'!$F$3:$F$52,'res v com'!$B$3:$B$52,About!$B$2)</f>
        <v>3031.0503749136128</v>
      </c>
      <c r="G8" s="71">
        <f>INDEX('REEDS calc'!$C$64:$AG$113,MATCH(About!$B$2,'REEDS calc'!$B$64:$B$113,0),MATCH(G$1,'REEDS calc'!$C$63:$AG$63,0))*SUMIFS('res v com'!$F$3:$F$52,'res v com'!$B$3:$B$52,About!$B$2)</f>
        <v>3284.3962620752395</v>
      </c>
      <c r="H8" s="71">
        <f>INDEX('REEDS calc'!$C$64:$AG$113,MATCH(About!$B$2,'REEDS calc'!$B$64:$B$113,0),MATCH(H$1,'REEDS calc'!$C$63:$AG$63,0))*SUMIFS('res v com'!$F$3:$F$52,'res v com'!$B$3:$B$52,About!$B$2)</f>
        <v>3537.7421492368658</v>
      </c>
      <c r="I8" s="71">
        <f>INDEX('REEDS calc'!$C$64:$AG$113,MATCH(About!$B$2,'REEDS calc'!$B$64:$B$113,0),MATCH(I$1,'REEDS calc'!$C$63:$AG$63,0))*SUMIFS('res v com'!$F$3:$F$52,'res v com'!$B$3:$B$52,About!$B$2)</f>
        <v>3822.3378012814937</v>
      </c>
      <c r="J8" s="71">
        <f>INDEX('REEDS calc'!$C$64:$AG$113,MATCH(About!$B$2,'REEDS calc'!$B$64:$B$113,0),MATCH(J$1,'REEDS calc'!$C$63:$AG$63,0))*SUMIFS('res v com'!$F$3:$F$52,'res v com'!$B$3:$B$52,About!$B$2)</f>
        <v>4106.9334533261217</v>
      </c>
      <c r="K8" s="71">
        <f>INDEX('REEDS calc'!$C$64:$AG$113,MATCH(About!$B$2,'REEDS calc'!$B$64:$B$113,0),MATCH(K$1,'REEDS calc'!$C$63:$AG$63,0))*SUMIFS('res v com'!$F$3:$F$52,'res v com'!$B$3:$B$52,About!$B$2)</f>
        <v>4403.2109299648864</v>
      </c>
      <c r="L8" s="71">
        <f>INDEX('REEDS calc'!$C$64:$AG$113,MATCH(About!$B$2,'REEDS calc'!$B$64:$B$113,0),MATCH(L$1,'REEDS calc'!$C$63:$AG$63,0))*SUMIFS('res v com'!$F$3:$F$52,'res v com'!$B$3:$B$52,About!$B$2)</f>
        <v>4699.4884066036511</v>
      </c>
      <c r="M8" s="71">
        <f>INDEX('REEDS calc'!$C$64:$AG$113,MATCH(About!$B$2,'REEDS calc'!$B$64:$B$113,0),MATCH(M$1,'REEDS calc'!$C$63:$AG$63,0))*SUMIFS('res v com'!$F$3:$F$52,'res v com'!$B$3:$B$52,About!$B$2)</f>
        <v>4954.684996551634</v>
      </c>
      <c r="N8" s="71">
        <f>INDEX('REEDS calc'!$C$64:$AG$113,MATCH(About!$B$2,'REEDS calc'!$B$64:$B$113,0),MATCH(N$1,'REEDS calc'!$C$63:$AG$63,0))*SUMIFS('res v com'!$F$3:$F$52,'res v com'!$B$3:$B$52,About!$B$2)</f>
        <v>5209.8815864996177</v>
      </c>
      <c r="O8" s="71">
        <f>INDEX('REEDS calc'!$C$64:$AG$113,MATCH(About!$B$2,'REEDS calc'!$B$64:$B$113,0),MATCH(O$1,'REEDS calc'!$C$63:$AG$63,0))*SUMIFS('res v com'!$F$3:$F$52,'res v com'!$B$3:$B$52,About!$B$2)</f>
        <v>5375.5961073314693</v>
      </c>
      <c r="P8" s="71">
        <f>INDEX('REEDS calc'!$C$64:$AG$113,MATCH(About!$B$2,'REEDS calc'!$B$64:$B$113,0),MATCH(P$1,'REEDS calc'!$C$63:$AG$63,0))*SUMIFS('res v com'!$F$3:$F$52,'res v com'!$B$3:$B$52,About!$B$2)</f>
        <v>5541.31062816332</v>
      </c>
      <c r="Q8" s="71">
        <f>INDEX('REEDS calc'!$C$64:$AG$113,MATCH(About!$B$2,'REEDS calc'!$B$64:$B$113,0),MATCH(Q$1,'REEDS calc'!$C$63:$AG$63,0))*SUMIFS('res v com'!$F$3:$F$52,'res v com'!$B$3:$B$52,About!$B$2)</f>
        <v>5629.1070253148082</v>
      </c>
      <c r="R8" s="71">
        <f>INDEX('REEDS calc'!$C$64:$AG$113,MATCH(About!$B$2,'REEDS calc'!$B$64:$B$113,0),MATCH(R$1,'REEDS calc'!$C$63:$AG$63,0))*SUMIFS('res v com'!$F$3:$F$52,'res v com'!$B$3:$B$52,About!$B$2)</f>
        <v>5716.9034224662973</v>
      </c>
      <c r="S8" s="71">
        <f>INDEX('REEDS calc'!$C$64:$AG$113,MATCH(About!$B$2,'REEDS calc'!$B$64:$B$113,0),MATCH(S$1,'REEDS calc'!$C$63:$AG$63,0))*SUMIFS('res v com'!$F$3:$F$52,'res v com'!$B$3:$B$52,About!$B$2)</f>
        <v>5797.9807075908866</v>
      </c>
      <c r="T8" s="71">
        <f>INDEX('REEDS calc'!$C$64:$AG$113,MATCH(About!$B$2,'REEDS calc'!$B$64:$B$113,0),MATCH(T$1,'REEDS calc'!$C$63:$AG$63,0))*SUMIFS('res v com'!$F$3:$F$52,'res v com'!$B$3:$B$52,About!$B$2)</f>
        <v>5879.0579927154749</v>
      </c>
      <c r="U8" s="71">
        <f>INDEX('REEDS calc'!$C$64:$AG$113,MATCH(About!$B$2,'REEDS calc'!$B$64:$B$113,0),MATCH(U$1,'REEDS calc'!$C$63:$AG$63,0))*SUMIFS('res v com'!$F$3:$F$52,'res v com'!$B$3:$B$52,About!$B$2)</f>
        <v>5954.3238353325878</v>
      </c>
      <c r="V8" s="71">
        <f>INDEX('REEDS calc'!$C$64:$AG$113,MATCH(About!$B$2,'REEDS calc'!$B$64:$B$113,0),MATCH(V$1,'REEDS calc'!$C$63:$AG$63,0))*SUMIFS('res v com'!$F$3:$F$52,'res v com'!$B$3:$B$52,About!$B$2)</f>
        <v>6029.5896779497007</v>
      </c>
      <c r="W8" s="71">
        <f>INDEX('REEDS calc'!$C$64:$AG$113,MATCH(About!$B$2,'REEDS calc'!$B$64:$B$113,0),MATCH(W$1,'REEDS calc'!$C$63:$AG$63,0))*SUMIFS('res v com'!$F$3:$F$52,'res v com'!$B$3:$B$52,About!$B$2)</f>
        <v>6103.794608141513</v>
      </c>
      <c r="X8" s="71">
        <f>INDEX('REEDS calc'!$C$64:$AG$113,MATCH(About!$B$2,'REEDS calc'!$B$64:$B$113,0),MATCH(X$1,'REEDS calc'!$C$63:$AG$63,0))*SUMIFS('res v com'!$F$3:$F$52,'res v com'!$B$3:$B$52,About!$B$2)</f>
        <v>6177.9995383333262</v>
      </c>
      <c r="Y8" s="71">
        <f>INDEX('REEDS calc'!$C$64:$AG$113,MATCH(About!$B$2,'REEDS calc'!$B$64:$B$113,0),MATCH(Y$1,'REEDS calc'!$C$63:$AG$63,0))*SUMIFS('res v com'!$F$3:$F$52,'res v com'!$B$3:$B$52,About!$B$2)</f>
        <v>6245.3910531715464</v>
      </c>
      <c r="Z8" s="71">
        <f>INDEX('REEDS calc'!$C$64:$AG$113,MATCH(About!$B$2,'REEDS calc'!$B$64:$B$113,0),MATCH(Z$1,'REEDS calc'!$C$63:$AG$63,0))*SUMIFS('res v com'!$F$3:$F$52,'res v com'!$B$3:$B$52,About!$B$2)</f>
        <v>6312.7825680097658</v>
      </c>
      <c r="AA8" s="71">
        <f>INDEX('REEDS calc'!$C$64:$AG$113,MATCH(About!$B$2,'REEDS calc'!$B$64:$B$113,0),MATCH(AA$1,'REEDS calc'!$C$63:$AG$63,0))*SUMIFS('res v com'!$F$3:$F$52,'res v com'!$B$3:$B$52,About!$B$2)</f>
        <v>6374.5983986572428</v>
      </c>
      <c r="AB8" s="71">
        <f>INDEX('REEDS calc'!$C$64:$AG$113,MATCH(About!$B$2,'REEDS calc'!$B$64:$B$113,0),MATCH(AB$1,'REEDS calc'!$C$63:$AG$63,0))*SUMIFS('res v com'!$F$3:$F$52,'res v com'!$B$3:$B$52,About!$B$2)</f>
        <v>6436.4142293047198</v>
      </c>
      <c r="AC8" s="71">
        <f>INDEX('REEDS calc'!$C$64:$AG$113,MATCH(About!$B$2,'REEDS calc'!$B$64:$B$113,0),MATCH(AC$1,'REEDS calc'!$C$63:$AG$63,0))*SUMIFS('res v com'!$F$3:$F$52,'res v com'!$B$3:$B$52,About!$B$2)</f>
        <v>6488.0806644168269</v>
      </c>
      <c r="AD8" s="71">
        <f>INDEX('REEDS calc'!$C$64:$AG$113,MATCH(About!$B$2,'REEDS calc'!$B$64:$B$113,0),MATCH(AD$1,'REEDS calc'!$C$63:$AG$63,0))*SUMIFS('res v com'!$F$3:$F$52,'res v com'!$B$3:$B$52,About!$B$2)</f>
        <v>6539.7470995289341</v>
      </c>
      <c r="AE8" s="71">
        <f>INDEX('REEDS calc'!$C$64:$AG$113,MATCH(About!$B$2,'REEDS calc'!$B$64:$B$113,0),MATCH(AE$1,'REEDS calc'!$C$63:$AG$63,0))*SUMIFS('res v com'!$F$3:$F$52,'res v com'!$B$3:$B$52,About!$B$2)</f>
        <v>6579.1423142550721</v>
      </c>
      <c r="AF8" s="71">
        <f>INDEX('REEDS calc'!$C$64:$AG$113,MATCH(About!$B$2,'REEDS calc'!$B$64:$B$113,0),MATCH(AF$1,'REEDS calc'!$C$63:$AG$63,0))*SUMIFS('res v com'!$F$3:$F$52,'res v com'!$B$3:$B$52,About!$B$2)</f>
        <v>6618.53752898121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2024-02-08T18:50:14Z</dcterms:modified>
</cp:coreProperties>
</file>