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B5CEFC84-0DE1-4FD6-96A5-971424C47E5F}" xr6:coauthVersionLast="47" xr6:coauthVersionMax="47" xr10:uidLastSave="{00000000-0000-0000-0000-000000000000}"/>
  <bookViews>
    <workbookView xWindow="3510" yWindow="975" windowWidth="14520" windowHeight="17025" firstSheet="20" activeTab="21"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Imports_new" sheetId="28" r:id="rId22"/>
    <sheet name="exports" sheetId="20" r:id="rId23"/>
    <sheet name="EIaE-BIE" sheetId="3" r:id="rId24"/>
    <sheet name="EIaE-BEE" sheetId="5" r:id="rId25"/>
    <sheet name="EIaE-IEP" sheetId="9" r:id="rId26"/>
    <sheet name="EIaE-BEEP" sheetId="10" r:id="rId27"/>
  </sheets>
  <definedNames>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7" i="28" l="1"/>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C2" i="20"/>
  <c r="E2" i="20"/>
  <c r="F2" i="20" s="1"/>
  <c r="G2" i="20" s="1"/>
  <c r="H2" i="20" s="1"/>
  <c r="I2" i="20" s="1"/>
  <c r="J2" i="20" s="1"/>
  <c r="K2" i="20" s="1"/>
  <c r="L2" i="20" s="1"/>
  <c r="M2" i="20" s="1"/>
  <c r="N2" i="20" s="1"/>
  <c r="O2" i="20" s="1"/>
  <c r="P2" i="20" s="1"/>
  <c r="Q2" i="20" s="1"/>
  <c r="R2" i="20" s="1"/>
  <c r="S2" i="20" s="1"/>
  <c r="T2" i="20" s="1"/>
  <c r="U2" i="20" s="1"/>
  <c r="V2" i="20" s="1"/>
  <c r="W2" i="20" s="1"/>
  <c r="X2" i="20" s="1"/>
  <c r="Y2" i="20" s="1"/>
  <c r="Z2" i="20" s="1"/>
  <c r="AA2" i="20" s="1"/>
  <c r="AB2" i="20" s="1"/>
  <c r="AC2" i="20" s="1"/>
  <c r="AD2" i="20" s="1"/>
  <c r="AE2" i="20" s="1"/>
  <c r="AF2" i="20" s="1"/>
  <c r="AG2" i="20" s="1"/>
  <c r="AH2" i="20" s="1"/>
  <c r="AF2" i="5" s="1"/>
  <c r="D2" i="20"/>
  <c r="B2" i="5" s="1"/>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E2" i="10" s="1"/>
  <c r="B2" i="28" l="1"/>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C5" i="28"/>
  <c r="C6"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J2" i="5"/>
  <c r="E2" i="5"/>
  <c r="AC2" i="5"/>
  <c r="Z2" i="5"/>
  <c r="U2" i="5"/>
  <c r="R2" i="5"/>
  <c r="M2" i="5"/>
  <c r="AB2" i="5"/>
  <c r="T2" i="5"/>
  <c r="L2" i="5"/>
  <c r="D2" i="5"/>
  <c r="AA2" i="5"/>
  <c r="S2" i="5"/>
  <c r="K2" i="5"/>
  <c r="C2" i="5"/>
  <c r="Y2" i="5"/>
  <c r="Q2" i="5"/>
  <c r="I2" i="5"/>
  <c r="X2" i="5"/>
  <c r="P2" i="5"/>
  <c r="H2" i="5"/>
  <c r="AE2" i="5"/>
  <c r="W2" i="5"/>
  <c r="O2" i="5"/>
  <c r="G2" i="5"/>
  <c r="AD2" i="5"/>
  <c r="V2" i="5"/>
  <c r="N2" i="5"/>
  <c r="F2" i="5"/>
  <c r="B6" i="26"/>
  <c r="C10" i="26" s="1"/>
  <c r="B7" i="26"/>
  <c r="AA11" i="26" s="1"/>
  <c r="M2" i="10"/>
  <c r="X2" i="10"/>
  <c r="B10" i="26"/>
  <c r="D2" i="10"/>
  <c r="B11" i="26"/>
  <c r="B14" i="26"/>
  <c r="H2" i="10"/>
  <c r="B15" i="26"/>
  <c r="O1" i="25"/>
  <c r="L187" i="25" s="1"/>
  <c r="M187" i="25" s="1"/>
  <c r="D10" i="23"/>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101" i="25"/>
  <c r="M101" i="25" s="1"/>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160" i="25" l="1"/>
  <c r="M160" i="25" s="1"/>
  <c r="L57" i="25"/>
  <c r="M57" i="25" s="1"/>
  <c r="L157" i="25"/>
  <c r="M157" i="25" s="1"/>
  <c r="L279" i="25"/>
  <c r="M279" i="25" s="1"/>
  <c r="L82" i="25"/>
  <c r="M82" i="25" s="1"/>
  <c r="I10" i="26"/>
  <c r="I15" i="26" s="1"/>
  <c r="L201" i="25"/>
  <c r="M201" i="25" s="1"/>
  <c r="L182" i="25"/>
  <c r="M182" i="25" s="1"/>
  <c r="AA6" i="26"/>
  <c r="L13" i="25"/>
  <c r="M13" i="25" s="1"/>
  <c r="L238" i="25"/>
  <c r="M238" i="25" s="1"/>
  <c r="S6" i="26"/>
  <c r="AB6" i="26"/>
  <c r="T6" i="26"/>
  <c r="L282" i="25"/>
  <c r="M282" i="25" s="1"/>
  <c r="L257" i="25"/>
  <c r="M257" i="25" s="1"/>
  <c r="R6" i="26"/>
  <c r="L29" i="25"/>
  <c r="M29" i="25" s="1"/>
  <c r="L38" i="25"/>
  <c r="M38" i="25" s="1"/>
  <c r="J6" i="26"/>
  <c r="L60" i="25"/>
  <c r="M60" i="25" s="1"/>
  <c r="L63" i="25"/>
  <c r="M63" i="25" s="1"/>
  <c r="AA10" i="26"/>
  <c r="AA14" i="26" s="1"/>
  <c r="D5" i="28"/>
  <c r="D28" i="28" s="1"/>
  <c r="B5" i="28"/>
  <c r="AE7" i="26"/>
  <c r="L211" i="25"/>
  <c r="M211" i="25" s="1"/>
  <c r="L104" i="25"/>
  <c r="M104" i="25" s="1"/>
  <c r="L16" i="25"/>
  <c r="M16" i="25" s="1"/>
  <c r="E6" i="26"/>
  <c r="Q11" i="26"/>
  <c r="H11" i="26"/>
  <c r="AC10" i="26"/>
  <c r="Z10" i="26"/>
  <c r="D6" i="28"/>
  <c r="E6" i="28" s="1"/>
  <c r="F6" i="28" s="1"/>
  <c r="G6" i="28" s="1"/>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B6" i="28"/>
  <c r="W7" i="26"/>
  <c r="Y11" i="26"/>
  <c r="P11" i="26"/>
  <c r="R11" i="26"/>
  <c r="I11" i="26"/>
  <c r="AD10" i="26"/>
  <c r="S7" i="26"/>
  <c r="V6" i="26"/>
  <c r="L138" i="25"/>
  <c r="M138" i="25" s="1"/>
  <c r="L204" i="25"/>
  <c r="M204" i="25" s="1"/>
  <c r="L263" i="25"/>
  <c r="M263" i="25" s="1"/>
  <c r="J11" i="26"/>
  <c r="J14" i="26" s="1"/>
  <c r="AE10" i="26"/>
  <c r="V10" i="26"/>
  <c r="Y6" i="26"/>
  <c r="N6" i="26"/>
  <c r="O11" i="26"/>
  <c r="X10" i="26"/>
  <c r="W10" i="26"/>
  <c r="N10" i="26"/>
  <c r="N15" i="26" s="1"/>
  <c r="AC11" i="26"/>
  <c r="L11" i="26"/>
  <c r="S11" i="26"/>
  <c r="V7" i="26"/>
  <c r="M7" i="26"/>
  <c r="Z6" i="26"/>
  <c r="E11" i="26"/>
  <c r="D24" i="28"/>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Z15" i="26" s="1"/>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F11" i="26"/>
  <c r="F15" i="26" s="1"/>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AA15" i="26"/>
  <c r="AE15" i="26"/>
  <c r="AC15" i="26"/>
  <c r="W15" i="26"/>
  <c r="AF10" i="26"/>
  <c r="AE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T14" i="26" l="1"/>
  <c r="N14" i="26"/>
  <c r="X15" i="26"/>
  <c r="J15" i="26"/>
  <c r="R15" i="26"/>
  <c r="E5" i="28"/>
  <c r="E28" i="28" s="1"/>
  <c r="E20" i="3" s="1"/>
  <c r="Z14" i="26"/>
  <c r="D14" i="26"/>
  <c r="I14" i="26"/>
  <c r="D12" i="28"/>
  <c r="D31" i="28"/>
  <c r="D27" i="28"/>
  <c r="D30" i="28"/>
  <c r="B30" i="28" s="1"/>
  <c r="D26" i="28"/>
  <c r="D18" i="3" s="1"/>
  <c r="D22" i="28"/>
  <c r="D33" i="28"/>
  <c r="D25" i="3" s="1"/>
  <c r="D25" i="28"/>
  <c r="D29" i="28"/>
  <c r="D17" i="28"/>
  <c r="L15" i="26"/>
  <c r="AD15" i="26"/>
  <c r="S15" i="26"/>
  <c r="D21" i="28"/>
  <c r="D32" i="28"/>
  <c r="B32" i="28" s="1"/>
  <c r="B24" i="3" s="1"/>
  <c r="D20" i="3"/>
  <c r="C28" i="28"/>
  <c r="B28" i="28"/>
  <c r="C33" i="28"/>
  <c r="Y15" i="26"/>
  <c r="D4" i="3"/>
  <c r="B12" i="28"/>
  <c r="C12" i="28"/>
  <c r="D17" i="3"/>
  <c r="B25" i="28"/>
  <c r="C25" i="28"/>
  <c r="D22" i="3"/>
  <c r="C30" i="28"/>
  <c r="O14" i="26"/>
  <c r="D19" i="3"/>
  <c r="B27" i="28"/>
  <c r="C27" i="28"/>
  <c r="D9" i="3"/>
  <c r="B17" i="28"/>
  <c r="C17" i="28"/>
  <c r="D14" i="3"/>
  <c r="C22" i="28"/>
  <c r="B22" i="28"/>
  <c r="D23" i="3"/>
  <c r="B31" i="28"/>
  <c r="C31" i="28"/>
  <c r="C15" i="26"/>
  <c r="C32" i="28"/>
  <c r="C24" i="3" s="1"/>
  <c r="K14" i="26"/>
  <c r="D21" i="3"/>
  <c r="B29" i="28"/>
  <c r="C29" i="28"/>
  <c r="D16" i="3"/>
  <c r="B24" i="28"/>
  <c r="C24" i="28"/>
  <c r="D13" i="3"/>
  <c r="B21" i="28"/>
  <c r="C21" i="28"/>
  <c r="E24" i="28"/>
  <c r="E16" i="3" s="1"/>
  <c r="E33" i="28"/>
  <c r="E25" i="3" s="1"/>
  <c r="E26" i="28"/>
  <c r="E18" i="3" s="1"/>
  <c r="F5" i="28"/>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AF14"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E22" i="28" l="1"/>
  <c r="E14" i="3" s="1"/>
  <c r="E12" i="28"/>
  <c r="E4" i="3" s="1"/>
  <c r="D24" i="3"/>
  <c r="E29" i="28"/>
  <c r="E21" i="3" s="1"/>
  <c r="B33" i="28"/>
  <c r="B25" i="3" s="1"/>
  <c r="E31" i="28"/>
  <c r="E23" i="3" s="1"/>
  <c r="E25" i="28"/>
  <c r="E17" i="3" s="1"/>
  <c r="E27" i="28"/>
  <c r="E19" i="3" s="1"/>
  <c r="E21" i="28"/>
  <c r="E13" i="3" s="1"/>
  <c r="C26" i="28"/>
  <c r="E17" i="28"/>
  <c r="E9" i="3" s="1"/>
  <c r="E32" i="28"/>
  <c r="E24" i="3" s="1"/>
  <c r="B26" i="28"/>
  <c r="E30" i="28"/>
  <c r="E22" i="3" s="1"/>
  <c r="AG11" i="26"/>
  <c r="B4" i="3"/>
  <c r="C4" i="3"/>
  <c r="F12" i="28"/>
  <c r="F17" i="28"/>
  <c r="F9" i="3" s="1"/>
  <c r="F27" i="28"/>
  <c r="F19" i="3" s="1"/>
  <c r="F31" i="28"/>
  <c r="F23" i="3" s="1"/>
  <c r="F24" i="28"/>
  <c r="F16" i="3" s="1"/>
  <c r="F28" i="28"/>
  <c r="F20" i="3" s="1"/>
  <c r="F32" i="28"/>
  <c r="F24" i="3" s="1"/>
  <c r="F21" i="28"/>
  <c r="F13" i="3" s="1"/>
  <c r="F25" i="28"/>
  <c r="F17" i="3" s="1"/>
  <c r="F29" i="28"/>
  <c r="F21" i="3" s="1"/>
  <c r="F33" i="28"/>
  <c r="F25" i="3" s="1"/>
  <c r="F22" i="28"/>
  <c r="F14" i="3" s="1"/>
  <c r="F26" i="28"/>
  <c r="F18" i="3" s="1"/>
  <c r="F30" i="28"/>
  <c r="F22" i="3" s="1"/>
  <c r="B9" i="3"/>
  <c r="C9" i="3"/>
  <c r="C25" i="3"/>
  <c r="B21" i="3"/>
  <c r="C21" i="3"/>
  <c r="B18" i="3"/>
  <c r="C18" i="3"/>
  <c r="G5" i="28"/>
  <c r="AA125" i="28"/>
  <c r="AB119" i="28"/>
  <c r="AA134" i="28"/>
  <c r="AB121" i="28"/>
  <c r="AC116" i="28"/>
  <c r="AB133" i="28"/>
  <c r="AB132" i="28"/>
  <c r="AB130" i="28"/>
  <c r="AC117" i="28"/>
  <c r="AC120" i="28"/>
  <c r="AB126" i="28"/>
  <c r="AD114" i="28"/>
  <c r="AC128" i="28"/>
  <c r="AD118" i="28"/>
  <c r="AC127" i="28"/>
  <c r="AA129" i="28"/>
  <c r="AB115" i="28"/>
  <c r="AH11" i="26"/>
  <c r="AG15" i="26"/>
  <c r="AG14" i="26"/>
  <c r="AH10" i="26"/>
  <c r="Q54" i="25"/>
  <c r="R32" i="25" s="1"/>
  <c r="AA93" i="23"/>
  <c r="AB87" i="23"/>
  <c r="AA99" i="23"/>
  <c r="AB83" i="23"/>
  <c r="AA100" i="23"/>
  <c r="AA92" i="23"/>
  <c r="AB86" i="23"/>
  <c r="AD81" i="23"/>
  <c r="AC95" i="23"/>
  <c r="AB97" i="23"/>
  <c r="AC84" i="23"/>
  <c r="AA101" i="23"/>
  <c r="AB88" i="23"/>
  <c r="AA96" i="23"/>
  <c r="AB82" i="23"/>
  <c r="AD85" i="23"/>
  <c r="AC94" i="23"/>
  <c r="C33" i="23" l="1"/>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C30" i="23" l="1"/>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D3" i="23"/>
  <c r="AI15" i="26"/>
  <c r="AJ11" i="26"/>
  <c r="AI14" i="26"/>
  <c r="AJ10" i="26"/>
  <c r="AD87" i="23"/>
  <c r="AC93" i="23"/>
  <c r="AF85" i="23"/>
  <c r="AE94" i="23"/>
  <c r="AF81" i="23"/>
  <c r="AE95" i="23"/>
  <c r="AE84" i="23"/>
  <c r="AD97" i="23"/>
  <c r="AD86" i="23"/>
  <c r="AC92" i="23"/>
  <c r="AC101" i="23"/>
  <c r="AD88" i="23"/>
  <c r="AC100" i="23"/>
  <c r="AC99" i="23"/>
  <c r="AD83" i="23"/>
  <c r="AD82" i="23"/>
  <c r="AC96" i="23"/>
  <c r="C41" i="28" l="1"/>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16" i="28" s="1"/>
  <c r="I8" i="3" s="1"/>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I10" i="28" s="1"/>
  <c r="I2" i="3" s="1"/>
  <c r="G43" i="28"/>
  <c r="H11" i="28"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2" i="28"/>
  <c r="I4" i="3" s="1"/>
  <c r="I17" i="28"/>
  <c r="I9" i="3" s="1"/>
  <c r="I18" i="28"/>
  <c r="I10" i="3" s="1"/>
  <c r="I22" i="28"/>
  <c r="I14" i="3" s="1"/>
  <c r="I26" i="28"/>
  <c r="I18" i="3" s="1"/>
  <c r="I30" i="28"/>
  <c r="I22" i="3" s="1"/>
  <c r="I14" i="28"/>
  <c r="I6" i="3" s="1"/>
  <c r="I19" i="28"/>
  <c r="I11" i="3" s="1"/>
  <c r="I23" i="28"/>
  <c r="I15" i="3" s="1"/>
  <c r="I27" i="28"/>
  <c r="I19" i="3" s="1"/>
  <c r="I31" i="28"/>
  <c r="I23" i="3" s="1"/>
  <c r="I11" i="28"/>
  <c r="I3" i="3" s="1"/>
  <c r="I13" i="28"/>
  <c r="I5" i="3" s="1"/>
  <c r="I20" i="28"/>
  <c r="I12" i="3" s="1"/>
  <c r="I24" i="28"/>
  <c r="I16" i="3" s="1"/>
  <c r="I28" i="28"/>
  <c r="I20" i="3" s="1"/>
  <c r="I32" i="28"/>
  <c r="I15" i="28"/>
  <c r="I7" i="3" s="1"/>
  <c r="I21" i="28"/>
  <c r="I13" i="3" s="1"/>
  <c r="I25" i="28"/>
  <c r="I17" i="3" s="1"/>
  <c r="I29" i="28"/>
  <c r="I21" i="3" s="1"/>
  <c r="I33" i="28"/>
  <c r="I25" i="3" s="1"/>
  <c r="H3" i="3"/>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50" i="28" l="1"/>
  <c r="C19" i="28"/>
  <c r="C11" i="3" s="1"/>
  <c r="B19" i="28"/>
  <c r="B11" i="3" s="1"/>
  <c r="E16" i="23"/>
  <c r="G50" i="28"/>
  <c r="H18" i="28"/>
  <c r="E50" i="28"/>
  <c r="F18" i="28"/>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B10" i="28"/>
  <c r="B2" i="3" s="1"/>
  <c r="C10" i="28"/>
  <c r="C2" i="3" s="1"/>
  <c r="D2" i="3"/>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Q767" i="22" s="1"/>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E4" i="23"/>
  <c r="G737" i="22" s="1"/>
  <c r="E29" i="23"/>
  <c r="E8" i="23"/>
  <c r="E28" i="23"/>
  <c r="E21" i="23"/>
  <c r="E23" i="23"/>
  <c r="E43" i="23"/>
  <c r="E48" i="23"/>
  <c r="E52" i="23"/>
  <c r="I1427" i="22" s="1"/>
  <c r="E3" i="23"/>
  <c r="E42" i="23"/>
  <c r="E14" i="23"/>
  <c r="E11" i="23"/>
  <c r="E45" i="23"/>
  <c r="E44" i="23"/>
  <c r="E34" i="23"/>
  <c r="E37" i="23"/>
  <c r="Q1206" i="22" s="1"/>
  <c r="E39" i="23"/>
  <c r="E30" i="23"/>
  <c r="E36" i="23"/>
  <c r="E17" i="23"/>
  <c r="E19" i="23"/>
  <c r="E38" i="23"/>
  <c r="E53" i="23"/>
  <c r="E46" i="23"/>
  <c r="K1342" i="22" s="1"/>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R863" i="22"/>
  <c r="J863" i="22"/>
  <c r="O862" i="22"/>
  <c r="G862" i="22"/>
  <c r="L861" i="22"/>
  <c r="Q860" i="22"/>
  <c r="I860" i="22"/>
  <c r="N859" i="22"/>
  <c r="F859" i="22"/>
  <c r="K858" i="22"/>
  <c r="P857" i="22"/>
  <c r="H857" i="22"/>
  <c r="M856" i="22"/>
  <c r="R855" i="22"/>
  <c r="J855" i="22"/>
  <c r="O854" i="22"/>
  <c r="G854" i="22"/>
  <c r="L853" i="22"/>
  <c r="Q852" i="22"/>
  <c r="I852" i="22"/>
  <c r="N851" i="22"/>
  <c r="F851" i="22"/>
  <c r="K850" i="22"/>
  <c r="P849" i="22"/>
  <c r="H849" i="22"/>
  <c r="Q863" i="22"/>
  <c r="I863" i="22"/>
  <c r="N862" i="22"/>
  <c r="F862" i="22"/>
  <c r="K861" i="22"/>
  <c r="P860" i="22"/>
  <c r="H860" i="22"/>
  <c r="M859" i="22"/>
  <c r="R858" i="22"/>
  <c r="J858" i="22"/>
  <c r="O857" i="22"/>
  <c r="G857" i="22"/>
  <c r="L856" i="22"/>
  <c r="Q855" i="22"/>
  <c r="I855" i="22"/>
  <c r="N854" i="22"/>
  <c r="F854" i="22"/>
  <c r="K853" i="22"/>
  <c r="P852" i="22"/>
  <c r="H852" i="22"/>
  <c r="M851" i="22"/>
  <c r="R850" i="22"/>
  <c r="J850" i="22"/>
  <c r="O849" i="22"/>
  <c r="G849" i="22"/>
  <c r="P863" i="22"/>
  <c r="H863" i="22"/>
  <c r="M862" i="22"/>
  <c r="R861" i="22"/>
  <c r="J861" i="22"/>
  <c r="O860" i="22"/>
  <c r="G860" i="22"/>
  <c r="L859" i="22"/>
  <c r="Q858" i="22"/>
  <c r="I858" i="22"/>
  <c r="N857" i="22"/>
  <c r="F857" i="22"/>
  <c r="K856" i="22"/>
  <c r="P855" i="22"/>
  <c r="H855" i="22"/>
  <c r="M854" i="22"/>
  <c r="R853" i="22"/>
  <c r="J853" i="22"/>
  <c r="O852" i="22"/>
  <c r="G852" i="22"/>
  <c r="L851" i="22"/>
  <c r="Q850" i="22"/>
  <c r="I850" i="22"/>
  <c r="N849" i="22"/>
  <c r="F849" i="22"/>
  <c r="O863" i="22"/>
  <c r="G863" i="22"/>
  <c r="L862" i="22"/>
  <c r="Q861" i="22"/>
  <c r="I861" i="22"/>
  <c r="N860" i="22"/>
  <c r="F860" i="22"/>
  <c r="K859" i="22"/>
  <c r="P858" i="22"/>
  <c r="H858" i="22"/>
  <c r="M857" i="22"/>
  <c r="R856" i="22"/>
  <c r="J856" i="22"/>
  <c r="O855" i="22"/>
  <c r="G855" i="22"/>
  <c r="L854" i="22"/>
  <c r="Q853" i="22"/>
  <c r="I853" i="22"/>
  <c r="N852" i="22"/>
  <c r="F852" i="22"/>
  <c r="K851" i="22"/>
  <c r="P850" i="22"/>
  <c r="H850" i="22"/>
  <c r="M849" i="22"/>
  <c r="N863" i="22"/>
  <c r="F863" i="22"/>
  <c r="K862" i="22"/>
  <c r="P861" i="22"/>
  <c r="H861" i="22"/>
  <c r="M860" i="22"/>
  <c r="R859" i="22"/>
  <c r="J859" i="22"/>
  <c r="O858" i="22"/>
  <c r="G858" i="22"/>
  <c r="L857" i="22"/>
  <c r="Q856" i="22"/>
  <c r="I856" i="22"/>
  <c r="N855" i="22"/>
  <c r="F855" i="22"/>
  <c r="K854" i="22"/>
  <c r="P853" i="22"/>
  <c r="H853" i="22"/>
  <c r="M852" i="22"/>
  <c r="R851" i="22"/>
  <c r="J851" i="22"/>
  <c r="O850" i="22"/>
  <c r="G850" i="22"/>
  <c r="L849" i="22"/>
  <c r="M863" i="22"/>
  <c r="R862" i="22"/>
  <c r="J862" i="22"/>
  <c r="O861" i="22"/>
  <c r="G861" i="22"/>
  <c r="L860" i="22"/>
  <c r="Q859" i="22"/>
  <c r="I859" i="22"/>
  <c r="N858" i="22"/>
  <c r="F858" i="22"/>
  <c r="K857" i="22"/>
  <c r="P856" i="22"/>
  <c r="H856" i="22"/>
  <c r="M855" i="22"/>
  <c r="R854" i="22"/>
  <c r="J854" i="22"/>
  <c r="O853" i="22"/>
  <c r="G853" i="22"/>
  <c r="L852" i="22"/>
  <c r="Q851" i="22"/>
  <c r="I851" i="22"/>
  <c r="N850" i="22"/>
  <c r="F850" i="22"/>
  <c r="K849" i="22"/>
  <c r="L863" i="22"/>
  <c r="Q862" i="22"/>
  <c r="I862" i="22"/>
  <c r="N861" i="22"/>
  <c r="F861" i="22"/>
  <c r="K860" i="22"/>
  <c r="P859" i="22"/>
  <c r="H859" i="22"/>
  <c r="M858" i="22"/>
  <c r="R857" i="22"/>
  <c r="J857" i="22"/>
  <c r="O856" i="22"/>
  <c r="G856" i="22"/>
  <c r="L855" i="22"/>
  <c r="Q854" i="22"/>
  <c r="I854" i="22"/>
  <c r="N853" i="22"/>
  <c r="F853" i="22"/>
  <c r="K852" i="22"/>
  <c r="P851" i="22"/>
  <c r="H851" i="22"/>
  <c r="M850" i="22"/>
  <c r="R849" i="22"/>
  <c r="J849" i="22"/>
  <c r="K863" i="22"/>
  <c r="P862" i="22"/>
  <c r="H862" i="22"/>
  <c r="M861" i="22"/>
  <c r="R860" i="22"/>
  <c r="J860" i="22"/>
  <c r="O859" i="22"/>
  <c r="G859" i="22"/>
  <c r="L858" i="22"/>
  <c r="Q857" i="22"/>
  <c r="I857" i="22"/>
  <c r="N856" i="22"/>
  <c r="F856" i="22"/>
  <c r="K855" i="22"/>
  <c r="P854" i="22"/>
  <c r="H854" i="22"/>
  <c r="M853" i="22"/>
  <c r="R852" i="22"/>
  <c r="J852" i="22"/>
  <c r="O851" i="22"/>
  <c r="G851" i="22"/>
  <c r="L850" i="22"/>
  <c r="Q849" i="22"/>
  <c r="I849" i="22"/>
  <c r="P1357" i="22"/>
  <c r="G1354" i="22"/>
  <c r="Q1352" i="22"/>
  <c r="H1349" i="22"/>
  <c r="R1347" i="22"/>
  <c r="I1344" i="22"/>
  <c r="J1358" i="22"/>
  <c r="N1354" i="22"/>
  <c r="K1353" i="22"/>
  <c r="O1349" i="22"/>
  <c r="L1348" i="22"/>
  <c r="P1344" i="22"/>
  <c r="Q1358" i="22"/>
  <c r="H1355" i="22"/>
  <c r="R1353" i="22"/>
  <c r="I1350" i="22"/>
  <c r="F1349" i="22"/>
  <c r="J1345" i="22"/>
  <c r="G1344" i="22"/>
  <c r="O1355" i="22"/>
  <c r="L1354" i="22"/>
  <c r="P1350" i="22"/>
  <c r="M1349" i="22"/>
  <c r="Q1345" i="22"/>
  <c r="N1344" i="22"/>
  <c r="I1356" i="22"/>
  <c r="F1355" i="22"/>
  <c r="J1351" i="22"/>
  <c r="G1350" i="22"/>
  <c r="K1346" i="22"/>
  <c r="H1345" i="22"/>
  <c r="G1356" i="22"/>
  <c r="Q1354" i="22"/>
  <c r="H1351" i="22"/>
  <c r="R1349" i="22"/>
  <c r="I1346" i="22"/>
  <c r="F1345" i="22"/>
  <c r="F1356" i="22"/>
  <c r="P1354" i="22"/>
  <c r="G1351" i="22"/>
  <c r="Q1349" i="22"/>
  <c r="H1346" i="22"/>
  <c r="R1344" i="22"/>
  <c r="F1350" i="22"/>
  <c r="J1354" i="22"/>
  <c r="F1358" i="22"/>
  <c r="H1348" i="22"/>
  <c r="J1346"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M771" i="22"/>
  <c r="H767" i="22"/>
  <c r="N767" i="22"/>
  <c r="P766" i="22"/>
  <c r="H759" i="22"/>
  <c r="P763"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P740" i="22"/>
  <c r="I738" i="22"/>
  <c r="L734" i="22"/>
  <c r="M732" i="22"/>
  <c r="N730" i="22"/>
  <c r="L735"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8" i="22"/>
  <c r="P1057" i="22"/>
  <c r="H1057" i="22"/>
  <c r="M1056" i="22"/>
  <c r="R1055" i="22"/>
  <c r="J1055" i="22"/>
  <c r="O1054" i="22"/>
  <c r="G1054" i="22"/>
  <c r="L1053" i="22"/>
  <c r="Q1052" i="22"/>
  <c r="I1052" i="22"/>
  <c r="N1051" i="22"/>
  <c r="F1051" i="22"/>
  <c r="K1050" i="22"/>
  <c r="P1049" i="22"/>
  <c r="H1049" i="22"/>
  <c r="M1048" i="22"/>
  <c r="R1047" i="22"/>
  <c r="J1047" i="22"/>
  <c r="O1046" i="22"/>
  <c r="G1046" i="22"/>
  <c r="L1045" i="22"/>
  <c r="Q1044" i="22"/>
  <c r="I1044" i="22"/>
  <c r="R1058" i="22"/>
  <c r="J1058" i="22"/>
  <c r="O1057" i="22"/>
  <c r="G1057" i="22"/>
  <c r="L1056" i="22"/>
  <c r="Q1055" i="22"/>
  <c r="I1055" i="22"/>
  <c r="N1054" i="22"/>
  <c r="F1054" i="22"/>
  <c r="K1053" i="22"/>
  <c r="P1052" i="22"/>
  <c r="H1052" i="22"/>
  <c r="M1051" i="22"/>
  <c r="R1050" i="22"/>
  <c r="J1050" i="22"/>
  <c r="O1049" i="22"/>
  <c r="G1049" i="22"/>
  <c r="L1048" i="22"/>
  <c r="Q1047" i="22"/>
  <c r="I1047" i="22"/>
  <c r="N1046" i="22"/>
  <c r="F1046" i="22"/>
  <c r="K1045" i="22"/>
  <c r="P1044" i="22"/>
  <c r="H1044" i="22"/>
  <c r="Q1058" i="22"/>
  <c r="I1058" i="22"/>
  <c r="N1057" i="22"/>
  <c r="F1057" i="22"/>
  <c r="K1056" i="22"/>
  <c r="P1055" i="22"/>
  <c r="H1055" i="22"/>
  <c r="M1054" i="22"/>
  <c r="R1053" i="22"/>
  <c r="J1053" i="22"/>
  <c r="O1052" i="22"/>
  <c r="G1052" i="22"/>
  <c r="L1051" i="22"/>
  <c r="Q1050" i="22"/>
  <c r="I1050" i="22"/>
  <c r="N1049" i="22"/>
  <c r="F1049" i="22"/>
  <c r="K1048" i="22"/>
  <c r="P1047" i="22"/>
  <c r="H1047" i="22"/>
  <c r="M1046" i="22"/>
  <c r="R1045" i="22"/>
  <c r="J1045" i="22"/>
  <c r="O1044" i="22"/>
  <c r="G1044" i="22"/>
  <c r="P1058" i="22"/>
  <c r="H1058" i="22"/>
  <c r="M1057" i="22"/>
  <c r="R1056" i="22"/>
  <c r="J1056" i="22"/>
  <c r="O1055" i="22"/>
  <c r="G1055" i="22"/>
  <c r="L1054" i="22"/>
  <c r="Q1053" i="22"/>
  <c r="I1053" i="22"/>
  <c r="N1052" i="22"/>
  <c r="F1052" i="22"/>
  <c r="K1051" i="22"/>
  <c r="P1050" i="22"/>
  <c r="H1050" i="22"/>
  <c r="M1049" i="22"/>
  <c r="R1048" i="22"/>
  <c r="J1048" i="22"/>
  <c r="O1047" i="22"/>
  <c r="G1047" i="22"/>
  <c r="L1046" i="22"/>
  <c r="Q1045" i="22"/>
  <c r="I1045" i="22"/>
  <c r="N1044" i="22"/>
  <c r="F1044" i="22"/>
  <c r="O1058" i="22"/>
  <c r="G1058" i="22"/>
  <c r="L1057" i="22"/>
  <c r="Q1056" i="22"/>
  <c r="I1056" i="22"/>
  <c r="N1055" i="22"/>
  <c r="F1055" i="22"/>
  <c r="K1054" i="22"/>
  <c r="P1053" i="22"/>
  <c r="H1053" i="22"/>
  <c r="M1052" i="22"/>
  <c r="R1051" i="22"/>
  <c r="J1051" i="22"/>
  <c r="O1050" i="22"/>
  <c r="G1050" i="22"/>
  <c r="L1049" i="22"/>
  <c r="Q1048" i="22"/>
  <c r="I1048" i="22"/>
  <c r="N1047" i="22"/>
  <c r="F1047" i="22"/>
  <c r="K1046" i="22"/>
  <c r="P1045" i="22"/>
  <c r="H1045" i="22"/>
  <c r="M1044" i="22"/>
  <c r="N1058" i="22"/>
  <c r="F1058" i="22"/>
  <c r="K1057" i="22"/>
  <c r="P1056" i="22"/>
  <c r="H1056" i="22"/>
  <c r="M1055" i="22"/>
  <c r="R1054" i="22"/>
  <c r="J1054" i="22"/>
  <c r="O1053" i="22"/>
  <c r="G1053" i="22"/>
  <c r="L1052" i="22"/>
  <c r="Q1051" i="22"/>
  <c r="I1051" i="22"/>
  <c r="N1050" i="22"/>
  <c r="F1050" i="22"/>
  <c r="K1049" i="22"/>
  <c r="P1048" i="22"/>
  <c r="H1048" i="22"/>
  <c r="M1047" i="22"/>
  <c r="R1046" i="22"/>
  <c r="J1046" i="22"/>
  <c r="O1045" i="22"/>
  <c r="G1045" i="22"/>
  <c r="L1044" i="22"/>
  <c r="M1058" i="22"/>
  <c r="R1057" i="22"/>
  <c r="J1057" i="22"/>
  <c r="O1056" i="22"/>
  <c r="G1056" i="22"/>
  <c r="L1055" i="22"/>
  <c r="Q1054" i="22"/>
  <c r="I1054" i="22"/>
  <c r="N1053" i="22"/>
  <c r="F1053" i="22"/>
  <c r="K1052" i="22"/>
  <c r="P1051" i="22"/>
  <c r="H1051" i="22"/>
  <c r="M1050" i="22"/>
  <c r="R1049" i="22"/>
  <c r="J1049" i="22"/>
  <c r="O1048" i="22"/>
  <c r="G1048" i="22"/>
  <c r="L1047" i="22"/>
  <c r="Q1046" i="22"/>
  <c r="I1046" i="22"/>
  <c r="N1045" i="22"/>
  <c r="F1045" i="22"/>
  <c r="K1044" i="22"/>
  <c r="L1058" i="22"/>
  <c r="Q1057" i="22"/>
  <c r="I1057" i="22"/>
  <c r="N1056" i="22"/>
  <c r="F1056" i="22"/>
  <c r="K1055" i="22"/>
  <c r="P1054" i="22"/>
  <c r="H1054" i="22"/>
  <c r="M1053" i="22"/>
  <c r="R1052" i="22"/>
  <c r="J1052" i="22"/>
  <c r="O1051" i="22"/>
  <c r="G1051" i="22"/>
  <c r="L1050" i="22"/>
  <c r="Q1049" i="22"/>
  <c r="I1049" i="22"/>
  <c r="N1048" i="22"/>
  <c r="F1048" i="22"/>
  <c r="K1047" i="22"/>
  <c r="P1046" i="22"/>
  <c r="H1046" i="22"/>
  <c r="M1045" i="22"/>
  <c r="R1044" i="22"/>
  <c r="J1044" i="22"/>
  <c r="N1043" i="22"/>
  <c r="F1043" i="22"/>
  <c r="K1042" i="22"/>
  <c r="P1041" i="22"/>
  <c r="H1041" i="22"/>
  <c r="M1040" i="22"/>
  <c r="R1039" i="22"/>
  <c r="J1039" i="22"/>
  <c r="O1038" i="22"/>
  <c r="G1038" i="22"/>
  <c r="L1037" i="22"/>
  <c r="Q1036" i="22"/>
  <c r="I1036" i="22"/>
  <c r="N1035" i="22"/>
  <c r="F1035" i="22"/>
  <c r="K1034" i="22"/>
  <c r="P1033" i="22"/>
  <c r="H1033" i="22"/>
  <c r="M1032" i="22"/>
  <c r="R1031" i="22"/>
  <c r="J1031" i="22"/>
  <c r="O1030" i="22"/>
  <c r="G1030" i="22"/>
  <c r="L1029" i="22"/>
  <c r="M1043" i="22"/>
  <c r="R1042" i="22"/>
  <c r="J1042" i="22"/>
  <c r="O1041" i="22"/>
  <c r="G1041" i="22"/>
  <c r="L1040" i="22"/>
  <c r="Q1039" i="22"/>
  <c r="I1039" i="22"/>
  <c r="N1038" i="22"/>
  <c r="F1038" i="22"/>
  <c r="K1037" i="22"/>
  <c r="P1036" i="22"/>
  <c r="H1036" i="22"/>
  <c r="M1035" i="22"/>
  <c r="R1034" i="22"/>
  <c r="J1034" i="22"/>
  <c r="O1033" i="22"/>
  <c r="G1033" i="22"/>
  <c r="L1032" i="22"/>
  <c r="Q1031" i="22"/>
  <c r="I1031" i="22"/>
  <c r="N1030" i="22"/>
  <c r="F1030" i="22"/>
  <c r="K1029" i="22"/>
  <c r="L1043" i="22"/>
  <c r="Q1042" i="22"/>
  <c r="I1042" i="22"/>
  <c r="N1041" i="22"/>
  <c r="F1041" i="22"/>
  <c r="K1040" i="22"/>
  <c r="P1039" i="22"/>
  <c r="H1039" i="22"/>
  <c r="M1038" i="22"/>
  <c r="R1037" i="22"/>
  <c r="J1037" i="22"/>
  <c r="O1036" i="22"/>
  <c r="G1036" i="22"/>
  <c r="L1035" i="22"/>
  <c r="Q1034" i="22"/>
  <c r="I1034" i="22"/>
  <c r="N1033" i="22"/>
  <c r="F1033" i="22"/>
  <c r="K1032" i="22"/>
  <c r="P1031" i="22"/>
  <c r="H1031" i="22"/>
  <c r="M1030" i="22"/>
  <c r="R1029" i="22"/>
  <c r="J1029" i="22"/>
  <c r="K1043" i="22"/>
  <c r="P1042" i="22"/>
  <c r="H1042" i="22"/>
  <c r="M1041" i="22"/>
  <c r="R1040" i="22"/>
  <c r="J1040" i="22"/>
  <c r="O1039" i="22"/>
  <c r="G1039" i="22"/>
  <c r="L1038" i="22"/>
  <c r="Q1037" i="22"/>
  <c r="I1037" i="22"/>
  <c r="N1036" i="22"/>
  <c r="F1036" i="22"/>
  <c r="K1035" i="22"/>
  <c r="P1034" i="22"/>
  <c r="H1034" i="22"/>
  <c r="M1033" i="22"/>
  <c r="R1032" i="22"/>
  <c r="J1032" i="22"/>
  <c r="O1031" i="22"/>
  <c r="G1031" i="22"/>
  <c r="L1030" i="22"/>
  <c r="Q1029" i="22"/>
  <c r="I1029" i="22"/>
  <c r="R1043" i="22"/>
  <c r="J1043" i="22"/>
  <c r="O1042" i="22"/>
  <c r="G1042" i="22"/>
  <c r="L1041" i="22"/>
  <c r="Q1040" i="22"/>
  <c r="I1040" i="22"/>
  <c r="N1039" i="22"/>
  <c r="F1039" i="22"/>
  <c r="K1038" i="22"/>
  <c r="P1037" i="22"/>
  <c r="H1037" i="22"/>
  <c r="M1036" i="22"/>
  <c r="R1035" i="22"/>
  <c r="J1035" i="22"/>
  <c r="O1034" i="22"/>
  <c r="G1034" i="22"/>
  <c r="L1033" i="22"/>
  <c r="Q1032" i="22"/>
  <c r="I1032" i="22"/>
  <c r="N1031" i="22"/>
  <c r="F1031" i="22"/>
  <c r="K1030" i="22"/>
  <c r="P1029" i="22"/>
  <c r="H1029" i="22"/>
  <c r="Q1043" i="22"/>
  <c r="I1043" i="22"/>
  <c r="N1042" i="22"/>
  <c r="F1042" i="22"/>
  <c r="K1041" i="22"/>
  <c r="P1040" i="22"/>
  <c r="H1040" i="22"/>
  <c r="M1039" i="22"/>
  <c r="R1038" i="22"/>
  <c r="J1038" i="22"/>
  <c r="O1037" i="22"/>
  <c r="G1037" i="22"/>
  <c r="L1036" i="22"/>
  <c r="Q1035" i="22"/>
  <c r="I1035" i="22"/>
  <c r="N1034" i="22"/>
  <c r="F1034" i="22"/>
  <c r="K1033" i="22"/>
  <c r="P1032" i="22"/>
  <c r="H1032" i="22"/>
  <c r="M1031" i="22"/>
  <c r="R1030" i="22"/>
  <c r="J1030" i="22"/>
  <c r="O1029" i="22"/>
  <c r="G1029" i="22"/>
  <c r="P1043" i="22"/>
  <c r="H1043" i="22"/>
  <c r="M1042" i="22"/>
  <c r="R1041" i="22"/>
  <c r="J1041" i="22"/>
  <c r="O1040" i="22"/>
  <c r="G1040" i="22"/>
  <c r="L1039" i="22"/>
  <c r="Q1038" i="22"/>
  <c r="I1038" i="22"/>
  <c r="N1037" i="22"/>
  <c r="F1037" i="22"/>
  <c r="K1036" i="22"/>
  <c r="P1035" i="22"/>
  <c r="H1035" i="22"/>
  <c r="M1034" i="22"/>
  <c r="R1033" i="22"/>
  <c r="J1033" i="22"/>
  <c r="O1032" i="22"/>
  <c r="G1032" i="22"/>
  <c r="L1031" i="22"/>
  <c r="Q1030" i="22"/>
  <c r="I1030" i="22"/>
  <c r="N1029" i="22"/>
  <c r="F1029" i="22"/>
  <c r="O1043" i="22"/>
  <c r="G1043" i="22"/>
  <c r="L1042" i="22"/>
  <c r="Q1041" i="22"/>
  <c r="I1041" i="22"/>
  <c r="N1040" i="22"/>
  <c r="F1040" i="22"/>
  <c r="K1039" i="22"/>
  <c r="P1038" i="22"/>
  <c r="H1038" i="22"/>
  <c r="M1037" i="22"/>
  <c r="R1036" i="22"/>
  <c r="J1036" i="22"/>
  <c r="O1035" i="22"/>
  <c r="G1035" i="22"/>
  <c r="L1034" i="22"/>
  <c r="Q1033" i="22"/>
  <c r="I1033" i="22"/>
  <c r="N1032" i="22"/>
  <c r="F1032" i="22"/>
  <c r="K1031" i="22"/>
  <c r="P1030" i="22"/>
  <c r="H1030" i="22"/>
  <c r="M1029"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L1428" i="22"/>
  <c r="R1433" i="22"/>
  <c r="G1424" i="22"/>
  <c r="M1429" i="22"/>
  <c r="O1419" i="22"/>
  <c r="F1427" i="22"/>
  <c r="G1422" i="22"/>
  <c r="L1432" i="22"/>
  <c r="M1427" i="22"/>
  <c r="N1422" i="22"/>
  <c r="J1432" i="22"/>
  <c r="K1427" i="22"/>
  <c r="L1422" i="22"/>
  <c r="I1432" i="22"/>
  <c r="J1427" i="22"/>
  <c r="K1422" i="22"/>
  <c r="M1422" i="22"/>
  <c r="N1425" i="22"/>
  <c r="F1433" i="22"/>
  <c r="P833" i="22"/>
  <c r="H833" i="22"/>
  <c r="M832" i="22"/>
  <c r="R831" i="22"/>
  <c r="J831" i="22"/>
  <c r="O830" i="22"/>
  <c r="G830" i="22"/>
  <c r="L829" i="22"/>
  <c r="Q828" i="22"/>
  <c r="I828" i="22"/>
  <c r="N827" i="22"/>
  <c r="F827" i="22"/>
  <c r="K826" i="22"/>
  <c r="P825" i="22"/>
  <c r="H825" i="22"/>
  <c r="M824" i="22"/>
  <c r="R823" i="22"/>
  <c r="J823" i="22"/>
  <c r="O822" i="22"/>
  <c r="G822" i="22"/>
  <c r="L821" i="22"/>
  <c r="Q820" i="22"/>
  <c r="I820" i="22"/>
  <c r="N819" i="22"/>
  <c r="F819" i="22"/>
  <c r="O833" i="22"/>
  <c r="G833" i="22"/>
  <c r="L832" i="22"/>
  <c r="Q831" i="22"/>
  <c r="I831" i="22"/>
  <c r="N830" i="22"/>
  <c r="F830" i="22"/>
  <c r="K829" i="22"/>
  <c r="P828" i="22"/>
  <c r="H828" i="22"/>
  <c r="M827" i="22"/>
  <c r="R826" i="22"/>
  <c r="J826" i="22"/>
  <c r="O825" i="22"/>
  <c r="G825" i="22"/>
  <c r="L824" i="22"/>
  <c r="Q823" i="22"/>
  <c r="I823" i="22"/>
  <c r="N822" i="22"/>
  <c r="F822" i="22"/>
  <c r="K821" i="22"/>
  <c r="P820" i="22"/>
  <c r="H820" i="22"/>
  <c r="M819" i="22"/>
  <c r="N833" i="22"/>
  <c r="F833" i="22"/>
  <c r="K832" i="22"/>
  <c r="P831" i="22"/>
  <c r="H831" i="22"/>
  <c r="M830" i="22"/>
  <c r="R829" i="22"/>
  <c r="J829" i="22"/>
  <c r="O828" i="22"/>
  <c r="G828" i="22"/>
  <c r="L827" i="22"/>
  <c r="Q826" i="22"/>
  <c r="I826" i="22"/>
  <c r="N825" i="22"/>
  <c r="F825" i="22"/>
  <c r="K824" i="22"/>
  <c r="P823" i="22"/>
  <c r="H823" i="22"/>
  <c r="M822" i="22"/>
  <c r="R821" i="22"/>
  <c r="J821" i="22"/>
  <c r="O820" i="22"/>
  <c r="G820" i="22"/>
  <c r="L819" i="22"/>
  <c r="M833" i="22"/>
  <c r="R832" i="22"/>
  <c r="J832" i="22"/>
  <c r="O831" i="22"/>
  <c r="G831" i="22"/>
  <c r="L830" i="22"/>
  <c r="Q829" i="22"/>
  <c r="I829" i="22"/>
  <c r="N828" i="22"/>
  <c r="F828" i="22"/>
  <c r="K827" i="22"/>
  <c r="P826" i="22"/>
  <c r="H826" i="22"/>
  <c r="M825" i="22"/>
  <c r="R824" i="22"/>
  <c r="J824" i="22"/>
  <c r="O823" i="22"/>
  <c r="G823" i="22"/>
  <c r="L822" i="22"/>
  <c r="Q821" i="22"/>
  <c r="I821" i="22"/>
  <c r="N820" i="22"/>
  <c r="F820" i="22"/>
  <c r="K819" i="22"/>
  <c r="L833" i="22"/>
  <c r="Q832" i="22"/>
  <c r="I832" i="22"/>
  <c r="N831" i="22"/>
  <c r="F831" i="22"/>
  <c r="K830" i="22"/>
  <c r="P829" i="22"/>
  <c r="H829" i="22"/>
  <c r="M828" i="22"/>
  <c r="R827" i="22"/>
  <c r="J827" i="22"/>
  <c r="O826" i="22"/>
  <c r="G826" i="22"/>
  <c r="L825" i="22"/>
  <c r="Q824" i="22"/>
  <c r="I824" i="22"/>
  <c r="N823" i="22"/>
  <c r="F823" i="22"/>
  <c r="K822" i="22"/>
  <c r="P821" i="22"/>
  <c r="H821" i="22"/>
  <c r="M820" i="22"/>
  <c r="R819" i="22"/>
  <c r="J819" i="22"/>
  <c r="R833" i="22"/>
  <c r="J833" i="22"/>
  <c r="O832" i="22"/>
  <c r="G832" i="22"/>
  <c r="L831" i="22"/>
  <c r="Q830" i="22"/>
  <c r="I830" i="22"/>
  <c r="N829" i="22"/>
  <c r="F829" i="22"/>
  <c r="K828" i="22"/>
  <c r="P827" i="22"/>
  <c r="H827" i="22"/>
  <c r="M826" i="22"/>
  <c r="R825" i="22"/>
  <c r="J825" i="22"/>
  <c r="O824" i="22"/>
  <c r="G824" i="22"/>
  <c r="L823" i="22"/>
  <c r="Q822" i="22"/>
  <c r="I822" i="22"/>
  <c r="N821" i="22"/>
  <c r="F821" i="22"/>
  <c r="K820" i="22"/>
  <c r="P819" i="22"/>
  <c r="H819" i="22"/>
  <c r="Q833" i="22"/>
  <c r="I833" i="22"/>
  <c r="N832" i="22"/>
  <c r="F832" i="22"/>
  <c r="K831" i="22"/>
  <c r="P830" i="22"/>
  <c r="H830" i="22"/>
  <c r="M829" i="22"/>
  <c r="R828" i="22"/>
  <c r="J828" i="22"/>
  <c r="O827" i="22"/>
  <c r="G827" i="22"/>
  <c r="L826" i="22"/>
  <c r="Q825" i="22"/>
  <c r="I825" i="22"/>
  <c r="N824" i="22"/>
  <c r="F824" i="22"/>
  <c r="K823" i="22"/>
  <c r="P822" i="22"/>
  <c r="H822" i="22"/>
  <c r="M821" i="22"/>
  <c r="R820" i="22"/>
  <c r="J820" i="22"/>
  <c r="O819" i="22"/>
  <c r="G819" i="22"/>
  <c r="K833" i="22"/>
  <c r="L828" i="22"/>
  <c r="M823" i="22"/>
  <c r="P832" i="22"/>
  <c r="Q827" i="22"/>
  <c r="R822" i="22"/>
  <c r="H832" i="22"/>
  <c r="I827" i="22"/>
  <c r="J822" i="22"/>
  <c r="K825" i="22"/>
  <c r="M831" i="22"/>
  <c r="N826" i="22"/>
  <c r="O821" i="22"/>
  <c r="J830" i="22"/>
  <c r="R830" i="22"/>
  <c r="F826" i="22"/>
  <c r="G821" i="22"/>
  <c r="L820" i="22"/>
  <c r="O829" i="22"/>
  <c r="P824" i="22"/>
  <c r="Q819" i="22"/>
  <c r="G829" i="22"/>
  <c r="H824" i="22"/>
  <c r="I81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M908" i="22"/>
  <c r="R907" i="22"/>
  <c r="J907" i="22"/>
  <c r="O906" i="22"/>
  <c r="G906" i="22"/>
  <c r="L905" i="22"/>
  <c r="Q904" i="22"/>
  <c r="I904" i="22"/>
  <c r="N903" i="22"/>
  <c r="F903" i="22"/>
  <c r="K902" i="22"/>
  <c r="P901" i="22"/>
  <c r="H901" i="22"/>
  <c r="M900" i="22"/>
  <c r="R899" i="22"/>
  <c r="J899" i="22"/>
  <c r="O898" i="22"/>
  <c r="G898" i="22"/>
  <c r="L897" i="22"/>
  <c r="Q896" i="22"/>
  <c r="I896" i="22"/>
  <c r="N895" i="22"/>
  <c r="F895" i="22"/>
  <c r="K894" i="22"/>
  <c r="L908" i="22"/>
  <c r="Q907" i="22"/>
  <c r="I907" i="22"/>
  <c r="N906" i="22"/>
  <c r="F906" i="22"/>
  <c r="K905" i="22"/>
  <c r="P904" i="22"/>
  <c r="H904" i="22"/>
  <c r="M903" i="22"/>
  <c r="R902" i="22"/>
  <c r="J902" i="22"/>
  <c r="O901" i="22"/>
  <c r="G901" i="22"/>
  <c r="L900" i="22"/>
  <c r="Q899" i="22"/>
  <c r="I899" i="22"/>
  <c r="N898" i="22"/>
  <c r="F898" i="22"/>
  <c r="K897" i="22"/>
  <c r="P896" i="22"/>
  <c r="H896" i="22"/>
  <c r="M895" i="22"/>
  <c r="R894" i="22"/>
  <c r="J894" i="22"/>
  <c r="K908" i="22"/>
  <c r="P907" i="22"/>
  <c r="H907" i="22"/>
  <c r="M906" i="22"/>
  <c r="R905" i="22"/>
  <c r="J905" i="22"/>
  <c r="O904" i="22"/>
  <c r="G904" i="22"/>
  <c r="L903" i="22"/>
  <c r="Q902" i="22"/>
  <c r="I902" i="22"/>
  <c r="N901" i="22"/>
  <c r="F901" i="22"/>
  <c r="K900" i="22"/>
  <c r="P899" i="22"/>
  <c r="H899" i="22"/>
  <c r="M898" i="22"/>
  <c r="R897" i="22"/>
  <c r="J897" i="22"/>
  <c r="O896" i="22"/>
  <c r="G896" i="22"/>
  <c r="L895" i="22"/>
  <c r="Q894" i="22"/>
  <c r="I894" i="22"/>
  <c r="R908" i="22"/>
  <c r="J908" i="22"/>
  <c r="O907" i="22"/>
  <c r="G907" i="22"/>
  <c r="L906" i="22"/>
  <c r="Q905" i="22"/>
  <c r="I905" i="22"/>
  <c r="N904" i="22"/>
  <c r="F904" i="22"/>
  <c r="K903" i="22"/>
  <c r="P902" i="22"/>
  <c r="H902" i="22"/>
  <c r="M901" i="22"/>
  <c r="R900" i="22"/>
  <c r="J900" i="22"/>
  <c r="O899" i="22"/>
  <c r="G899" i="22"/>
  <c r="L898" i="22"/>
  <c r="Q897" i="22"/>
  <c r="I897" i="22"/>
  <c r="N896" i="22"/>
  <c r="F896" i="22"/>
  <c r="K895" i="22"/>
  <c r="P894" i="22"/>
  <c r="H894" i="22"/>
  <c r="Q908" i="22"/>
  <c r="I908" i="22"/>
  <c r="N907" i="22"/>
  <c r="F907" i="22"/>
  <c r="K906" i="22"/>
  <c r="P905" i="22"/>
  <c r="H905" i="22"/>
  <c r="M904" i="22"/>
  <c r="R903" i="22"/>
  <c r="J903" i="22"/>
  <c r="O902" i="22"/>
  <c r="G902" i="22"/>
  <c r="L901" i="22"/>
  <c r="Q900" i="22"/>
  <c r="I900" i="22"/>
  <c r="N899" i="22"/>
  <c r="F899" i="22"/>
  <c r="K898" i="22"/>
  <c r="P897" i="22"/>
  <c r="H897" i="22"/>
  <c r="M896" i="22"/>
  <c r="R895" i="22"/>
  <c r="J895" i="22"/>
  <c r="O894" i="22"/>
  <c r="G894" i="22"/>
  <c r="P908" i="22"/>
  <c r="H908" i="22"/>
  <c r="M907" i="22"/>
  <c r="R906" i="22"/>
  <c r="J906" i="22"/>
  <c r="O905" i="22"/>
  <c r="G905" i="22"/>
  <c r="L904" i="22"/>
  <c r="Q903" i="22"/>
  <c r="I903" i="22"/>
  <c r="N902" i="22"/>
  <c r="F902" i="22"/>
  <c r="K901" i="22"/>
  <c r="P900" i="22"/>
  <c r="H900" i="22"/>
  <c r="M899" i="22"/>
  <c r="R898" i="22"/>
  <c r="J898" i="22"/>
  <c r="O897" i="22"/>
  <c r="G897" i="22"/>
  <c r="L896" i="22"/>
  <c r="Q895" i="22"/>
  <c r="I895" i="22"/>
  <c r="N894" i="22"/>
  <c r="F894" i="22"/>
  <c r="O908" i="22"/>
  <c r="G908" i="22"/>
  <c r="L907" i="22"/>
  <c r="Q906" i="22"/>
  <c r="I906" i="22"/>
  <c r="N905" i="22"/>
  <c r="F905" i="22"/>
  <c r="K904" i="22"/>
  <c r="P903" i="22"/>
  <c r="H903" i="22"/>
  <c r="M902" i="22"/>
  <c r="R901" i="22"/>
  <c r="J901" i="22"/>
  <c r="O900" i="22"/>
  <c r="G900" i="22"/>
  <c r="L899" i="22"/>
  <c r="Q898" i="22"/>
  <c r="I898" i="22"/>
  <c r="N897" i="22"/>
  <c r="F897" i="22"/>
  <c r="K896" i="22"/>
  <c r="P895" i="22"/>
  <c r="H895" i="22"/>
  <c r="M894" i="22"/>
  <c r="N908" i="22"/>
  <c r="F908" i="22"/>
  <c r="K907" i="22"/>
  <c r="P906" i="22"/>
  <c r="H906" i="22"/>
  <c r="M905" i="22"/>
  <c r="R904" i="22"/>
  <c r="J904" i="22"/>
  <c r="O903" i="22"/>
  <c r="G903" i="22"/>
  <c r="L902" i="22"/>
  <c r="Q901" i="22"/>
  <c r="I901" i="22"/>
  <c r="N900" i="22"/>
  <c r="F900" i="22"/>
  <c r="K899" i="22"/>
  <c r="P898" i="22"/>
  <c r="H898" i="22"/>
  <c r="M897" i="22"/>
  <c r="R896" i="22"/>
  <c r="J896" i="22"/>
  <c r="O895" i="22"/>
  <c r="G895" i="22"/>
  <c r="L894"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O1208" i="22"/>
  <c r="G1208" i="22"/>
  <c r="K1204" i="22"/>
  <c r="P1203" i="22"/>
  <c r="H1203" i="22"/>
  <c r="L1199" i="22"/>
  <c r="Q1198" i="22"/>
  <c r="I1198" i="22"/>
  <c r="M1194" i="22"/>
  <c r="N1208" i="22"/>
  <c r="F1208" i="22"/>
  <c r="J1204" i="22"/>
  <c r="O1203" i="22"/>
  <c r="G1203" i="22"/>
  <c r="K1199" i="22"/>
  <c r="P1198" i="22"/>
  <c r="H1198" i="22"/>
  <c r="L1194" i="22"/>
  <c r="M1208" i="22"/>
  <c r="R1207" i="22"/>
  <c r="I1204" i="22"/>
  <c r="N1203" i="22"/>
  <c r="F1203" i="22"/>
  <c r="J1199" i="22"/>
  <c r="O1198" i="22"/>
  <c r="G1198" i="22"/>
  <c r="K1194" i="22"/>
  <c r="L1208" i="22"/>
  <c r="Q1207" i="22"/>
  <c r="H1204" i="22"/>
  <c r="M1203" i="22"/>
  <c r="R1202" i="22"/>
  <c r="I1199" i="22"/>
  <c r="N1198" i="22"/>
  <c r="F1198" i="22"/>
  <c r="J1194" i="22"/>
  <c r="K1208" i="22"/>
  <c r="P1207" i="22"/>
  <c r="G1204" i="22"/>
  <c r="L1203" i="22"/>
  <c r="Q1202" i="22"/>
  <c r="F1201" i="22"/>
  <c r="H1199" i="22"/>
  <c r="M1198" i="22"/>
  <c r="R1197" i="22"/>
  <c r="G1196" i="22"/>
  <c r="I1194" i="22"/>
  <c r="R1208" i="22"/>
  <c r="J1208" i="22"/>
  <c r="L1206" i="22"/>
  <c r="N1204" i="22"/>
  <c r="F1204" i="22"/>
  <c r="K1203" i="22"/>
  <c r="M1201" i="22"/>
  <c r="J1200" i="22"/>
  <c r="O1199" i="22"/>
  <c r="G1199" i="22"/>
  <c r="L1198" i="22"/>
  <c r="N1196" i="22"/>
  <c r="K1195" i="22"/>
  <c r="P1194" i="22"/>
  <c r="H1194" i="22"/>
  <c r="Q1208" i="22"/>
  <c r="F1207" i="22"/>
  <c r="P1205" i="22"/>
  <c r="H1205" i="22"/>
  <c r="M1204" i="22"/>
  <c r="R1203" i="22"/>
  <c r="G1202" i="22"/>
  <c r="Q1200" i="22"/>
  <c r="I1200" i="22"/>
  <c r="N1199" i="22"/>
  <c r="F1199" i="22"/>
  <c r="H1197" i="22"/>
  <c r="R1195" i="22"/>
  <c r="J1195" i="22"/>
  <c r="O1194" i="22"/>
  <c r="G1194" i="22"/>
  <c r="M1207" i="22"/>
  <c r="J1206" i="22"/>
  <c r="O1205" i="22"/>
  <c r="G1205" i="22"/>
  <c r="L1204" i="22"/>
  <c r="N1202" i="22"/>
  <c r="K1201" i="22"/>
  <c r="P1200" i="22"/>
  <c r="H1200" i="22"/>
  <c r="M1199" i="22"/>
  <c r="O1197" i="22"/>
  <c r="L1196" i="22"/>
  <c r="Q1195" i="22"/>
  <c r="I1195"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F1343" i="22"/>
  <c r="P1341" i="22"/>
  <c r="M1340" i="22"/>
  <c r="R1339" i="22"/>
  <c r="J1339" i="22"/>
  <c r="O1338" i="22"/>
  <c r="G1338" i="22"/>
  <c r="Q1336" i="22"/>
  <c r="N1335" i="22"/>
  <c r="F1335" i="22"/>
  <c r="K1334" i="22"/>
  <c r="P1333" i="22"/>
  <c r="H1333" i="22"/>
  <c r="R1331" i="22"/>
  <c r="O1330" i="22"/>
  <c r="G1330" i="22"/>
  <c r="L1329" i="22"/>
  <c r="M1343" i="22"/>
  <c r="R1342" i="22"/>
  <c r="O1341" i="22"/>
  <c r="L1340" i="22"/>
  <c r="Q1339" i="22"/>
  <c r="I1339" i="22"/>
  <c r="N1338" i="22"/>
  <c r="F1338" i="22"/>
  <c r="P1336" i="22"/>
  <c r="M1335" i="22"/>
  <c r="R1334" i="22"/>
  <c r="J1334" i="22"/>
  <c r="O1333" i="22"/>
  <c r="G1333" i="22"/>
  <c r="Q1331" i="22"/>
  <c r="N1330" i="22"/>
  <c r="F1330" i="22"/>
  <c r="K1329" i="22"/>
  <c r="L1343" i="22"/>
  <c r="Q1342" i="22"/>
  <c r="N1341" i="22"/>
  <c r="K1340" i="22"/>
  <c r="P1339" i="22"/>
  <c r="H1339" i="22"/>
  <c r="M1338" i="22"/>
  <c r="R1337" i="22"/>
  <c r="O1336" i="22"/>
  <c r="L1335" i="22"/>
  <c r="Q1334" i="22"/>
  <c r="I1334" i="22"/>
  <c r="N1333" i="22"/>
  <c r="F1333" i="22"/>
  <c r="P1331" i="22"/>
  <c r="M1330" i="22"/>
  <c r="R1329" i="22"/>
  <c r="J1329" i="22"/>
  <c r="K1343" i="22"/>
  <c r="P1342" i="22"/>
  <c r="M1341" i="22"/>
  <c r="J1340" i="22"/>
  <c r="O1339" i="22"/>
  <c r="G1339" i="22"/>
  <c r="L1338" i="22"/>
  <c r="Q1337" i="22"/>
  <c r="N1336" i="22"/>
  <c r="K1335" i="22"/>
  <c r="P1334" i="22"/>
  <c r="H1334" i="22"/>
  <c r="M1333" i="22"/>
  <c r="R1332" i="22"/>
  <c r="O1331" i="22"/>
  <c r="L1330" i="22"/>
  <c r="Q1329" i="22"/>
  <c r="I1329" i="22"/>
  <c r="R1343" i="22"/>
  <c r="J1343" i="22"/>
  <c r="G1342" i="22"/>
  <c r="Q1340" i="22"/>
  <c r="I1340" i="22"/>
  <c r="N1339" i="22"/>
  <c r="F1339" i="22"/>
  <c r="K1338" i="22"/>
  <c r="H1337" i="22"/>
  <c r="R1335" i="22"/>
  <c r="J1335" i="22"/>
  <c r="O1334" i="22"/>
  <c r="G1334" i="22"/>
  <c r="L1333" i="22"/>
  <c r="I1332" i="22"/>
  <c r="F1331" i="22"/>
  <c r="K1330" i="22"/>
  <c r="P1329" i="22"/>
  <c r="H1329" i="22"/>
  <c r="P1343" i="22"/>
  <c r="M1342" i="22"/>
  <c r="J1341" i="22"/>
  <c r="O1340" i="22"/>
  <c r="G1340" i="22"/>
  <c r="L1339" i="22"/>
  <c r="Q1338" i="22"/>
  <c r="I1338" i="22"/>
  <c r="N1337" i="22"/>
  <c r="K1336" i="22"/>
  <c r="P1335" i="22"/>
  <c r="H1335" i="22"/>
  <c r="M1334" i="22"/>
  <c r="R1333" i="22"/>
  <c r="J1333" i="22"/>
  <c r="O1332" i="22"/>
  <c r="L1331" i="22"/>
  <c r="Q1330" i="22"/>
  <c r="I1330" i="22"/>
  <c r="N1329" i="22"/>
  <c r="F1329" i="22"/>
  <c r="O1343" i="22"/>
  <c r="G1343" i="22"/>
  <c r="Q1341" i="22"/>
  <c r="I1341" i="22"/>
  <c r="N1340" i="22"/>
  <c r="F1340" i="22"/>
  <c r="K1339" i="22"/>
  <c r="P1338" i="22"/>
  <c r="H1338" i="22"/>
  <c r="R1336" i="22"/>
  <c r="J1336" i="22"/>
  <c r="O1335" i="22"/>
  <c r="G1335" i="22"/>
  <c r="L1334" i="22"/>
  <c r="Q1333" i="22"/>
  <c r="I1333" i="22"/>
  <c r="N1332" i="22"/>
  <c r="F1332" i="22"/>
  <c r="K1331" i="22"/>
  <c r="P1330" i="22"/>
  <c r="H1330" i="22"/>
  <c r="M1329" i="22"/>
  <c r="P1340" i="22"/>
  <c r="Q1335" i="22"/>
  <c r="R1330" i="22"/>
  <c r="H1340" i="22"/>
  <c r="I1335" i="22"/>
  <c r="J1330" i="22"/>
  <c r="M1339" i="22"/>
  <c r="N1334" i="22"/>
  <c r="O1329" i="22"/>
  <c r="Q1343" i="22"/>
  <c r="R1338" i="22"/>
  <c r="F1334" i="22"/>
  <c r="G1329" i="22"/>
  <c r="I1343" i="22"/>
  <c r="J1338" i="22"/>
  <c r="K1333" i="22"/>
  <c r="F1342" i="22"/>
  <c r="G1337" i="22"/>
  <c r="H1332" i="22"/>
  <c r="K1341" i="22"/>
  <c r="L1336" i="22"/>
  <c r="M1331" i="22"/>
  <c r="N1342" i="22"/>
  <c r="O1337" i="22"/>
  <c r="P1332"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P1178" i="22"/>
  <c r="H1178" i="22"/>
  <c r="M1177" i="22"/>
  <c r="R1176" i="22"/>
  <c r="J1176" i="22"/>
  <c r="O1175" i="22"/>
  <c r="G1175" i="22"/>
  <c r="L1174" i="22"/>
  <c r="Q1173" i="22"/>
  <c r="I1173" i="22"/>
  <c r="N1172" i="22"/>
  <c r="F1172" i="22"/>
  <c r="K1171" i="22"/>
  <c r="P1170" i="22"/>
  <c r="H1170" i="22"/>
  <c r="M1169" i="22"/>
  <c r="R1168" i="22"/>
  <c r="J1168" i="22"/>
  <c r="O1167" i="22"/>
  <c r="G1167" i="22"/>
  <c r="L1166" i="22"/>
  <c r="Q1165" i="22"/>
  <c r="I1165" i="22"/>
  <c r="N1164" i="22"/>
  <c r="F1164" i="22"/>
  <c r="O1178" i="22"/>
  <c r="G1178" i="22"/>
  <c r="L1177" i="22"/>
  <c r="Q1176" i="22"/>
  <c r="I1176" i="22"/>
  <c r="N1175" i="22"/>
  <c r="F1175" i="22"/>
  <c r="K1174" i="22"/>
  <c r="P1173" i="22"/>
  <c r="H1173" i="22"/>
  <c r="M1172" i="22"/>
  <c r="R1171" i="22"/>
  <c r="J1171" i="22"/>
  <c r="O1170" i="22"/>
  <c r="G1170" i="22"/>
  <c r="L1169" i="22"/>
  <c r="Q1168" i="22"/>
  <c r="I1168" i="22"/>
  <c r="N1167" i="22"/>
  <c r="F1167" i="22"/>
  <c r="K1166" i="22"/>
  <c r="P1165" i="22"/>
  <c r="H1165" i="22"/>
  <c r="M1164" i="22"/>
  <c r="N1178" i="22"/>
  <c r="F1178" i="22"/>
  <c r="K1177" i="22"/>
  <c r="P1176" i="22"/>
  <c r="H1176" i="22"/>
  <c r="M1175" i="22"/>
  <c r="R1174" i="22"/>
  <c r="J1174" i="22"/>
  <c r="O1173" i="22"/>
  <c r="G1173" i="22"/>
  <c r="L1172" i="22"/>
  <c r="Q1171" i="22"/>
  <c r="I1171" i="22"/>
  <c r="N1170" i="22"/>
  <c r="F1170" i="22"/>
  <c r="K1169" i="22"/>
  <c r="P1168" i="22"/>
  <c r="H1168" i="22"/>
  <c r="M1167" i="22"/>
  <c r="R1166" i="22"/>
  <c r="J1166" i="22"/>
  <c r="O1165" i="22"/>
  <c r="G1165" i="22"/>
  <c r="L1164" i="22"/>
  <c r="M1178" i="22"/>
  <c r="R1177"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L953" i="22"/>
  <c r="Q952" i="22"/>
  <c r="I952" i="22"/>
  <c r="N951" i="22"/>
  <c r="F951" i="22"/>
  <c r="K950" i="22"/>
  <c r="P949" i="22"/>
  <c r="H949" i="22"/>
  <c r="M948" i="22"/>
  <c r="R947" i="22"/>
  <c r="J947" i="22"/>
  <c r="O946" i="22"/>
  <c r="G946" i="22"/>
  <c r="L945" i="22"/>
  <c r="Q944" i="22"/>
  <c r="I944" i="22"/>
  <c r="N943" i="22"/>
  <c r="F943" i="22"/>
  <c r="K942" i="22"/>
  <c r="P941" i="22"/>
  <c r="H941" i="22"/>
  <c r="M940" i="22"/>
  <c r="R939" i="22"/>
  <c r="J939" i="22"/>
  <c r="K953" i="22"/>
  <c r="P952" i="22"/>
  <c r="H952" i="22"/>
  <c r="M951" i="22"/>
  <c r="R950" i="22"/>
  <c r="J950" i="22"/>
  <c r="O949" i="22"/>
  <c r="G949" i="22"/>
  <c r="L948" i="22"/>
  <c r="Q947" i="22"/>
  <c r="I947" i="22"/>
  <c r="N946" i="22"/>
  <c r="F946" i="22"/>
  <c r="K945" i="22"/>
  <c r="P944" i="22"/>
  <c r="H944" i="22"/>
  <c r="M943" i="22"/>
  <c r="R942" i="22"/>
  <c r="J942" i="22"/>
  <c r="O941" i="22"/>
  <c r="G941" i="22"/>
  <c r="L940" i="22"/>
  <c r="Q939" i="22"/>
  <c r="I939" i="22"/>
  <c r="R953" i="22"/>
  <c r="J953" i="22"/>
  <c r="O952" i="22"/>
  <c r="G952" i="22"/>
  <c r="L951" i="22"/>
  <c r="Q950" i="22"/>
  <c r="I950" i="22"/>
  <c r="N949" i="22"/>
  <c r="F949" i="22"/>
  <c r="K948" i="22"/>
  <c r="P947" i="22"/>
  <c r="H947" i="22"/>
  <c r="M946" i="22"/>
  <c r="R945" i="22"/>
  <c r="J945" i="22"/>
  <c r="O944" i="22"/>
  <c r="G944" i="22"/>
  <c r="L943" i="22"/>
  <c r="Q942" i="22"/>
  <c r="I942" i="22"/>
  <c r="N941" i="22"/>
  <c r="F941" i="22"/>
  <c r="K940" i="22"/>
  <c r="P939" i="22"/>
  <c r="H939" i="22"/>
  <c r="Q953" i="22"/>
  <c r="I953" i="22"/>
  <c r="N952" i="22"/>
  <c r="F952" i="22"/>
  <c r="K951" i="22"/>
  <c r="P950" i="22"/>
  <c r="H950" i="22"/>
  <c r="M949" i="22"/>
  <c r="R948" i="22"/>
  <c r="J948" i="22"/>
  <c r="O947" i="22"/>
  <c r="G947" i="22"/>
  <c r="L946" i="22"/>
  <c r="Q945" i="22"/>
  <c r="I945" i="22"/>
  <c r="N944" i="22"/>
  <c r="F944" i="22"/>
  <c r="K943" i="22"/>
  <c r="P942" i="22"/>
  <c r="H942" i="22"/>
  <c r="M941" i="22"/>
  <c r="R940" i="22"/>
  <c r="J940" i="22"/>
  <c r="O939" i="22"/>
  <c r="G939" i="22"/>
  <c r="P953" i="22"/>
  <c r="H953" i="22"/>
  <c r="M952" i="22"/>
  <c r="R951" i="22"/>
  <c r="J951" i="22"/>
  <c r="O950" i="22"/>
  <c r="G950" i="22"/>
  <c r="L949" i="22"/>
  <c r="Q948" i="22"/>
  <c r="I948" i="22"/>
  <c r="N947" i="22"/>
  <c r="F947" i="22"/>
  <c r="K946" i="22"/>
  <c r="P945" i="22"/>
  <c r="H945" i="22"/>
  <c r="M944" i="22"/>
  <c r="R943" i="22"/>
  <c r="J943" i="22"/>
  <c r="O942" i="22"/>
  <c r="G942" i="22"/>
  <c r="L941" i="22"/>
  <c r="Q940" i="22"/>
  <c r="I940" i="22"/>
  <c r="N939" i="22"/>
  <c r="F939" i="22"/>
  <c r="O953" i="22"/>
  <c r="G953" i="22"/>
  <c r="L952" i="22"/>
  <c r="Q951" i="22"/>
  <c r="I951" i="22"/>
  <c r="N950" i="22"/>
  <c r="F950" i="22"/>
  <c r="K949" i="22"/>
  <c r="P948" i="22"/>
  <c r="H948" i="22"/>
  <c r="M947" i="22"/>
  <c r="R946" i="22"/>
  <c r="J946" i="22"/>
  <c r="O945" i="22"/>
  <c r="G945" i="22"/>
  <c r="L944" i="22"/>
  <c r="Q943" i="22"/>
  <c r="I943" i="22"/>
  <c r="N942" i="22"/>
  <c r="F942" i="22"/>
  <c r="K941" i="22"/>
  <c r="P940" i="22"/>
  <c r="H940" i="22"/>
  <c r="M939" i="22"/>
  <c r="N953" i="22"/>
  <c r="F953" i="22"/>
  <c r="K952" i="22"/>
  <c r="P951" i="22"/>
  <c r="H951" i="22"/>
  <c r="M950" i="22"/>
  <c r="R949" i="22"/>
  <c r="J949" i="22"/>
  <c r="O948" i="22"/>
  <c r="G948" i="22"/>
  <c r="L947" i="22"/>
  <c r="Q946" i="22"/>
  <c r="I946" i="22"/>
  <c r="N945" i="22"/>
  <c r="F945" i="22"/>
  <c r="K944" i="22"/>
  <c r="P943" i="22"/>
  <c r="H943" i="22"/>
  <c r="M942" i="22"/>
  <c r="R941" i="22"/>
  <c r="J941" i="22"/>
  <c r="O940" i="22"/>
  <c r="G940" i="22"/>
  <c r="L939" i="22"/>
  <c r="M953" i="22"/>
  <c r="R952" i="22"/>
  <c r="J952" i="22"/>
  <c r="O951" i="22"/>
  <c r="G951" i="22"/>
  <c r="L950" i="22"/>
  <c r="Q949" i="22"/>
  <c r="I949" i="22"/>
  <c r="N948" i="22"/>
  <c r="F948" i="22"/>
  <c r="K947" i="22"/>
  <c r="P946" i="22"/>
  <c r="H946" i="22"/>
  <c r="M945" i="22"/>
  <c r="R944" i="22"/>
  <c r="J944" i="22"/>
  <c r="O943" i="22"/>
  <c r="G943" i="22"/>
  <c r="L942" i="22"/>
  <c r="Q941" i="22"/>
  <c r="I941" i="22"/>
  <c r="N940" i="22"/>
  <c r="F940" i="22"/>
  <c r="K939"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194" i="22" l="1"/>
  <c r="R1198" i="22"/>
  <c r="Q1203" i="22"/>
  <c r="P1208" i="22"/>
  <c r="K1198" i="22"/>
  <c r="J1203" i="22"/>
  <c r="I1208" i="22"/>
  <c r="Q1197" i="22"/>
  <c r="P1202" i="22"/>
  <c r="O1207" i="22"/>
  <c r="J1197" i="22"/>
  <c r="I1202" i="22"/>
  <c r="H1207" i="22"/>
  <c r="K1197" i="22"/>
  <c r="J1202" i="22"/>
  <c r="I1207" i="22"/>
  <c r="L1197" i="22"/>
  <c r="K1202" i="22"/>
  <c r="J1207" i="22"/>
  <c r="M1197" i="22"/>
  <c r="L1202" i="22"/>
  <c r="K1207" i="22"/>
  <c r="N1197" i="22"/>
  <c r="M1202" i="22"/>
  <c r="L1207" i="22"/>
  <c r="H1423" i="22"/>
  <c r="R1429" i="22"/>
  <c r="Q1426" i="22"/>
  <c r="H1421" i="22"/>
  <c r="G1426" i="22"/>
  <c r="F1431" i="22"/>
  <c r="I1421" i="22"/>
  <c r="H1426" i="22"/>
  <c r="G1431" i="22"/>
  <c r="K1421" i="22"/>
  <c r="J1426" i="22"/>
  <c r="I1431" i="22"/>
  <c r="Q1420" i="22"/>
  <c r="P1425" i="22"/>
  <c r="H1433" i="22"/>
  <c r="O1427" i="22"/>
  <c r="I1422" i="22"/>
  <c r="G1432" i="22"/>
  <c r="N1426" i="22"/>
  <c r="I740" i="22"/>
  <c r="P742" i="22"/>
  <c r="G736" i="22"/>
  <c r="M729" i="22"/>
  <c r="J733" i="22"/>
  <c r="Q735" i="22"/>
  <c r="G765" i="22"/>
  <c r="N762" i="22"/>
  <c r="H762" i="22"/>
  <c r="K772" i="22"/>
  <c r="N772" i="22"/>
  <c r="N766" i="22"/>
  <c r="F10" i="3"/>
  <c r="F35" i="28"/>
  <c r="G1428" i="22"/>
  <c r="O1420" i="22"/>
  <c r="P1431" i="22"/>
  <c r="P1421" i="22"/>
  <c r="O1426" i="22"/>
  <c r="N1431" i="22"/>
  <c r="Q1421" i="22"/>
  <c r="P1426" i="22"/>
  <c r="O1431" i="22"/>
  <c r="F1422" i="22"/>
  <c r="R1426" i="22"/>
  <c r="Q1431" i="22"/>
  <c r="L1421" i="22"/>
  <c r="K1426" i="22"/>
  <c r="P1433" i="22"/>
  <c r="J1428" i="22"/>
  <c r="Q1422" i="22"/>
  <c r="O1432" i="22"/>
  <c r="L741" i="22"/>
  <c r="F733" i="22"/>
  <c r="I742" i="22"/>
  <c r="P730" i="22"/>
  <c r="M734" i="22"/>
  <c r="M759" i="22"/>
  <c r="F764" i="22"/>
  <c r="N763" i="22"/>
  <c r="N773" i="22"/>
  <c r="Q773" i="22"/>
  <c r="O1429" i="22"/>
  <c r="P1424" i="22"/>
  <c r="Q1419" i="22"/>
  <c r="I1430" i="22"/>
  <c r="J1425" i="22"/>
  <c r="K1420" i="22"/>
  <c r="P1430" i="22"/>
  <c r="Q1425" i="22"/>
  <c r="R1420" i="22"/>
  <c r="J1431" i="22"/>
  <c r="G1429" i="22"/>
  <c r="H1424" i="22"/>
  <c r="I1419" i="22"/>
  <c r="N1429" i="22"/>
  <c r="O1424" i="22"/>
  <c r="P1419" i="22"/>
  <c r="H1430" i="22"/>
  <c r="I1425" i="22"/>
  <c r="J1420" i="22"/>
  <c r="O1430" i="22"/>
  <c r="P1432" i="22"/>
  <c r="Q1427" i="22"/>
  <c r="R1422" i="22"/>
  <c r="J1433" i="22"/>
  <c r="K1428" i="22"/>
  <c r="L1423" i="22"/>
  <c r="Q1433" i="22"/>
  <c r="R1428" i="22"/>
  <c r="F1424" i="22"/>
  <c r="G1419" i="22"/>
  <c r="L1429" i="22"/>
  <c r="R1430" i="22"/>
  <c r="F1426" i="22"/>
  <c r="G1421" i="22"/>
  <c r="L1431" i="22"/>
  <c r="M1426" i="22"/>
  <c r="N1421" i="22"/>
  <c r="F1432" i="22"/>
  <c r="G1427" i="22"/>
  <c r="H1422" i="22"/>
  <c r="M1432" i="22"/>
  <c r="H740" i="22"/>
  <c r="I735" i="22"/>
  <c r="J730" i="22"/>
  <c r="M742" i="22"/>
  <c r="N737" i="22"/>
  <c r="O732" i="22"/>
  <c r="O743" i="22"/>
  <c r="P738" i="22"/>
  <c r="Q733" i="22"/>
  <c r="L743" i="22"/>
  <c r="P741" i="22"/>
  <c r="Q736" i="22"/>
  <c r="R731" i="22"/>
  <c r="P731" i="22"/>
  <c r="Q739" i="22"/>
  <c r="R734" i="22"/>
  <c r="F730" i="22"/>
  <c r="H742" i="22"/>
  <c r="I737" i="22"/>
  <c r="J732" i="22"/>
  <c r="K732" i="22"/>
  <c r="N739" i="22"/>
  <c r="O734" i="22"/>
  <c r="P729" i="22"/>
  <c r="M739" i="22"/>
  <c r="N734" i="22"/>
  <c r="O729" i="22"/>
  <c r="R741" i="22"/>
  <c r="F737" i="22"/>
  <c r="G732" i="22"/>
  <c r="G743" i="22"/>
  <c r="H738" i="22"/>
  <c r="I733" i="22"/>
  <c r="N741" i="22"/>
  <c r="H741" i="22"/>
  <c r="I736" i="22"/>
  <c r="J731" i="22"/>
  <c r="J729" i="22"/>
  <c r="I739" i="22"/>
  <c r="J734" i="22"/>
  <c r="K729" i="22"/>
  <c r="M741" i="22"/>
  <c r="N736" i="22"/>
  <c r="O731" i="22"/>
  <c r="R743" i="22"/>
  <c r="F739" i="22"/>
  <c r="G734" i="22"/>
  <c r="H729" i="22"/>
  <c r="Q743" i="22"/>
  <c r="R738" i="22"/>
  <c r="F734" i="22"/>
  <c r="G729" i="22"/>
  <c r="J741" i="22"/>
  <c r="K736" i="22"/>
  <c r="L731" i="22"/>
  <c r="L742" i="22"/>
  <c r="M737" i="22"/>
  <c r="N732" i="22"/>
  <c r="R737" i="22"/>
  <c r="M740" i="22"/>
  <c r="N735" i="22"/>
  <c r="O730" i="22"/>
  <c r="M743" i="22"/>
  <c r="N738" i="22"/>
  <c r="O733" i="22"/>
  <c r="Q742" i="22"/>
  <c r="R740" i="22"/>
  <c r="F736" i="22"/>
  <c r="G731" i="22"/>
  <c r="J743" i="22"/>
  <c r="K738" i="22"/>
  <c r="L733" i="22"/>
  <c r="M738" i="22"/>
  <c r="I743" i="22"/>
  <c r="J738" i="22"/>
  <c r="K733" i="22"/>
  <c r="H739" i="22"/>
  <c r="O740" i="22"/>
  <c r="P735" i="22"/>
  <c r="Q730" i="22"/>
  <c r="Q741" i="22"/>
  <c r="R736" i="22"/>
  <c r="F732" i="22"/>
  <c r="I734" i="22"/>
  <c r="R739" i="22"/>
  <c r="F735" i="22"/>
  <c r="G730" i="22"/>
  <c r="R742" i="22"/>
  <c r="F738" i="22"/>
  <c r="G733" i="22"/>
  <c r="F741" i="22"/>
  <c r="J740" i="22"/>
  <c r="K735" i="22"/>
  <c r="L730" i="22"/>
  <c r="O742" i="22"/>
  <c r="P737" i="22"/>
  <c r="Q732" i="22"/>
  <c r="Q734" i="22"/>
  <c r="N742" i="22"/>
  <c r="O737" i="22"/>
  <c r="P732" i="22"/>
  <c r="N733" i="22"/>
  <c r="G740" i="22"/>
  <c r="H735" i="22"/>
  <c r="I730" i="22"/>
  <c r="I741" i="22"/>
  <c r="J736" i="22"/>
  <c r="K731" i="22"/>
  <c r="H731" i="22"/>
  <c r="J739" i="22"/>
  <c r="K734" i="22"/>
  <c r="L729" i="22"/>
  <c r="J742" i="22"/>
  <c r="K737" i="22"/>
  <c r="L732" i="22"/>
  <c r="O736" i="22"/>
  <c r="O739" i="22"/>
  <c r="P734" i="22"/>
  <c r="Q729" i="22"/>
  <c r="G742" i="22"/>
  <c r="H737" i="22"/>
  <c r="I732" i="22"/>
  <c r="M730" i="22"/>
  <c r="K741" i="22"/>
  <c r="L736" i="22"/>
  <c r="M731" i="22"/>
  <c r="P743" i="22"/>
  <c r="Q738" i="22"/>
  <c r="R733" i="22"/>
  <c r="F729" i="22"/>
  <c r="F740" i="22"/>
  <c r="G735" i="22"/>
  <c r="H730" i="22"/>
  <c r="F743" i="22"/>
  <c r="G738" i="22"/>
  <c r="H733" i="22"/>
  <c r="K740" i="22"/>
  <c r="G741" i="22"/>
  <c r="H736" i="22"/>
  <c r="I731" i="22"/>
  <c r="K743" i="22"/>
  <c r="L738" i="22"/>
  <c r="M733" i="22"/>
  <c r="P739" i="22"/>
  <c r="Q740" i="22"/>
  <c r="R735" i="22"/>
  <c r="F731" i="22"/>
  <c r="F771" i="22"/>
  <c r="G766" i="22"/>
  <c r="R770" i="22"/>
  <c r="F766" i="22"/>
  <c r="G761" i="22"/>
  <c r="L771" i="22"/>
  <c r="M766" i="22"/>
  <c r="F772" i="22"/>
  <c r="G767" i="22"/>
  <c r="R771" i="22"/>
  <c r="F767" i="22"/>
  <c r="P771" i="22"/>
  <c r="Q766" i="22"/>
  <c r="G771" i="22"/>
  <c r="H766" i="22"/>
  <c r="L761" i="22"/>
  <c r="P762" i="22"/>
  <c r="J764" i="22"/>
  <c r="Q763" i="22"/>
  <c r="R761" i="22"/>
  <c r="Q771" i="22"/>
  <c r="O759" i="22"/>
  <c r="G763" i="22"/>
  <c r="O763" i="22"/>
  <c r="K770" i="22"/>
  <c r="L765" i="22"/>
  <c r="J770" i="22"/>
  <c r="K765" i="22"/>
  <c r="L760" i="22"/>
  <c r="Q770" i="22"/>
  <c r="R765" i="22"/>
  <c r="K771" i="22"/>
  <c r="L766" i="22"/>
  <c r="J771" i="22"/>
  <c r="K766" i="22"/>
  <c r="H771" i="22"/>
  <c r="I766" i="22"/>
  <c r="L770" i="22"/>
  <c r="M765" i="22"/>
  <c r="P760" i="22"/>
  <c r="G762" i="22"/>
  <c r="K763" i="22"/>
  <c r="P761" i="22"/>
  <c r="I761" i="22"/>
  <c r="R766" i="22"/>
  <c r="F759" i="22"/>
  <c r="K762" i="22"/>
  <c r="F763" i="22"/>
  <c r="P769" i="22"/>
  <c r="Q764" i="22"/>
  <c r="O769" i="22"/>
  <c r="P764" i="22"/>
  <c r="Q759" i="22"/>
  <c r="I770" i="22"/>
  <c r="J765" i="22"/>
  <c r="P770" i="22"/>
  <c r="Q765" i="22"/>
  <c r="O770" i="22"/>
  <c r="P765" i="22"/>
  <c r="M770" i="22"/>
  <c r="N765" i="22"/>
  <c r="Q769" i="22"/>
  <c r="R764" i="22"/>
  <c r="G760" i="22"/>
  <c r="K761" i="22"/>
  <c r="O762" i="22"/>
  <c r="N759" i="22"/>
  <c r="M760" i="22"/>
  <c r="R763" i="22"/>
  <c r="J766" i="22"/>
  <c r="N761" i="22"/>
  <c r="I762" i="22"/>
  <c r="H769" i="22"/>
  <c r="I764" i="22"/>
  <c r="G769" i="22"/>
  <c r="H764" i="22"/>
  <c r="I759" i="22"/>
  <c r="N769" i="22"/>
  <c r="O764" i="22"/>
  <c r="H770" i="22"/>
  <c r="I765" i="22"/>
  <c r="G770" i="22"/>
  <c r="H765" i="22"/>
  <c r="R769" i="22"/>
  <c r="F765" i="22"/>
  <c r="I769" i="22"/>
  <c r="K769" i="22"/>
  <c r="K759" i="22"/>
  <c r="O760" i="22"/>
  <c r="F762" i="22"/>
  <c r="L772" i="22"/>
  <c r="P759" i="22"/>
  <c r="I763" i="22"/>
  <c r="L762" i="22"/>
  <c r="R760" i="22"/>
  <c r="M761" i="22"/>
  <c r="L773" i="22"/>
  <c r="M768" i="22"/>
  <c r="K773" i="22"/>
  <c r="L768" i="22"/>
  <c r="M763" i="22"/>
  <c r="R773" i="22"/>
  <c r="F769" i="22"/>
  <c r="G764" i="22"/>
  <c r="M769" i="22"/>
  <c r="N764" i="22"/>
  <c r="L769" i="22"/>
  <c r="M764" i="22"/>
  <c r="J769" i="22"/>
  <c r="M773" i="22"/>
  <c r="N768" i="22"/>
  <c r="L764" i="22"/>
  <c r="O773" i="22"/>
  <c r="F760" i="22"/>
  <c r="J761" i="22"/>
  <c r="M767" i="22"/>
  <c r="G759" i="22"/>
  <c r="M762" i="22"/>
  <c r="J760" i="22"/>
  <c r="I760" i="22"/>
  <c r="Q760" i="22"/>
  <c r="I772" i="22"/>
  <c r="J767" i="22"/>
  <c r="H772" i="22"/>
  <c r="I767" i="22"/>
  <c r="J762" i="22"/>
  <c r="O772" i="22"/>
  <c r="P767" i="22"/>
  <c r="I773" i="22"/>
  <c r="J768" i="22"/>
  <c r="H773" i="22"/>
  <c r="I768" i="22"/>
  <c r="F773" i="22"/>
  <c r="G768" i="22"/>
  <c r="J772" i="22"/>
  <c r="K767" i="22"/>
  <c r="Q762" i="22"/>
  <c r="K764" i="22"/>
  <c r="G773" i="22"/>
  <c r="R759" i="22"/>
  <c r="J763" i="22"/>
  <c r="H763" i="22"/>
  <c r="H761" i="22"/>
  <c r="O765" i="22"/>
  <c r="F770" i="22"/>
  <c r="L759" i="22"/>
  <c r="P1423" i="22"/>
  <c r="M1430" i="22"/>
  <c r="L1427" i="22"/>
  <c r="F1423" i="22"/>
  <c r="R1427" i="22"/>
  <c r="Q1432" i="22"/>
  <c r="G1423" i="22"/>
  <c r="F1428" i="22"/>
  <c r="R1432" i="22"/>
  <c r="I1423" i="22"/>
  <c r="H1428" i="22"/>
  <c r="G1433" i="22"/>
  <c r="O1422" i="22"/>
  <c r="N1427" i="22"/>
  <c r="M1421" i="22"/>
  <c r="K1431" i="22"/>
  <c r="R1425" i="22"/>
  <c r="L1420" i="22"/>
  <c r="J1430" i="22"/>
  <c r="I729" i="22"/>
  <c r="Q731" i="22"/>
  <c r="P733" i="22"/>
  <c r="O735" i="22"/>
  <c r="L739" i="22"/>
  <c r="F742" i="22"/>
  <c r="N770" i="22"/>
  <c r="N760" i="22"/>
  <c r="F768" i="22"/>
  <c r="Q768" i="22"/>
  <c r="K768" i="22"/>
  <c r="P772" i="22"/>
  <c r="I1205" i="22"/>
  <c r="Q1194" i="22"/>
  <c r="P1199" i="22"/>
  <c r="O1204" i="22"/>
  <c r="R1194" i="22"/>
  <c r="Q1199" i="22"/>
  <c r="P1204" i="22"/>
  <c r="F1195" i="22"/>
  <c r="R1199" i="22"/>
  <c r="Q1204" i="22"/>
  <c r="G1195" i="22"/>
  <c r="F1200" i="22"/>
  <c r="R1204" i="22"/>
  <c r="H1195" i="22"/>
  <c r="G1200" i="22"/>
  <c r="F1205" i="22"/>
  <c r="E54" i="23"/>
  <c r="O1428" i="22"/>
  <c r="J1421" i="22"/>
  <c r="K1432" i="22"/>
  <c r="N1423" i="22"/>
  <c r="M1428" i="22"/>
  <c r="L1433" i="22"/>
  <c r="O1423" i="22"/>
  <c r="N1428" i="22"/>
  <c r="M1433" i="22"/>
  <c r="Q1423" i="22"/>
  <c r="P1428" i="22"/>
  <c r="O1433" i="22"/>
  <c r="J1423" i="22"/>
  <c r="I1428" i="22"/>
  <c r="P1422" i="22"/>
  <c r="N1432" i="22"/>
  <c r="H1427" i="22"/>
  <c r="O1421" i="22"/>
  <c r="M1431" i="22"/>
  <c r="K730" i="22"/>
  <c r="R732" i="22"/>
  <c r="M735" i="22"/>
  <c r="L737" i="22"/>
  <c r="K739" i="22"/>
  <c r="H743" i="22"/>
  <c r="K760" i="22"/>
  <c r="H768" i="22"/>
  <c r="O771" i="22"/>
  <c r="M772" i="22"/>
  <c r="G772" i="22"/>
  <c r="O766" i="22"/>
  <c r="M1337" i="22"/>
  <c r="L1342" i="22"/>
  <c r="G1332" i="22"/>
  <c r="F1337" i="22"/>
  <c r="R1341" i="22"/>
  <c r="N1331" i="22"/>
  <c r="M1336" i="22"/>
  <c r="L1341" i="22"/>
  <c r="G1331" i="22"/>
  <c r="F1336" i="22"/>
  <c r="R1340" i="22"/>
  <c r="H1331" i="22"/>
  <c r="G1336" i="22"/>
  <c r="F1341" i="22"/>
  <c r="I1331" i="22"/>
  <c r="H1336" i="22"/>
  <c r="G1341" i="22"/>
  <c r="J1331" i="22"/>
  <c r="I1336" i="22"/>
  <c r="H1341" i="22"/>
  <c r="G1197" i="22"/>
  <c r="F1202" i="22"/>
  <c r="R1206" i="22"/>
  <c r="M1196" i="22"/>
  <c r="L1201" i="22"/>
  <c r="K1206" i="22"/>
  <c r="F1196" i="22"/>
  <c r="R1200" i="22"/>
  <c r="Q1205" i="22"/>
  <c r="L1195" i="22"/>
  <c r="K1200" i="22"/>
  <c r="J1205" i="22"/>
  <c r="M1195" i="22"/>
  <c r="L1200" i="22"/>
  <c r="K1205" i="22"/>
  <c r="N1195" i="22"/>
  <c r="M1200" i="22"/>
  <c r="L1205" i="22"/>
  <c r="O1195" i="22"/>
  <c r="N1200" i="22"/>
  <c r="M1205" i="22"/>
  <c r="P1195" i="22"/>
  <c r="O1200" i="22"/>
  <c r="N1205" i="22"/>
  <c r="J1429" i="22"/>
  <c r="N1433" i="22"/>
  <c r="I1426" i="22"/>
  <c r="J1419" i="22"/>
  <c r="I1424" i="22"/>
  <c r="H1429" i="22"/>
  <c r="K1419" i="22"/>
  <c r="J1424" i="22"/>
  <c r="I1429" i="22"/>
  <c r="M1419" i="22"/>
  <c r="L1424" i="22"/>
  <c r="K1429" i="22"/>
  <c r="F1419" i="22"/>
  <c r="R1423" i="22"/>
  <c r="Q1428" i="22"/>
  <c r="K1423" i="22"/>
  <c r="I1433" i="22"/>
  <c r="P1427" i="22"/>
  <c r="J1422" i="22"/>
  <c r="H1432" i="22"/>
  <c r="N731" i="22"/>
  <c r="H734" i="22"/>
  <c r="P736" i="22"/>
  <c r="O738" i="22"/>
  <c r="N740" i="22"/>
  <c r="R729" i="22"/>
  <c r="Q761" i="22"/>
  <c r="J759" i="22"/>
  <c r="R772" i="22"/>
  <c r="P773" i="22"/>
  <c r="J773" i="22"/>
  <c r="R767" i="22"/>
  <c r="R1205" i="22"/>
  <c r="H1196" i="22"/>
  <c r="G1201" i="22"/>
  <c r="F1206" i="22"/>
  <c r="I1196" i="22"/>
  <c r="H1201" i="22"/>
  <c r="G1206" i="22"/>
  <c r="J1196" i="22"/>
  <c r="I1201" i="22"/>
  <c r="H1206" i="22"/>
  <c r="K1196" i="22"/>
  <c r="J1201" i="22"/>
  <c r="I1206" i="22"/>
  <c r="L1419" i="22"/>
  <c r="G1420" i="22"/>
  <c r="H1431" i="22"/>
  <c r="R1419" i="22"/>
  <c r="Q1424" i="22"/>
  <c r="P1429" i="22"/>
  <c r="F1420" i="22"/>
  <c r="R1424" i="22"/>
  <c r="Q1429" i="22"/>
  <c r="H1420" i="22"/>
  <c r="G1425" i="22"/>
  <c r="F1430" i="22"/>
  <c r="N1419" i="22"/>
  <c r="M1424" i="22"/>
  <c r="G1430" i="22"/>
  <c r="N1424" i="22"/>
  <c r="H1419" i="22"/>
  <c r="F1429" i="22"/>
  <c r="M1423" i="22"/>
  <c r="K1433" i="22"/>
  <c r="J735" i="22"/>
  <c r="Q737" i="22"/>
  <c r="L740" i="22"/>
  <c r="K742" i="22"/>
  <c r="J737" i="22"/>
  <c r="R730" i="22"/>
  <c r="F761" i="22"/>
  <c r="L763" i="22"/>
  <c r="L767" i="22"/>
  <c r="O767" i="22"/>
  <c r="O761" i="22"/>
  <c r="N771" i="22"/>
  <c r="H1343" i="22"/>
  <c r="Q1332" i="22"/>
  <c r="P1337" i="22"/>
  <c r="O1342" i="22"/>
  <c r="J1332" i="22"/>
  <c r="I1337" i="22"/>
  <c r="H1342" i="22"/>
  <c r="K1332" i="22"/>
  <c r="J1337" i="22"/>
  <c r="I1342" i="22"/>
  <c r="L1332" i="22"/>
  <c r="K1337" i="22"/>
  <c r="J1342" i="22"/>
  <c r="M1332" i="22"/>
  <c r="L1337" i="22"/>
  <c r="J1198" i="22"/>
  <c r="I1203" i="22"/>
  <c r="H1208" i="22"/>
  <c r="P1197" i="22"/>
  <c r="O1202" i="22"/>
  <c r="N1207" i="22"/>
  <c r="I1197" i="22"/>
  <c r="H1202" i="22"/>
  <c r="G1207" i="22"/>
  <c r="O1196" i="22"/>
  <c r="N1201" i="22"/>
  <c r="M1206" i="22"/>
  <c r="P1196" i="22"/>
  <c r="K66" i="23" s="1"/>
  <c r="O1201" i="22"/>
  <c r="N1206" i="22"/>
  <c r="Q1196" i="22"/>
  <c r="P1201" i="22"/>
  <c r="O1206" i="22"/>
  <c r="R1196" i="22"/>
  <c r="Q1201" i="22"/>
  <c r="P1206" i="22"/>
  <c r="F1197" i="22"/>
  <c r="R1201" i="22"/>
  <c r="K1424" i="22"/>
  <c r="F1425" i="22"/>
  <c r="R1421" i="22"/>
  <c r="M1420" i="22"/>
  <c r="L1425" i="22"/>
  <c r="K1430" i="22"/>
  <c r="N1420" i="22"/>
  <c r="M1425" i="22"/>
  <c r="L1430" i="22"/>
  <c r="P1420" i="22"/>
  <c r="O1425" i="22"/>
  <c r="N1430" i="22"/>
  <c r="I1420" i="22"/>
  <c r="H1425" i="22"/>
  <c r="R1431" i="22"/>
  <c r="L1426" i="22"/>
  <c r="F1421" i="22"/>
  <c r="Q1430" i="22"/>
  <c r="K1425" i="22"/>
  <c r="M736" i="22"/>
  <c r="G739" i="22"/>
  <c r="O741" i="22"/>
  <c r="N743" i="22"/>
  <c r="N729" i="22"/>
  <c r="H732" i="22"/>
  <c r="H760" i="22"/>
  <c r="I771" i="22"/>
  <c r="P768" i="22"/>
  <c r="O768" i="22"/>
  <c r="R768" i="22"/>
  <c r="R1449" i="22" s="1"/>
  <c r="R762" i="22"/>
  <c r="Q772" i="22"/>
  <c r="L1352" i="22"/>
  <c r="G1353" i="22"/>
  <c r="G1345" i="22"/>
  <c r="M1345" i="22"/>
  <c r="L1350" i="22"/>
  <c r="K1355" i="22"/>
  <c r="F73" i="23" s="1"/>
  <c r="N1345" i="22"/>
  <c r="M1350" i="22"/>
  <c r="L1355" i="22"/>
  <c r="P1345" i="22"/>
  <c r="O1350" i="22"/>
  <c r="N1355" i="22"/>
  <c r="I1345" i="22"/>
  <c r="H1350" i="22"/>
  <c r="H1449" i="22" s="1"/>
  <c r="G1355" i="22"/>
  <c r="O1344" i="22"/>
  <c r="N1349" i="22"/>
  <c r="M1354" i="22"/>
  <c r="H1344" i="22"/>
  <c r="G1349" i="22"/>
  <c r="F1354" i="22"/>
  <c r="R1358" i="22"/>
  <c r="M65" i="23" s="1"/>
  <c r="M1348" i="22"/>
  <c r="L1353" i="22"/>
  <c r="K1358"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D73" i="23" s="1"/>
  <c r="Q1344" i="22"/>
  <c r="P1349" i="22"/>
  <c r="O1354" i="22"/>
  <c r="H1356" i="22"/>
  <c r="O1353" i="22"/>
  <c r="O1345" i="22"/>
  <c r="K1347" i="22"/>
  <c r="J1352" i="22"/>
  <c r="I1357" i="22"/>
  <c r="L1347" i="22"/>
  <c r="K1352" i="22"/>
  <c r="J1357" i="22"/>
  <c r="N1347" i="22"/>
  <c r="M1352" i="22"/>
  <c r="L1357" i="22"/>
  <c r="G1347" i="22"/>
  <c r="B68" i="23" s="1"/>
  <c r="F1352" i="22"/>
  <c r="R1356" i="22"/>
  <c r="M1346" i="22"/>
  <c r="L1351" i="22"/>
  <c r="K1356" i="22"/>
  <c r="F1346" i="22"/>
  <c r="R1350" i="22"/>
  <c r="Q1355" i="22"/>
  <c r="L1345" i="22"/>
  <c r="K1350" i="22"/>
  <c r="J1355" i="22"/>
  <c r="R1346" i="22"/>
  <c r="N1358" i="22"/>
  <c r="N1350" i="22"/>
  <c r="F1348" i="22"/>
  <c r="R1352" i="22"/>
  <c r="M70" i="23" s="1"/>
  <c r="Q1357" i="22"/>
  <c r="G1348" i="22"/>
  <c r="F1353" i="22"/>
  <c r="R1357" i="22"/>
  <c r="I1348" i="22"/>
  <c r="H1353" i="22"/>
  <c r="G1358" i="22"/>
  <c r="O1347" i="22"/>
  <c r="J68" i="23" s="1"/>
  <c r="N1352" i="22"/>
  <c r="M1357" i="22"/>
  <c r="H1347" i="22"/>
  <c r="G1352" i="22"/>
  <c r="F1357" i="22"/>
  <c r="N1346" i="22"/>
  <c r="M1351" i="22"/>
  <c r="L1356" i="22"/>
  <c r="G65" i="23" s="1"/>
  <c r="G1346" i="22"/>
  <c r="F1351" i="22"/>
  <c r="R1355" i="22"/>
  <c r="Q1351" i="22"/>
  <c r="L1344" i="22"/>
  <c r="M1355" i="22"/>
  <c r="N1348" i="22"/>
  <c r="M1353" i="22"/>
  <c r="H62" i="23" s="1"/>
  <c r="L1358" i="22"/>
  <c r="O1348" i="22"/>
  <c r="N1353" i="22"/>
  <c r="M1358" i="22"/>
  <c r="H65" i="23" s="1"/>
  <c r="Q1348" i="22"/>
  <c r="P1353" i="22"/>
  <c r="O1358" i="22"/>
  <c r="J1348" i="22"/>
  <c r="E63" i="23" s="1"/>
  <c r="I1353" i="22"/>
  <c r="D62" i="23" s="1"/>
  <c r="H1358" i="22"/>
  <c r="C65" i="23" s="1"/>
  <c r="P1347" i="22"/>
  <c r="O1352" i="22"/>
  <c r="N1357" i="22"/>
  <c r="I1347" i="22"/>
  <c r="I1449" i="22" s="1"/>
  <c r="H1352" i="22"/>
  <c r="G1357" i="22"/>
  <c r="G1449" i="22" s="1"/>
  <c r="O1346" i="22"/>
  <c r="J66" i="23" s="1"/>
  <c r="N1351" i="22"/>
  <c r="M1356" i="22"/>
  <c r="K1357" i="22"/>
  <c r="P1356" i="22"/>
  <c r="K1349" i="22"/>
  <c r="J1344" i="22"/>
  <c r="I1349" i="22"/>
  <c r="D63" i="23" s="1"/>
  <c r="H1354" i="22"/>
  <c r="K1344" i="22"/>
  <c r="J1349" i="22"/>
  <c r="I1354" i="22"/>
  <c r="M1344" i="22"/>
  <c r="L1349" i="22"/>
  <c r="K1354" i="22"/>
  <c r="F1344" i="22"/>
  <c r="F1449" i="22" s="1"/>
  <c r="R1348" i="22"/>
  <c r="Q1353" i="22"/>
  <c r="P1358" i="22"/>
  <c r="K1348" i="22"/>
  <c r="J1353" i="22"/>
  <c r="I1358" i="22"/>
  <c r="Q1347" i="22"/>
  <c r="P1352" i="22"/>
  <c r="P1449" i="22" s="1"/>
  <c r="O1357" i="22"/>
  <c r="J1347" i="22"/>
  <c r="I1352" i="22"/>
  <c r="G35" i="28"/>
  <c r="C60" i="23"/>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0" i="23"/>
  <c r="C67" i="23"/>
  <c r="I61" i="23"/>
  <c r="F67" i="23"/>
  <c r="K1449" i="22"/>
  <c r="D72" i="23"/>
  <c r="E67" i="23"/>
  <c r="E66" i="23"/>
  <c r="D61" i="23"/>
  <c r="I65" i="23"/>
  <c r="C62" i="23"/>
  <c r="J67" i="23"/>
  <c r="H72" i="23"/>
  <c r="K67" i="23"/>
  <c r="I72" i="23"/>
  <c r="F68" i="23"/>
  <c r="E68" i="23"/>
  <c r="D70" i="23"/>
  <c r="L72" i="23"/>
  <c r="M66" i="23"/>
  <c r="L61" i="23"/>
  <c r="K65" i="23"/>
  <c r="L63" i="23"/>
  <c r="K62" i="23"/>
  <c r="I70" i="23"/>
  <c r="E60" i="23"/>
  <c r="D64" i="23"/>
  <c r="C73" i="23"/>
  <c r="F60" i="23"/>
  <c r="E64" i="23"/>
  <c r="G64" i="23"/>
  <c r="M68" i="23"/>
  <c r="L70" i="23"/>
  <c r="I60" i="23"/>
  <c r="H64" i="23"/>
  <c r="G73" i="23"/>
  <c r="B61" i="23"/>
  <c r="H68" i="23"/>
  <c r="G70" i="23"/>
  <c r="H67" i="23"/>
  <c r="F72" i="23"/>
  <c r="E70" i="23"/>
  <c r="M60" i="23"/>
  <c r="L64" i="23"/>
  <c r="K73" i="23"/>
  <c r="M64" i="23"/>
  <c r="L73" i="23"/>
  <c r="K72" i="23"/>
  <c r="H63" i="23"/>
  <c r="G62" i="23"/>
  <c r="D66" i="23"/>
  <c r="C61" i="23"/>
  <c r="B65" i="23"/>
  <c r="C63" i="23"/>
  <c r="B62" i="23"/>
  <c r="B64" i="23"/>
  <c r="M63" i="23"/>
  <c r="L62" i="23"/>
  <c r="H66" i="23"/>
  <c r="G61" i="23"/>
  <c r="F65" i="23"/>
  <c r="I66" i="23"/>
  <c r="H61" i="23"/>
  <c r="D67" i="23"/>
  <c r="B72" i="23"/>
  <c r="L66" i="23"/>
  <c r="K61" i="23"/>
  <c r="J65" i="23"/>
  <c r="K63" i="23"/>
  <c r="J62" i="23"/>
  <c r="K60" i="23"/>
  <c r="J64" i="23"/>
  <c r="I73" i="23"/>
  <c r="I67" i="23"/>
  <c r="N1449" i="22"/>
  <c r="G72" i="23"/>
  <c r="M67" i="23"/>
  <c r="C68" i="23"/>
  <c r="B70" i="23"/>
  <c r="H60" i="23"/>
  <c r="C70" i="23"/>
  <c r="L67" i="23"/>
  <c r="Q1449" i="22"/>
  <c r="J72" i="23"/>
  <c r="J61" i="23"/>
  <c r="G68" i="23"/>
  <c r="F70" i="23"/>
  <c r="G67" i="23"/>
  <c r="L1449" i="22"/>
  <c r="E72" i="23"/>
  <c r="C66" i="23"/>
  <c r="F66" i="23"/>
  <c r="E61" i="23"/>
  <c r="D65" i="23"/>
  <c r="D60" i="23"/>
  <c r="B73" i="23"/>
  <c r="I63" i="23"/>
  <c r="K68" i="23"/>
  <c r="J70" i="23"/>
  <c r="L68" i="23"/>
  <c r="G60" i="23"/>
  <c r="F64" i="23"/>
  <c r="E73" i="23"/>
  <c r="B63" i="23"/>
  <c r="M72" i="23"/>
  <c r="M61" i="23"/>
  <c r="L65" i="23"/>
  <c r="L60" i="23"/>
  <c r="K64" i="23"/>
  <c r="J73" i="23"/>
  <c r="C72" i="23"/>
  <c r="F63" i="23"/>
  <c r="E62" i="23"/>
  <c r="G63" i="23"/>
  <c r="F62" i="23"/>
  <c r="B66" i="23"/>
  <c r="M73" i="23"/>
  <c r="J63" i="23"/>
  <c r="I62" i="23"/>
  <c r="J60" i="23"/>
  <c r="I64" i="23"/>
  <c r="H73" i="23"/>
  <c r="I68" i="23"/>
  <c r="H70" i="23"/>
  <c r="G66" i="23"/>
  <c r="F61" i="23"/>
  <c r="E65" i="23"/>
  <c r="B67" i="23"/>
  <c r="M62" i="23"/>
  <c r="AM10" i="26"/>
  <c r="AL14" i="26"/>
  <c r="AL15" i="26"/>
  <c r="AM11" i="26"/>
  <c r="AF93" i="23"/>
  <c r="AG87" i="23"/>
  <c r="AG93" i="23" s="1"/>
  <c r="AF101" i="23"/>
  <c r="AG88" i="23"/>
  <c r="AG101" i="23" s="1"/>
  <c r="AF96" i="23"/>
  <c r="AG82" i="23"/>
  <c r="AG96" i="23" s="1"/>
  <c r="AF100" i="23"/>
  <c r="AF99" i="23"/>
  <c r="AG83" i="23"/>
  <c r="AF92" i="23"/>
  <c r="AG86" i="23"/>
  <c r="AG92" i="23" s="1"/>
  <c r="C64" i="23" l="1"/>
  <c r="D68" i="23"/>
  <c r="M1449" i="22"/>
  <c r="O1449" i="22"/>
  <c r="K70" i="23"/>
  <c r="J1449" i="22"/>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M10" i="28" l="1"/>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N12" i="28" l="1"/>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5" i="28" l="1"/>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5" i="28" l="1"/>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5" i="28" l="1"/>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5" i="28" l="1"/>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5" i="28" l="1"/>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5" i="28" l="1"/>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5" i="28" l="1"/>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5" i="28" l="1"/>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5" i="28" l="1"/>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5" i="28" l="1"/>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5" i="28" l="1"/>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5" i="28" l="1"/>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5" i="28" l="1"/>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5" i="28" l="1"/>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5" i="28" l="1"/>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5" i="28" l="1"/>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5" i="28" l="1"/>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F11" i="28" l="1"/>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BH15" i="26" l="1"/>
  <c r="BI11" i="26"/>
  <c r="BH14" i="26"/>
  <c r="BI10" i="26"/>
  <c r="BI15" i="26" l="1"/>
  <c r="BJ11" i="26"/>
  <c r="BI14" i="26"/>
  <c r="BJ10" i="26"/>
  <c r="BK10" i="26" l="1"/>
  <c r="BJ14" i="26"/>
  <c r="BJ15" i="26"/>
  <c r="BK11" i="26"/>
  <c r="BK15" i="26" s="1"/>
  <c r="BK14" i="26" l="1"/>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<sst xmlns="http://schemas.openxmlformats.org/spreadsheetml/2006/main" count="14165" uniqueCount="911">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</sst>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000"/>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3">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85">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
  <sheetViews>
    <sheetView topLeftCell="B1" workbookViewId="0">
      <selection activeCell="B1" sqref="B1"/>
    </sheetView>
  </sheetViews>
  <sheetFormatPr defaultRowHeight="15"/>
  <cols>
    <col min="2" max="2" width="70.140625" customWidth="1"/>
    <col min="3" max="3" width="9.7109375" bestFit="1" customWidth="1"/>
    <col min="13" max="14" width="8.7109375" style="163"/>
  </cols>
  <sheetData>
    <row r="1" spans="1:12">
      <c r="A1" s="1" t="s">
        <v>0</v>
      </c>
      <c r="B1" s="85" t="s">
        <v>530</v>
      </c>
      <c r="C1" s="86">
        <v>45194</v>
      </c>
      <c r="D1" s="87"/>
      <c r="E1" s="87"/>
      <c r="F1" s="87"/>
      <c r="G1" s="87"/>
      <c r="H1" s="87"/>
      <c r="I1" s="87"/>
      <c r="J1" s="87"/>
      <c r="K1" s="85" t="s">
        <v>534</v>
      </c>
      <c r="L1" s="85" t="s">
        <v>536</v>
      </c>
    </row>
    <row r="2" spans="1:12">
      <c r="A2" s="1" t="s">
        <v>1</v>
      </c>
      <c r="B2" s="87" t="str">
        <f>LOOKUP(B1,K1:L50,L1:L50)</f>
        <v>CA</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A34" s="1" t="s">
        <v>115</v>
      </c>
      <c r="K34" s="85" t="s">
        <v>507</v>
      </c>
      <c r="L34" s="85" t="s">
        <v>569</v>
      </c>
    </row>
    <row r="35" spans="1:12">
      <c r="A35" t="s">
        <v>119</v>
      </c>
      <c r="K35" s="85" t="s">
        <v>506</v>
      </c>
      <c r="L35" s="85" t="s">
        <v>570</v>
      </c>
    </row>
    <row r="36" spans="1:12">
      <c r="A36" t="s">
        <v>120</v>
      </c>
      <c r="K36" s="85" t="s">
        <v>505</v>
      </c>
      <c r="L36" s="85" t="s">
        <v>571</v>
      </c>
    </row>
    <row r="37" spans="1:12">
      <c r="A37" t="s">
        <v>121</v>
      </c>
      <c r="K37" s="85" t="s">
        <v>504</v>
      </c>
      <c r="L37" s="85" t="s">
        <v>572</v>
      </c>
    </row>
    <row r="38" spans="1:12">
      <c r="A38" t="s">
        <v>122</v>
      </c>
      <c r="K38" s="85" t="s">
        <v>497</v>
      </c>
      <c r="L38" s="85" t="s">
        <v>573</v>
      </c>
    </row>
    <row r="39" spans="1:12">
      <c r="A39" t="s">
        <v>123</v>
      </c>
      <c r="K39" s="85" t="s">
        <v>496</v>
      </c>
      <c r="L39" s="85" t="s">
        <v>574</v>
      </c>
    </row>
    <row r="40" spans="1:12">
      <c r="K40" s="85" t="s">
        <v>495</v>
      </c>
      <c r="L40" s="85" t="s">
        <v>575</v>
      </c>
    </row>
    <row r="41" spans="1:12">
      <c r="A41" t="s">
        <v>124</v>
      </c>
      <c r="K41" s="85" t="s">
        <v>494</v>
      </c>
      <c r="L41" s="85" t="s">
        <v>576</v>
      </c>
    </row>
    <row r="42" spans="1:12">
      <c r="A42" t="s">
        <v>125</v>
      </c>
      <c r="K42" s="85" t="s">
        <v>493</v>
      </c>
      <c r="L42" s="85" t="s">
        <v>577</v>
      </c>
    </row>
    <row r="43" spans="1:12">
      <c r="K43" s="85" t="s">
        <v>492</v>
      </c>
      <c r="L43" s="85" t="s">
        <v>578</v>
      </c>
    </row>
    <row r="44" spans="1:12">
      <c r="A44" t="s">
        <v>116</v>
      </c>
      <c r="K44" s="85" t="s">
        <v>491</v>
      </c>
      <c r="L44" s="85" t="s">
        <v>579</v>
      </c>
    </row>
    <row r="45" spans="1:12">
      <c r="A45" t="s">
        <v>117</v>
      </c>
      <c r="K45" s="85" t="s">
        <v>490</v>
      </c>
      <c r="L45" s="85" t="s">
        <v>580</v>
      </c>
    </row>
    <row r="46" spans="1:12">
      <c r="A46" t="s">
        <v>118</v>
      </c>
      <c r="K46" s="85" t="s">
        <v>489</v>
      </c>
      <c r="L46" s="85" t="s">
        <v>581</v>
      </c>
    </row>
    <row r="47" spans="1:12">
      <c r="K47" s="85" t="s">
        <v>488</v>
      </c>
      <c r="L47" s="85" t="s">
        <v>582</v>
      </c>
    </row>
    <row r="48" spans="1:12">
      <c r="A48" t="s">
        <v>134</v>
      </c>
      <c r="K48" s="85" t="s">
        <v>487</v>
      </c>
      <c r="L48" s="85" t="s">
        <v>583</v>
      </c>
    </row>
    <row r="49" spans="1:12">
      <c r="A49" t="s">
        <v>127</v>
      </c>
      <c r="K49" s="85" t="s">
        <v>486</v>
      </c>
      <c r="L49" s="85" t="s">
        <v>584</v>
      </c>
    </row>
    <row r="50" spans="1:12">
      <c r="A50" t="s">
        <v>126</v>
      </c>
      <c r="K50" s="85" t="s">
        <v>485</v>
      </c>
      <c r="L50" s="85" t="s">
        <v>585</v>
      </c>
    </row>
    <row r="52" spans="1:12">
      <c r="A52" s="1" t="s">
        <v>270</v>
      </c>
    </row>
    <row r="53" spans="1:12">
      <c r="A53" t="s">
        <v>271</v>
      </c>
    </row>
    <row r="54" spans="1:12">
      <c r="A54" t="s">
        <v>275</v>
      </c>
    </row>
    <row r="55" spans="1:12">
      <c r="A55" t="s">
        <v>272</v>
      </c>
    </row>
    <row r="57" spans="1:12">
      <c r="A57" s="1" t="s">
        <v>277</v>
      </c>
    </row>
    <row r="58" spans="1:12">
      <c r="A58" s="10">
        <v>2.931E-7</v>
      </c>
      <c r="B58" t="s">
        <v>276</v>
      </c>
    </row>
    <row r="59" spans="1:12">
      <c r="A59" s="11">
        <v>0.88711067149387013</v>
      </c>
      <c r="B59" t="s">
        <v>343</v>
      </c>
    </row>
    <row r="60" spans="1:12">
      <c r="A60" s="11">
        <v>0.84730412960844359</v>
      </c>
      <c r="B60" t="s">
        <v>342</v>
      </c>
    </row>
    <row r="62" spans="1:12">
      <c r="A62" s="90" t="s">
        <v>597</v>
      </c>
    </row>
    <row r="63" spans="1:12">
      <c r="A63" s="87" t="s">
        <v>598</v>
      </c>
    </row>
    <row r="64" spans="1:12">
      <c r="A64" s="87" t="s">
        <v>599</v>
      </c>
    </row>
    <row r="65" spans="1:1">
      <c r="A65" s="87"/>
    </row>
    <row r="66" spans="1:1">
      <c r="A66" s="87" t="s">
        <v>600</v>
      </c>
    </row>
    <row r="67" spans="1:1">
      <c r="A67" s="87" t="s">
        <v>601</v>
      </c>
    </row>
    <row r="68" spans="1:1">
      <c r="A68" s="87"/>
    </row>
    <row r="69" spans="1:1">
      <c r="A69" s="90" t="s">
        <v>602</v>
      </c>
    </row>
    <row r="70" spans="1:1">
      <c r="A70" s="87" t="s">
        <v>603</v>
      </c>
    </row>
    <row r="71" spans="1:1">
      <c r="A71" s="85" t="s">
        <v>604</v>
      </c>
    </row>
    <row r="72" spans="1:1">
      <c r="A72" s="87"/>
    </row>
    <row r="73" spans="1:1">
      <c r="A73" s="90" t="s">
        <v>605</v>
      </c>
    </row>
    <row r="74" spans="1:1">
      <c r="A74" s="87"/>
    </row>
    <row r="75" spans="1:1">
      <c r="A75" s="87" t="s">
        <v>606</v>
      </c>
    </row>
    <row r="76" spans="1:1">
      <c r="A76" s="87" t="s">
        <v>607</v>
      </c>
    </row>
    <row r="77" spans="1:1">
      <c r="A77" s="87"/>
    </row>
    <row r="78" spans="1:1">
      <c r="A78" s="87"/>
    </row>
    <row r="79" spans="1:1">
      <c r="A79" s="87"/>
    </row>
  </sheetData>
  <phoneticPr fontId="16" type="noConversion"/>
  <conditionalFormatting sqref="L1:M1048576">
    <cfRule type="duplicateValues" dxfId="3"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2" priority="1" operator="containsText" text="true">
      <formula>NOT(ISERROR(SEARCH("true",A1)))</formula>
    </cfRule>
  </conditionalFormatting>
  <conditionalFormatting sqref="C2:C51">
    <cfRule type="duplicateValues" dxfId="1"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1"/>
      <c r="C500" s="170"/>
      <c r="D500" s="170"/>
      <c r="E500" s="170"/>
      <c r="F500" s="170"/>
      <c r="G500" s="170"/>
      <c r="H500" s="170"/>
      <c r="I500" s="170"/>
      <c r="J500" s="170"/>
      <c r="K500" s="170"/>
      <c r="L500" s="170"/>
      <c r="M500" s="170"/>
      <c r="N500" s="170"/>
      <c r="O500" s="170"/>
      <c r="P500" s="170"/>
      <c r="Q500" s="170"/>
      <c r="R500" s="170"/>
      <c r="S500" s="170"/>
      <c r="T500" s="170"/>
      <c r="U500" s="170"/>
      <c r="V500" s="170"/>
      <c r="W500" s="170"/>
      <c r="X500" s="170"/>
      <c r="Y500" s="170"/>
      <c r="Z500" s="170"/>
      <c r="AA500" s="170"/>
      <c r="AB500" s="170"/>
      <c r="AC500" s="170"/>
      <c r="AD500" s="170"/>
      <c r="AE500" s="170"/>
      <c r="AF500" s="170"/>
      <c r="AG500" s="170"/>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c r="AH112" s="172"/>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00" spans="2:34" ht="15" customHeight="1">
      <c r="B500" s="173"/>
      <c r="C500" s="172"/>
      <c r="D500" s="172"/>
      <c r="E500" s="172"/>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c r="AC500" s="172"/>
      <c r="AD500" s="172"/>
      <c r="AE500" s="172"/>
      <c r="AF500" s="172"/>
      <c r="AG500"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4" t="s">
        <v>409</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76" t="s">
        <v>182</v>
      </c>
      <c r="C112" s="177">
        <v>12.999203</v>
      </c>
      <c r="D112" s="177">
        <v>13.756338</v>
      </c>
      <c r="E112" s="177">
        <v>14.272468</v>
      </c>
      <c r="F112" s="177">
        <v>13.87274</v>
      </c>
      <c r="G112" s="177">
        <v>13.379066999999999</v>
      </c>
      <c r="H112" s="177">
        <v>13.404615</v>
      </c>
      <c r="I112" s="177">
        <v>13.498896999999999</v>
      </c>
      <c r="J112" s="177">
        <v>13.628196000000001</v>
      </c>
      <c r="K112" s="177">
        <v>13.736962</v>
      </c>
      <c r="L112" s="177">
        <v>13.932218000000001</v>
      </c>
      <c r="M112" s="177">
        <v>14.950908999999999</v>
      </c>
      <c r="N112" s="177">
        <v>15.044097000000001</v>
      </c>
      <c r="O112" s="177">
        <v>15.321702</v>
      </c>
      <c r="P112" s="177">
        <v>15.516894000000001</v>
      </c>
      <c r="Q112" s="177">
        <v>15.691060999999999</v>
      </c>
      <c r="R112" s="177">
        <v>15.773815000000001</v>
      </c>
      <c r="S112" s="177">
        <v>15.950137</v>
      </c>
      <c r="T112" s="177">
        <v>16.117809000000001</v>
      </c>
      <c r="U112" s="177">
        <v>16.291615</v>
      </c>
      <c r="V112" s="177">
        <v>16.466549000000001</v>
      </c>
      <c r="W112" s="177">
        <v>16.700437999999998</v>
      </c>
      <c r="X112" s="177">
        <v>16.943705000000001</v>
      </c>
      <c r="Y112" s="177">
        <v>17.277073000000001</v>
      </c>
      <c r="Z112" s="177">
        <v>17.574244</v>
      </c>
      <c r="AA112" s="177">
        <v>17.982026999999999</v>
      </c>
      <c r="AB112" s="177">
        <v>18.336407000000001</v>
      </c>
      <c r="AC112" s="177">
        <v>18.741672999999999</v>
      </c>
      <c r="AD112" s="177">
        <v>19.208071</v>
      </c>
      <c r="AE112" s="177">
        <v>19.600466000000001</v>
      </c>
      <c r="AF112" s="177">
        <v>20.057380999999999</v>
      </c>
      <c r="AG112" s="177">
        <v>20.632099</v>
      </c>
      <c r="AH112" s="178">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179" t="s">
        <v>306</v>
      </c>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81" t="s">
        <v>609</v>
      </c>
      <c r="B3" s="182"/>
      <c r="C3" s="182"/>
      <c r="D3" s="182"/>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849</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849</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849</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538</v>
      </c>
      <c r="C761" s="107" t="s">
        <v>449</v>
      </c>
      <c r="D761" s="107" t="s">
        <v>641</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538</v>
      </c>
      <c r="C766" s="107" t="s">
        <v>449</v>
      </c>
      <c r="D766" s="107" t="s">
        <v>645</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538</v>
      </c>
      <c r="C771" s="107" t="s">
        <v>449</v>
      </c>
      <c r="D771" s="107" t="s">
        <v>650</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572</v>
      </c>
      <c r="C1240" s="107" t="s">
        <v>449</v>
      </c>
      <c r="D1240" s="107" t="s">
        <v>640</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572</v>
      </c>
      <c r="C1246" s="107" t="s">
        <v>449</v>
      </c>
      <c r="D1246" s="107" t="s">
        <v>645</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572</v>
      </c>
      <c r="C1251" s="107" t="s">
        <v>449</v>
      </c>
      <c r="D1251" s="107" t="s">
        <v>650</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579</v>
      </c>
      <c r="C1345" s="107" t="s">
        <v>449</v>
      </c>
      <c r="D1345" s="107" t="s">
        <v>640</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579</v>
      </c>
      <c r="C1348" s="107" t="s">
        <v>449</v>
      </c>
      <c r="D1348" s="107" t="s">
        <v>643</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579</v>
      </c>
      <c r="C1351" s="107" t="s">
        <v>449</v>
      </c>
      <c r="D1351" s="107" t="s">
        <v>645</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579</v>
      </c>
      <c r="C1352" s="107" t="s">
        <v>449</v>
      </c>
      <c r="D1352" s="107" t="s">
        <v>646</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579</v>
      </c>
      <c r="C1356" s="107" t="s">
        <v>449</v>
      </c>
      <c r="D1356" s="107" t="s">
        <v>650</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2950.4074380000002</v>
      </c>
      <c r="R6" s="91">
        <f t="shared" si="2"/>
        <v>0.16963345910172634</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OR</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OR</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OR</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OR</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NV</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NV</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NV</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NV</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UT</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AZ</v>
      </c>
      <c r="N31" s="91"/>
      <c r="O31" s="91"/>
      <c r="P31" s="91" t="s">
        <v>563</v>
      </c>
      <c r="Q31" s="91">
        <f t="shared" si="3"/>
        <v>2696.7402885259999</v>
      </c>
      <c r="R31" s="91">
        <f t="shared" si="2"/>
        <v>0.15504888496069905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AZ</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f t="shared" si="0"/>
        <v>947</v>
      </c>
      <c r="M33" s="91" t="str">
        <f t="shared" si="1"/>
        <v>mex</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f t="shared" si="0"/>
        <v>500</v>
      </c>
      <c r="M34" s="91" t="str">
        <f t="shared" si="1"/>
        <v>mex</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8726.8752429999986</v>
      </c>
      <c r="R40" s="91">
        <f t="shared" si="2"/>
        <v>0.50175105158452638</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3018.8159999999998</v>
      </c>
      <c r="R47" s="91">
        <f t="shared" si="2"/>
        <v>0.17356660435304833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17392.838969525998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3" t="s">
        <v>678</v>
      </c>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634</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0" workbookViewId="0">
      <selection activeCell="B32" sqref="B32"/>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tabSelected="1" workbookViewId="0">
      <selection activeCell="C2" sqref="C2"/>
    </sheetView>
  </sheetViews>
  <sheetFormatPr defaultRowHeight="15"/>
  <cols>
    <col min="1" max="1" width="22.5703125" customWidth="1"/>
    <col min="2" max="2" width="22.140625" customWidth="1"/>
    <col min="4" max="4" width="10.7109375" bestFit="1" customWidth="1"/>
  </cols>
  <sheetData>
    <row r="1" spans="1:32">
      <c r="B1" t="s">
        <v>909</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439</v>
      </c>
      <c r="B5">
        <f>C5</f>
        <v>72740877</v>
      </c>
      <c r="C5" s="41">
        <f>SUMIFS('EIA_State Elec Profiles'!$C:$C,'EIA_State Elec Profiles'!$B:$B,A5,'EIA_State Elec Profiles'!$A:$A,$A$2)</f>
        <v>72740877</v>
      </c>
      <c r="D5">
        <f>C5</f>
        <v>72740877</v>
      </c>
      <c r="E5">
        <f t="shared" ref="E5:AF5" si="0">D5</f>
        <v>72740877</v>
      </c>
      <c r="F5">
        <f t="shared" si="0"/>
        <v>72740877</v>
      </c>
      <c r="G5">
        <f t="shared" si="0"/>
        <v>72740877</v>
      </c>
      <c r="H5">
        <f t="shared" si="0"/>
        <v>72740877</v>
      </c>
      <c r="I5">
        <f t="shared" si="0"/>
        <v>72740877</v>
      </c>
      <c r="J5">
        <f t="shared" si="0"/>
        <v>72740877</v>
      </c>
      <c r="K5">
        <f t="shared" si="0"/>
        <v>72740877</v>
      </c>
      <c r="L5">
        <f t="shared" si="0"/>
        <v>72740877</v>
      </c>
      <c r="M5">
        <f t="shared" si="0"/>
        <v>72740877</v>
      </c>
      <c r="N5">
        <f t="shared" si="0"/>
        <v>72740877</v>
      </c>
      <c r="O5">
        <f t="shared" si="0"/>
        <v>72740877</v>
      </c>
      <c r="P5">
        <f t="shared" si="0"/>
        <v>72740877</v>
      </c>
      <c r="Q5">
        <f t="shared" si="0"/>
        <v>72740877</v>
      </c>
      <c r="R5">
        <f t="shared" si="0"/>
        <v>72740877</v>
      </c>
      <c r="S5">
        <f t="shared" si="0"/>
        <v>72740877</v>
      </c>
      <c r="T5">
        <f t="shared" si="0"/>
        <v>72740877</v>
      </c>
      <c r="U5">
        <f t="shared" si="0"/>
        <v>72740877</v>
      </c>
      <c r="V5">
        <f t="shared" si="0"/>
        <v>72740877</v>
      </c>
      <c r="W5">
        <f t="shared" si="0"/>
        <v>72740877</v>
      </c>
      <c r="X5">
        <f t="shared" si="0"/>
        <v>72740877</v>
      </c>
      <c r="Y5">
        <f t="shared" si="0"/>
        <v>72740877</v>
      </c>
      <c r="Z5">
        <f t="shared" si="0"/>
        <v>72740877</v>
      </c>
      <c r="AA5">
        <f t="shared" si="0"/>
        <v>72740877</v>
      </c>
      <c r="AB5">
        <f t="shared" si="0"/>
        <v>72740877</v>
      </c>
      <c r="AC5">
        <f t="shared" si="0"/>
        <v>72740877</v>
      </c>
      <c r="AD5">
        <f t="shared" si="0"/>
        <v>72740877</v>
      </c>
      <c r="AE5">
        <f t="shared" si="0"/>
        <v>72740877</v>
      </c>
      <c r="AF5">
        <f t="shared" si="0"/>
        <v>72740877</v>
      </c>
    </row>
    <row r="6" spans="1:32">
      <c r="A6" s="99" t="s">
        <v>440</v>
      </c>
      <c r="B6">
        <f>C6</f>
        <v>4897566</v>
      </c>
      <c r="C6" s="41">
        <f>SUMIFS('EIA_State Elec Profiles'!$C:$C,'EIA_State Elec Profiles'!$B:$B,A6,'EIA_State Elec Profiles'!$A:$A,$A$2)</f>
        <v>4897566</v>
      </c>
      <c r="D6">
        <f>C6</f>
        <v>4897566</v>
      </c>
      <c r="E6">
        <f t="shared" ref="E6:AF6" si="1">D6</f>
        <v>4897566</v>
      </c>
      <c r="F6">
        <f t="shared" si="1"/>
        <v>4897566</v>
      </c>
      <c r="G6">
        <f t="shared" si="1"/>
        <v>4897566</v>
      </c>
      <c r="H6">
        <f t="shared" si="1"/>
        <v>4897566</v>
      </c>
      <c r="I6">
        <f t="shared" si="1"/>
        <v>4897566</v>
      </c>
      <c r="J6">
        <f t="shared" si="1"/>
        <v>4897566</v>
      </c>
      <c r="K6">
        <f t="shared" si="1"/>
        <v>4897566</v>
      </c>
      <c r="L6">
        <f t="shared" si="1"/>
        <v>4897566</v>
      </c>
      <c r="M6">
        <f t="shared" si="1"/>
        <v>4897566</v>
      </c>
      <c r="N6">
        <f t="shared" si="1"/>
        <v>4897566</v>
      </c>
      <c r="O6">
        <f t="shared" si="1"/>
        <v>4897566</v>
      </c>
      <c r="P6">
        <f t="shared" si="1"/>
        <v>4897566</v>
      </c>
      <c r="Q6">
        <f t="shared" si="1"/>
        <v>4897566</v>
      </c>
      <c r="R6">
        <f t="shared" si="1"/>
        <v>4897566</v>
      </c>
      <c r="S6">
        <f t="shared" si="1"/>
        <v>4897566</v>
      </c>
      <c r="T6">
        <f t="shared" si="1"/>
        <v>4897566</v>
      </c>
      <c r="U6">
        <f t="shared" si="1"/>
        <v>4897566</v>
      </c>
      <c r="V6">
        <f t="shared" si="1"/>
        <v>4897566</v>
      </c>
      <c r="W6">
        <f t="shared" si="1"/>
        <v>4897566</v>
      </c>
      <c r="X6">
        <f t="shared" si="1"/>
        <v>4897566</v>
      </c>
      <c r="Y6">
        <f t="shared" si="1"/>
        <v>4897566</v>
      </c>
      <c r="Z6">
        <f t="shared" si="1"/>
        <v>4897566</v>
      </c>
      <c r="AA6">
        <f t="shared" si="1"/>
        <v>4897566</v>
      </c>
      <c r="AB6">
        <f t="shared" si="1"/>
        <v>4897566</v>
      </c>
      <c r="AC6">
        <f t="shared" si="1"/>
        <v>4897566</v>
      </c>
      <c r="AD6">
        <f t="shared" si="1"/>
        <v>4897566</v>
      </c>
      <c r="AE6">
        <f t="shared" si="1"/>
        <v>4897566</v>
      </c>
      <c r="AF6">
        <f t="shared" si="1"/>
        <v>4897566</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12585649.596712267</v>
      </c>
      <c r="C10">
        <f>D10</f>
        <v>12585649.596712267</v>
      </c>
      <c r="D10">
        <f t="shared" ref="D10:D33" si="2">SUM(D$5*SUMIFS(C$39:C$48,$B$39:$B$48,$A10),D$6*IF($B$2=TRUE,SUMIFS($B$147:$B$162,$A$147:$A$162,$A10),SUMIFS(E$125:E$140,$A$125:$A$140,$A10)))</f>
        <v>12585649.596712267</v>
      </c>
      <c r="E10">
        <f t="shared" ref="E10:N10" si="3">SUM(E$5*SUMIFS(D$39:D$48,$B$39:$B$48,$A10),E$6*IF($B$2=TRUE,SUMIFS($B$147:$B$162,$A$147:$A$162,$A10),SUMIFS(F$125:F$140,$A$125:$A$140,$A10)))</f>
        <v>12844868.9829106</v>
      </c>
      <c r="F10">
        <f t="shared" si="3"/>
        <v>10544155.364253245</v>
      </c>
      <c r="G10">
        <f t="shared" si="3"/>
        <v>10380867.828417903</v>
      </c>
      <c r="H10">
        <f t="shared" si="3"/>
        <v>9847546.9194669258</v>
      </c>
      <c r="I10">
        <f t="shared" si="3"/>
        <v>9661811.5651883818</v>
      </c>
      <c r="J10">
        <f t="shared" si="3"/>
        <v>7135731.0618875911</v>
      </c>
      <c r="K10">
        <f t="shared" si="3"/>
        <v>6887003.1939788703</v>
      </c>
      <c r="L10">
        <f t="shared" si="3"/>
        <v>6298258.8224267364</v>
      </c>
      <c r="M10">
        <f t="shared" si="3"/>
        <v>6298258.8224267364</v>
      </c>
      <c r="N10">
        <f t="shared" si="3"/>
        <v>6298258.8224267364</v>
      </c>
      <c r="O10">
        <f t="shared" ref="O10:AE10" si="4">SUM(O$5*SUMIFS(N$39:N$48,$B$39:$B$48,$A10),O$6*IF($B$2=TRUE,SUMIFS($B$147:$B$162,$A$147:$A$162,$A10),SUMIFS(P$125:P$140,$A$125:$A$140,$A10)))</f>
        <v>6298258.8224267364</v>
      </c>
      <c r="P10">
        <f t="shared" si="4"/>
        <v>6298258.8224267364</v>
      </c>
      <c r="Q10">
        <f t="shared" si="4"/>
        <v>6298258.8224267364</v>
      </c>
      <c r="R10">
        <f t="shared" si="4"/>
        <v>6298258.8224267364</v>
      </c>
      <c r="S10">
        <f t="shared" si="4"/>
        <v>6298258.8224267364</v>
      </c>
      <c r="T10">
        <f t="shared" si="4"/>
        <v>6298258.8224267364</v>
      </c>
      <c r="U10">
        <f t="shared" si="4"/>
        <v>6298258.8224267364</v>
      </c>
      <c r="V10">
        <f t="shared" si="4"/>
        <v>6298258.8224267364</v>
      </c>
      <c r="W10">
        <f t="shared" si="4"/>
        <v>6298258.8224267364</v>
      </c>
      <c r="X10">
        <f t="shared" si="4"/>
        <v>6298258.8224267364</v>
      </c>
      <c r="Y10">
        <f t="shared" si="4"/>
        <v>6298258.8224267364</v>
      </c>
      <c r="Z10">
        <f t="shared" si="4"/>
        <v>6298258.8224267364</v>
      </c>
      <c r="AA10">
        <f t="shared" si="4"/>
        <v>6298258.8224267364</v>
      </c>
      <c r="AB10">
        <f t="shared" si="4"/>
        <v>6298258.8224267364</v>
      </c>
      <c r="AC10">
        <f t="shared" si="4"/>
        <v>6298258.8224267364</v>
      </c>
      <c r="AD10">
        <f t="shared" si="4"/>
        <v>6298258.8224267364</v>
      </c>
      <c r="AE10">
        <f t="shared" si="4"/>
        <v>6298258.8224267364</v>
      </c>
      <c r="AF10">
        <f>SUM(AF$5*SUMIFS(AE$39:AE$48,$B$39:$B$48,$A10),AF$6*IF($B$2=TRUE,SUMIFS($B$147:$B$162,$A$147:$A$162,$A10),SUMIFS(AG$125:AG$140,$A$125:$A$140,$A10)))</f>
        <v>6298258.8224267364</v>
      </c>
    </row>
    <row r="11" spans="1:32">
      <c r="A11" s="100" t="s">
        <v>347</v>
      </c>
      <c r="B11">
        <f t="shared" ref="B11:B33" si="5">D11</f>
        <v>24270210.523390468</v>
      </c>
      <c r="C11">
        <f t="shared" ref="C11:C33" si="6">D11</f>
        <v>24270210.523390468</v>
      </c>
      <c r="D11">
        <f t="shared" si="2"/>
        <v>24270210.523390468</v>
      </c>
      <c r="E11">
        <f t="shared" ref="E11:N11" si="7">SUM(E$5*SUMIFS(D$39:D$48,$B$39:$B$48,$A11),E$6*IF($B$2=TRUE,SUMIFS($B$147:$B$162,$A$147:$A$162,$A11),SUMIFS(F$125:F$140,$A$125:$A$140,$A11)))</f>
        <v>20160559.602180984</v>
      </c>
      <c r="F11">
        <f t="shared" si="7"/>
        <v>21496014.837920241</v>
      </c>
      <c r="G11">
        <f t="shared" si="7"/>
        <v>20280467.04045761</v>
      </c>
      <c r="H11">
        <f t="shared" si="7"/>
        <v>19610516.822821267</v>
      </c>
      <c r="I11">
        <f t="shared" si="7"/>
        <v>17758413.385316301</v>
      </c>
      <c r="J11">
        <f t="shared" si="7"/>
        <v>14155602.16156622</v>
      </c>
      <c r="K11">
        <f t="shared" si="7"/>
        <v>12611719.538808033</v>
      </c>
      <c r="L11">
        <f t="shared" si="7"/>
        <v>9653918.3724341355</v>
      </c>
      <c r="M11">
        <f t="shared" si="7"/>
        <v>9653918.3724341355</v>
      </c>
      <c r="N11">
        <f t="shared" si="7"/>
        <v>9653918.3724341355</v>
      </c>
      <c r="O11">
        <f t="shared" ref="O11:AF11" si="8">SUM(O$5*SUMIFS(N$39:N$48,$B$39:$B$48,$A11),O$6*IF($B$2=TRUE,SUMIFS($B$147:$B$162,$A$147:$A$162,$A11),SUMIFS(P$125:P$140,$A$125:$A$140,$A11)))</f>
        <v>9653918.3724341355</v>
      </c>
      <c r="P11">
        <f t="shared" si="8"/>
        <v>9653918.3724341355</v>
      </c>
      <c r="Q11">
        <f t="shared" si="8"/>
        <v>9653918.3724341355</v>
      </c>
      <c r="R11">
        <f t="shared" si="8"/>
        <v>9653918.3724341355</v>
      </c>
      <c r="S11">
        <f t="shared" si="8"/>
        <v>9653918.3724341355</v>
      </c>
      <c r="T11">
        <f t="shared" si="8"/>
        <v>9653918.3724341355</v>
      </c>
      <c r="U11">
        <f t="shared" si="8"/>
        <v>9653918.3724341355</v>
      </c>
      <c r="V11">
        <f t="shared" si="8"/>
        <v>9653918.3724341355</v>
      </c>
      <c r="W11">
        <f t="shared" si="8"/>
        <v>9653918.3724341355</v>
      </c>
      <c r="X11">
        <f t="shared" si="8"/>
        <v>9653918.3724341355</v>
      </c>
      <c r="Y11">
        <f t="shared" si="8"/>
        <v>9653918.3724341355</v>
      </c>
      <c r="Z11">
        <f t="shared" si="8"/>
        <v>9653918.3724341355</v>
      </c>
      <c r="AA11">
        <f t="shared" si="8"/>
        <v>9653918.3724341355</v>
      </c>
      <c r="AB11">
        <f t="shared" si="8"/>
        <v>9653918.3724341355</v>
      </c>
      <c r="AC11">
        <f t="shared" si="8"/>
        <v>9653918.3724341355</v>
      </c>
      <c r="AD11">
        <f t="shared" si="8"/>
        <v>9653918.3724341355</v>
      </c>
      <c r="AE11">
        <f t="shared" si="8"/>
        <v>9653918.3724341355</v>
      </c>
      <c r="AF11">
        <f t="shared" si="8"/>
        <v>9653918.3724341355</v>
      </c>
    </row>
    <row r="12" spans="1:32">
      <c r="A12" s="100" t="s">
        <v>348</v>
      </c>
      <c r="B12">
        <f t="shared" si="5"/>
        <v>0</v>
      </c>
      <c r="C12">
        <f t="shared" si="6"/>
        <v>0</v>
      </c>
      <c r="D12">
        <f t="shared" si="2"/>
        <v>0</v>
      </c>
      <c r="E12">
        <f t="shared" ref="E12:N12" si="9">SUM(E$5*SUMIFS(D$39:D$48,$B$39:$B$48,$A12),E$6*IF($B$2=TRUE,SUMIFS($B$147:$B$162,$A$147:$A$162,$A12),SUMIFS(F$125:F$140,$A$125:$A$140,$A12)))</f>
        <v>0</v>
      </c>
      <c r="F12">
        <f t="shared" si="9"/>
        <v>0</v>
      </c>
      <c r="G12">
        <f t="shared" si="9"/>
        <v>0</v>
      </c>
      <c r="H12">
        <f t="shared" si="9"/>
        <v>0</v>
      </c>
      <c r="I12">
        <f t="shared" si="9"/>
        <v>0</v>
      </c>
      <c r="J12">
        <f t="shared" si="9"/>
        <v>0</v>
      </c>
      <c r="K12">
        <f t="shared" si="9"/>
        <v>0</v>
      </c>
      <c r="L12">
        <f t="shared" si="9"/>
        <v>0</v>
      </c>
      <c r="M12">
        <f t="shared" si="9"/>
        <v>0</v>
      </c>
      <c r="N12">
        <f t="shared" si="9"/>
        <v>0</v>
      </c>
      <c r="O12">
        <f t="shared" ref="O12:AF12" si="10">SUM(O$5*SUMIFS(N$39:N$48,$B$39:$B$48,$A12),O$6*IF($B$2=TRUE,SUMIFS($B$147:$B$162,$A$147:$A$162,$A12),SUMIFS(P$125:P$140,$A$125:$A$140,$A12)))</f>
        <v>0</v>
      </c>
      <c r="P12">
        <f t="shared" si="10"/>
        <v>0</v>
      </c>
      <c r="Q12">
        <f t="shared" si="10"/>
        <v>0</v>
      </c>
      <c r="R12">
        <f t="shared" si="10"/>
        <v>0</v>
      </c>
      <c r="S12">
        <f t="shared" si="10"/>
        <v>0</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row>
    <row r="13" spans="1:32">
      <c r="A13" s="100" t="s">
        <v>99</v>
      </c>
      <c r="B13">
        <f t="shared" si="5"/>
        <v>4032927.6320068878</v>
      </c>
      <c r="C13">
        <f t="shared" si="6"/>
        <v>4032927.6320068878</v>
      </c>
      <c r="D13">
        <f t="shared" si="2"/>
        <v>4032927.6320068878</v>
      </c>
      <c r="E13">
        <f t="shared" ref="E13:N13" si="11">SUM(E$5*SUMIFS(D$39:D$48,$B$39:$B$48,$A13),E$6*IF($B$2=TRUE,SUMIFS($B$147:$B$162,$A$147:$A$162,$A13),SUMIFS(F$125:F$140,$A$125:$A$140,$A13)))</f>
        <v>4534665.1820319891</v>
      </c>
      <c r="F13">
        <f t="shared" si="11"/>
        <v>4370572.4642195255</v>
      </c>
      <c r="G13">
        <f t="shared" si="11"/>
        <v>4427063.7788774427</v>
      </c>
      <c r="H13">
        <f t="shared" si="11"/>
        <v>4372148.9124812223</v>
      </c>
      <c r="I13">
        <f t="shared" si="11"/>
        <v>4432545.7500116732</v>
      </c>
      <c r="J13">
        <f t="shared" si="11"/>
        <v>4251581.8671498187</v>
      </c>
      <c r="K13">
        <f t="shared" si="11"/>
        <v>4095538.3241216298</v>
      </c>
      <c r="L13">
        <f t="shared" si="11"/>
        <v>4106458.7481379858</v>
      </c>
      <c r="M13">
        <f t="shared" si="11"/>
        <v>4106458.7481379858</v>
      </c>
      <c r="N13">
        <f t="shared" si="11"/>
        <v>4106458.7481379858</v>
      </c>
      <c r="O13">
        <f t="shared" ref="O13:AF13" si="12">SUM(O$5*SUMIFS(N$39:N$48,$B$39:$B$48,$A13),O$6*IF($B$2=TRUE,SUMIFS($B$147:$B$162,$A$147:$A$162,$A13),SUMIFS(P$125:P$140,$A$125:$A$140,$A13)))</f>
        <v>4106458.7481379858</v>
      </c>
      <c r="P13">
        <f t="shared" si="12"/>
        <v>4106458.7481379858</v>
      </c>
      <c r="Q13">
        <f t="shared" si="12"/>
        <v>4106458.7481379858</v>
      </c>
      <c r="R13">
        <f t="shared" si="12"/>
        <v>4106458.7481379858</v>
      </c>
      <c r="S13">
        <f t="shared" si="12"/>
        <v>4106458.7481379858</v>
      </c>
      <c r="T13">
        <f t="shared" si="12"/>
        <v>4106458.7481379858</v>
      </c>
      <c r="U13">
        <f t="shared" si="12"/>
        <v>4106458.7481379858</v>
      </c>
      <c r="V13">
        <f t="shared" si="12"/>
        <v>4106458.7481379858</v>
      </c>
      <c r="W13">
        <f t="shared" si="12"/>
        <v>4106458.7481379858</v>
      </c>
      <c r="X13">
        <f t="shared" si="12"/>
        <v>4106458.7481379858</v>
      </c>
      <c r="Y13">
        <f t="shared" si="12"/>
        <v>4106458.7481379858</v>
      </c>
      <c r="Z13">
        <f t="shared" si="12"/>
        <v>4106458.7481379858</v>
      </c>
      <c r="AA13">
        <f t="shared" si="12"/>
        <v>4106458.7481379858</v>
      </c>
      <c r="AB13">
        <f t="shared" si="12"/>
        <v>4106458.7481379858</v>
      </c>
      <c r="AC13">
        <f t="shared" si="12"/>
        <v>4106458.7481379858</v>
      </c>
      <c r="AD13">
        <f t="shared" si="12"/>
        <v>4106458.7481379858</v>
      </c>
      <c r="AE13">
        <f t="shared" si="12"/>
        <v>4106458.7481379858</v>
      </c>
      <c r="AF13">
        <f t="shared" si="12"/>
        <v>4106458.7481379858</v>
      </c>
    </row>
    <row r="14" spans="1:32">
      <c r="A14" s="100" t="s">
        <v>101</v>
      </c>
      <c r="B14">
        <f t="shared" si="5"/>
        <v>21767595.307079922</v>
      </c>
      <c r="C14">
        <f t="shared" si="6"/>
        <v>21767595.307079922</v>
      </c>
      <c r="D14">
        <f t="shared" si="2"/>
        <v>21767595.307079922</v>
      </c>
      <c r="E14">
        <f t="shared" ref="E14:N14" si="13">SUM(E$5*SUMIFS(D$39:D$48,$B$39:$B$48,$A14),E$6*IF($B$2=TRUE,SUMIFS($B$147:$B$162,$A$147:$A$162,$A14),SUMIFS(F$125:F$140,$A$125:$A$140,$A14)))</f>
        <v>23204910.588720907</v>
      </c>
      <c r="F14">
        <f t="shared" si="13"/>
        <v>23132493.197042558</v>
      </c>
      <c r="G14">
        <f t="shared" si="13"/>
        <v>23816464.404420447</v>
      </c>
      <c r="H14">
        <f t="shared" si="13"/>
        <v>24193628.726776522</v>
      </c>
      <c r="I14">
        <f t="shared" si="13"/>
        <v>24447625.691571876</v>
      </c>
      <c r="J14">
        <f t="shared" si="13"/>
        <v>26188198.218095619</v>
      </c>
      <c r="K14">
        <f t="shared" si="13"/>
        <v>26027084.987977304</v>
      </c>
      <c r="L14">
        <f t="shared" si="13"/>
        <v>26957626.490964767</v>
      </c>
      <c r="M14">
        <f t="shared" si="13"/>
        <v>26957626.490964767</v>
      </c>
      <c r="N14">
        <f t="shared" si="13"/>
        <v>26957626.490964767</v>
      </c>
      <c r="O14">
        <f t="shared" ref="O14:AF14" si="14">SUM(O$5*SUMIFS(N$39:N$48,$B$39:$B$48,$A14),O$6*IF($B$2=TRUE,SUMIFS($B$147:$B$162,$A$147:$A$162,$A14),SUMIFS(P$125:P$140,$A$125:$A$140,$A14)))</f>
        <v>26957626.490964767</v>
      </c>
      <c r="P14">
        <f t="shared" si="14"/>
        <v>26957626.490964767</v>
      </c>
      <c r="Q14">
        <f t="shared" si="14"/>
        <v>26957626.490964767</v>
      </c>
      <c r="R14">
        <f t="shared" si="14"/>
        <v>26957626.490964767</v>
      </c>
      <c r="S14">
        <f t="shared" si="14"/>
        <v>26957626.490964767</v>
      </c>
      <c r="T14">
        <f t="shared" si="14"/>
        <v>26957626.490964767</v>
      </c>
      <c r="U14">
        <f t="shared" si="14"/>
        <v>26957626.490964767</v>
      </c>
      <c r="V14">
        <f t="shared" si="14"/>
        <v>26957626.490964767</v>
      </c>
      <c r="W14">
        <f t="shared" si="14"/>
        <v>26957626.490964767</v>
      </c>
      <c r="X14">
        <f t="shared" si="14"/>
        <v>26957626.490964767</v>
      </c>
      <c r="Y14">
        <f t="shared" si="14"/>
        <v>26957626.490964767</v>
      </c>
      <c r="Z14">
        <f t="shared" si="14"/>
        <v>26957626.490964767</v>
      </c>
      <c r="AA14">
        <f t="shared" si="14"/>
        <v>26957626.490964767</v>
      </c>
      <c r="AB14">
        <f t="shared" si="14"/>
        <v>26957626.490964767</v>
      </c>
      <c r="AC14">
        <f t="shared" si="14"/>
        <v>26957626.490964767</v>
      </c>
      <c r="AD14">
        <f t="shared" si="14"/>
        <v>26957626.490964767</v>
      </c>
      <c r="AE14">
        <f t="shared" si="14"/>
        <v>26957626.490964767</v>
      </c>
      <c r="AF14">
        <f t="shared" si="14"/>
        <v>26957626.490964767</v>
      </c>
    </row>
    <row r="15" spans="1:32">
      <c r="A15" s="100" t="s">
        <v>100</v>
      </c>
      <c r="B15">
        <f t="shared" si="5"/>
        <v>6477597.623422835</v>
      </c>
      <c r="C15">
        <f t="shared" si="6"/>
        <v>6477597.623422835</v>
      </c>
      <c r="D15">
        <f t="shared" si="2"/>
        <v>6477597.623422835</v>
      </c>
      <c r="E15">
        <f t="shared" ref="E15:N15" si="15">SUM(E$5*SUMIFS(D$39:D$48,$B$39:$B$48,$A15),E$6*IF($B$2=TRUE,SUMIFS($B$147:$B$162,$A$147:$A$162,$A15),SUMIFS(F$125:F$140,$A$125:$A$140,$A15)))</f>
        <v>7133110.955905715</v>
      </c>
      <c r="F15">
        <f t="shared" si="15"/>
        <v>7187617.1488233209</v>
      </c>
      <c r="G15">
        <f t="shared" si="15"/>
        <v>7278325.9246682581</v>
      </c>
      <c r="H15">
        <f t="shared" si="15"/>
        <v>7465988.1518611778</v>
      </c>
      <c r="I15">
        <f t="shared" si="15"/>
        <v>7727006.9200944379</v>
      </c>
      <c r="J15">
        <f t="shared" si="15"/>
        <v>8500677.9846470244</v>
      </c>
      <c r="K15">
        <f t="shared" si="15"/>
        <v>8647661.1226528529</v>
      </c>
      <c r="L15">
        <f t="shared" si="15"/>
        <v>8827691.0614592582</v>
      </c>
      <c r="M15">
        <f t="shared" si="15"/>
        <v>8827691.0614592582</v>
      </c>
      <c r="N15">
        <f t="shared" si="15"/>
        <v>8827691.0614592582</v>
      </c>
      <c r="O15">
        <f t="shared" ref="O15:AF15" si="16">SUM(O$5*SUMIFS(N$39:N$48,$B$39:$B$48,$A15),O$6*IF($B$2=TRUE,SUMIFS($B$147:$B$162,$A$147:$A$162,$A15),SUMIFS(P$125:P$140,$A$125:$A$140,$A15)))</f>
        <v>8827691.0614592582</v>
      </c>
      <c r="P15">
        <f t="shared" si="16"/>
        <v>8827691.0614592582</v>
      </c>
      <c r="Q15">
        <f t="shared" si="16"/>
        <v>8827691.0614592582</v>
      </c>
      <c r="R15">
        <f t="shared" si="16"/>
        <v>8827691.0614592582</v>
      </c>
      <c r="S15">
        <f t="shared" si="16"/>
        <v>8827691.0614592582</v>
      </c>
      <c r="T15">
        <f t="shared" si="16"/>
        <v>8827691.0614592582</v>
      </c>
      <c r="U15">
        <f t="shared" si="16"/>
        <v>8827691.0614592582</v>
      </c>
      <c r="V15">
        <f t="shared" si="16"/>
        <v>8827691.0614592582</v>
      </c>
      <c r="W15">
        <f t="shared" si="16"/>
        <v>8827691.0614592582</v>
      </c>
      <c r="X15">
        <f t="shared" si="16"/>
        <v>8827691.0614592582</v>
      </c>
      <c r="Y15">
        <f t="shared" si="16"/>
        <v>8827691.0614592582</v>
      </c>
      <c r="Z15">
        <f t="shared" si="16"/>
        <v>8827691.0614592582</v>
      </c>
      <c r="AA15">
        <f t="shared" si="16"/>
        <v>8827691.0614592582</v>
      </c>
      <c r="AB15">
        <f t="shared" si="16"/>
        <v>8827691.0614592582</v>
      </c>
      <c r="AC15">
        <f t="shared" si="16"/>
        <v>8827691.0614592582</v>
      </c>
      <c r="AD15">
        <f t="shared" si="16"/>
        <v>8827691.0614592582</v>
      </c>
      <c r="AE15">
        <f t="shared" si="16"/>
        <v>8827691.0614592582</v>
      </c>
      <c r="AF15">
        <f t="shared" si="16"/>
        <v>8827691.0614592582</v>
      </c>
    </row>
    <row r="16" spans="1:32">
      <c r="A16" s="100" t="s">
        <v>102</v>
      </c>
      <c r="B16">
        <f t="shared" si="5"/>
        <v>5433654.7385986792</v>
      </c>
      <c r="C16">
        <f t="shared" si="6"/>
        <v>5433654.7385986792</v>
      </c>
      <c r="D16">
        <f t="shared" si="2"/>
        <v>5433654.7385986792</v>
      </c>
      <c r="E16">
        <f t="shared" ref="E16:N16" si="17">SUM(E$5*SUMIFS(D$39:D$48,$B$39:$B$48,$A16),E$6*IF($B$2=TRUE,SUMIFS($B$147:$B$162,$A$147:$A$162,$A16),SUMIFS(F$125:F$140,$A$125:$A$140,$A16)))</f>
        <v>6583728.7451788532</v>
      </c>
      <c r="F16">
        <f t="shared" si="17"/>
        <v>7929246.9764456684</v>
      </c>
      <c r="G16">
        <f t="shared" si="17"/>
        <v>8472874.2931663226</v>
      </c>
      <c r="H16">
        <f t="shared" si="17"/>
        <v>9151803.8453728762</v>
      </c>
      <c r="I16">
        <f t="shared" si="17"/>
        <v>9688829.7361885458</v>
      </c>
      <c r="J16">
        <f t="shared" si="17"/>
        <v>13192175.827091234</v>
      </c>
      <c r="K16">
        <f t="shared" si="17"/>
        <v>15282117.909757785</v>
      </c>
      <c r="L16">
        <f t="shared" si="17"/>
        <v>17567896.704800442</v>
      </c>
      <c r="M16">
        <f t="shared" si="17"/>
        <v>17567896.704800442</v>
      </c>
      <c r="N16">
        <f t="shared" si="17"/>
        <v>17567896.704800442</v>
      </c>
      <c r="O16">
        <f t="shared" ref="O16:AF16" si="18">SUM(O$5*SUMIFS(N$39:N$48,$B$39:$B$48,$A16),O$6*IF($B$2=TRUE,SUMIFS($B$147:$B$162,$A$147:$A$162,$A16),SUMIFS(P$125:P$140,$A$125:$A$140,$A16)))</f>
        <v>17567896.704800442</v>
      </c>
      <c r="P16">
        <f t="shared" si="18"/>
        <v>17567896.704800442</v>
      </c>
      <c r="Q16">
        <f t="shared" si="18"/>
        <v>17567896.704800442</v>
      </c>
      <c r="R16">
        <f t="shared" si="18"/>
        <v>17567896.704800442</v>
      </c>
      <c r="S16">
        <f t="shared" si="18"/>
        <v>17567896.704800442</v>
      </c>
      <c r="T16">
        <f t="shared" si="18"/>
        <v>17567896.704800442</v>
      </c>
      <c r="U16">
        <f t="shared" si="18"/>
        <v>17567896.704800442</v>
      </c>
      <c r="V16">
        <f t="shared" si="18"/>
        <v>17567896.704800442</v>
      </c>
      <c r="W16">
        <f t="shared" si="18"/>
        <v>17567896.704800442</v>
      </c>
      <c r="X16">
        <f t="shared" si="18"/>
        <v>17567896.704800442</v>
      </c>
      <c r="Y16">
        <f t="shared" si="18"/>
        <v>17567896.704800442</v>
      </c>
      <c r="Z16">
        <f t="shared" si="18"/>
        <v>17567896.704800442</v>
      </c>
      <c r="AA16">
        <f t="shared" si="18"/>
        <v>17567896.704800442</v>
      </c>
      <c r="AB16">
        <f t="shared" si="18"/>
        <v>17567896.704800442</v>
      </c>
      <c r="AC16">
        <f t="shared" si="18"/>
        <v>17567896.704800442</v>
      </c>
      <c r="AD16">
        <f t="shared" si="18"/>
        <v>17567896.704800442</v>
      </c>
      <c r="AE16">
        <f t="shared" si="18"/>
        <v>17567896.704800442</v>
      </c>
      <c r="AF16">
        <f t="shared" si="18"/>
        <v>17567896.704800442</v>
      </c>
    </row>
    <row r="17" spans="1:32">
      <c r="A17" s="100" t="s">
        <v>103</v>
      </c>
      <c r="B17">
        <f t="shared" si="5"/>
        <v>0</v>
      </c>
      <c r="C17">
        <f t="shared" si="6"/>
        <v>0</v>
      </c>
      <c r="D17">
        <f t="shared" si="2"/>
        <v>0</v>
      </c>
      <c r="E17">
        <f t="shared" ref="E17:N17" si="19">SUM(E$5*SUMIFS(D$39:D$48,$B$39:$B$48,$A17),E$6*IF($B$2=TRUE,SUMIFS($B$147:$B$162,$A$147:$A$162,$A17),SUMIFS(F$125:F$140,$A$125:$A$140,$A17)))</f>
        <v>0</v>
      </c>
      <c r="F17">
        <f t="shared" si="19"/>
        <v>0</v>
      </c>
      <c r="G17">
        <f t="shared" si="19"/>
        <v>0</v>
      </c>
      <c r="H17">
        <f t="shared" si="19"/>
        <v>0</v>
      </c>
      <c r="I17">
        <f t="shared" si="19"/>
        <v>0</v>
      </c>
      <c r="J17">
        <f t="shared" si="19"/>
        <v>0</v>
      </c>
      <c r="K17">
        <f t="shared" si="19"/>
        <v>0</v>
      </c>
      <c r="L17">
        <f t="shared" si="19"/>
        <v>0</v>
      </c>
      <c r="M17">
        <f t="shared" si="19"/>
        <v>0</v>
      </c>
      <c r="N17">
        <f t="shared" si="19"/>
        <v>0</v>
      </c>
      <c r="O17">
        <f t="shared" ref="O17:AF17" si="20">SUM(O$5*SUMIFS(N$39:N$48,$B$39:$B$48,$A17),O$6*IF($B$2=TRUE,SUMIFS($B$147:$B$162,$A$147:$A$162,$A17),SUMIFS(P$125:P$140,$A$125:$A$140,$A17)))</f>
        <v>0</v>
      </c>
      <c r="P17">
        <f t="shared" si="20"/>
        <v>0</v>
      </c>
      <c r="Q17">
        <f t="shared" si="20"/>
        <v>0</v>
      </c>
      <c r="R17">
        <f t="shared" si="20"/>
        <v>0</v>
      </c>
      <c r="S17">
        <f t="shared" si="20"/>
        <v>0</v>
      </c>
      <c r="T17">
        <f t="shared" si="20"/>
        <v>0</v>
      </c>
      <c r="U17">
        <f t="shared" si="20"/>
        <v>0</v>
      </c>
      <c r="V17">
        <f t="shared" si="20"/>
        <v>0</v>
      </c>
      <c r="W17">
        <f t="shared" si="20"/>
        <v>0</v>
      </c>
      <c r="X17">
        <f t="shared" si="20"/>
        <v>0</v>
      </c>
      <c r="Y17">
        <f t="shared" si="20"/>
        <v>0</v>
      </c>
      <c r="Z17">
        <f t="shared" si="20"/>
        <v>0</v>
      </c>
      <c r="AA17">
        <f t="shared" si="20"/>
        <v>0</v>
      </c>
      <c r="AB17">
        <f t="shared" si="20"/>
        <v>0</v>
      </c>
      <c r="AC17">
        <f t="shared" si="20"/>
        <v>0</v>
      </c>
      <c r="AD17">
        <f t="shared" si="20"/>
        <v>0</v>
      </c>
      <c r="AE17">
        <f t="shared" si="20"/>
        <v>0</v>
      </c>
      <c r="AF17">
        <f t="shared" si="20"/>
        <v>0</v>
      </c>
    </row>
    <row r="18" spans="1:32">
      <c r="A18" s="100" t="s">
        <v>104</v>
      </c>
      <c r="B18">
        <f t="shared" si="5"/>
        <v>171677.64515199105</v>
      </c>
      <c r="C18">
        <f t="shared" si="6"/>
        <v>171677.64515199105</v>
      </c>
      <c r="D18">
        <f t="shared" si="2"/>
        <v>171677.64515199105</v>
      </c>
      <c r="E18">
        <f t="shared" ref="E18:N18" si="21">SUM(E$5*SUMIFS(D$39:D$48,$B$39:$B$48,$A18),E$6*IF($B$2=TRUE,SUMIFS($B$147:$B$162,$A$147:$A$162,$A18),SUMIFS(F$125:F$140,$A$125:$A$140,$A18)))</f>
        <v>164415.80006885069</v>
      </c>
      <c r="F18">
        <f t="shared" si="21"/>
        <v>165705.4090735006</v>
      </c>
      <c r="G18">
        <f t="shared" si="21"/>
        <v>164216.77628056309</v>
      </c>
      <c r="H18">
        <f t="shared" si="21"/>
        <v>167483.54515149372</v>
      </c>
      <c r="I18">
        <f t="shared" si="21"/>
        <v>166644.79897263806</v>
      </c>
      <c r="J18">
        <f t="shared" si="21"/>
        <v>165490.983962072</v>
      </c>
      <c r="K18">
        <f t="shared" si="21"/>
        <v>149491.64083454423</v>
      </c>
      <c r="L18">
        <f t="shared" si="21"/>
        <v>151128.39561118587</v>
      </c>
      <c r="M18">
        <f t="shared" si="21"/>
        <v>151128.39561118587</v>
      </c>
      <c r="N18">
        <f t="shared" si="21"/>
        <v>151128.39561118587</v>
      </c>
      <c r="O18">
        <f t="shared" ref="O18:AF18" si="22">SUM(O$5*SUMIFS(N$39:N$48,$B$39:$B$48,$A18),O$6*IF($B$2=TRUE,SUMIFS($B$147:$B$162,$A$147:$A$162,$A18),SUMIFS(P$125:P$140,$A$125:$A$140,$A18)))</f>
        <v>151128.39561118587</v>
      </c>
      <c r="P18">
        <f t="shared" si="22"/>
        <v>151128.39561118587</v>
      </c>
      <c r="Q18">
        <f t="shared" si="22"/>
        <v>151128.39561118587</v>
      </c>
      <c r="R18">
        <f t="shared" si="22"/>
        <v>151128.39561118587</v>
      </c>
      <c r="S18">
        <f t="shared" si="22"/>
        <v>151128.39561118587</v>
      </c>
      <c r="T18">
        <f t="shared" si="22"/>
        <v>151128.39561118587</v>
      </c>
      <c r="U18">
        <f t="shared" si="22"/>
        <v>151128.39561118587</v>
      </c>
      <c r="V18">
        <f t="shared" si="22"/>
        <v>151128.39561118587</v>
      </c>
      <c r="W18">
        <f t="shared" si="22"/>
        <v>151128.39561118587</v>
      </c>
      <c r="X18">
        <f t="shared" si="22"/>
        <v>151128.39561118587</v>
      </c>
      <c r="Y18">
        <f t="shared" si="22"/>
        <v>151128.39561118587</v>
      </c>
      <c r="Z18">
        <f t="shared" si="22"/>
        <v>151128.39561118587</v>
      </c>
      <c r="AA18">
        <f t="shared" si="22"/>
        <v>151128.39561118587</v>
      </c>
      <c r="AB18">
        <f t="shared" si="22"/>
        <v>151128.39561118587</v>
      </c>
      <c r="AC18">
        <f t="shared" si="22"/>
        <v>151128.39561118587</v>
      </c>
      <c r="AD18">
        <f t="shared" si="22"/>
        <v>151128.39561118587</v>
      </c>
      <c r="AE18">
        <f t="shared" si="22"/>
        <v>151128.39561118587</v>
      </c>
      <c r="AF18">
        <f t="shared" si="22"/>
        <v>151128.39561118587</v>
      </c>
    </row>
    <row r="19" spans="1:32">
      <c r="A19" s="100" t="s">
        <v>105</v>
      </c>
      <c r="B19">
        <f t="shared" si="5"/>
        <v>869968.21375240537</v>
      </c>
      <c r="C19">
        <f t="shared" si="6"/>
        <v>869968.21375240537</v>
      </c>
      <c r="D19">
        <f t="shared" si="2"/>
        <v>869968.21375240537</v>
      </c>
      <c r="E19">
        <f t="shared" ref="E19:N19" si="23">SUM(E$5*SUMIFS(D$39:D$48,$B$39:$B$48,$A19),E$6*IF($B$2=TRUE,SUMIFS($B$147:$B$162,$A$147:$A$162,$A19),SUMIFS(F$125:F$140,$A$125:$A$140,$A19)))</f>
        <v>950460.54185679625</v>
      </c>
      <c r="F19">
        <f t="shared" si="23"/>
        <v>886429.70377169002</v>
      </c>
      <c r="G19">
        <f t="shared" si="23"/>
        <v>891745.95464954909</v>
      </c>
      <c r="H19">
        <f t="shared" si="23"/>
        <v>903219.35274118639</v>
      </c>
      <c r="I19">
        <f t="shared" si="23"/>
        <v>1841257.261756636</v>
      </c>
      <c r="J19">
        <f t="shared" si="23"/>
        <v>2137716.2482161475</v>
      </c>
      <c r="K19">
        <f t="shared" si="23"/>
        <v>2042259.5564728435</v>
      </c>
      <c r="L19">
        <f t="shared" si="23"/>
        <v>2227442.4923627982</v>
      </c>
      <c r="M19">
        <f t="shared" si="23"/>
        <v>2227442.4923627982</v>
      </c>
      <c r="N19">
        <f t="shared" si="23"/>
        <v>2227442.4923627982</v>
      </c>
      <c r="O19">
        <f t="shared" ref="O19:AF19" si="24">SUM(O$5*SUMIFS(N$39:N$48,$B$39:$B$48,$A19),O$6*IF($B$2=TRUE,SUMIFS($B$147:$B$162,$A$147:$A$162,$A19),SUMIFS(P$125:P$140,$A$125:$A$140,$A19)))</f>
        <v>2227442.4923627982</v>
      </c>
      <c r="P19">
        <f t="shared" si="24"/>
        <v>2227442.4923627982</v>
      </c>
      <c r="Q19">
        <f t="shared" si="24"/>
        <v>2227442.4923627982</v>
      </c>
      <c r="R19">
        <f t="shared" si="24"/>
        <v>2227442.4923627982</v>
      </c>
      <c r="S19">
        <f t="shared" si="24"/>
        <v>2227442.4923627982</v>
      </c>
      <c r="T19">
        <f t="shared" si="24"/>
        <v>2227442.4923627982</v>
      </c>
      <c r="U19">
        <f t="shared" si="24"/>
        <v>2227442.4923627982</v>
      </c>
      <c r="V19">
        <f t="shared" si="24"/>
        <v>2227442.4923627982</v>
      </c>
      <c r="W19">
        <f t="shared" si="24"/>
        <v>2227442.4923627982</v>
      </c>
      <c r="X19">
        <f t="shared" si="24"/>
        <v>2227442.4923627982</v>
      </c>
      <c r="Y19">
        <f t="shared" si="24"/>
        <v>2227442.4923627982</v>
      </c>
      <c r="Z19">
        <f t="shared" si="24"/>
        <v>2227442.4923627982</v>
      </c>
      <c r="AA19">
        <f t="shared" si="24"/>
        <v>2227442.4923627982</v>
      </c>
      <c r="AB19">
        <f t="shared" si="24"/>
        <v>2227442.4923627982</v>
      </c>
      <c r="AC19">
        <f t="shared" si="24"/>
        <v>2227442.4923627982</v>
      </c>
      <c r="AD19">
        <f t="shared" si="24"/>
        <v>2227442.4923627982</v>
      </c>
      <c r="AE19">
        <f t="shared" si="24"/>
        <v>2227442.4923627982</v>
      </c>
      <c r="AF19">
        <f t="shared" si="24"/>
        <v>2227442.4923627982</v>
      </c>
    </row>
    <row r="20" spans="1:32">
      <c r="A20" s="100" t="s">
        <v>106</v>
      </c>
      <c r="B20">
        <f t="shared" si="5"/>
        <v>2029161.7198845479</v>
      </c>
      <c r="C20">
        <f t="shared" si="6"/>
        <v>2029161.7198845479</v>
      </c>
      <c r="D20">
        <f t="shared" si="2"/>
        <v>2029161.7198845479</v>
      </c>
      <c r="E20">
        <f t="shared" ref="E20:N20" si="25">SUM(E$5*SUMIFS(D$39:D$48,$B$39:$B$48,$A20),E$6*IF($B$2=TRUE,SUMIFS($B$147:$B$162,$A$147:$A$162,$A20),SUMIFS(F$125:F$140,$A$125:$A$140,$A20)))</f>
        <v>2061722.6011453131</v>
      </c>
      <c r="F20">
        <f t="shared" si="25"/>
        <v>1926207.8984502614</v>
      </c>
      <c r="G20">
        <f t="shared" si="25"/>
        <v>1926416.9990619109</v>
      </c>
      <c r="H20">
        <f t="shared" si="25"/>
        <v>1926106.723327338</v>
      </c>
      <c r="I20">
        <f t="shared" si="25"/>
        <v>1914307.8908995162</v>
      </c>
      <c r="J20">
        <f t="shared" si="25"/>
        <v>1911268.6473842813</v>
      </c>
      <c r="K20">
        <f t="shared" si="25"/>
        <v>1895566.7253961472</v>
      </c>
      <c r="L20">
        <f t="shared" si="25"/>
        <v>1848021.9118026956</v>
      </c>
      <c r="M20">
        <f t="shared" si="25"/>
        <v>1848021.9118026956</v>
      </c>
      <c r="N20">
        <f t="shared" si="25"/>
        <v>1848021.9118026956</v>
      </c>
      <c r="O20">
        <f t="shared" ref="O20:AF20" si="26">SUM(O$5*SUMIFS(N$39:N$48,$B$39:$B$48,$A20),O$6*IF($B$2=TRUE,SUMIFS($B$147:$B$162,$A$147:$A$162,$A20),SUMIFS(P$125:P$140,$A$125:$A$140,$A20)))</f>
        <v>1848021.9118026956</v>
      </c>
      <c r="P20">
        <f t="shared" si="26"/>
        <v>1848021.9118026956</v>
      </c>
      <c r="Q20">
        <f t="shared" si="26"/>
        <v>1848021.9118026956</v>
      </c>
      <c r="R20">
        <f t="shared" si="26"/>
        <v>1848021.9118026956</v>
      </c>
      <c r="S20">
        <f t="shared" si="26"/>
        <v>1848021.9118026956</v>
      </c>
      <c r="T20">
        <f t="shared" si="26"/>
        <v>1848021.9118026956</v>
      </c>
      <c r="U20">
        <f t="shared" si="26"/>
        <v>1848021.9118026956</v>
      </c>
      <c r="V20">
        <f t="shared" si="26"/>
        <v>1848021.9118026956</v>
      </c>
      <c r="W20">
        <f t="shared" si="26"/>
        <v>1848021.9118026956</v>
      </c>
      <c r="X20">
        <f t="shared" si="26"/>
        <v>1848021.9118026956</v>
      </c>
      <c r="Y20">
        <f t="shared" si="26"/>
        <v>1848021.9118026956</v>
      </c>
      <c r="Z20">
        <f t="shared" si="26"/>
        <v>1848021.9118026956</v>
      </c>
      <c r="AA20">
        <f t="shared" si="26"/>
        <v>1848021.9118026956</v>
      </c>
      <c r="AB20">
        <f t="shared" si="26"/>
        <v>1848021.9118026956</v>
      </c>
      <c r="AC20">
        <f t="shared" si="26"/>
        <v>1848021.9118026956</v>
      </c>
      <c r="AD20">
        <f t="shared" si="26"/>
        <v>1848021.9118026956</v>
      </c>
      <c r="AE20">
        <f t="shared" si="26"/>
        <v>1848021.9118026956</v>
      </c>
      <c r="AF20">
        <f t="shared" si="26"/>
        <v>1848021.9118026956</v>
      </c>
    </row>
    <row r="21" spans="1:32">
      <c r="A21" s="100" t="s">
        <v>107</v>
      </c>
      <c r="B21">
        <f t="shared" si="5"/>
        <v>0</v>
      </c>
      <c r="C21">
        <f t="shared" si="6"/>
        <v>0</v>
      </c>
      <c r="D21">
        <f t="shared" si="2"/>
        <v>0</v>
      </c>
      <c r="E21">
        <f t="shared" ref="E21:N21" si="27">SUM(E$5*SUMIFS(D$39:D$48,$B$39:$B$48,$A21),E$6*IF($B$2=TRUE,SUMIFS($B$147:$B$162,$A$147:$A$162,$A21),SUMIFS(F$125:F$140,$A$125:$A$140,$A21)))</f>
        <v>0</v>
      </c>
      <c r="F21">
        <f t="shared" si="27"/>
        <v>0</v>
      </c>
      <c r="G21">
        <f t="shared" si="27"/>
        <v>0</v>
      </c>
      <c r="H21">
        <f t="shared" si="27"/>
        <v>0</v>
      </c>
      <c r="I21">
        <f t="shared" si="27"/>
        <v>0</v>
      </c>
      <c r="J21">
        <f t="shared" si="27"/>
        <v>0</v>
      </c>
      <c r="K21">
        <f t="shared" si="27"/>
        <v>0</v>
      </c>
      <c r="L21">
        <f t="shared" si="27"/>
        <v>0</v>
      </c>
      <c r="M21">
        <f t="shared" si="27"/>
        <v>0</v>
      </c>
      <c r="N21">
        <f t="shared" si="27"/>
        <v>0</v>
      </c>
      <c r="O21">
        <f t="shared" ref="O21:AF21" si="28">SUM(O$5*SUMIFS(N$39:N$48,$B$39:$B$48,$A21),O$6*IF($B$2=TRUE,SUMIFS($B$147:$B$162,$A$147:$A$162,$A21),SUMIFS(P$125:P$140,$A$125:$A$140,$A21)))</f>
        <v>0</v>
      </c>
      <c r="P21">
        <f t="shared" si="28"/>
        <v>0</v>
      </c>
      <c r="Q21">
        <f t="shared" si="28"/>
        <v>0</v>
      </c>
      <c r="R21">
        <f t="shared" si="28"/>
        <v>0</v>
      </c>
      <c r="S21">
        <f t="shared" si="28"/>
        <v>0</v>
      </c>
      <c r="T21">
        <f t="shared" si="28"/>
        <v>0</v>
      </c>
      <c r="U21">
        <f t="shared" si="28"/>
        <v>0</v>
      </c>
      <c r="V21">
        <f t="shared" si="28"/>
        <v>0</v>
      </c>
      <c r="W21">
        <f t="shared" si="28"/>
        <v>0</v>
      </c>
      <c r="X21">
        <f t="shared" si="28"/>
        <v>0</v>
      </c>
      <c r="Y21">
        <f t="shared" si="28"/>
        <v>0</v>
      </c>
      <c r="Z21">
        <f t="shared" si="28"/>
        <v>0</v>
      </c>
      <c r="AA21">
        <f t="shared" si="28"/>
        <v>0</v>
      </c>
      <c r="AB21">
        <f t="shared" si="28"/>
        <v>0</v>
      </c>
      <c r="AC21">
        <f t="shared" si="28"/>
        <v>0</v>
      </c>
      <c r="AD21">
        <f t="shared" si="28"/>
        <v>0</v>
      </c>
      <c r="AE21">
        <f t="shared" si="28"/>
        <v>0</v>
      </c>
      <c r="AF21">
        <f t="shared" si="28"/>
        <v>0</v>
      </c>
    </row>
    <row r="22" spans="1:32">
      <c r="A22" s="100" t="s">
        <v>108</v>
      </c>
      <c r="B22">
        <f t="shared" si="5"/>
        <v>0</v>
      </c>
      <c r="C22">
        <f t="shared" si="6"/>
        <v>0</v>
      </c>
      <c r="D22">
        <f t="shared" si="2"/>
        <v>0</v>
      </c>
      <c r="E22">
        <f t="shared" ref="E22:N22" si="29">SUM(E$5*SUMIFS(D$39:D$48,$B$39:$B$48,$A22),E$6*IF($B$2=TRUE,SUMIFS($B$147:$B$162,$A$147:$A$162,$A22),SUMIFS(F$125:F$140,$A$125:$A$140,$A22)))</f>
        <v>0</v>
      </c>
      <c r="F22">
        <f t="shared" si="29"/>
        <v>0</v>
      </c>
      <c r="G22">
        <f t="shared" si="29"/>
        <v>0</v>
      </c>
      <c r="H22">
        <f t="shared" si="29"/>
        <v>0</v>
      </c>
      <c r="I22">
        <f t="shared" si="29"/>
        <v>0</v>
      </c>
      <c r="J22">
        <f t="shared" si="29"/>
        <v>0</v>
      </c>
      <c r="K22">
        <f t="shared" si="29"/>
        <v>0</v>
      </c>
      <c r="L22">
        <f t="shared" si="29"/>
        <v>0</v>
      </c>
      <c r="M22">
        <f t="shared" si="29"/>
        <v>0</v>
      </c>
      <c r="N22">
        <f t="shared" si="29"/>
        <v>0</v>
      </c>
      <c r="O22">
        <f t="shared" ref="O22:AF22" si="30">SUM(O$5*SUMIFS(N$39:N$48,$B$39:$B$48,$A22),O$6*IF($B$2=TRUE,SUMIFS($B$147:$B$162,$A$147:$A$162,$A22),SUMIFS(P$125:P$140,$A$125:$A$140,$A22)))</f>
        <v>0</v>
      </c>
      <c r="P22">
        <f t="shared" si="30"/>
        <v>0</v>
      </c>
      <c r="Q22">
        <f t="shared" si="30"/>
        <v>0</v>
      </c>
      <c r="R22">
        <f t="shared" si="30"/>
        <v>0</v>
      </c>
      <c r="S22">
        <f t="shared" si="30"/>
        <v>0</v>
      </c>
      <c r="T22">
        <f t="shared" si="30"/>
        <v>0</v>
      </c>
      <c r="U22">
        <f t="shared" si="30"/>
        <v>0</v>
      </c>
      <c r="V22">
        <f t="shared" si="30"/>
        <v>0</v>
      </c>
      <c r="W22">
        <f t="shared" si="30"/>
        <v>0</v>
      </c>
      <c r="X22">
        <f t="shared" si="30"/>
        <v>0</v>
      </c>
      <c r="Y22">
        <f t="shared" si="30"/>
        <v>0</v>
      </c>
      <c r="Z22">
        <f t="shared" si="30"/>
        <v>0</v>
      </c>
      <c r="AA22">
        <f t="shared" si="30"/>
        <v>0</v>
      </c>
      <c r="AB22">
        <f t="shared" si="30"/>
        <v>0</v>
      </c>
      <c r="AC22">
        <f t="shared" si="30"/>
        <v>0</v>
      </c>
      <c r="AD22">
        <f t="shared" si="30"/>
        <v>0</v>
      </c>
      <c r="AE22">
        <f t="shared" si="30"/>
        <v>0</v>
      </c>
      <c r="AF22">
        <f t="shared" si="30"/>
        <v>0</v>
      </c>
    </row>
    <row r="23" spans="1:32">
      <c r="A23" s="100" t="s">
        <v>109</v>
      </c>
      <c r="B23">
        <f t="shared" si="5"/>
        <v>0</v>
      </c>
      <c r="C23">
        <f t="shared" si="6"/>
        <v>0</v>
      </c>
      <c r="D23">
        <f t="shared" si="2"/>
        <v>0</v>
      </c>
      <c r="E23">
        <f t="shared" ref="E23:N23" si="31">SUM(E$5*SUMIFS(D$39:D$48,$B$39:$B$48,$A23),E$6*IF($B$2=TRUE,SUMIFS($B$147:$B$162,$A$147:$A$162,$A23),SUMIFS(F$125:F$140,$A$125:$A$140,$A23)))</f>
        <v>0</v>
      </c>
      <c r="F23">
        <f t="shared" si="31"/>
        <v>0</v>
      </c>
      <c r="G23">
        <f t="shared" si="31"/>
        <v>0</v>
      </c>
      <c r="H23">
        <f t="shared" si="31"/>
        <v>0</v>
      </c>
      <c r="I23">
        <f t="shared" si="31"/>
        <v>0</v>
      </c>
      <c r="J23">
        <f t="shared" si="31"/>
        <v>0</v>
      </c>
      <c r="K23">
        <f t="shared" si="31"/>
        <v>0</v>
      </c>
      <c r="L23">
        <f t="shared" si="31"/>
        <v>0</v>
      </c>
      <c r="M23">
        <f t="shared" si="31"/>
        <v>0</v>
      </c>
      <c r="N23">
        <f t="shared" si="31"/>
        <v>0</v>
      </c>
      <c r="O23">
        <f t="shared" ref="O23:AF23" si="32">SUM(O$5*SUMIFS(N$39:N$48,$B$39:$B$48,$A23),O$6*IF($B$2=TRUE,SUMIFS($B$147:$B$162,$A$147:$A$162,$A23),SUMIFS(P$125:P$140,$A$125:$A$140,$A23)))</f>
        <v>0</v>
      </c>
      <c r="P23">
        <f t="shared" si="32"/>
        <v>0</v>
      </c>
      <c r="Q23">
        <f t="shared" si="32"/>
        <v>0</v>
      </c>
      <c r="R23">
        <f t="shared" si="32"/>
        <v>0</v>
      </c>
      <c r="S23">
        <f t="shared" si="32"/>
        <v>0</v>
      </c>
      <c r="T23">
        <f t="shared" si="32"/>
        <v>0</v>
      </c>
      <c r="U23">
        <f t="shared" si="32"/>
        <v>0</v>
      </c>
      <c r="V23">
        <f t="shared" si="32"/>
        <v>0</v>
      </c>
      <c r="W23">
        <f t="shared" si="32"/>
        <v>0</v>
      </c>
      <c r="X23">
        <f t="shared" si="32"/>
        <v>0</v>
      </c>
      <c r="Y23">
        <f t="shared" si="32"/>
        <v>0</v>
      </c>
      <c r="Z23">
        <f t="shared" si="32"/>
        <v>0</v>
      </c>
      <c r="AA23">
        <f t="shared" si="32"/>
        <v>0</v>
      </c>
      <c r="AB23">
        <f t="shared" si="32"/>
        <v>0</v>
      </c>
      <c r="AC23">
        <f t="shared" si="32"/>
        <v>0</v>
      </c>
      <c r="AD23">
        <f t="shared" si="32"/>
        <v>0</v>
      </c>
      <c r="AE23">
        <f t="shared" si="32"/>
        <v>0</v>
      </c>
      <c r="AF23">
        <f t="shared" si="32"/>
        <v>0</v>
      </c>
    </row>
    <row r="24" spans="1:32">
      <c r="A24" s="100" t="s">
        <v>129</v>
      </c>
      <c r="B24">
        <f t="shared" si="5"/>
        <v>0</v>
      </c>
      <c r="C24">
        <f t="shared" si="6"/>
        <v>0</v>
      </c>
      <c r="D24">
        <f t="shared" si="2"/>
        <v>0</v>
      </c>
      <c r="E24">
        <f t="shared" ref="E24:N24" si="33">SUM(E$5*SUMIFS(D$39:D$48,$B$39:$B$48,$A24),E$6*IF($B$2=TRUE,SUMIFS($B$147:$B$162,$A$147:$A$162,$A24),SUMIFS(F$125:F$140,$A$125:$A$140,$A24)))</f>
        <v>0</v>
      </c>
      <c r="F24">
        <f t="shared" si="33"/>
        <v>0</v>
      </c>
      <c r="G24">
        <f t="shared" si="33"/>
        <v>0</v>
      </c>
      <c r="H24">
        <f t="shared" si="33"/>
        <v>0</v>
      </c>
      <c r="I24">
        <f t="shared" si="33"/>
        <v>0</v>
      </c>
      <c r="J24">
        <f t="shared" si="33"/>
        <v>0</v>
      </c>
      <c r="K24">
        <f t="shared" si="33"/>
        <v>0</v>
      </c>
      <c r="L24">
        <f t="shared" si="33"/>
        <v>0</v>
      </c>
      <c r="M24">
        <f t="shared" si="33"/>
        <v>0</v>
      </c>
      <c r="N24">
        <f t="shared" si="33"/>
        <v>0</v>
      </c>
      <c r="O24">
        <f t="shared" ref="O24:AF24" si="34">SUM(O$5*SUMIFS(N$39:N$48,$B$39:$B$48,$A24),O$6*IF($B$2=TRUE,SUMIFS($B$147:$B$162,$A$147:$A$162,$A24),SUMIFS(P$125:P$140,$A$125:$A$140,$A24)))</f>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row>
    <row r="25" spans="1:32">
      <c r="A25" s="100" t="s">
        <v>130</v>
      </c>
      <c r="B25">
        <f t="shared" si="5"/>
        <v>0</v>
      </c>
      <c r="C25">
        <f t="shared" si="6"/>
        <v>0</v>
      </c>
      <c r="D25">
        <f t="shared" si="2"/>
        <v>0</v>
      </c>
      <c r="E25">
        <f t="shared" ref="E25:N25" si="35">SUM(E$5*SUMIFS(D$39:D$48,$B$39:$B$48,$A25),E$6*IF($B$2=TRUE,SUMIFS($B$147:$B$162,$A$147:$A$162,$A25),SUMIFS(F$125:F$140,$A$125:$A$140,$A25)))</f>
        <v>0</v>
      </c>
      <c r="F25">
        <f t="shared" si="35"/>
        <v>0</v>
      </c>
      <c r="G25">
        <f t="shared" si="35"/>
        <v>0</v>
      </c>
      <c r="H25">
        <f t="shared" si="35"/>
        <v>0</v>
      </c>
      <c r="I25">
        <f t="shared" si="35"/>
        <v>0</v>
      </c>
      <c r="J25">
        <f t="shared" si="35"/>
        <v>0</v>
      </c>
      <c r="K25">
        <f t="shared" si="35"/>
        <v>0</v>
      </c>
      <c r="L25">
        <f t="shared" si="35"/>
        <v>0</v>
      </c>
      <c r="M25">
        <f t="shared" si="35"/>
        <v>0</v>
      </c>
      <c r="N25">
        <f t="shared" si="35"/>
        <v>0</v>
      </c>
      <c r="O25">
        <f t="shared" ref="O25:AF25" si="36">SUM(O$5*SUMIFS(N$39:N$48,$B$39:$B$48,$A25),O$6*IF($B$2=TRUE,SUMIFS($B$147:$B$162,$A$147:$A$162,$A25),SUMIFS(P$125:P$140,$A$125:$A$140,$A25)))</f>
        <v>0</v>
      </c>
      <c r="P25">
        <f t="shared" si="36"/>
        <v>0</v>
      </c>
      <c r="Q25">
        <f t="shared" si="36"/>
        <v>0</v>
      </c>
      <c r="R25">
        <f t="shared" si="36"/>
        <v>0</v>
      </c>
      <c r="S25">
        <f t="shared" si="36"/>
        <v>0</v>
      </c>
      <c r="T25">
        <f t="shared" si="36"/>
        <v>0</v>
      </c>
      <c r="U25">
        <f t="shared" si="36"/>
        <v>0</v>
      </c>
      <c r="V25">
        <f t="shared" si="36"/>
        <v>0</v>
      </c>
      <c r="W25">
        <f t="shared" si="36"/>
        <v>0</v>
      </c>
      <c r="X25">
        <f t="shared" si="36"/>
        <v>0</v>
      </c>
      <c r="Y25">
        <f t="shared" si="36"/>
        <v>0</v>
      </c>
      <c r="Z25">
        <f t="shared" si="36"/>
        <v>0</v>
      </c>
      <c r="AA25">
        <f t="shared" si="36"/>
        <v>0</v>
      </c>
      <c r="AB25">
        <f t="shared" si="36"/>
        <v>0</v>
      </c>
      <c r="AC25">
        <f t="shared" si="36"/>
        <v>0</v>
      </c>
      <c r="AD25">
        <f t="shared" si="36"/>
        <v>0</v>
      </c>
      <c r="AE25">
        <f t="shared" si="36"/>
        <v>0</v>
      </c>
      <c r="AF25">
        <f t="shared" si="36"/>
        <v>0</v>
      </c>
    </row>
    <row r="26" spans="1:32">
      <c r="A26" s="100" t="s">
        <v>131</v>
      </c>
      <c r="B26">
        <f t="shared" si="5"/>
        <v>0</v>
      </c>
      <c r="C26">
        <f t="shared" si="6"/>
        <v>0</v>
      </c>
      <c r="D26">
        <f t="shared" si="2"/>
        <v>0</v>
      </c>
      <c r="E26">
        <f t="shared" ref="E26:N26" si="37">SUM(E$5*SUMIFS(D$39:D$48,$B$39:$B$48,$A26),E$6*IF($B$2=TRUE,SUMIFS($B$147:$B$162,$A$147:$A$162,$A26),SUMIFS(F$125:F$140,$A$125:$A$140,$A26)))</f>
        <v>0</v>
      </c>
      <c r="F26">
        <f t="shared" si="37"/>
        <v>0</v>
      </c>
      <c r="G26">
        <f t="shared" si="37"/>
        <v>0</v>
      </c>
      <c r="H26">
        <f t="shared" si="37"/>
        <v>0</v>
      </c>
      <c r="I26">
        <f t="shared" si="37"/>
        <v>0</v>
      </c>
      <c r="J26">
        <f t="shared" si="37"/>
        <v>0</v>
      </c>
      <c r="K26">
        <f t="shared" si="37"/>
        <v>0</v>
      </c>
      <c r="L26">
        <f t="shared" si="37"/>
        <v>0</v>
      </c>
      <c r="M26">
        <f t="shared" si="37"/>
        <v>0</v>
      </c>
      <c r="N26">
        <f t="shared" si="37"/>
        <v>0</v>
      </c>
      <c r="O26">
        <f t="shared" ref="O26:AF26" si="38">SUM(O$5*SUMIFS(N$39:N$48,$B$39:$B$48,$A26),O$6*IF($B$2=TRUE,SUMIFS($B$147:$B$162,$A$147:$A$162,$A26),SUMIFS(P$125:P$140,$A$125:$A$140,$A26)))</f>
        <v>0</v>
      </c>
      <c r="P26">
        <f t="shared" si="38"/>
        <v>0</v>
      </c>
      <c r="Q26">
        <f t="shared" si="38"/>
        <v>0</v>
      </c>
      <c r="R26">
        <f t="shared" si="38"/>
        <v>0</v>
      </c>
      <c r="S26">
        <f t="shared" si="38"/>
        <v>0</v>
      </c>
      <c r="T26">
        <f t="shared" si="38"/>
        <v>0</v>
      </c>
      <c r="U26">
        <f t="shared" si="38"/>
        <v>0</v>
      </c>
      <c r="V26">
        <f t="shared" si="38"/>
        <v>0</v>
      </c>
      <c r="W26">
        <f t="shared" si="38"/>
        <v>0</v>
      </c>
      <c r="X26">
        <f t="shared" si="38"/>
        <v>0</v>
      </c>
      <c r="Y26">
        <f t="shared" si="38"/>
        <v>0</v>
      </c>
      <c r="Z26">
        <f t="shared" si="38"/>
        <v>0</v>
      </c>
      <c r="AA26">
        <f t="shared" si="38"/>
        <v>0</v>
      </c>
      <c r="AB26">
        <f t="shared" si="38"/>
        <v>0</v>
      </c>
      <c r="AC26">
        <f t="shared" si="38"/>
        <v>0</v>
      </c>
      <c r="AD26">
        <f t="shared" si="38"/>
        <v>0</v>
      </c>
      <c r="AE26">
        <f t="shared" si="38"/>
        <v>0</v>
      </c>
      <c r="AF26">
        <f t="shared" si="38"/>
        <v>0</v>
      </c>
    </row>
    <row r="27" spans="1:32">
      <c r="A27" s="100" t="s">
        <v>416</v>
      </c>
      <c r="B27">
        <f t="shared" si="5"/>
        <v>0</v>
      </c>
      <c r="C27">
        <f t="shared" si="6"/>
        <v>0</v>
      </c>
      <c r="D27">
        <f t="shared" si="2"/>
        <v>0</v>
      </c>
      <c r="E27">
        <f t="shared" ref="E27:N27" si="39">SUM(E$5*SUMIFS(D$39:D$48,$B$39:$B$48,$A27),E$6*IF($B$2=TRUE,SUMIFS($B$147:$B$162,$A$147:$A$162,$A27),SUMIFS(F$125:F$140,$A$125:$A$140,$A27)))</f>
        <v>0</v>
      </c>
      <c r="F27">
        <f t="shared" si="39"/>
        <v>0</v>
      </c>
      <c r="G27">
        <f t="shared" si="39"/>
        <v>0</v>
      </c>
      <c r="H27">
        <f t="shared" si="39"/>
        <v>0</v>
      </c>
      <c r="I27">
        <f t="shared" si="39"/>
        <v>0</v>
      </c>
      <c r="J27">
        <f t="shared" si="39"/>
        <v>0</v>
      </c>
      <c r="K27">
        <f t="shared" si="39"/>
        <v>0</v>
      </c>
      <c r="L27">
        <f t="shared" si="39"/>
        <v>0</v>
      </c>
      <c r="M27">
        <f t="shared" si="39"/>
        <v>0</v>
      </c>
      <c r="N27">
        <f t="shared" si="39"/>
        <v>0</v>
      </c>
      <c r="O27">
        <f t="shared" ref="O27:AF27" si="40">SUM(O$5*SUMIFS(N$39:N$48,$B$39:$B$48,$A27),O$6*IF($B$2=TRUE,SUMIFS($B$147:$B$162,$A$147:$A$162,$A27),SUMIFS(P$125:P$140,$A$125:$A$140,$A27)))</f>
        <v>0</v>
      </c>
      <c r="P27">
        <f t="shared" si="40"/>
        <v>0</v>
      </c>
      <c r="Q27">
        <f t="shared" si="40"/>
        <v>0</v>
      </c>
      <c r="R27">
        <f t="shared" si="40"/>
        <v>0</v>
      </c>
      <c r="S27">
        <f t="shared" si="40"/>
        <v>0</v>
      </c>
      <c r="T27">
        <f t="shared" si="40"/>
        <v>0</v>
      </c>
      <c r="U27">
        <f t="shared" si="40"/>
        <v>0</v>
      </c>
      <c r="V27">
        <f t="shared" si="40"/>
        <v>0</v>
      </c>
      <c r="W27">
        <f t="shared" si="40"/>
        <v>0</v>
      </c>
      <c r="X27">
        <f t="shared" si="40"/>
        <v>0</v>
      </c>
      <c r="Y27">
        <f t="shared" si="40"/>
        <v>0</v>
      </c>
      <c r="Z27">
        <f t="shared" si="40"/>
        <v>0</v>
      </c>
      <c r="AA27">
        <f t="shared" si="40"/>
        <v>0</v>
      </c>
      <c r="AB27">
        <f t="shared" si="40"/>
        <v>0</v>
      </c>
      <c r="AC27">
        <f t="shared" si="40"/>
        <v>0</v>
      </c>
      <c r="AD27">
        <f t="shared" si="40"/>
        <v>0</v>
      </c>
      <c r="AE27">
        <f t="shared" si="40"/>
        <v>0</v>
      </c>
      <c r="AF27">
        <f t="shared" si="40"/>
        <v>0</v>
      </c>
    </row>
    <row r="28" spans="1:32">
      <c r="A28" s="100" t="s">
        <v>417</v>
      </c>
      <c r="B28">
        <f t="shared" si="5"/>
        <v>0</v>
      </c>
      <c r="C28">
        <f t="shared" si="6"/>
        <v>0</v>
      </c>
      <c r="D28">
        <f t="shared" si="2"/>
        <v>0</v>
      </c>
      <c r="E28">
        <f t="shared" ref="E28:N28" si="41">SUM(E$5*SUMIFS(D$39:D$48,$B$39:$B$48,$A28),E$6*IF($B$2=TRUE,SUMIFS($B$147:$B$162,$A$147:$A$162,$A28),SUMIFS(F$125:F$140,$A$125:$A$140,$A28)))</f>
        <v>0</v>
      </c>
      <c r="F28">
        <f t="shared" si="41"/>
        <v>0</v>
      </c>
      <c r="G28">
        <f t="shared" si="41"/>
        <v>0</v>
      </c>
      <c r="H28">
        <f t="shared" si="41"/>
        <v>0</v>
      </c>
      <c r="I28">
        <f t="shared" si="41"/>
        <v>0</v>
      </c>
      <c r="J28">
        <f t="shared" si="41"/>
        <v>0</v>
      </c>
      <c r="K28">
        <f t="shared" si="41"/>
        <v>0</v>
      </c>
      <c r="L28">
        <f t="shared" si="41"/>
        <v>0</v>
      </c>
      <c r="M28">
        <f t="shared" si="41"/>
        <v>0</v>
      </c>
      <c r="N28">
        <f t="shared" si="41"/>
        <v>0</v>
      </c>
      <c r="O28">
        <f t="shared" ref="O28:AF28" si="42">SUM(O$5*SUMIFS(N$39:N$48,$B$39:$B$48,$A28),O$6*IF($B$2=TRUE,SUMIFS($B$147:$B$162,$A$147:$A$162,$A28),SUMIFS(P$125:P$140,$A$125:$A$140,$A28)))</f>
        <v>0</v>
      </c>
      <c r="P28">
        <f t="shared" si="42"/>
        <v>0</v>
      </c>
      <c r="Q28">
        <f t="shared" si="42"/>
        <v>0</v>
      </c>
      <c r="R28">
        <f t="shared" si="42"/>
        <v>0</v>
      </c>
      <c r="S28">
        <f t="shared" si="42"/>
        <v>0</v>
      </c>
      <c r="T28">
        <f t="shared" si="42"/>
        <v>0</v>
      </c>
      <c r="U28">
        <f t="shared" si="42"/>
        <v>0</v>
      </c>
      <c r="V28">
        <f t="shared" si="42"/>
        <v>0</v>
      </c>
      <c r="W28">
        <f t="shared" si="42"/>
        <v>0</v>
      </c>
      <c r="X28">
        <f t="shared" si="42"/>
        <v>0</v>
      </c>
      <c r="Y28">
        <f t="shared" si="42"/>
        <v>0</v>
      </c>
      <c r="Z28">
        <f t="shared" si="42"/>
        <v>0</v>
      </c>
      <c r="AA28">
        <f t="shared" si="42"/>
        <v>0</v>
      </c>
      <c r="AB28">
        <f t="shared" si="42"/>
        <v>0</v>
      </c>
      <c r="AC28">
        <f t="shared" si="42"/>
        <v>0</v>
      </c>
      <c r="AD28">
        <f t="shared" si="42"/>
        <v>0</v>
      </c>
      <c r="AE28">
        <f t="shared" si="42"/>
        <v>0</v>
      </c>
      <c r="AF28">
        <f t="shared" si="42"/>
        <v>0</v>
      </c>
    </row>
    <row r="29" spans="1:32">
      <c r="A29" s="100" t="s">
        <v>418</v>
      </c>
      <c r="B29">
        <f t="shared" si="5"/>
        <v>0</v>
      </c>
      <c r="C29">
        <f t="shared" si="6"/>
        <v>0</v>
      </c>
      <c r="D29">
        <f t="shared" si="2"/>
        <v>0</v>
      </c>
      <c r="E29">
        <f t="shared" ref="E29:N29" si="43">SUM(E$5*SUMIFS(D$39:D$48,$B$39:$B$48,$A29),E$6*IF($B$2=TRUE,SUMIFS($B$147:$B$162,$A$147:$A$162,$A29),SUMIFS(F$125:F$140,$A$125:$A$140,$A29)))</f>
        <v>0</v>
      </c>
      <c r="F29">
        <f t="shared" si="43"/>
        <v>0</v>
      </c>
      <c r="G29">
        <f t="shared" si="43"/>
        <v>0</v>
      </c>
      <c r="H29">
        <f t="shared" si="43"/>
        <v>0</v>
      </c>
      <c r="I29">
        <f t="shared" si="43"/>
        <v>0</v>
      </c>
      <c r="J29">
        <f t="shared" si="43"/>
        <v>0</v>
      </c>
      <c r="K29">
        <f t="shared" si="43"/>
        <v>0</v>
      </c>
      <c r="L29">
        <f t="shared" si="43"/>
        <v>0</v>
      </c>
      <c r="M29">
        <f t="shared" si="43"/>
        <v>0</v>
      </c>
      <c r="N29">
        <f t="shared" si="43"/>
        <v>0</v>
      </c>
      <c r="O29">
        <f t="shared" ref="O29:AF29" si="44">SUM(O$5*SUMIFS(N$39:N$48,$B$39:$B$48,$A29),O$6*IF($B$2=TRUE,SUMIFS($B$147:$B$162,$A$147:$A$162,$A29),SUMIFS(P$125:P$140,$A$125:$A$140,$A29)))</f>
        <v>0</v>
      </c>
      <c r="P29">
        <f t="shared" si="44"/>
        <v>0</v>
      </c>
      <c r="Q29">
        <f t="shared" si="44"/>
        <v>0</v>
      </c>
      <c r="R29">
        <f t="shared" si="44"/>
        <v>0</v>
      </c>
      <c r="S29">
        <f t="shared" si="44"/>
        <v>0</v>
      </c>
      <c r="T29">
        <f t="shared" si="44"/>
        <v>0</v>
      </c>
      <c r="U29">
        <f t="shared" si="44"/>
        <v>0</v>
      </c>
      <c r="V29">
        <f t="shared" si="44"/>
        <v>0</v>
      </c>
      <c r="W29">
        <f t="shared" si="44"/>
        <v>0</v>
      </c>
      <c r="X29">
        <f t="shared" si="44"/>
        <v>0</v>
      </c>
      <c r="Y29">
        <f t="shared" si="44"/>
        <v>0</v>
      </c>
      <c r="Z29">
        <f t="shared" si="44"/>
        <v>0</v>
      </c>
      <c r="AA29">
        <f t="shared" si="44"/>
        <v>0</v>
      </c>
      <c r="AB29">
        <f t="shared" si="44"/>
        <v>0</v>
      </c>
      <c r="AC29">
        <f t="shared" si="44"/>
        <v>0</v>
      </c>
      <c r="AD29">
        <f t="shared" si="44"/>
        <v>0</v>
      </c>
      <c r="AE29">
        <f t="shared" si="44"/>
        <v>0</v>
      </c>
      <c r="AF29">
        <f t="shared" si="44"/>
        <v>0</v>
      </c>
    </row>
    <row r="30" spans="1:32">
      <c r="A30" s="100" t="s">
        <v>419</v>
      </c>
      <c r="B30">
        <f t="shared" si="5"/>
        <v>0</v>
      </c>
      <c r="C30">
        <f t="shared" si="6"/>
        <v>0</v>
      </c>
      <c r="D30">
        <f t="shared" si="2"/>
        <v>0</v>
      </c>
      <c r="E30">
        <f t="shared" ref="E30:N30" si="45">SUM(E$5*SUMIFS(D$39:D$48,$B$39:$B$48,$A30),E$6*IF($B$2=TRUE,SUMIFS($B$147:$B$162,$A$147:$A$162,$A30),SUMIFS(F$125:F$140,$A$125:$A$140,$A30)))</f>
        <v>0</v>
      </c>
      <c r="F30">
        <f t="shared" si="45"/>
        <v>0</v>
      </c>
      <c r="G30">
        <f t="shared" si="45"/>
        <v>0</v>
      </c>
      <c r="H30">
        <f t="shared" si="45"/>
        <v>0</v>
      </c>
      <c r="I30">
        <f t="shared" si="45"/>
        <v>0</v>
      </c>
      <c r="J30">
        <f t="shared" si="45"/>
        <v>0</v>
      </c>
      <c r="K30">
        <f t="shared" si="45"/>
        <v>0</v>
      </c>
      <c r="L30">
        <f t="shared" si="45"/>
        <v>0</v>
      </c>
      <c r="M30">
        <f t="shared" si="45"/>
        <v>0</v>
      </c>
      <c r="N30">
        <f t="shared" si="45"/>
        <v>0</v>
      </c>
      <c r="O30">
        <f t="shared" ref="O30:AF30" si="46">SUM(O$5*SUMIFS(N$39:N$48,$B$39:$B$48,$A30),O$6*IF($B$2=TRUE,SUMIFS($B$147:$B$162,$A$147:$A$162,$A30),SUMIFS(P$125:P$140,$A$125:$A$140,$A30)))</f>
        <v>0</v>
      </c>
      <c r="P30">
        <f t="shared" si="46"/>
        <v>0</v>
      </c>
      <c r="Q30">
        <f t="shared" si="46"/>
        <v>0</v>
      </c>
      <c r="R30">
        <f t="shared" si="46"/>
        <v>0</v>
      </c>
      <c r="S30">
        <f t="shared" si="46"/>
        <v>0</v>
      </c>
      <c r="T30">
        <f t="shared" si="46"/>
        <v>0</v>
      </c>
      <c r="U30">
        <f t="shared" si="46"/>
        <v>0</v>
      </c>
      <c r="V30">
        <f t="shared" si="46"/>
        <v>0</v>
      </c>
      <c r="W30">
        <f t="shared" si="46"/>
        <v>0</v>
      </c>
      <c r="X30">
        <f t="shared" si="46"/>
        <v>0</v>
      </c>
      <c r="Y30">
        <f t="shared" si="46"/>
        <v>0</v>
      </c>
      <c r="Z30">
        <f t="shared" si="46"/>
        <v>0</v>
      </c>
      <c r="AA30">
        <f t="shared" si="46"/>
        <v>0</v>
      </c>
      <c r="AB30">
        <f t="shared" si="46"/>
        <v>0</v>
      </c>
      <c r="AC30">
        <f t="shared" si="46"/>
        <v>0</v>
      </c>
      <c r="AD30">
        <f t="shared" si="46"/>
        <v>0</v>
      </c>
      <c r="AE30">
        <f t="shared" si="46"/>
        <v>0</v>
      </c>
      <c r="AF30">
        <f t="shared" si="46"/>
        <v>0</v>
      </c>
    </row>
    <row r="31" spans="1:32">
      <c r="A31" s="100" t="s">
        <v>420</v>
      </c>
      <c r="B31">
        <f t="shared" si="5"/>
        <v>0</v>
      </c>
      <c r="C31">
        <f t="shared" si="6"/>
        <v>0</v>
      </c>
      <c r="D31">
        <f t="shared" si="2"/>
        <v>0</v>
      </c>
      <c r="E31">
        <f t="shared" ref="E31:N31" si="47">SUM(E$5*SUMIFS(D$39:D$48,$B$39:$B$48,$A31),E$6*IF($B$2=TRUE,SUMIFS($B$147:$B$162,$A$147:$A$162,$A31),SUMIFS(F$125:F$140,$A$125:$A$140,$A31)))</f>
        <v>0</v>
      </c>
      <c r="F31">
        <f t="shared" si="47"/>
        <v>0</v>
      </c>
      <c r="G31">
        <f t="shared" si="47"/>
        <v>0</v>
      </c>
      <c r="H31">
        <f t="shared" si="47"/>
        <v>0</v>
      </c>
      <c r="I31">
        <f t="shared" si="47"/>
        <v>0</v>
      </c>
      <c r="J31">
        <f t="shared" si="47"/>
        <v>0</v>
      </c>
      <c r="K31">
        <f t="shared" si="47"/>
        <v>0</v>
      </c>
      <c r="L31">
        <f t="shared" si="47"/>
        <v>0</v>
      </c>
      <c r="M31">
        <f t="shared" si="47"/>
        <v>0</v>
      </c>
      <c r="N31">
        <f t="shared" si="47"/>
        <v>0</v>
      </c>
      <c r="O31">
        <f t="shared" ref="O31:AF31" si="48">SUM(O$5*SUMIFS(N$39:N$48,$B$39:$B$48,$A31),O$6*IF($B$2=TRUE,SUMIFS($B$147:$B$162,$A$147:$A$162,$A31),SUMIFS(P$125:P$140,$A$125:$A$140,$A31)))</f>
        <v>0</v>
      </c>
      <c r="P31">
        <f t="shared" si="48"/>
        <v>0</v>
      </c>
      <c r="Q31">
        <f t="shared" si="48"/>
        <v>0</v>
      </c>
      <c r="R31">
        <f t="shared" si="48"/>
        <v>0</v>
      </c>
      <c r="S31">
        <f t="shared" si="48"/>
        <v>0</v>
      </c>
      <c r="T31">
        <f t="shared" si="48"/>
        <v>0</v>
      </c>
      <c r="U31">
        <f t="shared" si="48"/>
        <v>0</v>
      </c>
      <c r="V31">
        <f t="shared" si="48"/>
        <v>0</v>
      </c>
      <c r="W31">
        <f t="shared" si="48"/>
        <v>0</v>
      </c>
      <c r="X31">
        <f t="shared" si="48"/>
        <v>0</v>
      </c>
      <c r="Y31">
        <f t="shared" si="48"/>
        <v>0</v>
      </c>
      <c r="Z31">
        <f t="shared" si="48"/>
        <v>0</v>
      </c>
      <c r="AA31">
        <f t="shared" si="48"/>
        <v>0</v>
      </c>
      <c r="AB31">
        <f t="shared" si="48"/>
        <v>0</v>
      </c>
      <c r="AC31">
        <f t="shared" si="48"/>
        <v>0</v>
      </c>
      <c r="AD31">
        <f t="shared" si="48"/>
        <v>0</v>
      </c>
      <c r="AE31">
        <f t="shared" si="48"/>
        <v>0</v>
      </c>
      <c r="AF31">
        <f t="shared" si="48"/>
        <v>0</v>
      </c>
    </row>
    <row r="32" spans="1:32">
      <c r="A32" s="100" t="s">
        <v>421</v>
      </c>
      <c r="B32">
        <f t="shared" si="5"/>
        <v>0</v>
      </c>
      <c r="C32">
        <f t="shared" si="6"/>
        <v>0</v>
      </c>
      <c r="D32">
        <f t="shared" si="2"/>
        <v>0</v>
      </c>
      <c r="E32">
        <f t="shared" ref="E32:N32" si="49">SUM(E$5*SUMIFS(D$39:D$48,$B$39:$B$48,$A32),E$6*IF($B$2=TRUE,SUMIFS($B$147:$B$162,$A$147:$A$162,$A32),SUMIFS(F$125:F$140,$A$125:$A$140,$A32)))</f>
        <v>0</v>
      </c>
      <c r="F32">
        <f t="shared" si="49"/>
        <v>0</v>
      </c>
      <c r="G32">
        <f t="shared" si="49"/>
        <v>0</v>
      </c>
      <c r="H32">
        <f t="shared" si="49"/>
        <v>0</v>
      </c>
      <c r="I32">
        <f t="shared" si="49"/>
        <v>0</v>
      </c>
      <c r="J32">
        <f t="shared" si="49"/>
        <v>0</v>
      </c>
      <c r="K32">
        <f t="shared" si="49"/>
        <v>0</v>
      </c>
      <c r="L32">
        <f t="shared" si="49"/>
        <v>0</v>
      </c>
      <c r="M32">
        <f t="shared" si="49"/>
        <v>0</v>
      </c>
      <c r="N32">
        <f t="shared" si="49"/>
        <v>0</v>
      </c>
      <c r="O32">
        <f t="shared" ref="O32:AF32" si="50">SUM(O$5*SUMIFS(N$39:N$48,$B$39:$B$48,$A32),O$6*IF($B$2=TRUE,SUMIFS($B$147:$B$162,$A$147:$A$162,$A32),SUMIFS(P$125:P$140,$A$125:$A$140,$A32)))</f>
        <v>0</v>
      </c>
      <c r="P32">
        <f t="shared" si="50"/>
        <v>0</v>
      </c>
      <c r="Q32">
        <f t="shared" si="50"/>
        <v>0</v>
      </c>
      <c r="R32">
        <f t="shared" si="50"/>
        <v>0</v>
      </c>
      <c r="S32">
        <f t="shared" si="50"/>
        <v>0</v>
      </c>
      <c r="T32">
        <f t="shared" si="50"/>
        <v>0</v>
      </c>
      <c r="U32">
        <f t="shared" si="50"/>
        <v>0</v>
      </c>
      <c r="V32">
        <f t="shared" si="50"/>
        <v>0</v>
      </c>
      <c r="W32">
        <f t="shared" si="50"/>
        <v>0</v>
      </c>
      <c r="X32">
        <f t="shared" si="50"/>
        <v>0</v>
      </c>
      <c r="Y32">
        <f t="shared" si="50"/>
        <v>0</v>
      </c>
      <c r="Z32">
        <f t="shared" si="50"/>
        <v>0</v>
      </c>
      <c r="AA32">
        <f t="shared" si="50"/>
        <v>0</v>
      </c>
      <c r="AB32">
        <f t="shared" si="50"/>
        <v>0</v>
      </c>
      <c r="AC32">
        <f t="shared" si="50"/>
        <v>0</v>
      </c>
      <c r="AD32">
        <f t="shared" si="50"/>
        <v>0</v>
      </c>
      <c r="AE32">
        <f t="shared" si="50"/>
        <v>0</v>
      </c>
      <c r="AF32">
        <f t="shared" si="50"/>
        <v>0</v>
      </c>
    </row>
    <row r="33" spans="1:32">
      <c r="A33" s="100" t="s">
        <v>422</v>
      </c>
      <c r="B33">
        <f t="shared" si="5"/>
        <v>0</v>
      </c>
      <c r="C33">
        <f t="shared" si="6"/>
        <v>0</v>
      </c>
      <c r="D33">
        <f t="shared" si="2"/>
        <v>0</v>
      </c>
      <c r="E33">
        <f t="shared" ref="E33:N33" si="51">SUM(E$5*SUMIFS(D$39:D$48,$B$39:$B$48,$A33),E$6*IF($B$2=TRUE,SUMIFS($B$147:$B$162,$A$147:$A$162,$A33),SUMIFS(F$125:F$140,$A$125:$A$140,$A33)))</f>
        <v>0</v>
      </c>
      <c r="F33">
        <f t="shared" si="51"/>
        <v>0</v>
      </c>
      <c r="G33">
        <f t="shared" si="51"/>
        <v>0</v>
      </c>
      <c r="H33">
        <f t="shared" si="51"/>
        <v>0</v>
      </c>
      <c r="I33">
        <f t="shared" si="51"/>
        <v>0</v>
      </c>
      <c r="J33">
        <f t="shared" si="51"/>
        <v>0</v>
      </c>
      <c r="K33">
        <f t="shared" si="51"/>
        <v>0</v>
      </c>
      <c r="L33">
        <f t="shared" si="51"/>
        <v>0</v>
      </c>
      <c r="M33">
        <f t="shared" si="51"/>
        <v>0</v>
      </c>
      <c r="N33">
        <f t="shared" si="51"/>
        <v>0</v>
      </c>
      <c r="O33">
        <f t="shared" ref="O33:AF33" si="52">SUM(O$5*SUMIFS(N$39:N$48,$B$39:$B$48,$A33),O$6*IF($B$2=TRUE,SUMIFS($B$147:$B$162,$A$147:$A$162,$A33),SUMIFS(P$125:P$140,$A$125:$A$140,$A33)))</f>
        <v>0</v>
      </c>
      <c r="P33">
        <f t="shared" si="52"/>
        <v>0</v>
      </c>
      <c r="Q33">
        <f t="shared" si="52"/>
        <v>0</v>
      </c>
      <c r="R33">
        <f t="shared" si="52"/>
        <v>0</v>
      </c>
      <c r="S33">
        <f t="shared" si="52"/>
        <v>0</v>
      </c>
      <c r="T33">
        <f t="shared" si="52"/>
        <v>0</v>
      </c>
      <c r="U33">
        <f t="shared" si="52"/>
        <v>0</v>
      </c>
      <c r="V33">
        <f t="shared" si="52"/>
        <v>0</v>
      </c>
      <c r="W33">
        <f t="shared" si="52"/>
        <v>0</v>
      </c>
      <c r="X33">
        <f t="shared" si="52"/>
        <v>0</v>
      </c>
      <c r="Y33">
        <f t="shared" si="52"/>
        <v>0</v>
      </c>
      <c r="Z33">
        <f t="shared" si="52"/>
        <v>0</v>
      </c>
      <c r="AA33">
        <f t="shared" si="52"/>
        <v>0</v>
      </c>
      <c r="AB33">
        <f t="shared" si="52"/>
        <v>0</v>
      </c>
      <c r="AC33">
        <f t="shared" si="52"/>
        <v>0</v>
      </c>
      <c r="AD33">
        <f t="shared" si="52"/>
        <v>0</v>
      </c>
      <c r="AE33">
        <f t="shared" si="52"/>
        <v>0</v>
      </c>
      <c r="AF33">
        <f t="shared" si="52"/>
        <v>0</v>
      </c>
    </row>
    <row r="34" spans="1:32">
      <c r="A34" s="100"/>
    </row>
    <row r="35" spans="1:32" s="168" customFormat="1">
      <c r="A35" s="169"/>
      <c r="D35" s="168" t="b">
        <f>SUM(D10:D33)=SUM(D5:D6)</f>
        <v>1</v>
      </c>
      <c r="E35" s="168" t="b">
        <f t="shared" ref="E35:N35" si="53">SUM(E10:E33)=SUM(E5:E6)</f>
        <v>1</v>
      </c>
      <c r="F35" s="168" t="b">
        <f t="shared" si="53"/>
        <v>1</v>
      </c>
      <c r="G35" s="168" t="b">
        <f t="shared" si="53"/>
        <v>1</v>
      </c>
      <c r="H35" s="168" t="b">
        <f t="shared" si="53"/>
        <v>1</v>
      </c>
      <c r="I35" s="168" t="b">
        <f t="shared" si="53"/>
        <v>1</v>
      </c>
      <c r="J35" s="168" t="b">
        <f t="shared" si="53"/>
        <v>1</v>
      </c>
      <c r="K35" s="168" t="b">
        <f t="shared" si="53"/>
        <v>1</v>
      </c>
      <c r="L35" s="168" t="b">
        <f t="shared" si="53"/>
        <v>1</v>
      </c>
      <c r="M35" s="168" t="b">
        <f t="shared" si="53"/>
        <v>1</v>
      </c>
      <c r="N35" s="168" t="b">
        <f t="shared" si="53"/>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4">L39</f>
        <v>2.0776268013813727E-3</v>
      </c>
      <c r="N39" s="156">
        <f t="shared" si="54"/>
        <v>2.0776268013813727E-3</v>
      </c>
      <c r="O39" s="156">
        <f t="shared" si="54"/>
        <v>2.0776268013813727E-3</v>
      </c>
      <c r="P39" s="156">
        <f t="shared" si="54"/>
        <v>2.0776268013813727E-3</v>
      </c>
      <c r="Q39" s="156">
        <f t="shared" si="54"/>
        <v>2.0776268013813727E-3</v>
      </c>
      <c r="R39" s="156">
        <f t="shared" si="54"/>
        <v>2.0776268013813727E-3</v>
      </c>
      <c r="S39" s="156">
        <f t="shared" si="54"/>
        <v>2.0776268013813727E-3</v>
      </c>
      <c r="T39" s="156">
        <f t="shared" si="54"/>
        <v>2.0776268013813727E-3</v>
      </c>
      <c r="U39" s="156">
        <f t="shared" si="54"/>
        <v>2.0776268013813727E-3</v>
      </c>
      <c r="V39" s="156">
        <f t="shared" si="54"/>
        <v>2.0776268013813727E-3</v>
      </c>
      <c r="W39" s="156">
        <f t="shared" si="54"/>
        <v>2.0776268013813727E-3</v>
      </c>
      <c r="X39" s="156">
        <f t="shared" si="54"/>
        <v>2.0776268013813727E-3</v>
      </c>
      <c r="Y39" s="156">
        <f t="shared" si="54"/>
        <v>2.0776268013813727E-3</v>
      </c>
      <c r="Z39" s="156">
        <f t="shared" si="54"/>
        <v>2.0776268013813727E-3</v>
      </c>
      <c r="AA39" s="156">
        <f t="shared" si="54"/>
        <v>2.0776268013813727E-3</v>
      </c>
      <c r="AB39" s="156">
        <f t="shared" si="54"/>
        <v>2.0776268013813727E-3</v>
      </c>
      <c r="AC39" s="156">
        <f t="shared" si="54"/>
        <v>2.0776268013813727E-3</v>
      </c>
      <c r="AD39" s="156">
        <f t="shared" si="54"/>
        <v>2.0776268013813727E-3</v>
      </c>
      <c r="AE39" s="156">
        <f t="shared" si="54"/>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5">K40</f>
        <v>8.1198547309606073E-2</v>
      </c>
      <c r="M40" s="156">
        <f t="shared" si="55"/>
        <v>8.1198547309606073E-2</v>
      </c>
      <c r="N40" s="156">
        <f t="shared" si="55"/>
        <v>8.1198547309606073E-2</v>
      </c>
      <c r="O40" s="156">
        <f t="shared" si="55"/>
        <v>8.1198547309606073E-2</v>
      </c>
      <c r="P40" s="156">
        <f t="shared" si="55"/>
        <v>8.1198547309606073E-2</v>
      </c>
      <c r="Q40" s="156">
        <f t="shared" si="55"/>
        <v>8.1198547309606073E-2</v>
      </c>
      <c r="R40" s="156">
        <f t="shared" si="55"/>
        <v>8.1198547309606073E-2</v>
      </c>
      <c r="S40" s="156">
        <f t="shared" si="55"/>
        <v>8.1198547309606073E-2</v>
      </c>
      <c r="T40" s="156">
        <f t="shared" si="55"/>
        <v>8.1198547309606073E-2</v>
      </c>
      <c r="U40" s="156">
        <f t="shared" si="55"/>
        <v>8.1198547309606073E-2</v>
      </c>
      <c r="V40" s="156">
        <f t="shared" si="55"/>
        <v>8.1198547309606073E-2</v>
      </c>
      <c r="W40" s="156">
        <f t="shared" si="55"/>
        <v>8.1198547309606073E-2</v>
      </c>
      <c r="X40" s="156">
        <f t="shared" si="55"/>
        <v>8.1198547309606073E-2</v>
      </c>
      <c r="Y40" s="156">
        <f t="shared" si="55"/>
        <v>8.1198547309606073E-2</v>
      </c>
      <c r="Z40" s="156">
        <f t="shared" si="55"/>
        <v>8.1198547309606073E-2</v>
      </c>
      <c r="AA40" s="156">
        <f t="shared" si="55"/>
        <v>8.1198547309606073E-2</v>
      </c>
      <c r="AB40" s="156">
        <f t="shared" si="54"/>
        <v>8.1198547309606073E-2</v>
      </c>
      <c r="AC40" s="156">
        <f t="shared" si="54"/>
        <v>8.1198547309606073E-2</v>
      </c>
      <c r="AD40" s="156">
        <f t="shared" si="54"/>
        <v>8.1198547309606073E-2</v>
      </c>
      <c r="AE40" s="156">
        <f t="shared" si="54"/>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5"/>
        <v>2.8601738089613603E-2</v>
      </c>
      <c r="M41" s="156">
        <f t="shared" si="54"/>
        <v>2.8601738089613603E-2</v>
      </c>
      <c r="N41" s="156">
        <f t="shared" si="54"/>
        <v>2.8601738089613603E-2</v>
      </c>
      <c r="O41" s="156">
        <f t="shared" si="54"/>
        <v>2.8601738089613603E-2</v>
      </c>
      <c r="P41" s="156">
        <f t="shared" si="54"/>
        <v>2.8601738089613603E-2</v>
      </c>
      <c r="Q41" s="156">
        <f t="shared" si="54"/>
        <v>2.8601738089613603E-2</v>
      </c>
      <c r="R41" s="156">
        <f t="shared" si="54"/>
        <v>2.8601738089613603E-2</v>
      </c>
      <c r="S41" s="156">
        <f t="shared" si="54"/>
        <v>2.8601738089613603E-2</v>
      </c>
      <c r="T41" s="156">
        <f t="shared" si="54"/>
        <v>2.8601738089613603E-2</v>
      </c>
      <c r="U41" s="156">
        <f t="shared" si="54"/>
        <v>2.8601738089613603E-2</v>
      </c>
      <c r="V41" s="156">
        <f t="shared" si="54"/>
        <v>2.8601738089613603E-2</v>
      </c>
      <c r="W41" s="156">
        <f t="shared" si="54"/>
        <v>2.8601738089613603E-2</v>
      </c>
      <c r="X41" s="156">
        <f t="shared" si="54"/>
        <v>2.8601738089613603E-2</v>
      </c>
      <c r="Y41" s="156">
        <f t="shared" si="54"/>
        <v>2.8601738089613603E-2</v>
      </c>
      <c r="Z41" s="156">
        <f t="shared" si="54"/>
        <v>2.8601738089613603E-2</v>
      </c>
      <c r="AA41" s="156">
        <f t="shared" si="54"/>
        <v>2.8601738089613603E-2</v>
      </c>
      <c r="AB41" s="156">
        <f t="shared" si="54"/>
        <v>2.8601738089613603E-2</v>
      </c>
      <c r="AC41" s="156">
        <f t="shared" si="54"/>
        <v>2.8601738089613603E-2</v>
      </c>
      <c r="AD41" s="156">
        <f t="shared" si="54"/>
        <v>2.8601738089613603E-2</v>
      </c>
      <c r="AE41" s="156">
        <f t="shared" si="54"/>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5"/>
        <v>0.36386514684122884</v>
      </c>
      <c r="M42" s="156">
        <f t="shared" si="54"/>
        <v>0.36386514684122884</v>
      </c>
      <c r="N42" s="156">
        <f t="shared" si="54"/>
        <v>0.36386514684122884</v>
      </c>
      <c r="O42" s="156">
        <f t="shared" si="54"/>
        <v>0.36386514684122884</v>
      </c>
      <c r="P42" s="156">
        <f t="shared" si="54"/>
        <v>0.36386514684122884</v>
      </c>
      <c r="Q42" s="156">
        <f t="shared" si="54"/>
        <v>0.36386514684122884</v>
      </c>
      <c r="R42" s="156">
        <f t="shared" si="54"/>
        <v>0.36386514684122884</v>
      </c>
      <c r="S42" s="156">
        <f t="shared" si="54"/>
        <v>0.36386514684122884</v>
      </c>
      <c r="T42" s="156">
        <f t="shared" si="54"/>
        <v>0.36386514684122884</v>
      </c>
      <c r="U42" s="156">
        <f t="shared" si="54"/>
        <v>0.36386514684122884</v>
      </c>
      <c r="V42" s="156">
        <f t="shared" si="54"/>
        <v>0.36386514684122884</v>
      </c>
      <c r="W42" s="156">
        <f t="shared" si="54"/>
        <v>0.36386514684122884</v>
      </c>
      <c r="X42" s="156">
        <f t="shared" si="54"/>
        <v>0.36386514684122884</v>
      </c>
      <c r="Y42" s="156">
        <f t="shared" si="54"/>
        <v>0.36386514684122884</v>
      </c>
      <c r="Z42" s="156">
        <f t="shared" si="54"/>
        <v>0.36386514684122884</v>
      </c>
      <c r="AA42" s="156">
        <f t="shared" si="54"/>
        <v>0.36386514684122884</v>
      </c>
      <c r="AB42" s="156">
        <f t="shared" si="54"/>
        <v>0.36386514684122884</v>
      </c>
      <c r="AC42" s="156">
        <f t="shared" si="54"/>
        <v>0.36386514684122884</v>
      </c>
      <c r="AD42" s="156">
        <f t="shared" si="54"/>
        <v>0.36386514684122884</v>
      </c>
      <c r="AE42" s="156">
        <f t="shared" si="54"/>
        <v>0.36386514684122884</v>
      </c>
    </row>
    <row r="43" spans="1:32">
      <c r="B43" s="2" t="s">
        <v>347</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5"/>
        <v>0.1084781341367954</v>
      </c>
      <c r="M43" s="156">
        <f t="shared" si="54"/>
        <v>0.1084781341367954</v>
      </c>
      <c r="N43" s="156">
        <f t="shared" si="54"/>
        <v>0.1084781341367954</v>
      </c>
      <c r="O43" s="156">
        <f t="shared" si="54"/>
        <v>0.1084781341367954</v>
      </c>
      <c r="P43" s="156">
        <f t="shared" si="54"/>
        <v>0.1084781341367954</v>
      </c>
      <c r="Q43" s="156">
        <f t="shared" si="54"/>
        <v>0.1084781341367954</v>
      </c>
      <c r="R43" s="156">
        <f t="shared" si="54"/>
        <v>0.1084781341367954</v>
      </c>
      <c r="S43" s="156">
        <f t="shared" si="54"/>
        <v>0.1084781341367954</v>
      </c>
      <c r="T43" s="156">
        <f t="shared" si="54"/>
        <v>0.1084781341367954</v>
      </c>
      <c r="U43" s="156">
        <f t="shared" si="54"/>
        <v>0.1084781341367954</v>
      </c>
      <c r="V43" s="156">
        <f t="shared" si="54"/>
        <v>0.1084781341367954</v>
      </c>
      <c r="W43" s="156">
        <f t="shared" si="54"/>
        <v>0.1084781341367954</v>
      </c>
      <c r="X43" s="156">
        <f t="shared" si="54"/>
        <v>0.1084781341367954</v>
      </c>
      <c r="Y43" s="156">
        <f t="shared" si="54"/>
        <v>0.1084781341367954</v>
      </c>
      <c r="Z43" s="156">
        <f t="shared" si="54"/>
        <v>0.1084781341367954</v>
      </c>
      <c r="AA43" s="156">
        <f t="shared" si="54"/>
        <v>0.1084781341367954</v>
      </c>
      <c r="AB43" s="156">
        <f t="shared" si="54"/>
        <v>0.1084781341367954</v>
      </c>
      <c r="AC43" s="156">
        <f t="shared" si="54"/>
        <v>0.1084781341367954</v>
      </c>
      <c r="AD43" s="156">
        <f t="shared" si="54"/>
        <v>0.1084781341367954</v>
      </c>
      <c r="AE43" s="156">
        <f t="shared" si="54"/>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5"/>
        <v>5.376009019162617E-2</v>
      </c>
      <c r="M44" s="156">
        <f t="shared" si="54"/>
        <v>5.376009019162617E-2</v>
      </c>
      <c r="N44" s="156">
        <f t="shared" si="54"/>
        <v>5.376009019162617E-2</v>
      </c>
      <c r="O44" s="156">
        <f t="shared" si="54"/>
        <v>5.376009019162617E-2</v>
      </c>
      <c r="P44" s="156">
        <f t="shared" si="54"/>
        <v>5.376009019162617E-2</v>
      </c>
      <c r="Q44" s="156">
        <f t="shared" si="54"/>
        <v>5.376009019162617E-2</v>
      </c>
      <c r="R44" s="156">
        <f t="shared" si="54"/>
        <v>5.376009019162617E-2</v>
      </c>
      <c r="S44" s="156">
        <f t="shared" si="54"/>
        <v>5.376009019162617E-2</v>
      </c>
      <c r="T44" s="156">
        <f t="shared" si="54"/>
        <v>5.376009019162617E-2</v>
      </c>
      <c r="U44" s="156">
        <f t="shared" si="54"/>
        <v>5.376009019162617E-2</v>
      </c>
      <c r="V44" s="156">
        <f t="shared" si="54"/>
        <v>5.376009019162617E-2</v>
      </c>
      <c r="W44" s="156">
        <f t="shared" si="54"/>
        <v>5.376009019162617E-2</v>
      </c>
      <c r="X44" s="156">
        <f t="shared" si="54"/>
        <v>5.376009019162617E-2</v>
      </c>
      <c r="Y44" s="156">
        <f t="shared" si="54"/>
        <v>5.376009019162617E-2</v>
      </c>
      <c r="Z44" s="156">
        <f t="shared" si="54"/>
        <v>5.376009019162617E-2</v>
      </c>
      <c r="AA44" s="156">
        <f t="shared" si="54"/>
        <v>5.376009019162617E-2</v>
      </c>
      <c r="AB44" s="156">
        <f t="shared" si="54"/>
        <v>5.376009019162617E-2</v>
      </c>
      <c r="AC44" s="156">
        <f t="shared" si="54"/>
        <v>5.376009019162617E-2</v>
      </c>
      <c r="AD44" s="156">
        <f t="shared" si="54"/>
        <v>5.376009019162617E-2</v>
      </c>
      <c r="AE44" s="156">
        <f t="shared" si="54"/>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5"/>
        <v>0</v>
      </c>
      <c r="M45" s="156">
        <f t="shared" si="54"/>
        <v>0</v>
      </c>
      <c r="N45" s="156">
        <f t="shared" si="54"/>
        <v>0</v>
      </c>
      <c r="O45" s="156">
        <f t="shared" si="54"/>
        <v>0</v>
      </c>
      <c r="P45" s="156">
        <f t="shared" si="54"/>
        <v>0</v>
      </c>
      <c r="Q45" s="156">
        <f t="shared" si="54"/>
        <v>0</v>
      </c>
      <c r="R45" s="156">
        <f t="shared" si="54"/>
        <v>0</v>
      </c>
      <c r="S45" s="156">
        <f t="shared" si="54"/>
        <v>0</v>
      </c>
      <c r="T45" s="156">
        <f t="shared" si="54"/>
        <v>0</v>
      </c>
      <c r="U45" s="156">
        <f t="shared" si="54"/>
        <v>0</v>
      </c>
      <c r="V45" s="156">
        <f t="shared" si="54"/>
        <v>0</v>
      </c>
      <c r="W45" s="156">
        <f t="shared" si="54"/>
        <v>0</v>
      </c>
      <c r="X45" s="156">
        <f t="shared" si="54"/>
        <v>0</v>
      </c>
      <c r="Y45" s="156">
        <f t="shared" si="54"/>
        <v>0</v>
      </c>
      <c r="Z45" s="156">
        <f t="shared" si="54"/>
        <v>0</v>
      </c>
      <c r="AA45" s="156">
        <f t="shared" si="54"/>
        <v>0</v>
      </c>
      <c r="AB45" s="156">
        <f t="shared" si="54"/>
        <v>0</v>
      </c>
      <c r="AC45" s="156">
        <f t="shared" si="54"/>
        <v>0</v>
      </c>
      <c r="AD45" s="156">
        <f t="shared" si="54"/>
        <v>0</v>
      </c>
      <c r="AE45" s="156">
        <f t="shared" si="54"/>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5"/>
        <v>1.1671312651715155E-3</v>
      </c>
      <c r="M46" s="156">
        <f t="shared" si="54"/>
        <v>1.1671312651715155E-3</v>
      </c>
      <c r="N46" s="156">
        <f t="shared" si="54"/>
        <v>1.1671312651715155E-3</v>
      </c>
      <c r="O46" s="156">
        <f t="shared" si="54"/>
        <v>1.1671312651715155E-3</v>
      </c>
      <c r="P46" s="156">
        <f t="shared" si="54"/>
        <v>1.1671312651715155E-3</v>
      </c>
      <c r="Q46" s="156">
        <f t="shared" si="54"/>
        <v>1.1671312651715155E-3</v>
      </c>
      <c r="R46" s="156">
        <f t="shared" si="54"/>
        <v>1.1671312651715155E-3</v>
      </c>
      <c r="S46" s="156">
        <f t="shared" si="54"/>
        <v>1.1671312651715155E-3</v>
      </c>
      <c r="T46" s="156">
        <f t="shared" si="54"/>
        <v>1.1671312651715155E-3</v>
      </c>
      <c r="U46" s="156">
        <f t="shared" si="54"/>
        <v>1.1671312651715155E-3</v>
      </c>
      <c r="V46" s="156">
        <f t="shared" si="54"/>
        <v>1.1671312651715155E-3</v>
      </c>
      <c r="W46" s="156">
        <f t="shared" si="54"/>
        <v>1.1671312651715155E-3</v>
      </c>
      <c r="X46" s="156">
        <f t="shared" si="54"/>
        <v>1.1671312651715155E-3</v>
      </c>
      <c r="Y46" s="156">
        <f t="shared" si="54"/>
        <v>1.1671312651715155E-3</v>
      </c>
      <c r="Z46" s="156">
        <f t="shared" si="54"/>
        <v>1.1671312651715155E-3</v>
      </c>
      <c r="AA46" s="156">
        <f t="shared" si="54"/>
        <v>1.1671312651715155E-3</v>
      </c>
      <c r="AB46" s="156">
        <f t="shared" si="54"/>
        <v>1.1671312651715155E-3</v>
      </c>
      <c r="AC46" s="156">
        <f t="shared" si="54"/>
        <v>1.1671312651715155E-3</v>
      </c>
      <c r="AD46" s="156">
        <f t="shared" si="54"/>
        <v>1.1671312651715155E-3</v>
      </c>
      <c r="AE46" s="156">
        <f t="shared" si="54"/>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5"/>
        <v>0.11933818286875009</v>
      </c>
      <c r="M47" s="156">
        <f t="shared" si="54"/>
        <v>0.11933818286875009</v>
      </c>
      <c r="N47" s="156">
        <f t="shared" si="54"/>
        <v>0.11933818286875009</v>
      </c>
      <c r="O47" s="156">
        <f t="shared" si="54"/>
        <v>0.11933818286875009</v>
      </c>
      <c r="P47" s="156">
        <f t="shared" si="54"/>
        <v>0.11933818286875009</v>
      </c>
      <c r="Q47" s="156">
        <f t="shared" si="54"/>
        <v>0.11933818286875009</v>
      </c>
      <c r="R47" s="156">
        <f t="shared" si="54"/>
        <v>0.11933818286875009</v>
      </c>
      <c r="S47" s="156">
        <f t="shared" si="54"/>
        <v>0.11933818286875009</v>
      </c>
      <c r="T47" s="156">
        <f t="shared" si="54"/>
        <v>0.11933818286875009</v>
      </c>
      <c r="U47" s="156">
        <f t="shared" si="54"/>
        <v>0.11933818286875009</v>
      </c>
      <c r="V47" s="156">
        <f t="shared" si="54"/>
        <v>0.11933818286875009</v>
      </c>
      <c r="W47" s="156">
        <f t="shared" si="54"/>
        <v>0.11933818286875009</v>
      </c>
      <c r="X47" s="156">
        <f t="shared" si="54"/>
        <v>0.11933818286875009</v>
      </c>
      <c r="Y47" s="156">
        <f t="shared" si="54"/>
        <v>0.11933818286875009</v>
      </c>
      <c r="Z47" s="156">
        <f t="shared" si="54"/>
        <v>0.11933818286875009</v>
      </c>
      <c r="AA47" s="156">
        <f t="shared" si="54"/>
        <v>0.11933818286875009</v>
      </c>
      <c r="AB47" s="156">
        <f t="shared" si="54"/>
        <v>0.11933818286875009</v>
      </c>
      <c r="AC47" s="156">
        <f t="shared" si="54"/>
        <v>0.11933818286875009</v>
      </c>
      <c r="AD47" s="156">
        <f t="shared" si="54"/>
        <v>0.11933818286875009</v>
      </c>
      <c r="AE47" s="156">
        <f t="shared" si="54"/>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5"/>
        <v>0.24151340249582695</v>
      </c>
      <c r="M48" s="156">
        <f t="shared" si="54"/>
        <v>0.24151340249582695</v>
      </c>
      <c r="N48" s="156">
        <f t="shared" si="54"/>
        <v>0.24151340249582695</v>
      </c>
      <c r="O48" s="156">
        <f t="shared" si="54"/>
        <v>0.24151340249582695</v>
      </c>
      <c r="P48" s="156">
        <f t="shared" si="54"/>
        <v>0.24151340249582695</v>
      </c>
      <c r="Q48" s="156">
        <f t="shared" si="54"/>
        <v>0.24151340249582695</v>
      </c>
      <c r="R48" s="156">
        <f t="shared" si="54"/>
        <v>0.24151340249582695</v>
      </c>
      <c r="S48" s="156">
        <f t="shared" si="54"/>
        <v>0.24151340249582695</v>
      </c>
      <c r="T48" s="156">
        <f t="shared" si="54"/>
        <v>0.24151340249582695</v>
      </c>
      <c r="U48" s="156">
        <f t="shared" si="54"/>
        <v>0.24151340249582695</v>
      </c>
      <c r="V48" s="156">
        <f t="shared" si="54"/>
        <v>0.24151340249582695</v>
      </c>
      <c r="W48" s="156">
        <f t="shared" si="54"/>
        <v>0.24151340249582695</v>
      </c>
      <c r="X48" s="156">
        <f t="shared" si="54"/>
        <v>0.24151340249582695</v>
      </c>
      <c r="Y48" s="156">
        <f t="shared" si="54"/>
        <v>0.24151340249582695</v>
      </c>
      <c r="Z48" s="156">
        <f t="shared" si="54"/>
        <v>0.24151340249582695</v>
      </c>
      <c r="AA48" s="156">
        <f t="shared" si="54"/>
        <v>0.24151340249582695</v>
      </c>
      <c r="AB48" s="156">
        <f t="shared" si="54"/>
        <v>0.24151340249582695</v>
      </c>
      <c r="AC48" s="156">
        <f t="shared" si="54"/>
        <v>0.24151340249582695</v>
      </c>
      <c r="AD48" s="156">
        <f t="shared" si="54"/>
        <v>0.24151340249582695</v>
      </c>
      <c r="AE48" s="156">
        <f t="shared" si="54"/>
        <v>0.24151340249582695</v>
      </c>
    </row>
    <row r="49" spans="1:110">
      <c r="B49" s="1"/>
    </row>
    <row r="50" spans="1:110">
      <c r="B50" s="1"/>
      <c r="C50" s="160">
        <f>SUM(C39:C48)</f>
        <v>1</v>
      </c>
      <c r="D50" s="160">
        <f>SUM(D39:D48)</f>
        <v>0.99999999999999989</v>
      </c>
      <c r="E50" s="160">
        <f>SUM(E39:E48)</f>
        <v>1.0000000000000002</v>
      </c>
      <c r="F50" s="160">
        <f>SUM(F39:F48)</f>
        <v>1</v>
      </c>
      <c r="G50" s="160">
        <f t="shared" ref="G50:K50" si="56">SUM(G39:G48)</f>
        <v>1</v>
      </c>
      <c r="H50" s="160">
        <f t="shared" si="56"/>
        <v>1.0000000000000002</v>
      </c>
      <c r="I50" s="160">
        <f t="shared" si="56"/>
        <v>1</v>
      </c>
      <c r="J50" s="160">
        <f t="shared" si="56"/>
        <v>1.0000000000000002</v>
      </c>
      <c r="K50" s="160">
        <f t="shared" si="56"/>
        <v>1</v>
      </c>
      <c r="L50" s="160">
        <f t="shared" si="55"/>
        <v>1</v>
      </c>
      <c r="M50" s="160">
        <f t="shared" si="54"/>
        <v>1</v>
      </c>
      <c r="N50" s="160">
        <f t="shared" si="54"/>
        <v>1</v>
      </c>
      <c r="O50" s="160">
        <f t="shared" si="54"/>
        <v>1</v>
      </c>
      <c r="P50" s="160">
        <f t="shared" si="54"/>
        <v>1</v>
      </c>
      <c r="Q50" s="160">
        <f t="shared" si="54"/>
        <v>1</v>
      </c>
      <c r="R50" s="160">
        <f t="shared" si="54"/>
        <v>1</v>
      </c>
      <c r="S50" s="160">
        <f t="shared" si="54"/>
        <v>1</v>
      </c>
      <c r="T50" s="160">
        <f t="shared" si="54"/>
        <v>1</v>
      </c>
      <c r="U50" s="160">
        <f t="shared" si="54"/>
        <v>1</v>
      </c>
      <c r="V50" s="160">
        <f t="shared" si="54"/>
        <v>1</v>
      </c>
      <c r="W50" s="160">
        <f t="shared" si="54"/>
        <v>1</v>
      </c>
      <c r="X50" s="160">
        <f t="shared" si="54"/>
        <v>1</v>
      </c>
      <c r="Y50" s="160">
        <f t="shared" si="54"/>
        <v>1</v>
      </c>
      <c r="Z50" s="160">
        <f t="shared" si="54"/>
        <v>1</v>
      </c>
      <c r="AA50" s="160">
        <f t="shared" si="54"/>
        <v>1</v>
      </c>
      <c r="AB50" s="160">
        <f t="shared" si="54"/>
        <v>1</v>
      </c>
      <c r="AC50" s="160">
        <f t="shared" si="54"/>
        <v>1</v>
      </c>
      <c r="AD50" s="160">
        <f t="shared" si="54"/>
        <v>1</v>
      </c>
      <c r="AE50" s="160">
        <f t="shared" si="54"/>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7">W113+1</f>
        <v>2041</v>
      </c>
      <c r="Y113" s="95">
        <f t="shared" si="57"/>
        <v>2042</v>
      </c>
      <c r="Z113" s="95">
        <f t="shared" si="57"/>
        <v>2043</v>
      </c>
      <c r="AA113" s="95">
        <f t="shared" si="57"/>
        <v>2044</v>
      </c>
      <c r="AB113" s="95">
        <f t="shared" si="57"/>
        <v>2045</v>
      </c>
      <c r="AC113" s="95">
        <f t="shared" si="57"/>
        <v>2046</v>
      </c>
      <c r="AD113" s="95">
        <f t="shared" si="57"/>
        <v>2047</v>
      </c>
      <c r="AE113" s="95">
        <f t="shared" si="57"/>
        <v>2048</v>
      </c>
      <c r="AF113" s="95">
        <f t="shared" si="57"/>
        <v>2049</v>
      </c>
      <c r="AG113" s="95">
        <f t="shared" si="57"/>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8">W114</f>
        <v>439408.5</v>
      </c>
      <c r="Y114" s="119">
        <f t="shared" si="58"/>
        <v>439408.5</v>
      </c>
      <c r="Z114" s="119">
        <f t="shared" si="58"/>
        <v>439408.5</v>
      </c>
      <c r="AA114" s="119">
        <f t="shared" si="58"/>
        <v>439408.5</v>
      </c>
      <c r="AB114" s="119">
        <f t="shared" si="58"/>
        <v>439408.5</v>
      </c>
      <c r="AC114" s="119">
        <f t="shared" si="58"/>
        <v>439408.5</v>
      </c>
      <c r="AD114" s="119">
        <f t="shared" si="58"/>
        <v>439408.5</v>
      </c>
      <c r="AE114" s="119">
        <f t="shared" si="58"/>
        <v>439408.5</v>
      </c>
      <c r="AF114" s="119">
        <f t="shared" si="58"/>
        <v>439408.5</v>
      </c>
      <c r="AG114" s="119">
        <f t="shared" si="58"/>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8"/>
        <v>68042.429999999993</v>
      </c>
      <c r="Y115" s="119">
        <f t="shared" si="58"/>
        <v>68042.429999999993</v>
      </c>
      <c r="Z115" s="119">
        <f t="shared" si="58"/>
        <v>68042.429999999993</v>
      </c>
      <c r="AA115" s="119">
        <f t="shared" si="58"/>
        <v>68042.429999999993</v>
      </c>
      <c r="AB115" s="119">
        <f t="shared" si="58"/>
        <v>68042.429999999993</v>
      </c>
      <c r="AC115" s="119">
        <f t="shared" si="58"/>
        <v>68042.429999999993</v>
      </c>
      <c r="AD115" s="119">
        <f t="shared" si="58"/>
        <v>68042.429999999993</v>
      </c>
      <c r="AE115" s="119">
        <f t="shared" si="58"/>
        <v>68042.429999999993</v>
      </c>
      <c r="AF115" s="119">
        <f t="shared" si="58"/>
        <v>68042.429999999993</v>
      </c>
      <c r="AG115" s="119">
        <f t="shared" si="58"/>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8"/>
        <v>10278.23</v>
      </c>
      <c r="Y116" s="119">
        <f t="shared" si="58"/>
        <v>10278.23</v>
      </c>
      <c r="Z116" s="119">
        <f t="shared" si="58"/>
        <v>10278.23</v>
      </c>
      <c r="AA116" s="119">
        <f t="shared" si="58"/>
        <v>10278.23</v>
      </c>
      <c r="AB116" s="119">
        <f t="shared" si="58"/>
        <v>10278.23</v>
      </c>
      <c r="AC116" s="119">
        <f t="shared" si="58"/>
        <v>10278.23</v>
      </c>
      <c r="AD116" s="119">
        <f t="shared" si="58"/>
        <v>10278.23</v>
      </c>
      <c r="AE116" s="119">
        <f t="shared" si="58"/>
        <v>10278.23</v>
      </c>
      <c r="AF116" s="119">
        <f t="shared" si="58"/>
        <v>10278.23</v>
      </c>
      <c r="AG116" s="119">
        <f t="shared" si="58"/>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8"/>
        <v>6899.39</v>
      </c>
      <c r="Y117" s="119">
        <f t="shared" si="58"/>
        <v>6899.39</v>
      </c>
      <c r="Z117" s="119">
        <f t="shared" si="58"/>
        <v>6899.39</v>
      </c>
      <c r="AA117" s="119">
        <f t="shared" si="58"/>
        <v>6899.39</v>
      </c>
      <c r="AB117" s="119">
        <f t="shared" si="58"/>
        <v>6899.39</v>
      </c>
      <c r="AC117" s="119">
        <f t="shared" si="58"/>
        <v>6899.39</v>
      </c>
      <c r="AD117" s="119">
        <f t="shared" si="58"/>
        <v>6899.39</v>
      </c>
      <c r="AE117" s="119">
        <f t="shared" si="58"/>
        <v>6899.39</v>
      </c>
      <c r="AF117" s="119">
        <f t="shared" si="58"/>
        <v>6899.39</v>
      </c>
      <c r="AG117" s="119">
        <f t="shared" si="58"/>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8"/>
        <v>82208.649999999994</v>
      </c>
      <c r="Y118" s="119">
        <f t="shared" si="58"/>
        <v>82208.649999999994</v>
      </c>
      <c r="Z118" s="119">
        <f t="shared" si="58"/>
        <v>82208.649999999994</v>
      </c>
      <c r="AA118" s="119">
        <f t="shared" si="58"/>
        <v>82208.649999999994</v>
      </c>
      <c r="AB118" s="119">
        <f t="shared" si="58"/>
        <v>82208.649999999994</v>
      </c>
      <c r="AC118" s="119">
        <f t="shared" si="58"/>
        <v>82208.649999999994</v>
      </c>
      <c r="AD118" s="119">
        <f t="shared" si="58"/>
        <v>82208.649999999994</v>
      </c>
      <c r="AE118" s="119">
        <f t="shared" si="58"/>
        <v>82208.649999999994</v>
      </c>
      <c r="AF118" s="119">
        <f t="shared" si="58"/>
        <v>82208.649999999994</v>
      </c>
      <c r="AG118" s="119">
        <f t="shared" si="58"/>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8"/>
        <v>1383.67</v>
      </c>
      <c r="Y119" s="119">
        <f t="shared" si="58"/>
        <v>1383.67</v>
      </c>
      <c r="Z119" s="119">
        <f t="shared" si="58"/>
        <v>1383.67</v>
      </c>
      <c r="AA119" s="119">
        <f t="shared" si="58"/>
        <v>1383.67</v>
      </c>
      <c r="AB119" s="119">
        <f t="shared" si="58"/>
        <v>1383.67</v>
      </c>
      <c r="AC119" s="119">
        <f t="shared" si="58"/>
        <v>1383.67</v>
      </c>
      <c r="AD119" s="119">
        <f t="shared" si="58"/>
        <v>1383.67</v>
      </c>
      <c r="AE119" s="119">
        <f t="shared" si="58"/>
        <v>1383.67</v>
      </c>
      <c r="AF119" s="119">
        <f t="shared" si="58"/>
        <v>1383.67</v>
      </c>
      <c r="AG119" s="119">
        <f t="shared" si="58"/>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8"/>
        <v>126905.8</v>
      </c>
      <c r="Y120" s="119">
        <f t="shared" si="58"/>
        <v>126905.8</v>
      </c>
      <c r="Z120" s="119">
        <f t="shared" si="58"/>
        <v>126905.8</v>
      </c>
      <c r="AA120" s="119">
        <f t="shared" si="58"/>
        <v>126905.8</v>
      </c>
      <c r="AB120" s="119">
        <f t="shared" si="58"/>
        <v>126905.8</v>
      </c>
      <c r="AC120" s="119">
        <f t="shared" si="58"/>
        <v>126905.8</v>
      </c>
      <c r="AD120" s="119">
        <f t="shared" si="58"/>
        <v>126905.8</v>
      </c>
      <c r="AE120" s="119">
        <f t="shared" si="58"/>
        <v>126905.8</v>
      </c>
      <c r="AF120" s="119">
        <f t="shared" si="58"/>
        <v>126905.8</v>
      </c>
      <c r="AG120" s="119">
        <f t="shared" si="58"/>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8"/>
        <v>1690.29</v>
      </c>
      <c r="Y121" s="119">
        <f t="shared" si="58"/>
        <v>1690.29</v>
      </c>
      <c r="Z121" s="119">
        <f t="shared" si="58"/>
        <v>1690.29</v>
      </c>
      <c r="AA121" s="119">
        <f t="shared" si="58"/>
        <v>1690.29</v>
      </c>
      <c r="AB121" s="119">
        <f t="shared" si="58"/>
        <v>1690.29</v>
      </c>
      <c r="AC121" s="119">
        <f t="shared" si="58"/>
        <v>1690.29</v>
      </c>
      <c r="AD121" s="119">
        <f t="shared" si="58"/>
        <v>1690.29</v>
      </c>
      <c r="AE121" s="119">
        <f t="shared" si="58"/>
        <v>1690.29</v>
      </c>
      <c r="AF121" s="119">
        <f t="shared" si="58"/>
        <v>1690.29</v>
      </c>
      <c r="AG121" s="119">
        <f t="shared" si="58"/>
        <v>1690.29</v>
      </c>
    </row>
    <row r="122" spans="1:54" s="92" customFormat="1" ht="15.75" customHeight="1">
      <c r="A122" s="95" t="s">
        <v>618</v>
      </c>
      <c r="B122" s="120">
        <f t="shared" ref="B122:W122" si="59">SUM(B114:B121)</f>
        <v>650744.98999999987</v>
      </c>
      <c r="C122" s="120">
        <f t="shared" si="59"/>
        <v>655764.49000000011</v>
      </c>
      <c r="D122" s="120">
        <f t="shared" si="59"/>
        <v>657616.61</v>
      </c>
      <c r="E122" s="120">
        <f t="shared" si="59"/>
        <v>648901.29000000015</v>
      </c>
      <c r="F122" s="120">
        <f t="shared" si="59"/>
        <v>649148.92000000004</v>
      </c>
      <c r="G122" s="120">
        <f t="shared" si="59"/>
        <v>655322.79</v>
      </c>
      <c r="H122" s="120">
        <f t="shared" si="59"/>
        <v>657515.14</v>
      </c>
      <c r="I122" s="120">
        <f t="shared" si="59"/>
        <v>664851.41999999993</v>
      </c>
      <c r="J122" s="120">
        <f t="shared" si="59"/>
        <v>674303.29</v>
      </c>
      <c r="K122" s="120">
        <f t="shared" si="59"/>
        <v>686233.75</v>
      </c>
      <c r="L122" s="120">
        <f t="shared" si="59"/>
        <v>689344.91999999993</v>
      </c>
      <c r="M122" s="120">
        <f t="shared" si="59"/>
        <v>699809.64000000013</v>
      </c>
      <c r="N122" s="120">
        <f t="shared" si="59"/>
        <v>703236.64</v>
      </c>
      <c r="O122" s="120">
        <f t="shared" si="59"/>
        <v>709276.09</v>
      </c>
      <c r="P122" s="120">
        <f t="shared" si="59"/>
        <v>712333.19000000006</v>
      </c>
      <c r="Q122" s="120">
        <f t="shared" si="59"/>
        <v>718313.72</v>
      </c>
      <c r="R122" s="120">
        <f t="shared" si="59"/>
        <v>721762.81</v>
      </c>
      <c r="S122" s="120">
        <f t="shared" si="59"/>
        <v>724126.97000000009</v>
      </c>
      <c r="T122" s="95">
        <f t="shared" si="59"/>
        <v>727124.07999999984</v>
      </c>
      <c r="U122" s="95">
        <f t="shared" si="59"/>
        <v>730680.4</v>
      </c>
      <c r="V122" s="95">
        <f t="shared" si="59"/>
        <v>733915.96000000008</v>
      </c>
      <c r="W122" s="95">
        <f t="shared" si="59"/>
        <v>736816.96000000008</v>
      </c>
      <c r="X122" s="121">
        <f t="shared" si="58"/>
        <v>736816.96000000008</v>
      </c>
      <c r="Y122" s="121">
        <f t="shared" si="58"/>
        <v>736816.96000000008</v>
      </c>
      <c r="Z122" s="121">
        <f t="shared" si="58"/>
        <v>736816.96000000008</v>
      </c>
      <c r="AA122" s="121">
        <f t="shared" si="58"/>
        <v>736816.96000000008</v>
      </c>
      <c r="AB122" s="121">
        <f t="shared" si="58"/>
        <v>736816.96000000008</v>
      </c>
      <c r="AC122" s="121">
        <f t="shared" si="58"/>
        <v>736816.96000000008</v>
      </c>
      <c r="AD122" s="121">
        <f t="shared" si="58"/>
        <v>736816.96000000008</v>
      </c>
      <c r="AE122" s="121">
        <f t="shared" si="58"/>
        <v>736816.96000000008</v>
      </c>
      <c r="AF122" s="121">
        <f t="shared" si="58"/>
        <v>736816.96000000008</v>
      </c>
      <c r="AG122" s="121">
        <f t="shared" si="58"/>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60">C119/C122</f>
        <v>7.2871085166566416E-2</v>
      </c>
      <c r="D125" s="91">
        <f t="shared" si="60"/>
        <v>6.200669110228222E-2</v>
      </c>
      <c r="E125" s="91">
        <f t="shared" si="60"/>
        <v>4.2820318634287188E-2</v>
      </c>
      <c r="F125" s="91">
        <f t="shared" si="60"/>
        <v>3.903236872057031E-2</v>
      </c>
      <c r="G125" s="91">
        <f t="shared" si="60"/>
        <v>3.367708301431116E-2</v>
      </c>
      <c r="H125" s="91">
        <f t="shared" si="60"/>
        <v>3.5208542878571586E-2</v>
      </c>
      <c r="I125" s="91">
        <f t="shared" si="60"/>
        <v>3.3794994376337505E-2</v>
      </c>
      <c r="J125" s="91">
        <f t="shared" si="60"/>
        <v>3.2877253201597165E-2</v>
      </c>
      <c r="K125" s="91">
        <f t="shared" si="60"/>
        <v>1.900279605892307E-2</v>
      </c>
      <c r="L125" s="91">
        <f t="shared" si="60"/>
        <v>4.4150466793894706E-3</v>
      </c>
      <c r="M125" s="91">
        <f t="shared" si="60"/>
        <v>4.5994793669889992E-3</v>
      </c>
      <c r="N125" s="91">
        <f t="shared" si="60"/>
        <v>4.6502838646177479E-3</v>
      </c>
      <c r="O125" s="91">
        <f t="shared" si="60"/>
        <v>3.0690446649625541E-3</v>
      </c>
      <c r="P125" s="91">
        <f t="shared" si="60"/>
        <v>3.2127521672828414E-3</v>
      </c>
      <c r="Q125" s="91">
        <f t="shared" si="60"/>
        <v>2.4777613881578095E-3</v>
      </c>
      <c r="R125" s="91">
        <f t="shared" si="60"/>
        <v>2.3529197909213412E-3</v>
      </c>
      <c r="S125" s="91">
        <f t="shared" si="60"/>
        <v>2.4141898761207582E-3</v>
      </c>
      <c r="T125" s="91">
        <f t="shared" si="60"/>
        <v>2.1185380079834521E-3</v>
      </c>
      <c r="U125" s="91">
        <f t="shared" si="60"/>
        <v>2.1141664673090996E-3</v>
      </c>
      <c r="V125" s="91">
        <f t="shared" si="60"/>
        <v>1.799129698719183E-3</v>
      </c>
      <c r="W125" s="91">
        <f t="shared" si="60"/>
        <v>1.8779019418879825E-3</v>
      </c>
      <c r="X125" s="91">
        <f t="shared" si="60"/>
        <v>1.8779019418879825E-3</v>
      </c>
      <c r="Y125" s="91">
        <f t="shared" si="60"/>
        <v>1.8779019418879825E-3</v>
      </c>
      <c r="Z125" s="91">
        <f t="shared" si="60"/>
        <v>1.8779019418879825E-3</v>
      </c>
      <c r="AA125" s="91">
        <f t="shared" si="60"/>
        <v>1.8779019418879825E-3</v>
      </c>
      <c r="AB125" s="91">
        <f t="shared" si="60"/>
        <v>1.8779019418879825E-3</v>
      </c>
      <c r="AC125" s="91">
        <f t="shared" si="60"/>
        <v>1.8779019418879825E-3</v>
      </c>
      <c r="AD125" s="91">
        <f t="shared" si="60"/>
        <v>1.8779019418879825E-3</v>
      </c>
      <c r="AE125" s="91">
        <f t="shared" si="60"/>
        <v>1.8779019418879825E-3</v>
      </c>
      <c r="AF125" s="91">
        <f t="shared" si="60"/>
        <v>1.8779019418879825E-3</v>
      </c>
      <c r="AG125" s="91">
        <f t="shared" si="60"/>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1">C120/C122</f>
        <v>0.10612677426311996</v>
      </c>
      <c r="D126" s="91">
        <f t="shared" si="61"/>
        <v>0.10647199133245737</v>
      </c>
      <c r="E126" s="91">
        <f t="shared" si="61"/>
        <v>0.12930767944690014</v>
      </c>
      <c r="F126" s="91">
        <f t="shared" si="61"/>
        <v>0.13804752228502512</v>
      </c>
      <c r="G126" s="91">
        <f t="shared" si="61"/>
        <v>0.14041806786545605</v>
      </c>
      <c r="H126" s="91">
        <f t="shared" si="61"/>
        <v>0.14926389375611945</v>
      </c>
      <c r="I126" s="91">
        <f t="shared" si="61"/>
        <v>0.1431596100073006</v>
      </c>
      <c r="J126" s="91">
        <f t="shared" si="61"/>
        <v>0.13926043576029415</v>
      </c>
      <c r="K126" s="91">
        <f t="shared" si="61"/>
        <v>0.14968645887789692</v>
      </c>
      <c r="L126" s="91">
        <f t="shared" si="61"/>
        <v>0.16730115310054075</v>
      </c>
      <c r="M126" s="91">
        <f t="shared" si="61"/>
        <v>0.15945550564293454</v>
      </c>
      <c r="N126" s="91">
        <f t="shared" si="61"/>
        <v>0.16609984940488881</v>
      </c>
      <c r="O126" s="91">
        <f t="shared" si="61"/>
        <v>0.16420968032349717</v>
      </c>
      <c r="P126" s="91">
        <f t="shared" si="61"/>
        <v>0.16264593820203715</v>
      </c>
      <c r="Q126" s="91">
        <f t="shared" si="61"/>
        <v>0.16156617473490553</v>
      </c>
      <c r="R126" s="91">
        <f t="shared" si="61"/>
        <v>0.16462998419106686</v>
      </c>
      <c r="S126" s="91">
        <f t="shared" si="61"/>
        <v>0.16710674372479178</v>
      </c>
      <c r="T126" s="91">
        <f t="shared" si="61"/>
        <v>0.16891353673777387</v>
      </c>
      <c r="U126" s="91">
        <f t="shared" si="61"/>
        <v>0.17018877199935842</v>
      </c>
      <c r="V126" s="91">
        <f t="shared" si="61"/>
        <v>0.17154879694944905</v>
      </c>
      <c r="W126" s="91">
        <f t="shared" si="61"/>
        <v>0.17223517764846236</v>
      </c>
      <c r="X126" s="91">
        <f t="shared" si="61"/>
        <v>0.17223517764846236</v>
      </c>
      <c r="Y126" s="91">
        <f t="shared" si="61"/>
        <v>0.17223517764846236</v>
      </c>
      <c r="Z126" s="91">
        <f t="shared" si="61"/>
        <v>0.17223517764846236</v>
      </c>
      <c r="AA126" s="91">
        <f t="shared" si="61"/>
        <v>0.17223517764846236</v>
      </c>
      <c r="AB126" s="91">
        <f t="shared" si="61"/>
        <v>0.17223517764846236</v>
      </c>
      <c r="AC126" s="91">
        <f t="shared" si="61"/>
        <v>0.17223517764846236</v>
      </c>
      <c r="AD126" s="91">
        <f t="shared" si="61"/>
        <v>0.17223517764846236</v>
      </c>
      <c r="AE126" s="91">
        <f t="shared" si="61"/>
        <v>0.17223517764846236</v>
      </c>
      <c r="AF126" s="91">
        <f t="shared" si="61"/>
        <v>0.17223517764846236</v>
      </c>
      <c r="AG126" s="91">
        <f t="shared" si="61"/>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2">C118/C122</f>
        <v>0.13725374181209474</v>
      </c>
      <c r="D127" s="91">
        <f t="shared" si="62"/>
        <v>0.13816072863488044</v>
      </c>
      <c r="E127" s="91">
        <f t="shared" si="62"/>
        <v>0.11774191418235581</v>
      </c>
      <c r="F127" s="91">
        <f t="shared" si="62"/>
        <v>0.11086617844176649</v>
      </c>
      <c r="G127" s="91">
        <f t="shared" si="62"/>
        <v>0.11855063059839563</v>
      </c>
      <c r="H127" s="91">
        <f t="shared" si="62"/>
        <v>9.4974208502636159E-2</v>
      </c>
      <c r="I127" s="91">
        <f t="shared" si="62"/>
        <v>0.10439773145103609</v>
      </c>
      <c r="J127" s="91">
        <f t="shared" si="62"/>
        <v>0.10296749404856086</v>
      </c>
      <c r="K127" s="91">
        <f t="shared" si="62"/>
        <v>0.1102918065455102</v>
      </c>
      <c r="L127" s="91">
        <f t="shared" si="62"/>
        <v>0.100915141290952</v>
      </c>
      <c r="M127" s="91">
        <f t="shared" si="62"/>
        <v>0.10834372044374807</v>
      </c>
      <c r="N127" s="91">
        <f t="shared" si="62"/>
        <v>9.911225615320611E-2</v>
      </c>
      <c r="O127" s="91">
        <f t="shared" si="62"/>
        <v>0.10708666353041733</v>
      </c>
      <c r="P127" s="91">
        <f t="shared" si="62"/>
        <v>0.10662708275603441</v>
      </c>
      <c r="Q127" s="91">
        <f t="shared" si="62"/>
        <v>0.11444672113460397</v>
      </c>
      <c r="R127" s="91">
        <f t="shared" si="62"/>
        <v>0.11389981426169629</v>
      </c>
      <c r="S127" s="91">
        <f t="shared" si="62"/>
        <v>0.11318534372500998</v>
      </c>
      <c r="T127" s="91">
        <f t="shared" si="62"/>
        <v>0.11301119335781043</v>
      </c>
      <c r="U127" s="91">
        <f t="shared" si="62"/>
        <v>0.11250972381358525</v>
      </c>
      <c r="V127" s="91">
        <f t="shared" si="62"/>
        <v>0.11201371067063316</v>
      </c>
      <c r="W127" s="91">
        <f t="shared" si="62"/>
        <v>0.11157268964058589</v>
      </c>
      <c r="X127" s="91">
        <f t="shared" si="62"/>
        <v>0.11157268964058589</v>
      </c>
      <c r="Y127" s="91">
        <f t="shared" si="62"/>
        <v>0.11157268964058589</v>
      </c>
      <c r="Z127" s="91">
        <f t="shared" si="62"/>
        <v>0.11157268964058589</v>
      </c>
      <c r="AA127" s="91">
        <f t="shared" si="62"/>
        <v>0.11157268964058589</v>
      </c>
      <c r="AB127" s="91">
        <f t="shared" si="62"/>
        <v>0.11157268964058589</v>
      </c>
      <c r="AC127" s="91">
        <f t="shared" si="62"/>
        <v>0.11157268964058589</v>
      </c>
      <c r="AD127" s="91">
        <f t="shared" si="62"/>
        <v>0.11157268964058589</v>
      </c>
      <c r="AE127" s="91">
        <f t="shared" si="62"/>
        <v>0.11157268964058589</v>
      </c>
      <c r="AF127" s="91">
        <f t="shared" si="62"/>
        <v>0.11157268964058589</v>
      </c>
      <c r="AG127" s="91">
        <f t="shared" si="62"/>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3">C114/C122</f>
        <v>0.61398140054823636</v>
      </c>
      <c r="D128" s="91">
        <f t="shared" si="63"/>
        <v>0.62164062431452272</v>
      </c>
      <c r="E128" s="91">
        <f t="shared" si="63"/>
        <v>0.63045783126737187</v>
      </c>
      <c r="F128" s="91">
        <f t="shared" si="63"/>
        <v>0.63129304751827975</v>
      </c>
      <c r="G128" s="91">
        <f t="shared" si="63"/>
        <v>0.62627274110213682</v>
      </c>
      <c r="H128" s="91">
        <f t="shared" si="63"/>
        <v>0.63268307403537505</v>
      </c>
      <c r="I128" s="91">
        <f t="shared" si="63"/>
        <v>0.62724931835145969</v>
      </c>
      <c r="J128" s="91">
        <f t="shared" si="63"/>
        <v>0.62994531733635761</v>
      </c>
      <c r="K128" s="91">
        <f t="shared" si="63"/>
        <v>0.62264264909733746</v>
      </c>
      <c r="L128" s="91">
        <f t="shared" si="63"/>
        <v>0.62726537536535421</v>
      </c>
      <c r="M128" s="91">
        <f t="shared" si="63"/>
        <v>0.62083297394988723</v>
      </c>
      <c r="N128" s="91">
        <f t="shared" si="63"/>
        <v>0.6223684533843401</v>
      </c>
      <c r="O128" s="91">
        <f t="shared" si="63"/>
        <v>0.61763565158385647</v>
      </c>
      <c r="P128" s="91">
        <f t="shared" si="63"/>
        <v>0.6154948360611977</v>
      </c>
      <c r="Q128" s="91">
        <f t="shared" si="63"/>
        <v>0.61008120518705955</v>
      </c>
      <c r="R128" s="91">
        <f t="shared" si="63"/>
        <v>0.60638826763601184</v>
      </c>
      <c r="S128" s="91">
        <f t="shared" si="63"/>
        <v>0.603579231415728</v>
      </c>
      <c r="T128" s="91">
        <f t="shared" si="63"/>
        <v>0.60176029378644713</v>
      </c>
      <c r="U128" s="91">
        <f t="shared" si="63"/>
        <v>0.59950875923317493</v>
      </c>
      <c r="V128" s="91">
        <f t="shared" si="63"/>
        <v>0.59787703758343114</v>
      </c>
      <c r="W128" s="91">
        <f t="shared" si="63"/>
        <v>0.59636045836947071</v>
      </c>
      <c r="X128" s="91">
        <f t="shared" si="63"/>
        <v>0.59636045836947071</v>
      </c>
      <c r="Y128" s="91">
        <f t="shared" si="63"/>
        <v>0.59636045836947071</v>
      </c>
      <c r="Z128" s="91">
        <f t="shared" si="63"/>
        <v>0.59636045836947071</v>
      </c>
      <c r="AA128" s="91">
        <f t="shared" si="63"/>
        <v>0.59636045836947071</v>
      </c>
      <c r="AB128" s="91">
        <f t="shared" si="63"/>
        <v>0.59636045836947071</v>
      </c>
      <c r="AC128" s="91">
        <f t="shared" si="63"/>
        <v>0.59636045836947071</v>
      </c>
      <c r="AD128" s="91">
        <f t="shared" si="63"/>
        <v>0.59636045836947071</v>
      </c>
      <c r="AE128" s="91">
        <f t="shared" si="63"/>
        <v>0.59636045836947071</v>
      </c>
      <c r="AF128" s="91">
        <f t="shared" si="63"/>
        <v>0.59636045836947071</v>
      </c>
      <c r="AG128" s="91">
        <f t="shared" si="63"/>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4">C115/C122</f>
        <v>4.8577668485830929E-2</v>
      </c>
      <c r="D129" s="91">
        <f t="shared" si="64"/>
        <v>4.9426853740814118E-2</v>
      </c>
      <c r="E129" s="91">
        <f t="shared" si="64"/>
        <v>5.5711693838673047E-2</v>
      </c>
      <c r="F129" s="91">
        <f t="shared" si="64"/>
        <v>5.5918694280504999E-2</v>
      </c>
      <c r="G129" s="91">
        <f t="shared" si="64"/>
        <v>5.6394559389579595E-2</v>
      </c>
      <c r="H129" s="91">
        <f t="shared" si="64"/>
        <v>6.2647850207677352E-2</v>
      </c>
      <c r="I129" s="91">
        <f t="shared" si="64"/>
        <v>6.5952149128296972E-2</v>
      </c>
      <c r="J129" s="91">
        <f t="shared" si="64"/>
        <v>6.9510991114992177E-2</v>
      </c>
      <c r="K129" s="91">
        <f t="shared" si="64"/>
        <v>7.2782022160816195E-2</v>
      </c>
      <c r="L129" s="91">
        <f t="shared" si="64"/>
        <v>7.4977835478935564E-2</v>
      </c>
      <c r="M129" s="91">
        <f t="shared" si="64"/>
        <v>8.1724295767060293E-2</v>
      </c>
      <c r="N129" s="91">
        <f t="shared" si="64"/>
        <v>8.2632270127449559E-2</v>
      </c>
      <c r="O129" s="91">
        <f t="shared" si="64"/>
        <v>8.2895886142165032E-2</v>
      </c>
      <c r="P129" s="91">
        <f t="shared" si="64"/>
        <v>8.6433414677757739E-2</v>
      </c>
      <c r="Q129" s="91">
        <f t="shared" si="64"/>
        <v>8.6665948688826377E-2</v>
      </c>
      <c r="R129" s="91">
        <f t="shared" si="64"/>
        <v>8.8128827252820077E-2</v>
      </c>
      <c r="S129" s="91">
        <f t="shared" si="64"/>
        <v>8.8838549957613089E-2</v>
      </c>
      <c r="T129" s="91">
        <f t="shared" si="64"/>
        <v>8.9143630066549323E-2</v>
      </c>
      <c r="U129" s="91">
        <f t="shared" si="64"/>
        <v>9.0480831290944724E-2</v>
      </c>
      <c r="V129" s="91">
        <f t="shared" si="64"/>
        <v>9.1404620768841149E-2</v>
      </c>
      <c r="W129" s="91">
        <f t="shared" si="64"/>
        <v>9.2346449245685094E-2</v>
      </c>
      <c r="X129" s="91">
        <f t="shared" si="64"/>
        <v>9.2346449245685094E-2</v>
      </c>
      <c r="Y129" s="91">
        <f t="shared" si="64"/>
        <v>9.2346449245685094E-2</v>
      </c>
      <c r="Z129" s="91">
        <f t="shared" si="64"/>
        <v>9.2346449245685094E-2</v>
      </c>
      <c r="AA129" s="91">
        <f t="shared" si="64"/>
        <v>9.2346449245685094E-2</v>
      </c>
      <c r="AB129" s="91">
        <f t="shared" si="64"/>
        <v>9.2346449245685094E-2</v>
      </c>
      <c r="AC129" s="91">
        <f t="shared" si="64"/>
        <v>9.2346449245685094E-2</v>
      </c>
      <c r="AD129" s="91">
        <f t="shared" si="64"/>
        <v>9.2346449245685094E-2</v>
      </c>
      <c r="AE129" s="91">
        <f t="shared" si="64"/>
        <v>9.2346449245685094E-2</v>
      </c>
      <c r="AF129" s="91">
        <f t="shared" si="64"/>
        <v>9.2346449245685094E-2</v>
      </c>
      <c r="AG129" s="91">
        <f t="shared" si="64"/>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5">C117/C122</f>
        <v>5.166793950675797E-3</v>
      </c>
      <c r="D130" s="91">
        <f t="shared" si="65"/>
        <v>5.5997216980270617E-3</v>
      </c>
      <c r="E130" s="91">
        <f t="shared" si="65"/>
        <v>6.8427048434439065E-3</v>
      </c>
      <c r="F130" s="91">
        <f t="shared" si="65"/>
        <v>6.8994800145396528E-3</v>
      </c>
      <c r="G130" s="91">
        <f t="shared" si="65"/>
        <v>7.0043954979804686E-3</v>
      </c>
      <c r="H130" s="91">
        <f t="shared" si="65"/>
        <v>7.3131547967093197E-3</v>
      </c>
      <c r="I130" s="91">
        <f t="shared" si="65"/>
        <v>7.3881920865868055E-3</v>
      </c>
      <c r="J130" s="91">
        <f t="shared" si="65"/>
        <v>7.4113830884615737E-3</v>
      </c>
      <c r="K130" s="91">
        <f t="shared" si="65"/>
        <v>7.4300192900742636E-3</v>
      </c>
      <c r="L130" s="91">
        <f t="shared" si="65"/>
        <v>7.4818713395320311E-3</v>
      </c>
      <c r="M130" s="91">
        <f t="shared" si="65"/>
        <v>7.5820047291717775E-3</v>
      </c>
      <c r="N130" s="91">
        <f t="shared" si="65"/>
        <v>7.6291388912841634E-3</v>
      </c>
      <c r="O130" s="91">
        <f t="shared" si="65"/>
        <v>7.7479278908161144E-3</v>
      </c>
      <c r="P130" s="91">
        <f t="shared" si="65"/>
        <v>7.7996365717565384E-3</v>
      </c>
      <c r="Q130" s="91">
        <f t="shared" si="65"/>
        <v>7.955173124077319E-3</v>
      </c>
      <c r="R130" s="91">
        <f t="shared" si="65"/>
        <v>8.2940543860939575E-3</v>
      </c>
      <c r="S130" s="91">
        <f t="shared" si="65"/>
        <v>8.5983263404758956E-3</v>
      </c>
      <c r="T130" s="91">
        <f t="shared" si="65"/>
        <v>8.8210391821984518E-3</v>
      </c>
      <c r="U130" s="91">
        <f t="shared" si="65"/>
        <v>8.9147457629902213E-3</v>
      </c>
      <c r="V130" s="91">
        <f t="shared" si="65"/>
        <v>9.1098441298374262E-3</v>
      </c>
      <c r="W130" s="91">
        <f t="shared" si="65"/>
        <v>9.3637774027351371E-3</v>
      </c>
      <c r="X130" s="91">
        <f t="shared" si="65"/>
        <v>9.3637774027351371E-3</v>
      </c>
      <c r="Y130" s="91">
        <f t="shared" si="65"/>
        <v>9.3637774027351371E-3</v>
      </c>
      <c r="Z130" s="91">
        <f t="shared" si="65"/>
        <v>9.3637774027351371E-3</v>
      </c>
      <c r="AA130" s="91">
        <f t="shared" si="65"/>
        <v>9.3637774027351371E-3</v>
      </c>
      <c r="AB130" s="91">
        <f t="shared" si="65"/>
        <v>9.3637774027351371E-3</v>
      </c>
      <c r="AC130" s="91">
        <f t="shared" si="65"/>
        <v>9.3637774027351371E-3</v>
      </c>
      <c r="AD130" s="91">
        <f t="shared" si="65"/>
        <v>9.3637774027351371E-3</v>
      </c>
      <c r="AE130" s="91">
        <f t="shared" si="65"/>
        <v>9.3637774027351371E-3</v>
      </c>
      <c r="AF130" s="91">
        <f t="shared" si="65"/>
        <v>9.3637774027351371E-3</v>
      </c>
      <c r="AG130" s="91">
        <f t="shared" si="65"/>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6">C116/C122/2</f>
        <v>6.4176241077036657E-3</v>
      </c>
      <c r="D132" s="91">
        <f t="shared" si="66"/>
        <v>6.6096490476419073E-3</v>
      </c>
      <c r="E132" s="91">
        <f t="shared" si="66"/>
        <v>6.8300141613218228E-3</v>
      </c>
      <c r="F132" s="91">
        <f t="shared" si="66"/>
        <v>7.3174118505812194E-3</v>
      </c>
      <c r="G132" s="91">
        <f t="shared" si="66"/>
        <v>7.2742625050473209E-3</v>
      </c>
      <c r="H132" s="91">
        <f t="shared" si="66"/>
        <v>7.3629711401018089E-3</v>
      </c>
      <c r="I132" s="91">
        <f t="shared" si="66"/>
        <v>7.4153259686201775E-3</v>
      </c>
      <c r="J132" s="91">
        <f t="shared" si="66"/>
        <v>7.4609231107266288E-3</v>
      </c>
      <c r="K132" s="91">
        <f t="shared" si="66"/>
        <v>7.664939242641446E-3</v>
      </c>
      <c r="L132" s="91">
        <f t="shared" si="66"/>
        <v>7.4413401059080847E-3</v>
      </c>
      <c r="M132" s="91">
        <f t="shared" si="66"/>
        <v>7.3969615508583152E-3</v>
      </c>
      <c r="N132" s="91">
        <f t="shared" si="66"/>
        <v>7.3922271740562316E-3</v>
      </c>
      <c r="O132" s="91">
        <f t="shared" si="66"/>
        <v>7.3349363856322859E-3</v>
      </c>
      <c r="P132" s="91">
        <f t="shared" si="66"/>
        <v>7.5353711933596685E-3</v>
      </c>
      <c r="Q132" s="91">
        <f t="shared" si="66"/>
        <v>7.1843678553153633E-3</v>
      </c>
      <c r="R132" s="91">
        <f t="shared" si="66"/>
        <v>7.0399720373511615E-3</v>
      </c>
      <c r="S132" s="91">
        <f t="shared" si="66"/>
        <v>7.0225046306450923E-3</v>
      </c>
      <c r="T132" s="91">
        <f t="shared" si="66"/>
        <v>7.0006414861133485E-3</v>
      </c>
      <c r="U132" s="91">
        <f t="shared" si="66"/>
        <v>7.0175346156814934E-3</v>
      </c>
      <c r="V132" s="91">
        <f t="shared" si="66"/>
        <v>6.9977835064385287E-3</v>
      </c>
      <c r="W132" s="91">
        <f t="shared" si="66"/>
        <v>6.9747512326534923E-3</v>
      </c>
      <c r="X132" s="91">
        <f t="shared" si="66"/>
        <v>6.9747512326534923E-3</v>
      </c>
      <c r="Y132" s="91">
        <f t="shared" si="66"/>
        <v>6.9747512326534923E-3</v>
      </c>
      <c r="Z132" s="91">
        <f t="shared" si="66"/>
        <v>6.9747512326534923E-3</v>
      </c>
      <c r="AA132" s="91">
        <f t="shared" si="66"/>
        <v>6.9747512326534923E-3</v>
      </c>
      <c r="AB132" s="91">
        <f t="shared" si="66"/>
        <v>6.9747512326534923E-3</v>
      </c>
      <c r="AC132" s="91">
        <f t="shared" si="66"/>
        <v>6.9747512326534923E-3</v>
      </c>
      <c r="AD132" s="91">
        <f t="shared" si="66"/>
        <v>6.9747512326534923E-3</v>
      </c>
      <c r="AE132" s="91">
        <f t="shared" si="66"/>
        <v>6.9747512326534923E-3</v>
      </c>
      <c r="AF132" s="91">
        <f t="shared" si="66"/>
        <v>6.9747512326534923E-3</v>
      </c>
      <c r="AG132" s="91">
        <f t="shared" si="66"/>
        <v>6.9747512326534923E-3</v>
      </c>
    </row>
    <row r="133" spans="1:54" s="92" customFormat="1" ht="15.75" customHeight="1">
      <c r="A133" s="111" t="s">
        <v>105</v>
      </c>
      <c r="B133" s="91">
        <f t="shared" ref="B133:AG133" si="67">B116/B122/2</f>
        <v>5.7636863251148513E-3</v>
      </c>
      <c r="C133" s="91">
        <f t="shared" si="67"/>
        <v>6.4176241077036657E-3</v>
      </c>
      <c r="D133" s="91">
        <f t="shared" si="67"/>
        <v>6.6096490476419073E-3</v>
      </c>
      <c r="E133" s="91">
        <f t="shared" si="67"/>
        <v>6.8300141613218228E-3</v>
      </c>
      <c r="F133" s="91">
        <f t="shared" si="67"/>
        <v>7.3174118505812194E-3</v>
      </c>
      <c r="G133" s="91">
        <f t="shared" si="67"/>
        <v>7.2742625050473209E-3</v>
      </c>
      <c r="H133" s="91">
        <f t="shared" si="67"/>
        <v>7.3629711401018089E-3</v>
      </c>
      <c r="I133" s="91">
        <f t="shared" si="67"/>
        <v>7.4153259686201775E-3</v>
      </c>
      <c r="J133" s="91">
        <f t="shared" si="67"/>
        <v>7.4609231107266288E-3</v>
      </c>
      <c r="K133" s="91">
        <f t="shared" si="67"/>
        <v>7.664939242641446E-3</v>
      </c>
      <c r="L133" s="91">
        <f t="shared" si="67"/>
        <v>7.4413401059080847E-3</v>
      </c>
      <c r="M133" s="91">
        <f t="shared" si="67"/>
        <v>7.3969615508583152E-3</v>
      </c>
      <c r="N133" s="91">
        <f t="shared" si="67"/>
        <v>7.3922271740562316E-3</v>
      </c>
      <c r="O133" s="91">
        <f t="shared" si="67"/>
        <v>7.3349363856322859E-3</v>
      </c>
      <c r="P133" s="91">
        <f t="shared" si="67"/>
        <v>7.5353711933596685E-3</v>
      </c>
      <c r="Q133" s="91">
        <f t="shared" si="67"/>
        <v>7.1843678553153633E-3</v>
      </c>
      <c r="R133" s="91">
        <f t="shared" si="67"/>
        <v>7.0399720373511615E-3</v>
      </c>
      <c r="S133" s="91">
        <f t="shared" si="67"/>
        <v>7.0225046306450923E-3</v>
      </c>
      <c r="T133" s="91">
        <f t="shared" si="67"/>
        <v>7.0006414861133485E-3</v>
      </c>
      <c r="U133" s="91">
        <f t="shared" si="67"/>
        <v>7.0175346156814934E-3</v>
      </c>
      <c r="V133" s="91">
        <f t="shared" si="67"/>
        <v>6.9977835064385287E-3</v>
      </c>
      <c r="W133" s="91">
        <f t="shared" si="67"/>
        <v>6.9747512326534923E-3</v>
      </c>
      <c r="X133" s="91">
        <f t="shared" si="67"/>
        <v>6.9747512326534923E-3</v>
      </c>
      <c r="Y133" s="91">
        <f t="shared" si="67"/>
        <v>6.9747512326534923E-3</v>
      </c>
      <c r="Z133" s="91">
        <f t="shared" si="67"/>
        <v>6.9747512326534923E-3</v>
      </c>
      <c r="AA133" s="91">
        <f t="shared" si="67"/>
        <v>6.9747512326534923E-3</v>
      </c>
      <c r="AB133" s="91">
        <f t="shared" si="67"/>
        <v>6.9747512326534923E-3</v>
      </c>
      <c r="AC133" s="91">
        <f t="shared" si="67"/>
        <v>6.9747512326534923E-3</v>
      </c>
      <c r="AD133" s="91">
        <f t="shared" si="67"/>
        <v>6.9747512326534923E-3</v>
      </c>
      <c r="AE133" s="91">
        <f t="shared" si="67"/>
        <v>6.9747512326534923E-3</v>
      </c>
      <c r="AF133" s="91">
        <f t="shared" si="67"/>
        <v>6.9747512326534923E-3</v>
      </c>
      <c r="AG133" s="91">
        <f t="shared" si="67"/>
        <v>6.9747512326534923E-3</v>
      </c>
    </row>
    <row r="134" spans="1:54" s="92" customFormat="1" ht="15.75" customHeight="1">
      <c r="A134" s="111" t="s">
        <v>106</v>
      </c>
      <c r="B134" s="91">
        <f t="shared" ref="B134:AG134" si="68">B121/B122</f>
        <v>3.8137058880776025E-3</v>
      </c>
      <c r="C134" s="91">
        <f t="shared" si="68"/>
        <v>3.1872875580682934E-3</v>
      </c>
      <c r="D134" s="91">
        <f t="shared" si="68"/>
        <v>3.4740910817322571E-3</v>
      </c>
      <c r="E134" s="91">
        <f t="shared" si="68"/>
        <v>3.4578294643242261E-3</v>
      </c>
      <c r="F134" s="91">
        <f t="shared" si="68"/>
        <v>3.307885038151184E-3</v>
      </c>
      <c r="G134" s="91">
        <f t="shared" si="68"/>
        <v>3.1339975220455864E-3</v>
      </c>
      <c r="H134" s="91">
        <f t="shared" si="68"/>
        <v>3.1833335427074731E-3</v>
      </c>
      <c r="I134" s="91">
        <f t="shared" si="68"/>
        <v>3.227352661742078E-3</v>
      </c>
      <c r="J134" s="91">
        <f t="shared" si="68"/>
        <v>3.1052792282831661E-3</v>
      </c>
      <c r="K134" s="91">
        <f t="shared" si="68"/>
        <v>2.8343694841590056E-3</v>
      </c>
      <c r="L134" s="91">
        <f t="shared" si="68"/>
        <v>2.7608965334799309E-3</v>
      </c>
      <c r="M134" s="91">
        <f t="shared" si="68"/>
        <v>2.6680969984923327E-3</v>
      </c>
      <c r="N134" s="91">
        <f t="shared" si="68"/>
        <v>2.7232938261009835E-3</v>
      </c>
      <c r="O134" s="91">
        <f t="shared" si="68"/>
        <v>2.6852730930208009E-3</v>
      </c>
      <c r="P134" s="91">
        <f t="shared" si="68"/>
        <v>2.7155971772142191E-3</v>
      </c>
      <c r="Q134" s="91">
        <f t="shared" si="68"/>
        <v>2.4382800317387784E-3</v>
      </c>
      <c r="R134" s="91">
        <f t="shared" si="68"/>
        <v>2.2261884066872325E-3</v>
      </c>
      <c r="S134" s="91">
        <f t="shared" si="68"/>
        <v>2.2326056989701681E-3</v>
      </c>
      <c r="T134" s="91">
        <f t="shared" si="68"/>
        <v>2.2304858890108553E-3</v>
      </c>
      <c r="U134" s="91">
        <f t="shared" si="68"/>
        <v>2.2479322012743191E-3</v>
      </c>
      <c r="V134" s="91">
        <f t="shared" si="68"/>
        <v>2.2512931862116742E-3</v>
      </c>
      <c r="W134" s="91">
        <f t="shared" si="68"/>
        <v>2.2940432858657321E-3</v>
      </c>
      <c r="X134" s="91">
        <f t="shared" si="68"/>
        <v>2.2940432858657321E-3</v>
      </c>
      <c r="Y134" s="91">
        <f t="shared" si="68"/>
        <v>2.2940432858657321E-3</v>
      </c>
      <c r="Z134" s="91">
        <f t="shared" si="68"/>
        <v>2.2940432858657321E-3</v>
      </c>
      <c r="AA134" s="91">
        <f t="shared" si="68"/>
        <v>2.2940432858657321E-3</v>
      </c>
      <c r="AB134" s="91">
        <f t="shared" si="68"/>
        <v>2.2940432858657321E-3</v>
      </c>
      <c r="AC134" s="91">
        <f t="shared" si="68"/>
        <v>2.2940432858657321E-3</v>
      </c>
      <c r="AD134" s="91">
        <f t="shared" si="68"/>
        <v>2.2940432858657321E-3</v>
      </c>
      <c r="AE134" s="91">
        <f t="shared" si="68"/>
        <v>2.2940432858657321E-3</v>
      </c>
      <c r="AF134" s="91">
        <f t="shared" si="68"/>
        <v>2.2940432858657321E-3</v>
      </c>
      <c r="AG134" s="91">
        <f t="shared" si="68"/>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SUMIFS('EIA_State Elec Profiles'!$E:$E,'EIA_State Elec Profiles'!$A:$A,About!$B$1,'EIA_State Elec Profiles'!$B:$B,$A2)</f>
        <v>0</v>
      </c>
      <c r="D2" s="91">
        <f>SUMIFS('EIA_State Elec Profiles'!$D:$D,'EIA_State Elec Profiles'!$A:$A,About!$B$1,'EIA_State Elec Profiles'!$B:$B,$A2)</f>
        <v>0</v>
      </c>
      <c r="E2" s="91">
        <f>SUMIFS('EIA_State Elec Profiles'!$C:$C,'EIA_State Elec Profiles'!$A:$A,About!$B$1,'EIA_State Elec Profiles'!$B:$B,$A2)</f>
        <v>0</v>
      </c>
      <c r="F2" s="91">
        <f>E2</f>
        <v>0</v>
      </c>
      <c r="G2" s="91">
        <f t="shared" ref="G2:AH2" si="0">F2</f>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6" sqref="B6"/>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12585649.596712267</v>
      </c>
      <c r="C2" s="5">
        <f>SUMIFS(Imports_new!C$10:C$33,Imports_new!$A$10:$A$33,$A2)</f>
        <v>12585649.596712267</v>
      </c>
      <c r="D2" s="5">
        <f>SUMIFS(Imports_new!D$10:D$33,Imports_new!$A$10:$A$33,$A2)</f>
        <v>12585649.596712267</v>
      </c>
      <c r="E2" s="5">
        <f>SUMIFS(Imports_new!E$10:E$33,Imports_new!$A$10:$A$33,$A2)</f>
        <v>12844868.9829106</v>
      </c>
      <c r="F2" s="5">
        <f>SUMIFS(Imports_new!F$10:F$33,Imports_new!$A$10:$A$33,$A2)</f>
        <v>10544155.364253245</v>
      </c>
      <c r="G2" s="5">
        <f>SUMIFS(Imports_new!G$10:G$33,Imports_new!$A$10:$A$33,$A2)</f>
        <v>10380867.828417903</v>
      </c>
      <c r="H2" s="5">
        <f>SUMIFS(Imports_new!H$10:H$33,Imports_new!$A$10:$A$33,$A2)</f>
        <v>9847546.9194669258</v>
      </c>
      <c r="I2" s="5">
        <f>SUMIFS(Imports_new!I$10:I$33,Imports_new!$A$10:$A$33,$A2)</f>
        <v>9661811.5651883818</v>
      </c>
      <c r="J2" s="5">
        <f>SUMIFS(Imports_new!J$10:J$33,Imports_new!$A$10:$A$33,$A2)</f>
        <v>7135731.0618875911</v>
      </c>
      <c r="K2" s="5">
        <f>SUMIFS(Imports_new!K$10:K$33,Imports_new!$A$10:$A$33,$A2)</f>
        <v>6887003.1939788703</v>
      </c>
      <c r="L2" s="5">
        <f>SUMIFS(Imports_new!L$10:L$33,Imports_new!$A$10:$A$33,$A2)</f>
        <v>6298258.8224267364</v>
      </c>
      <c r="M2" s="5">
        <f>SUMIFS(Imports_new!M$10:M$33,Imports_new!$A$10:$A$33,$A2)</f>
        <v>6298258.8224267364</v>
      </c>
      <c r="N2" s="5">
        <f>SUMIFS(Imports_new!N$10:N$33,Imports_new!$A$10:$A$33,$A2)</f>
        <v>6298258.8224267364</v>
      </c>
      <c r="O2" s="5">
        <f>SUMIFS(Imports_new!O$10:O$33,Imports_new!$A$10:$A$33,$A2)</f>
        <v>6298258.8224267364</v>
      </c>
      <c r="P2" s="5">
        <f>SUMIFS(Imports_new!P$10:P$33,Imports_new!$A$10:$A$33,$A2)</f>
        <v>6298258.8224267364</v>
      </c>
      <c r="Q2" s="5">
        <f>SUMIFS(Imports_new!Q$10:Q$33,Imports_new!$A$10:$A$33,$A2)</f>
        <v>6298258.8224267364</v>
      </c>
      <c r="R2" s="5">
        <f>SUMIFS(Imports_new!R$10:R$33,Imports_new!$A$10:$A$33,$A2)</f>
        <v>6298258.8224267364</v>
      </c>
      <c r="S2" s="5">
        <f>SUMIFS(Imports_new!S$10:S$33,Imports_new!$A$10:$A$33,$A2)</f>
        <v>6298258.8224267364</v>
      </c>
      <c r="T2" s="5">
        <f>SUMIFS(Imports_new!T$10:T$33,Imports_new!$A$10:$A$33,$A2)</f>
        <v>6298258.8224267364</v>
      </c>
      <c r="U2" s="5">
        <f>SUMIFS(Imports_new!U$10:U$33,Imports_new!$A$10:$A$33,$A2)</f>
        <v>6298258.8224267364</v>
      </c>
      <c r="V2" s="5">
        <f>SUMIFS(Imports_new!V$10:V$33,Imports_new!$A$10:$A$33,$A2)</f>
        <v>6298258.8224267364</v>
      </c>
      <c r="W2" s="5">
        <f>SUMIFS(Imports_new!W$10:W$33,Imports_new!$A$10:$A$33,$A2)</f>
        <v>6298258.8224267364</v>
      </c>
      <c r="X2" s="5">
        <f>SUMIFS(Imports_new!X$10:X$33,Imports_new!$A$10:$A$33,$A2)</f>
        <v>6298258.8224267364</v>
      </c>
      <c r="Y2" s="5">
        <f>SUMIFS(Imports_new!Y$10:Y$33,Imports_new!$A$10:$A$33,$A2)</f>
        <v>6298258.8224267364</v>
      </c>
      <c r="Z2" s="5">
        <f>SUMIFS(Imports_new!Z$10:Z$33,Imports_new!$A$10:$A$33,$A2)</f>
        <v>6298258.8224267364</v>
      </c>
      <c r="AA2" s="5">
        <f>SUMIFS(Imports_new!AA$10:AA$33,Imports_new!$A$10:$A$33,$A2)</f>
        <v>6298258.8224267364</v>
      </c>
      <c r="AB2" s="5">
        <f>SUMIFS(Imports_new!AB$10:AB$33,Imports_new!$A$10:$A$33,$A2)</f>
        <v>6298258.8224267364</v>
      </c>
      <c r="AC2" s="5">
        <f>SUMIFS(Imports_new!AC$10:AC$33,Imports_new!$A$10:$A$33,$A2)</f>
        <v>6298258.8224267364</v>
      </c>
      <c r="AD2" s="5">
        <f>SUMIFS(Imports_new!AD$10:AD$33,Imports_new!$A$10:$A$33,$A2)</f>
        <v>6298258.8224267364</v>
      </c>
      <c r="AE2" s="5">
        <f>SUMIFS(Imports_new!AE$10:AE$33,Imports_new!$A$10:$A$33,$A2)</f>
        <v>6298258.8224267364</v>
      </c>
      <c r="AF2" s="5">
        <f>SUMIFS(Imports_new!AF$10:AF$33,Imports_new!$A$10:$A$33,$A2)</f>
        <v>6298258.8224267364</v>
      </c>
    </row>
    <row r="3" spans="1:32">
      <c r="A3" s="2" t="s">
        <v>347</v>
      </c>
      <c r="B3" s="5">
        <f>SUMIFS(Imports_new!B$10:B$33,Imports_new!$A$10:$A$33,$A3)</f>
        <v>24270210.523390468</v>
      </c>
      <c r="C3" s="5">
        <f>SUMIFS(Imports_new!C$10:C$33,Imports_new!$A$10:$A$33,$A3)</f>
        <v>24270210.523390468</v>
      </c>
      <c r="D3" s="5">
        <f>SUMIFS(Imports_new!D$10:D$33,Imports_new!$A$10:$A$33,$A3)</f>
        <v>24270210.523390468</v>
      </c>
      <c r="E3" s="5">
        <f>SUMIFS(Imports_new!E$10:E$33,Imports_new!$A$10:$A$33,$A3)</f>
        <v>20160559.602180984</v>
      </c>
      <c r="F3" s="5">
        <f>SUMIFS(Imports_new!F$10:F$33,Imports_new!$A$10:$A$33,$A3)</f>
        <v>21496014.837920241</v>
      </c>
      <c r="G3" s="5">
        <f>SUMIFS(Imports_new!G$10:G$33,Imports_new!$A$10:$A$33,$A3)</f>
        <v>20280467.04045761</v>
      </c>
      <c r="H3" s="5">
        <f>SUMIFS(Imports_new!H$10:H$33,Imports_new!$A$10:$A$33,$A3)</f>
        <v>19610516.822821267</v>
      </c>
      <c r="I3" s="5">
        <f>SUMIFS(Imports_new!I$10:I$33,Imports_new!$A$10:$A$33,$A3)</f>
        <v>17758413.385316301</v>
      </c>
      <c r="J3" s="5">
        <f>SUMIFS(Imports_new!J$10:J$33,Imports_new!$A$10:$A$33,$A3)</f>
        <v>14155602.16156622</v>
      </c>
      <c r="K3" s="5">
        <f>SUMIFS(Imports_new!K$10:K$33,Imports_new!$A$10:$A$33,$A3)</f>
        <v>12611719.538808033</v>
      </c>
      <c r="L3" s="5">
        <f>SUMIFS(Imports_new!L$10:L$33,Imports_new!$A$10:$A$33,$A3)</f>
        <v>9653918.3724341355</v>
      </c>
      <c r="M3" s="5">
        <f>SUMIFS(Imports_new!M$10:M$33,Imports_new!$A$10:$A$33,$A3)</f>
        <v>9653918.3724341355</v>
      </c>
      <c r="N3" s="5">
        <f>SUMIFS(Imports_new!N$10:N$33,Imports_new!$A$10:$A$33,$A3)</f>
        <v>9653918.3724341355</v>
      </c>
      <c r="O3" s="5">
        <f>SUMIFS(Imports_new!O$10:O$33,Imports_new!$A$10:$A$33,$A3)</f>
        <v>9653918.3724341355</v>
      </c>
      <c r="P3" s="5">
        <f>SUMIFS(Imports_new!P$10:P$33,Imports_new!$A$10:$A$33,$A3)</f>
        <v>9653918.3724341355</v>
      </c>
      <c r="Q3" s="5">
        <f>SUMIFS(Imports_new!Q$10:Q$33,Imports_new!$A$10:$A$33,$A3)</f>
        <v>9653918.3724341355</v>
      </c>
      <c r="R3" s="5">
        <f>SUMIFS(Imports_new!R$10:R$33,Imports_new!$A$10:$A$33,$A3)</f>
        <v>9653918.3724341355</v>
      </c>
      <c r="S3" s="5">
        <f>SUMIFS(Imports_new!S$10:S$33,Imports_new!$A$10:$A$33,$A3)</f>
        <v>9653918.3724341355</v>
      </c>
      <c r="T3" s="5">
        <f>SUMIFS(Imports_new!T$10:T$33,Imports_new!$A$10:$A$33,$A3)</f>
        <v>9653918.3724341355</v>
      </c>
      <c r="U3" s="5">
        <f>SUMIFS(Imports_new!U$10:U$33,Imports_new!$A$10:$A$33,$A3)</f>
        <v>9653918.3724341355</v>
      </c>
      <c r="V3" s="5">
        <f>SUMIFS(Imports_new!V$10:V$33,Imports_new!$A$10:$A$33,$A3)</f>
        <v>9653918.3724341355</v>
      </c>
      <c r="W3" s="5">
        <f>SUMIFS(Imports_new!W$10:W$33,Imports_new!$A$10:$A$33,$A3)</f>
        <v>9653918.3724341355</v>
      </c>
      <c r="X3" s="5">
        <f>SUMIFS(Imports_new!X$10:X$33,Imports_new!$A$10:$A$33,$A3)</f>
        <v>9653918.3724341355</v>
      </c>
      <c r="Y3" s="5">
        <f>SUMIFS(Imports_new!Y$10:Y$33,Imports_new!$A$10:$A$33,$A3)</f>
        <v>9653918.3724341355</v>
      </c>
      <c r="Z3" s="5">
        <f>SUMIFS(Imports_new!Z$10:Z$33,Imports_new!$A$10:$A$33,$A3)</f>
        <v>9653918.3724341355</v>
      </c>
      <c r="AA3" s="5">
        <f>SUMIFS(Imports_new!AA$10:AA$33,Imports_new!$A$10:$A$33,$A3)</f>
        <v>9653918.3724341355</v>
      </c>
      <c r="AB3" s="5">
        <f>SUMIFS(Imports_new!AB$10:AB$33,Imports_new!$A$10:$A$33,$A3)</f>
        <v>9653918.3724341355</v>
      </c>
      <c r="AC3" s="5">
        <f>SUMIFS(Imports_new!AC$10:AC$33,Imports_new!$A$10:$A$33,$A3)</f>
        <v>9653918.3724341355</v>
      </c>
      <c r="AD3" s="5">
        <f>SUMIFS(Imports_new!AD$10:AD$33,Imports_new!$A$10:$A$33,$A3)</f>
        <v>9653918.3724341355</v>
      </c>
      <c r="AE3" s="5">
        <f>SUMIFS(Imports_new!AE$10:AE$33,Imports_new!$A$10:$A$33,$A3)</f>
        <v>9653918.3724341355</v>
      </c>
      <c r="AF3" s="5">
        <f>SUMIFS(Imports_new!AF$10:AF$33,Imports_new!$A$10:$A$33,$A3)</f>
        <v>9653918.3724341355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4032927.6320068878</v>
      </c>
      <c r="C5" s="5">
        <f>SUMIFS(Imports_new!C$10:C$33,Imports_new!$A$10:$A$33,$A5)</f>
        <v>4032927.6320068878</v>
      </c>
      <c r="D5" s="5">
        <f>SUMIFS(Imports_new!D$10:D$33,Imports_new!$A$10:$A$33,$A5)</f>
        <v>4032927.6320068878</v>
      </c>
      <c r="E5" s="5">
        <f>SUMIFS(Imports_new!E$10:E$33,Imports_new!$A$10:$A$33,$A5)</f>
        <v>4534665.1820319891</v>
      </c>
      <c r="F5" s="5">
        <f>SUMIFS(Imports_new!F$10:F$33,Imports_new!$A$10:$A$33,$A5)</f>
        <v>4370572.4642195255</v>
      </c>
      <c r="G5" s="5">
        <f>SUMIFS(Imports_new!G$10:G$33,Imports_new!$A$10:$A$33,$A5)</f>
        <v>4427063.7788774427</v>
      </c>
      <c r="H5" s="5">
        <f>SUMIFS(Imports_new!H$10:H$33,Imports_new!$A$10:$A$33,$A5)</f>
        <v>4372148.9124812223</v>
      </c>
      <c r="I5" s="5">
        <f>SUMIFS(Imports_new!I$10:I$33,Imports_new!$A$10:$A$33,$A5)</f>
        <v>4432545.7500116732</v>
      </c>
      <c r="J5" s="5">
        <f>SUMIFS(Imports_new!J$10:J$33,Imports_new!$A$10:$A$33,$A5)</f>
        <v>4251581.8671498187</v>
      </c>
      <c r="K5" s="5">
        <f>SUMIFS(Imports_new!K$10:K$33,Imports_new!$A$10:$A$33,$A5)</f>
        <v>4095538.3241216298</v>
      </c>
      <c r="L5" s="5">
        <f>SUMIFS(Imports_new!L$10:L$33,Imports_new!$A$10:$A$33,$A5)</f>
        <v>4106458.7481379858</v>
      </c>
      <c r="M5" s="5">
        <f>SUMIFS(Imports_new!M$10:M$33,Imports_new!$A$10:$A$33,$A5)</f>
        <v>4106458.7481379858</v>
      </c>
      <c r="N5" s="5">
        <f>SUMIFS(Imports_new!N$10:N$33,Imports_new!$A$10:$A$33,$A5)</f>
        <v>4106458.7481379858</v>
      </c>
      <c r="O5" s="5">
        <f>SUMIFS(Imports_new!O$10:O$33,Imports_new!$A$10:$A$33,$A5)</f>
        <v>4106458.7481379858</v>
      </c>
      <c r="P5" s="5">
        <f>SUMIFS(Imports_new!P$10:P$33,Imports_new!$A$10:$A$33,$A5)</f>
        <v>4106458.7481379858</v>
      </c>
      <c r="Q5" s="5">
        <f>SUMIFS(Imports_new!Q$10:Q$33,Imports_new!$A$10:$A$33,$A5)</f>
        <v>4106458.7481379858</v>
      </c>
      <c r="R5" s="5">
        <f>SUMIFS(Imports_new!R$10:R$33,Imports_new!$A$10:$A$33,$A5)</f>
        <v>4106458.7481379858</v>
      </c>
      <c r="S5" s="5">
        <f>SUMIFS(Imports_new!S$10:S$33,Imports_new!$A$10:$A$33,$A5)</f>
        <v>4106458.7481379858</v>
      </c>
      <c r="T5" s="5">
        <f>SUMIFS(Imports_new!T$10:T$33,Imports_new!$A$10:$A$33,$A5)</f>
        <v>4106458.7481379858</v>
      </c>
      <c r="U5" s="5">
        <f>SUMIFS(Imports_new!U$10:U$33,Imports_new!$A$10:$A$33,$A5)</f>
        <v>4106458.7481379858</v>
      </c>
      <c r="V5" s="5">
        <f>SUMIFS(Imports_new!V$10:V$33,Imports_new!$A$10:$A$33,$A5)</f>
        <v>4106458.7481379858</v>
      </c>
      <c r="W5" s="5">
        <f>SUMIFS(Imports_new!W$10:W$33,Imports_new!$A$10:$A$33,$A5)</f>
        <v>4106458.7481379858</v>
      </c>
      <c r="X5" s="5">
        <f>SUMIFS(Imports_new!X$10:X$33,Imports_new!$A$10:$A$33,$A5)</f>
        <v>4106458.7481379858</v>
      </c>
      <c r="Y5" s="5">
        <f>SUMIFS(Imports_new!Y$10:Y$33,Imports_new!$A$10:$A$33,$A5)</f>
        <v>4106458.7481379858</v>
      </c>
      <c r="Z5" s="5">
        <f>SUMIFS(Imports_new!Z$10:Z$33,Imports_new!$A$10:$A$33,$A5)</f>
        <v>4106458.7481379858</v>
      </c>
      <c r="AA5" s="5">
        <f>SUMIFS(Imports_new!AA$10:AA$33,Imports_new!$A$10:$A$33,$A5)</f>
        <v>4106458.7481379858</v>
      </c>
      <c r="AB5" s="5">
        <f>SUMIFS(Imports_new!AB$10:AB$33,Imports_new!$A$10:$A$33,$A5)</f>
        <v>4106458.7481379858</v>
      </c>
      <c r="AC5" s="5">
        <f>SUMIFS(Imports_new!AC$10:AC$33,Imports_new!$A$10:$A$33,$A5)</f>
        <v>4106458.7481379858</v>
      </c>
      <c r="AD5" s="5">
        <f>SUMIFS(Imports_new!AD$10:AD$33,Imports_new!$A$10:$A$33,$A5)</f>
        <v>4106458.7481379858</v>
      </c>
      <c r="AE5" s="5">
        <f>SUMIFS(Imports_new!AE$10:AE$33,Imports_new!$A$10:$A$33,$A5)</f>
        <v>4106458.7481379858</v>
      </c>
      <c r="AF5" s="5">
        <f>SUMIFS(Imports_new!AF$10:AF$33,Imports_new!$A$10:$A$33,$A5)</f>
        <v>4106458.7481379858</v>
      </c>
    </row>
    <row r="6" spans="1:32">
      <c r="A6" s="2" t="s">
        <v>101</v>
      </c>
      <c r="B6" s="5">
        <f>SUMIFS(Imports_new!B$10:B$33,Imports_new!$A$10:$A$33,$A6)</f>
        <v>21767595.307079922</v>
      </c>
      <c r="C6" s="5">
        <f>SUMIFS(Imports_new!C$10:C$33,Imports_new!$A$10:$A$33,$A6)</f>
        <v>21767595.307079922</v>
      </c>
      <c r="D6" s="5">
        <f>SUMIFS(Imports_new!D$10:D$33,Imports_new!$A$10:$A$33,$A6)</f>
        <v>21767595.307079922</v>
      </c>
      <c r="E6" s="5">
        <f>SUMIFS(Imports_new!E$10:E$33,Imports_new!$A$10:$A$33,$A6)</f>
        <v>23204910.588720907</v>
      </c>
      <c r="F6" s="5">
        <f>SUMIFS(Imports_new!F$10:F$33,Imports_new!$A$10:$A$33,$A6)</f>
        <v>23132493.197042558</v>
      </c>
      <c r="G6" s="5">
        <f>SUMIFS(Imports_new!G$10:G$33,Imports_new!$A$10:$A$33,$A6)</f>
        <v>23816464.404420447</v>
      </c>
      <c r="H6" s="5">
        <f>SUMIFS(Imports_new!H$10:H$33,Imports_new!$A$10:$A$33,$A6)</f>
        <v>24193628.726776522</v>
      </c>
      <c r="I6" s="5">
        <f>SUMIFS(Imports_new!I$10:I$33,Imports_new!$A$10:$A$33,$A6)</f>
        <v>24447625.691571876</v>
      </c>
      <c r="J6" s="5">
        <f>SUMIFS(Imports_new!J$10:J$33,Imports_new!$A$10:$A$33,$A6)</f>
        <v>26188198.218095619</v>
      </c>
      <c r="K6" s="5">
        <f>SUMIFS(Imports_new!K$10:K$33,Imports_new!$A$10:$A$33,$A6)</f>
        <v>26027084.987977304</v>
      </c>
      <c r="L6" s="5">
        <f>SUMIFS(Imports_new!L$10:L$33,Imports_new!$A$10:$A$33,$A6)</f>
        <v>26957626.490964767</v>
      </c>
      <c r="M6" s="5">
        <f>SUMIFS(Imports_new!M$10:M$33,Imports_new!$A$10:$A$33,$A6)</f>
        <v>26957626.490964767</v>
      </c>
      <c r="N6" s="5">
        <f>SUMIFS(Imports_new!N$10:N$33,Imports_new!$A$10:$A$33,$A6)</f>
        <v>26957626.490964767</v>
      </c>
      <c r="O6" s="5">
        <f>SUMIFS(Imports_new!O$10:O$33,Imports_new!$A$10:$A$33,$A6)</f>
        <v>26957626.490964767</v>
      </c>
      <c r="P6" s="5">
        <f>SUMIFS(Imports_new!P$10:P$33,Imports_new!$A$10:$A$33,$A6)</f>
        <v>26957626.490964767</v>
      </c>
      <c r="Q6" s="5">
        <f>SUMIFS(Imports_new!Q$10:Q$33,Imports_new!$A$10:$A$33,$A6)</f>
        <v>26957626.490964767</v>
      </c>
      <c r="R6" s="5">
        <f>SUMIFS(Imports_new!R$10:R$33,Imports_new!$A$10:$A$33,$A6)</f>
        <v>26957626.490964767</v>
      </c>
      <c r="S6" s="5">
        <f>SUMIFS(Imports_new!S$10:S$33,Imports_new!$A$10:$A$33,$A6)</f>
        <v>26957626.490964767</v>
      </c>
      <c r="T6" s="5">
        <f>SUMIFS(Imports_new!T$10:T$33,Imports_new!$A$10:$A$33,$A6)</f>
        <v>26957626.490964767</v>
      </c>
      <c r="U6" s="5">
        <f>SUMIFS(Imports_new!U$10:U$33,Imports_new!$A$10:$A$33,$A6)</f>
        <v>26957626.490964767</v>
      </c>
      <c r="V6" s="5">
        <f>SUMIFS(Imports_new!V$10:V$33,Imports_new!$A$10:$A$33,$A6)</f>
        <v>26957626.490964767</v>
      </c>
      <c r="W6" s="5">
        <f>SUMIFS(Imports_new!W$10:W$33,Imports_new!$A$10:$A$33,$A6)</f>
        <v>26957626.490964767</v>
      </c>
      <c r="X6" s="5">
        <f>SUMIFS(Imports_new!X$10:X$33,Imports_new!$A$10:$A$33,$A6)</f>
        <v>26957626.490964767</v>
      </c>
      <c r="Y6" s="5">
        <f>SUMIFS(Imports_new!Y$10:Y$33,Imports_new!$A$10:$A$33,$A6)</f>
        <v>26957626.490964767</v>
      </c>
      <c r="Z6" s="5">
        <f>SUMIFS(Imports_new!Z$10:Z$33,Imports_new!$A$10:$A$33,$A6)</f>
        <v>26957626.490964767</v>
      </c>
      <c r="AA6" s="5">
        <f>SUMIFS(Imports_new!AA$10:AA$33,Imports_new!$A$10:$A$33,$A6)</f>
        <v>26957626.490964767</v>
      </c>
      <c r="AB6" s="5">
        <f>SUMIFS(Imports_new!AB$10:AB$33,Imports_new!$A$10:$A$33,$A6)</f>
        <v>26957626.490964767</v>
      </c>
      <c r="AC6" s="5">
        <f>SUMIFS(Imports_new!AC$10:AC$33,Imports_new!$A$10:$A$33,$A6)</f>
        <v>26957626.490964767</v>
      </c>
      <c r="AD6" s="5">
        <f>SUMIFS(Imports_new!AD$10:AD$33,Imports_new!$A$10:$A$33,$A6)</f>
        <v>26957626.490964767</v>
      </c>
      <c r="AE6" s="5">
        <f>SUMIFS(Imports_new!AE$10:AE$33,Imports_new!$A$10:$A$33,$A6)</f>
        <v>26957626.490964767</v>
      </c>
      <c r="AF6" s="5">
        <f>SUMIFS(Imports_new!AF$10:AF$33,Imports_new!$A$10:$A$33,$A6)</f>
        <v>26957626.490964767</v>
      </c>
    </row>
    <row r="7" spans="1:32">
      <c r="A7" s="2" t="s">
        <v>100</v>
      </c>
      <c r="B7" s="5">
        <f>SUMIFS(Imports_new!B$10:B$33,Imports_new!$A$10:$A$33,$A7)</f>
        <v>6477597.623422835</v>
      </c>
      <c r="C7" s="5">
        <f>SUMIFS(Imports_new!C$10:C$33,Imports_new!$A$10:$A$33,$A7)</f>
        <v>6477597.623422835</v>
      </c>
      <c r="D7" s="5">
        <f>SUMIFS(Imports_new!D$10:D$33,Imports_new!$A$10:$A$33,$A7)</f>
        <v>6477597.623422835</v>
      </c>
      <c r="E7" s="5">
        <f>SUMIFS(Imports_new!E$10:E$33,Imports_new!$A$10:$A$33,$A7)</f>
        <v>7133110.955905715</v>
      </c>
      <c r="F7" s="5">
        <f>SUMIFS(Imports_new!F$10:F$33,Imports_new!$A$10:$A$33,$A7)</f>
        <v>7187617.1488233209</v>
      </c>
      <c r="G7" s="5">
        <f>SUMIFS(Imports_new!G$10:G$33,Imports_new!$A$10:$A$33,$A7)</f>
        <v>7278325.9246682581</v>
      </c>
      <c r="H7" s="5">
        <f>SUMIFS(Imports_new!H$10:H$33,Imports_new!$A$10:$A$33,$A7)</f>
        <v>7465988.1518611778</v>
      </c>
      <c r="I7" s="5">
        <f>SUMIFS(Imports_new!I$10:I$33,Imports_new!$A$10:$A$33,$A7)</f>
        <v>7727006.9200944379</v>
      </c>
      <c r="J7" s="5">
        <f>SUMIFS(Imports_new!J$10:J$33,Imports_new!$A$10:$A$33,$A7)</f>
        <v>8500677.9846470244</v>
      </c>
      <c r="K7" s="5">
        <f>SUMIFS(Imports_new!K$10:K$33,Imports_new!$A$10:$A$33,$A7)</f>
        <v>8647661.1226528529</v>
      </c>
      <c r="L7" s="5">
        <f>SUMIFS(Imports_new!L$10:L$33,Imports_new!$A$10:$A$33,$A7)</f>
        <v>8827691.0614592582</v>
      </c>
      <c r="M7" s="5">
        <f>SUMIFS(Imports_new!M$10:M$33,Imports_new!$A$10:$A$33,$A7)</f>
        <v>8827691.0614592582</v>
      </c>
      <c r="N7" s="5">
        <f>SUMIFS(Imports_new!N$10:N$33,Imports_new!$A$10:$A$33,$A7)</f>
        <v>8827691.0614592582</v>
      </c>
      <c r="O7" s="5">
        <f>SUMIFS(Imports_new!O$10:O$33,Imports_new!$A$10:$A$33,$A7)</f>
        <v>8827691.0614592582</v>
      </c>
      <c r="P7" s="5">
        <f>SUMIFS(Imports_new!P$10:P$33,Imports_new!$A$10:$A$33,$A7)</f>
        <v>8827691.0614592582</v>
      </c>
      <c r="Q7" s="5">
        <f>SUMIFS(Imports_new!Q$10:Q$33,Imports_new!$A$10:$A$33,$A7)</f>
        <v>8827691.0614592582</v>
      </c>
      <c r="R7" s="5">
        <f>SUMIFS(Imports_new!R$10:R$33,Imports_new!$A$10:$A$33,$A7)</f>
        <v>8827691.0614592582</v>
      </c>
      <c r="S7" s="5">
        <f>SUMIFS(Imports_new!S$10:S$33,Imports_new!$A$10:$A$33,$A7)</f>
        <v>8827691.0614592582</v>
      </c>
      <c r="T7" s="5">
        <f>SUMIFS(Imports_new!T$10:T$33,Imports_new!$A$10:$A$33,$A7)</f>
        <v>8827691.0614592582</v>
      </c>
      <c r="U7" s="5">
        <f>SUMIFS(Imports_new!U$10:U$33,Imports_new!$A$10:$A$33,$A7)</f>
        <v>8827691.0614592582</v>
      </c>
      <c r="V7" s="5">
        <f>SUMIFS(Imports_new!V$10:V$33,Imports_new!$A$10:$A$33,$A7)</f>
        <v>8827691.0614592582</v>
      </c>
      <c r="W7" s="5">
        <f>SUMIFS(Imports_new!W$10:W$33,Imports_new!$A$10:$A$33,$A7)</f>
        <v>8827691.0614592582</v>
      </c>
      <c r="X7" s="5">
        <f>SUMIFS(Imports_new!X$10:X$33,Imports_new!$A$10:$A$33,$A7)</f>
        <v>8827691.0614592582</v>
      </c>
      <c r="Y7" s="5">
        <f>SUMIFS(Imports_new!Y$10:Y$33,Imports_new!$A$10:$A$33,$A7)</f>
        <v>8827691.0614592582</v>
      </c>
      <c r="Z7" s="5">
        <f>SUMIFS(Imports_new!Z$10:Z$33,Imports_new!$A$10:$A$33,$A7)</f>
        <v>8827691.0614592582</v>
      </c>
      <c r="AA7" s="5">
        <f>SUMIFS(Imports_new!AA$10:AA$33,Imports_new!$A$10:$A$33,$A7)</f>
        <v>8827691.0614592582</v>
      </c>
      <c r="AB7" s="5">
        <f>SUMIFS(Imports_new!AB$10:AB$33,Imports_new!$A$10:$A$33,$A7)</f>
        <v>8827691.0614592582</v>
      </c>
      <c r="AC7" s="5">
        <f>SUMIFS(Imports_new!AC$10:AC$33,Imports_new!$A$10:$A$33,$A7)</f>
        <v>8827691.0614592582</v>
      </c>
      <c r="AD7" s="5">
        <f>SUMIFS(Imports_new!AD$10:AD$33,Imports_new!$A$10:$A$33,$A7)</f>
        <v>8827691.0614592582</v>
      </c>
      <c r="AE7" s="5">
        <f>SUMIFS(Imports_new!AE$10:AE$33,Imports_new!$A$10:$A$33,$A7)</f>
        <v>8827691.0614592582</v>
      </c>
      <c r="AF7" s="5">
        <f>SUMIFS(Imports_new!AF$10:AF$33,Imports_new!$A$10:$A$33,$A7)</f>
        <v>8827691.0614592582</v>
      </c>
    </row>
    <row r="8" spans="1:32">
      <c r="A8" s="2" t="s">
        <v>102</v>
      </c>
      <c r="B8" s="5">
        <f>SUMIFS(Imports_new!B$10:B$33,Imports_new!$A$10:$A$33,$A8)</f>
        <v>5433654.7385986792</v>
      </c>
      <c r="C8" s="5">
        <f>SUMIFS(Imports_new!C$10:C$33,Imports_new!$A$10:$A$33,$A8)</f>
        <v>5433654.7385986792</v>
      </c>
      <c r="D8" s="5">
        <f>SUMIFS(Imports_new!D$10:D$33,Imports_new!$A$10:$A$33,$A8)</f>
        <v>5433654.7385986792</v>
      </c>
      <c r="E8" s="5">
        <f>SUMIFS(Imports_new!E$10:E$33,Imports_new!$A$10:$A$33,$A8)</f>
        <v>6583728.7451788532</v>
      </c>
      <c r="F8" s="5">
        <f>SUMIFS(Imports_new!F$10:F$33,Imports_new!$A$10:$A$33,$A8)</f>
        <v>7929246.9764456684</v>
      </c>
      <c r="G8" s="5">
        <f>SUMIFS(Imports_new!G$10:G$33,Imports_new!$A$10:$A$33,$A8)</f>
        <v>8472874.2931663226</v>
      </c>
      <c r="H8" s="5">
        <f>SUMIFS(Imports_new!H$10:H$33,Imports_new!$A$10:$A$33,$A8)</f>
        <v>9151803.8453728762</v>
      </c>
      <c r="I8" s="5">
        <f>SUMIFS(Imports_new!I$10:I$33,Imports_new!$A$10:$A$33,$A8)</f>
        <v>9688829.7361885458</v>
      </c>
      <c r="J8" s="5">
        <f>SUMIFS(Imports_new!J$10:J$33,Imports_new!$A$10:$A$33,$A8)</f>
        <v>13192175.827091234</v>
      </c>
      <c r="K8" s="5">
        <f>SUMIFS(Imports_new!K$10:K$33,Imports_new!$A$10:$A$33,$A8)</f>
        <v>15282117.909757785</v>
      </c>
      <c r="L8" s="5">
        <f>SUMIFS(Imports_new!L$10:L$33,Imports_new!$A$10:$A$33,$A8)</f>
        <v>17567896.704800442</v>
      </c>
      <c r="M8" s="5">
        <f>SUMIFS(Imports_new!M$10:M$33,Imports_new!$A$10:$A$33,$A8)</f>
        <v>17567896.704800442</v>
      </c>
      <c r="N8" s="5">
        <f>SUMIFS(Imports_new!N$10:N$33,Imports_new!$A$10:$A$33,$A8)</f>
        <v>17567896.704800442</v>
      </c>
      <c r="O8" s="5">
        <f>SUMIFS(Imports_new!O$10:O$33,Imports_new!$A$10:$A$33,$A8)</f>
        <v>17567896.704800442</v>
      </c>
      <c r="P8" s="5">
        <f>SUMIFS(Imports_new!P$10:P$33,Imports_new!$A$10:$A$33,$A8)</f>
        <v>17567896.704800442</v>
      </c>
      <c r="Q8" s="5">
        <f>SUMIFS(Imports_new!Q$10:Q$33,Imports_new!$A$10:$A$33,$A8)</f>
        <v>17567896.704800442</v>
      </c>
      <c r="R8" s="5">
        <f>SUMIFS(Imports_new!R$10:R$33,Imports_new!$A$10:$A$33,$A8)</f>
        <v>17567896.704800442</v>
      </c>
      <c r="S8" s="5">
        <f>SUMIFS(Imports_new!S$10:S$33,Imports_new!$A$10:$A$33,$A8)</f>
        <v>17567896.704800442</v>
      </c>
      <c r="T8" s="5">
        <f>SUMIFS(Imports_new!T$10:T$33,Imports_new!$A$10:$A$33,$A8)</f>
        <v>17567896.704800442</v>
      </c>
      <c r="U8" s="5">
        <f>SUMIFS(Imports_new!U$10:U$33,Imports_new!$A$10:$A$33,$A8)</f>
        <v>17567896.704800442</v>
      </c>
      <c r="V8" s="5">
        <f>SUMIFS(Imports_new!V$10:V$33,Imports_new!$A$10:$A$33,$A8)</f>
        <v>17567896.704800442</v>
      </c>
      <c r="W8" s="5">
        <f>SUMIFS(Imports_new!W$10:W$33,Imports_new!$A$10:$A$33,$A8)</f>
        <v>17567896.704800442</v>
      </c>
      <c r="X8" s="5">
        <f>SUMIFS(Imports_new!X$10:X$33,Imports_new!$A$10:$A$33,$A8)</f>
        <v>17567896.704800442</v>
      </c>
      <c r="Y8" s="5">
        <f>SUMIFS(Imports_new!Y$10:Y$33,Imports_new!$A$10:$A$33,$A8)</f>
        <v>17567896.704800442</v>
      </c>
      <c r="Z8" s="5">
        <f>SUMIFS(Imports_new!Z$10:Z$33,Imports_new!$A$10:$A$33,$A8)</f>
        <v>17567896.704800442</v>
      </c>
      <c r="AA8" s="5">
        <f>SUMIFS(Imports_new!AA$10:AA$33,Imports_new!$A$10:$A$33,$A8)</f>
        <v>17567896.704800442</v>
      </c>
      <c r="AB8" s="5">
        <f>SUMIFS(Imports_new!AB$10:AB$33,Imports_new!$A$10:$A$33,$A8)</f>
        <v>17567896.704800442</v>
      </c>
      <c r="AC8" s="5">
        <f>SUMIFS(Imports_new!AC$10:AC$33,Imports_new!$A$10:$A$33,$A8)</f>
        <v>17567896.704800442</v>
      </c>
      <c r="AD8" s="5">
        <f>SUMIFS(Imports_new!AD$10:AD$33,Imports_new!$A$10:$A$33,$A8)</f>
        <v>17567896.704800442</v>
      </c>
      <c r="AE8" s="5">
        <f>SUMIFS(Imports_new!AE$10:AE$33,Imports_new!$A$10:$A$33,$A8)</f>
        <v>17567896.704800442</v>
      </c>
      <c r="AF8" s="5">
        <f>SUMIFS(Imports_new!AF$10:AF$33,Imports_new!$A$10:$A$33,$A8)</f>
        <v>17567896.704800442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171677.64515199105</v>
      </c>
      <c r="C10" s="5">
        <f>SUMIFS(Imports_new!C$10:C$33,Imports_new!$A$10:$A$33,$A10)</f>
        <v>171677.64515199105</v>
      </c>
      <c r="D10" s="5">
        <f>SUMIFS(Imports_new!D$10:D$33,Imports_new!$A$10:$A$33,$A10)</f>
        <v>171677.64515199105</v>
      </c>
      <c r="E10" s="5">
        <f>SUMIFS(Imports_new!E$10:E$33,Imports_new!$A$10:$A$33,$A10)</f>
        <v>164415.80006885069</v>
      </c>
      <c r="F10" s="5">
        <f>SUMIFS(Imports_new!F$10:F$33,Imports_new!$A$10:$A$33,$A10)</f>
        <v>165705.4090735006</v>
      </c>
      <c r="G10" s="5">
        <f>SUMIFS(Imports_new!G$10:G$33,Imports_new!$A$10:$A$33,$A10)</f>
        <v>164216.77628056309</v>
      </c>
      <c r="H10" s="5">
        <f>SUMIFS(Imports_new!H$10:H$33,Imports_new!$A$10:$A$33,$A10)</f>
        <v>167483.54515149372</v>
      </c>
      <c r="I10" s="5">
        <f>SUMIFS(Imports_new!I$10:I$33,Imports_new!$A$10:$A$33,$A10)</f>
        <v>166644.79897263806</v>
      </c>
      <c r="J10" s="5">
        <f>SUMIFS(Imports_new!J$10:J$33,Imports_new!$A$10:$A$33,$A10)</f>
        <v>165490.983962072</v>
      </c>
      <c r="K10" s="5">
        <f>SUMIFS(Imports_new!K$10:K$33,Imports_new!$A$10:$A$33,$A10)</f>
        <v>149491.64083454423</v>
      </c>
      <c r="L10" s="5">
        <f>SUMIFS(Imports_new!L$10:L$33,Imports_new!$A$10:$A$33,$A10)</f>
        <v>151128.39561118587</v>
      </c>
      <c r="M10" s="5">
        <f>SUMIFS(Imports_new!M$10:M$33,Imports_new!$A$10:$A$33,$A10)</f>
        <v>151128.39561118587</v>
      </c>
      <c r="N10" s="5">
        <f>SUMIFS(Imports_new!N$10:N$33,Imports_new!$A$10:$A$33,$A10)</f>
        <v>151128.39561118587</v>
      </c>
      <c r="O10" s="5">
        <f>SUMIFS(Imports_new!O$10:O$33,Imports_new!$A$10:$A$33,$A10)</f>
        <v>151128.39561118587</v>
      </c>
      <c r="P10" s="5">
        <f>SUMIFS(Imports_new!P$10:P$33,Imports_new!$A$10:$A$33,$A10)</f>
        <v>151128.39561118587</v>
      </c>
      <c r="Q10" s="5">
        <f>SUMIFS(Imports_new!Q$10:Q$33,Imports_new!$A$10:$A$33,$A10)</f>
        <v>151128.39561118587</v>
      </c>
      <c r="R10" s="5">
        <f>SUMIFS(Imports_new!R$10:R$33,Imports_new!$A$10:$A$33,$A10)</f>
        <v>151128.39561118587</v>
      </c>
      <c r="S10" s="5">
        <f>SUMIFS(Imports_new!S$10:S$33,Imports_new!$A$10:$A$33,$A10)</f>
        <v>151128.39561118587</v>
      </c>
      <c r="T10" s="5">
        <f>SUMIFS(Imports_new!T$10:T$33,Imports_new!$A$10:$A$33,$A10)</f>
        <v>151128.39561118587</v>
      </c>
      <c r="U10" s="5">
        <f>SUMIFS(Imports_new!U$10:U$33,Imports_new!$A$10:$A$33,$A10)</f>
        <v>151128.39561118587</v>
      </c>
      <c r="V10" s="5">
        <f>SUMIFS(Imports_new!V$10:V$33,Imports_new!$A$10:$A$33,$A10)</f>
        <v>151128.39561118587</v>
      </c>
      <c r="W10" s="5">
        <f>SUMIFS(Imports_new!W$10:W$33,Imports_new!$A$10:$A$33,$A10)</f>
        <v>151128.39561118587</v>
      </c>
      <c r="X10" s="5">
        <f>SUMIFS(Imports_new!X$10:X$33,Imports_new!$A$10:$A$33,$A10)</f>
        <v>151128.39561118587</v>
      </c>
      <c r="Y10" s="5">
        <f>SUMIFS(Imports_new!Y$10:Y$33,Imports_new!$A$10:$A$33,$A10)</f>
        <v>151128.39561118587</v>
      </c>
      <c r="Z10" s="5">
        <f>SUMIFS(Imports_new!Z$10:Z$33,Imports_new!$A$10:$A$33,$A10)</f>
        <v>151128.39561118587</v>
      </c>
      <c r="AA10" s="5">
        <f>SUMIFS(Imports_new!AA$10:AA$33,Imports_new!$A$10:$A$33,$A10)</f>
        <v>151128.39561118587</v>
      </c>
      <c r="AB10" s="5">
        <f>SUMIFS(Imports_new!AB$10:AB$33,Imports_new!$A$10:$A$33,$A10)</f>
        <v>151128.39561118587</v>
      </c>
      <c r="AC10" s="5">
        <f>SUMIFS(Imports_new!AC$10:AC$33,Imports_new!$A$10:$A$33,$A10)</f>
        <v>151128.39561118587</v>
      </c>
      <c r="AD10" s="5">
        <f>SUMIFS(Imports_new!AD$10:AD$33,Imports_new!$A$10:$A$33,$A10)</f>
        <v>151128.39561118587</v>
      </c>
      <c r="AE10" s="5">
        <f>SUMIFS(Imports_new!AE$10:AE$33,Imports_new!$A$10:$A$33,$A10)</f>
        <v>151128.39561118587</v>
      </c>
      <c r="AF10" s="5">
        <f>SUMIFS(Imports_new!AF$10:AF$33,Imports_new!$A$10:$A$33,$A10)</f>
        <v>151128.39561118587</v>
      </c>
    </row>
    <row r="11" spans="1:32">
      <c r="A11" s="2" t="s">
        <v>105</v>
      </c>
      <c r="B11" s="5">
        <f>SUMIFS(Imports_new!B$10:B$33,Imports_new!$A$10:$A$33,$A11)</f>
        <v>869968.21375240537</v>
      </c>
      <c r="C11" s="5">
        <f>SUMIFS(Imports_new!C$10:C$33,Imports_new!$A$10:$A$33,$A11)</f>
        <v>869968.21375240537</v>
      </c>
      <c r="D11" s="5">
        <f>SUMIFS(Imports_new!D$10:D$33,Imports_new!$A$10:$A$33,$A11)</f>
        <v>869968.21375240537</v>
      </c>
      <c r="E11" s="5">
        <f>SUMIFS(Imports_new!E$10:E$33,Imports_new!$A$10:$A$33,$A11)</f>
        <v>950460.54185679625</v>
      </c>
      <c r="F11" s="5">
        <f>SUMIFS(Imports_new!F$10:F$33,Imports_new!$A$10:$A$33,$A11)</f>
        <v>886429.70377169002</v>
      </c>
      <c r="G11" s="5">
        <f>SUMIFS(Imports_new!G$10:G$33,Imports_new!$A$10:$A$33,$A11)</f>
        <v>891745.95464954909</v>
      </c>
      <c r="H11" s="5">
        <f>SUMIFS(Imports_new!H$10:H$33,Imports_new!$A$10:$A$33,$A11)</f>
        <v>903219.35274118639</v>
      </c>
      <c r="I11" s="5">
        <f>SUMIFS(Imports_new!I$10:I$33,Imports_new!$A$10:$A$33,$A11)</f>
        <v>1841257.261756636</v>
      </c>
      <c r="J11" s="5">
        <f>SUMIFS(Imports_new!J$10:J$33,Imports_new!$A$10:$A$33,$A11)</f>
        <v>2137716.2482161475</v>
      </c>
      <c r="K11" s="5">
        <f>SUMIFS(Imports_new!K$10:K$33,Imports_new!$A$10:$A$33,$A11)</f>
        <v>2042259.5564728435</v>
      </c>
      <c r="L11" s="5">
        <f>SUMIFS(Imports_new!L$10:L$33,Imports_new!$A$10:$A$33,$A11)</f>
        <v>2227442.4923627982</v>
      </c>
      <c r="M11" s="5">
        <f>SUMIFS(Imports_new!M$10:M$33,Imports_new!$A$10:$A$33,$A11)</f>
        <v>2227442.4923627982</v>
      </c>
      <c r="N11" s="5">
        <f>SUMIFS(Imports_new!N$10:N$33,Imports_new!$A$10:$A$33,$A11)</f>
        <v>2227442.4923627982</v>
      </c>
      <c r="O11" s="5">
        <f>SUMIFS(Imports_new!O$10:O$33,Imports_new!$A$10:$A$33,$A11)</f>
        <v>2227442.4923627982</v>
      </c>
      <c r="P11" s="5">
        <f>SUMIFS(Imports_new!P$10:P$33,Imports_new!$A$10:$A$33,$A11)</f>
        <v>2227442.4923627982</v>
      </c>
      <c r="Q11" s="5">
        <f>SUMIFS(Imports_new!Q$10:Q$33,Imports_new!$A$10:$A$33,$A11)</f>
        <v>2227442.4923627982</v>
      </c>
      <c r="R11" s="5">
        <f>SUMIFS(Imports_new!R$10:R$33,Imports_new!$A$10:$A$33,$A11)</f>
        <v>2227442.4923627982</v>
      </c>
      <c r="S11" s="5">
        <f>SUMIFS(Imports_new!S$10:S$33,Imports_new!$A$10:$A$33,$A11)</f>
        <v>2227442.4923627982</v>
      </c>
      <c r="T11" s="5">
        <f>SUMIFS(Imports_new!T$10:T$33,Imports_new!$A$10:$A$33,$A11)</f>
        <v>2227442.4923627982</v>
      </c>
      <c r="U11" s="5">
        <f>SUMIFS(Imports_new!U$10:U$33,Imports_new!$A$10:$A$33,$A11)</f>
        <v>2227442.4923627982</v>
      </c>
      <c r="V11" s="5">
        <f>SUMIFS(Imports_new!V$10:V$33,Imports_new!$A$10:$A$33,$A11)</f>
        <v>2227442.4923627982</v>
      </c>
      <c r="W11" s="5">
        <f>SUMIFS(Imports_new!W$10:W$33,Imports_new!$A$10:$A$33,$A11)</f>
        <v>2227442.4923627982</v>
      </c>
      <c r="X11" s="5">
        <f>SUMIFS(Imports_new!X$10:X$33,Imports_new!$A$10:$A$33,$A11)</f>
        <v>2227442.4923627982</v>
      </c>
      <c r="Y11" s="5">
        <f>SUMIFS(Imports_new!Y$10:Y$33,Imports_new!$A$10:$A$33,$A11)</f>
        <v>2227442.4923627982</v>
      </c>
      <c r="Z11" s="5">
        <f>SUMIFS(Imports_new!Z$10:Z$33,Imports_new!$A$10:$A$33,$A11)</f>
        <v>2227442.4923627982</v>
      </c>
      <c r="AA11" s="5">
        <f>SUMIFS(Imports_new!AA$10:AA$33,Imports_new!$A$10:$A$33,$A11)</f>
        <v>2227442.4923627982</v>
      </c>
      <c r="AB11" s="5">
        <f>SUMIFS(Imports_new!AB$10:AB$33,Imports_new!$A$10:$A$33,$A11)</f>
        <v>2227442.4923627982</v>
      </c>
      <c r="AC11" s="5">
        <f>SUMIFS(Imports_new!AC$10:AC$33,Imports_new!$A$10:$A$33,$A11)</f>
        <v>2227442.4923627982</v>
      </c>
      <c r="AD11" s="5">
        <f>SUMIFS(Imports_new!AD$10:AD$33,Imports_new!$A$10:$A$33,$A11)</f>
        <v>2227442.4923627982</v>
      </c>
      <c r="AE11" s="5">
        <f>SUMIFS(Imports_new!AE$10:AE$33,Imports_new!$A$10:$A$33,$A11)</f>
        <v>2227442.4923627982</v>
      </c>
      <c r="AF11" s="5">
        <f>SUMIFS(Imports_new!AF$10:AF$33,Imports_new!$A$10:$A$33,$A11)</f>
        <v>2227442.4923627982</v>
      </c>
    </row>
    <row r="12" spans="1:32">
      <c r="A12" s="2" t="s">
        <v>106</v>
      </c>
      <c r="B12" s="5">
        <f>SUMIFS(Imports_new!B$10:B$33,Imports_new!$A$10:$A$33,$A12)</f>
        <v>2029161.7198845479</v>
      </c>
      <c r="C12" s="5">
        <f>SUMIFS(Imports_new!C$10:C$33,Imports_new!$A$10:$A$33,$A12)</f>
        <v>2029161.7198845479</v>
      </c>
      <c r="D12" s="5">
        <f>SUMIFS(Imports_new!D$10:D$33,Imports_new!$A$10:$A$33,$A12)</f>
        <v>2029161.7198845479</v>
      </c>
      <c r="E12" s="5">
        <f>SUMIFS(Imports_new!E$10:E$33,Imports_new!$A$10:$A$33,$A12)</f>
        <v>2061722.6011453131</v>
      </c>
      <c r="F12" s="5">
        <f>SUMIFS(Imports_new!F$10:F$33,Imports_new!$A$10:$A$33,$A12)</f>
        <v>1926207.8984502614</v>
      </c>
      <c r="G12" s="5">
        <f>SUMIFS(Imports_new!G$10:G$33,Imports_new!$A$10:$A$33,$A12)</f>
        <v>1926416.9990619109</v>
      </c>
      <c r="H12" s="5">
        <f>SUMIFS(Imports_new!H$10:H$33,Imports_new!$A$10:$A$33,$A12)</f>
        <v>1926106.723327338</v>
      </c>
      <c r="I12" s="5">
        <f>SUMIFS(Imports_new!I$10:I$33,Imports_new!$A$10:$A$33,$A12)</f>
        <v>1914307.8908995162</v>
      </c>
      <c r="J12" s="5">
        <f>SUMIFS(Imports_new!J$10:J$33,Imports_new!$A$10:$A$33,$A12)</f>
        <v>1911268.6473842813</v>
      </c>
      <c r="K12" s="5">
        <f>SUMIFS(Imports_new!K$10:K$33,Imports_new!$A$10:$A$33,$A12)</f>
        <v>1895566.7253961472</v>
      </c>
      <c r="L12" s="5">
        <f>SUMIFS(Imports_new!L$10:L$33,Imports_new!$A$10:$A$33,$A12)</f>
        <v>1848021.9118026956</v>
      </c>
      <c r="M12" s="5">
        <f>SUMIFS(Imports_new!M$10:M$33,Imports_new!$A$10:$A$33,$A12)</f>
        <v>1848021.9118026956</v>
      </c>
      <c r="N12" s="5">
        <f>SUMIFS(Imports_new!N$10:N$33,Imports_new!$A$10:$A$33,$A12)</f>
        <v>1848021.9118026956</v>
      </c>
      <c r="O12" s="5">
        <f>SUMIFS(Imports_new!O$10:O$33,Imports_new!$A$10:$A$33,$A12)</f>
        <v>1848021.9118026956</v>
      </c>
      <c r="P12" s="5">
        <f>SUMIFS(Imports_new!P$10:P$33,Imports_new!$A$10:$A$33,$A12)</f>
        <v>1848021.9118026956</v>
      </c>
      <c r="Q12" s="5">
        <f>SUMIFS(Imports_new!Q$10:Q$33,Imports_new!$A$10:$A$33,$A12)</f>
        <v>1848021.9118026956</v>
      </c>
      <c r="R12" s="5">
        <f>SUMIFS(Imports_new!R$10:R$33,Imports_new!$A$10:$A$33,$A12)</f>
        <v>1848021.9118026956</v>
      </c>
      <c r="S12" s="5">
        <f>SUMIFS(Imports_new!S$10:S$33,Imports_new!$A$10:$A$33,$A12)</f>
        <v>1848021.9118026956</v>
      </c>
      <c r="T12" s="5">
        <f>SUMIFS(Imports_new!T$10:T$33,Imports_new!$A$10:$A$33,$A12)</f>
        <v>1848021.9118026956</v>
      </c>
      <c r="U12" s="5">
        <f>SUMIFS(Imports_new!U$10:U$33,Imports_new!$A$10:$A$33,$A12)</f>
        <v>1848021.9118026956</v>
      </c>
      <c r="V12" s="5">
        <f>SUMIFS(Imports_new!V$10:V$33,Imports_new!$A$10:$A$33,$A12)</f>
        <v>1848021.9118026956</v>
      </c>
      <c r="W12" s="5">
        <f>SUMIFS(Imports_new!W$10:W$33,Imports_new!$A$10:$A$33,$A12)</f>
        <v>1848021.9118026956</v>
      </c>
      <c r="X12" s="5">
        <f>SUMIFS(Imports_new!X$10:X$33,Imports_new!$A$10:$A$33,$A12)</f>
        <v>1848021.9118026956</v>
      </c>
      <c r="Y12" s="5">
        <f>SUMIFS(Imports_new!Y$10:Y$33,Imports_new!$A$10:$A$33,$A12)</f>
        <v>1848021.9118026956</v>
      </c>
      <c r="Z12" s="5">
        <f>SUMIFS(Imports_new!Z$10:Z$33,Imports_new!$A$10:$A$33,$A12)</f>
        <v>1848021.9118026956</v>
      </c>
      <c r="AA12" s="5">
        <f>SUMIFS(Imports_new!AA$10:AA$33,Imports_new!$A$10:$A$33,$A12)</f>
        <v>1848021.9118026956</v>
      </c>
      <c r="AB12" s="5">
        <f>SUMIFS(Imports_new!AB$10:AB$33,Imports_new!$A$10:$A$33,$A12)</f>
        <v>1848021.9118026956</v>
      </c>
      <c r="AC12" s="5">
        <f>SUMIFS(Imports_new!AC$10:AC$33,Imports_new!$A$10:$A$33,$A12)</f>
        <v>1848021.9118026956</v>
      </c>
      <c r="AD12" s="5">
        <f>SUMIFS(Imports_new!AD$10:AD$33,Imports_new!$A$10:$A$33,$A12)</f>
        <v>1848021.9118026956</v>
      </c>
      <c r="AE12" s="5">
        <f>SUMIFS(Imports_new!AE$10:AE$33,Imports_new!$A$10:$A$33,$A12)</f>
        <v>1848021.9118026956</v>
      </c>
      <c r="AF12" s="5">
        <f>SUMIFS(Imports_new!AF$10:AF$33,Imports_new!$A$10:$A$33,$A12)</f>
        <v>1848021.9118026956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D2" sqref="D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Calcs'!$A$105:$A$155,About!$B$2)*About!$A$59</f>
        <v>90.093208317154193</v>
      </c>
      <c r="C2" s="12">
        <f>SUMIFS('State Generation Costs Calcs'!C105:C155,'State Generation Costs Calcs'!$A$105:$A$155,About!$B$2)*About!$A$59</f>
        <v>88.336314121850151</v>
      </c>
      <c r="D2" s="12">
        <f>SUMIFS('State Generation Costs Calcs'!D105:D155,'State Generation Costs Calcs'!$A$105:$A$155,About!$B$2)*About!$A$59</f>
        <v>86.695388790428481</v>
      </c>
      <c r="E2" s="12">
        <f>SUMIFS('State Generation Costs Calcs'!E105:E155,'State Generation Costs Calcs'!$A$105:$A$155,About!$B$2)*About!$A$59</f>
        <v>85.345946396555533</v>
      </c>
      <c r="F2" s="12">
        <f>SUMIFS('State Generation Costs Calcs'!F105:F155,'State Generation Costs Calcs'!$A$105:$A$155,About!$B$2)*About!$A$59</f>
        <v>84.975583925360297</v>
      </c>
      <c r="G2" s="12">
        <f>SUMIFS('State Generation Costs Calcs'!G105:G155,'State Generation Costs Calcs'!$A$105:$A$155,About!$B$2)*About!$A$59</f>
        <v>85.092416718280148</v>
      </c>
      <c r="H2" s="12">
        <f>SUMIFS('State Generation Costs Calcs'!H105:H155,'State Generation Costs Calcs'!$A$105:$A$155,About!$B$2)*About!$A$59</f>
        <v>85.900265598283667</v>
      </c>
      <c r="I2" s="12">
        <f>SUMIFS('State Generation Costs Calcs'!I105:I155,'State Generation Costs Calcs'!$A$105:$A$155,About!$B$2)*About!$A$59</f>
        <v>86.631733026396788</v>
      </c>
      <c r="J2" s="12">
        <f>SUMIFS('State Generation Costs Calcs'!J105:J155,'State Generation Costs Calcs'!$A$105:$A$155,About!$B$2)*About!$A$59</f>
        <v>86.24323093519078</v>
      </c>
      <c r="K2" s="12">
        <f>SUMIFS('State Generation Costs Calcs'!K105:K155,'State Generation Costs Calcs'!$A$105:$A$155,About!$B$2)*About!$A$59</f>
        <v>85.109925106378014</v>
      </c>
      <c r="L2" s="12">
        <f>SUMIFS('State Generation Costs Calcs'!L105:L155,'State Generation Costs Calcs'!$A$105:$A$155,About!$B$2)*About!$A$59</f>
        <v>83.809036424514233</v>
      </c>
      <c r="M2" s="12">
        <f>SUMIFS('State Generation Costs Calcs'!M105:M155,'State Generation Costs Calcs'!$A$105:$A$155,About!$B$2)*About!$A$59</f>
        <v>82.667023490545702</v>
      </c>
      <c r="N2" s="12">
        <f>SUMIFS('State Generation Costs Calcs'!N105:N155,'State Generation Costs Calcs'!$A$105:$A$155,About!$B$2)*About!$A$59</f>
        <v>81.457894066546686</v>
      </c>
      <c r="O2" s="12">
        <f>SUMIFS('State Generation Costs Calcs'!O105:O155,'State Generation Costs Calcs'!$A$105:$A$155,About!$B$2)*About!$A$59</f>
        <v>80.820569930189933</v>
      </c>
      <c r="P2" s="12">
        <f>SUMIFS('State Generation Costs Calcs'!P105:P155,'State Generation Costs Calcs'!$A$105:$A$155,About!$B$2)*About!$A$59</f>
        <v>80.662006685729835</v>
      </c>
      <c r="Q2" s="12">
        <f>SUMIFS('State Generation Costs Calcs'!Q105:Q155,'State Generation Costs Calcs'!$A$105:$A$155,About!$B$2)*About!$A$59</f>
        <v>79.933129389360616</v>
      </c>
      <c r="R2" s="12">
        <f>SUMIFS('State Generation Costs Calcs'!R105:R155,'State Generation Costs Calcs'!$A$105:$A$155,About!$B$2)*About!$A$59</f>
        <v>79.049339647821157</v>
      </c>
      <c r="S2" s="12">
        <f>SUMIFS('State Generation Costs Calcs'!S105:S155,'State Generation Costs Calcs'!$A$105:$A$155,About!$B$2)*About!$A$59</f>
        <v>78.421039009166648</v>
      </c>
      <c r="T2" s="12">
        <f>SUMIFS('State Generation Costs Calcs'!T105:T155,'State Generation Costs Calcs'!$A$105:$A$155,About!$B$2)*About!$A$59</f>
        <v>78.161098132672464</v>
      </c>
      <c r="U2" s="12">
        <f>SUMIFS('State Generation Costs Calcs'!U105:U155,'State Generation Costs Calcs'!$A$105:$A$155,About!$B$2)*About!$A$59</f>
        <v>77.945659289814841</v>
      </c>
      <c r="V2" s="12">
        <f>SUMIFS('State Generation Costs Calcs'!V105:V155,'State Generation Costs Calcs'!$A$105:$A$155,About!$B$2)*About!$A$59</f>
        <v>77.123866210873658</v>
      </c>
      <c r="W2" s="12">
        <f>SUMIFS('State Generation Costs Calcs'!W105:W155,'State Generation Costs Calcs'!$A$105:$A$155,About!$B$2)*About!$A$59</f>
        <v>76.370526736066907</v>
      </c>
      <c r="X2" s="12">
        <f>SUMIFS('State Generation Costs Calcs'!X105:X155,'State Generation Costs Calcs'!$A$105:$A$155,About!$B$2)*About!$A$59</f>
        <v>75.943550776613705</v>
      </c>
      <c r="Y2" s="12">
        <f>SUMIFS('State Generation Costs Calcs'!Y105:Y155,'State Generation Costs Calcs'!$A$105:$A$155,About!$B$2)*About!$A$59</f>
        <v>75.464141904241458</v>
      </c>
      <c r="Z2" s="12">
        <f>SUMIFS('State Generation Costs Calcs'!Z105:Z155,'State Generation Costs Calcs'!$A$105:$A$155,About!$B$2)*About!$A$59</f>
        <v>75.184325916184676</v>
      </c>
      <c r="AA2" s="12">
        <f>SUMIFS('State Generation Costs Calcs'!AA105:AA155,'State Generation Costs Calcs'!$A$105:$A$155,About!$B$2)*About!$A$59</f>
        <v>74.983414924610841</v>
      </c>
      <c r="AB2" s="12">
        <f>SUMIFS('State Generation Costs Calcs'!AB105:AB155,'State Generation Costs Calcs'!$A$105:$A$155,About!$B$2)*About!$A$59</f>
        <v>74.680358458207976</v>
      </c>
      <c r="AC2" s="12">
        <f>SUMIFS('State Generation Costs Calcs'!AC105:AC155,'State Generation Costs Calcs'!$A$105:$A$155,About!$B$2)*About!$A$59</f>
        <v>74.688056601313789</v>
      </c>
      <c r="AD2" s="12">
        <f>SUMIFS('State Generation Costs Calcs'!AD105:AD155,'State Generation Costs Calcs'!$A$105:$A$155,About!$B$2)*About!$A$59</f>
        <v>74.762394642136698</v>
      </c>
      <c r="AE2" s="12">
        <f>SUMIFS('State Generation Costs Calcs'!AE105:AE155,'State Generation Costs Calcs'!$A$105:$A$155,About!$B$2)*About!$A$59</f>
        <v>74.674009007015897</v>
      </c>
      <c r="AF2" s="12">
        <f>SUMIFS('State Generation Costs Calcs'!AF105:AF155,'State Generation Costs Calcs'!$A$105:$A$155,About!$B$2)*About!$A$59</f>
        <v>74.632354947966093</v>
      </c>
      <c r="AG2" s="12"/>
      <c r="AH2" s="12"/>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Calcs'!$A$105:$A$155,About!$B$2)*About!$A$59</f>
        <v>90.093208317154193</v>
      </c>
      <c r="C2" s="12">
        <f>SUMIFS('State Generation Costs Calcs'!C105:C155,'State Generation Costs Calcs'!$A$105:$A$155,About!$B$2)*About!$A$59</f>
        <v>88.336314121850151</v>
      </c>
      <c r="D2" s="12">
        <f>SUMIFS('State Generation Costs Calcs'!D105:D155,'State Generation Costs Calcs'!$A$105:$A$155,About!$B$2)*About!$A$59</f>
        <v>86.695388790428481</v>
      </c>
      <c r="E2" s="12">
        <f>SUMIFS('State Generation Costs Calcs'!E105:E155,'State Generation Costs Calcs'!$A$105:$A$155,About!$B$2)*About!$A$59</f>
        <v>85.345946396555533</v>
      </c>
      <c r="F2" s="12">
        <f>SUMIFS('State Generation Costs Calcs'!F105:F155,'State Generation Costs Calcs'!$A$105:$A$155,About!$B$2)*About!$A$59</f>
        <v>84.975583925360297</v>
      </c>
      <c r="G2" s="12">
        <f>SUMIFS('State Generation Costs Calcs'!G105:G155,'State Generation Costs Calcs'!$A$105:$A$155,About!$B$2)*About!$A$59</f>
        <v>85.092416718280148</v>
      </c>
      <c r="H2" s="12">
        <f>SUMIFS('State Generation Costs Calcs'!H105:H155,'State Generation Costs Calcs'!$A$105:$A$155,About!$B$2)*About!$A$59</f>
        <v>85.900265598283667</v>
      </c>
      <c r="I2" s="12">
        <f>SUMIFS('State Generation Costs Calcs'!I105:I155,'State Generation Costs Calcs'!$A$105:$A$155,About!$B$2)*About!$A$59</f>
        <v>86.631733026396788</v>
      </c>
      <c r="J2" s="12">
        <f>SUMIFS('State Generation Costs Calcs'!J105:J155,'State Generation Costs Calcs'!$A$105:$A$155,About!$B$2)*About!$A$59</f>
        <v>86.24323093519078</v>
      </c>
      <c r="K2" s="12">
        <f>SUMIFS('State Generation Costs Calcs'!K105:K155,'State Generation Costs Calcs'!$A$105:$A$155,About!$B$2)*About!$A$59</f>
        <v>85.109925106378014</v>
      </c>
      <c r="L2" s="12">
        <f>SUMIFS('State Generation Costs Calcs'!L105:L155,'State Generation Costs Calcs'!$A$105:$A$155,About!$B$2)*About!$A$59</f>
        <v>83.809036424514233</v>
      </c>
      <c r="M2" s="12">
        <f>SUMIFS('State Generation Costs Calcs'!M105:M155,'State Generation Costs Calcs'!$A$105:$A$155,About!$B$2)*About!$A$59</f>
        <v>82.667023490545702</v>
      </c>
      <c r="N2" s="12">
        <f>SUMIFS('State Generation Costs Calcs'!N105:N155,'State Generation Costs Calcs'!$A$105:$A$155,About!$B$2)*About!$A$59</f>
        <v>81.457894066546686</v>
      </c>
      <c r="O2" s="12">
        <f>SUMIFS('State Generation Costs Calcs'!O105:O155,'State Generation Costs Calcs'!$A$105:$A$155,About!$B$2)*About!$A$59</f>
        <v>80.820569930189933</v>
      </c>
      <c r="P2" s="12">
        <f>SUMIFS('State Generation Costs Calcs'!P105:P155,'State Generation Costs Calcs'!$A$105:$A$155,About!$B$2)*About!$A$59</f>
        <v>80.662006685729835</v>
      </c>
      <c r="Q2" s="12">
        <f>SUMIFS('State Generation Costs Calcs'!Q105:Q155,'State Generation Costs Calcs'!$A$105:$A$155,About!$B$2)*About!$A$59</f>
        <v>79.933129389360616</v>
      </c>
      <c r="R2" s="12">
        <f>SUMIFS('State Generation Costs Calcs'!R105:R155,'State Generation Costs Calcs'!$A$105:$A$155,About!$B$2)*About!$A$59</f>
        <v>79.049339647821157</v>
      </c>
      <c r="S2" s="12">
        <f>SUMIFS('State Generation Costs Calcs'!S105:S155,'State Generation Costs Calcs'!$A$105:$A$155,About!$B$2)*About!$A$59</f>
        <v>78.421039009166648</v>
      </c>
      <c r="T2" s="12">
        <f>SUMIFS('State Generation Costs Calcs'!T105:T155,'State Generation Costs Calcs'!$A$105:$A$155,About!$B$2)*About!$A$59</f>
        <v>78.161098132672464</v>
      </c>
      <c r="U2" s="12">
        <f>SUMIFS('State Generation Costs Calcs'!U105:U155,'State Generation Costs Calcs'!$A$105:$A$155,About!$B$2)*About!$A$59</f>
        <v>77.945659289814841</v>
      </c>
      <c r="V2" s="12">
        <f>SUMIFS('State Generation Costs Calcs'!V105:V155,'State Generation Costs Calcs'!$A$105:$A$155,About!$B$2)*About!$A$59</f>
        <v>77.123866210873658</v>
      </c>
      <c r="W2" s="12">
        <f>SUMIFS('State Generation Costs Calcs'!W105:W155,'State Generation Costs Calcs'!$A$105:$A$155,About!$B$2)*About!$A$59</f>
        <v>76.370526736066907</v>
      </c>
      <c r="X2" s="12">
        <f>SUMIFS('State Generation Costs Calcs'!X105:X155,'State Generation Costs Calcs'!$A$105:$A$155,About!$B$2)*About!$A$59</f>
        <v>75.943550776613705</v>
      </c>
      <c r="Y2" s="12">
        <f>SUMIFS('State Generation Costs Calcs'!Y105:Y155,'State Generation Costs Calcs'!$A$105:$A$155,About!$B$2)*About!$A$59</f>
        <v>75.464141904241458</v>
      </c>
      <c r="Z2" s="12">
        <f>SUMIFS('State Generation Costs Calcs'!Z105:Z155,'State Generation Costs Calcs'!$A$105:$A$155,About!$B$2)*About!$A$59</f>
        <v>75.184325916184676</v>
      </c>
      <c r="AA2" s="12">
        <f>SUMIFS('State Generation Costs Calcs'!AA105:AA155,'State Generation Costs Calcs'!$A$105:$A$155,About!$B$2)*About!$A$59</f>
        <v>74.983414924610841</v>
      </c>
      <c r="AB2" s="12">
        <f>SUMIFS('State Generation Costs Calcs'!AB105:AB155,'State Generation Costs Calcs'!$A$105:$A$155,About!$B$2)*About!$A$59</f>
        <v>74.680358458207976</v>
      </c>
      <c r="AC2" s="12">
        <f>SUMIFS('State Generation Costs Calcs'!AC105:AC155,'State Generation Costs Calcs'!$A$105:$A$155,About!$B$2)*About!$A$59</f>
        <v>74.688056601313789</v>
      </c>
      <c r="AD2" s="12">
        <f>SUMIFS('State Generation Costs Calcs'!AD105:AD155,'State Generation Costs Calcs'!$A$105:$A$155,About!$B$2)*About!$A$59</f>
        <v>74.762394642136698</v>
      </c>
      <c r="AE2" s="12">
        <f>SUMIFS('State Generation Costs Calcs'!AE105:AE155,'State Generation Costs Calcs'!$A$105:$A$155,About!$B$2)*About!$A$59</f>
        <v>74.674009007015897</v>
      </c>
      <c r="AF2" s="12">
        <f>SUMIFS('State Generation Costs Calcs'!AF105:AF155,'State Generation Costs Calcs'!$A$105:$A$155,About!$B$2)*About!$A$59</f>
        <v>74.632354947966093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2023-09-25T22:15:21Z</dcterms:modified>
</cp:coreProperties>
</file>