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Transportation\Ready revised\"/>
    </mc:Choice>
  </mc:AlternateContent>
  <xr:revisionPtr revIDLastSave="0" documentId="8_{FB907651-D91C-4496-80FF-FE5769955F30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About" sheetId="1" r:id="rId1"/>
    <sheet name="AEO Data" sheetId="5" r:id="rId2"/>
    <sheet name="Psgr LDV Calculations" sheetId="4" r:id="rId3"/>
    <sheet name="LDV psg EVs" sheetId="16" r:id="rId4"/>
    <sheet name="HDVs+LDV frt" sheetId="17" r:id="rId5"/>
    <sheet name="BBSoEVP-passenger" sheetId="2" r:id="rId6"/>
    <sheet name="BBSoEVP-freight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 localSheetId="3">[11]About!#REF!</definedName>
    <definedName name="cpi_2010to2012">[4]About!#REF!</definedName>
    <definedName name="cpi_2013to2012" localSheetId="3">[11]About!$A$163</definedName>
    <definedName name="cpi_2013to2012">[10]About!$A$163</definedName>
    <definedName name="cpi_2014to2012">[4]About!#REF!</definedName>
    <definedName name="cpi_2017to2012">[4]About!$A$121</definedName>
    <definedName name="cpi_2018to2012" localSheetId="3">[11]About!$A$167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B7" i="6"/>
  <c r="C7" i="6"/>
  <c r="C4" i="6" s="1"/>
  <c r="D7" i="6"/>
  <c r="D4" i="6" s="1"/>
  <c r="E7" i="6"/>
  <c r="E4" i="6" s="1"/>
  <c r="F7" i="6"/>
  <c r="F4" i="6" s="1"/>
  <c r="G7" i="6"/>
  <c r="G4" i="6" s="1"/>
  <c r="H7" i="6"/>
  <c r="H4" i="6" s="1"/>
  <c r="I7" i="6"/>
  <c r="I4" i="6" s="1"/>
  <c r="J7" i="6"/>
  <c r="K7" i="6"/>
  <c r="K4" i="6" s="1"/>
  <c r="L7" i="6"/>
  <c r="L4" i="6" s="1"/>
  <c r="M7" i="6"/>
  <c r="M4" i="6" s="1"/>
  <c r="N7" i="6"/>
  <c r="N4" i="6" s="1"/>
  <c r="O7" i="6"/>
  <c r="O4" i="6" s="1"/>
  <c r="P7" i="6"/>
  <c r="P4" i="6" s="1"/>
  <c r="Q7" i="6"/>
  <c r="Q4" i="6" s="1"/>
  <c r="R7" i="6"/>
  <c r="S7" i="6"/>
  <c r="S4" i="6" s="1"/>
  <c r="T7" i="6"/>
  <c r="T4" i="6" s="1"/>
  <c r="U7" i="6"/>
  <c r="U4" i="6" s="1"/>
  <c r="V7" i="6"/>
  <c r="V4" i="6" s="1"/>
  <c r="W7" i="6"/>
  <c r="W4" i="6" s="1"/>
  <c r="X7" i="6"/>
  <c r="X4" i="6" s="1"/>
  <c r="Y7" i="6"/>
  <c r="Y4" i="6" s="1"/>
  <c r="Z7" i="6"/>
  <c r="AA7" i="6"/>
  <c r="AA4" i="6" s="1"/>
  <c r="AB7" i="6"/>
  <c r="AB4" i="6" s="1"/>
  <c r="AC7" i="6"/>
  <c r="AC4" i="6" s="1"/>
  <c r="AD7" i="6"/>
  <c r="AD4" i="6" s="1"/>
  <c r="AE7" i="6"/>
  <c r="AE4" i="6" s="1"/>
  <c r="AF7" i="6"/>
  <c r="AF4" i="6" s="1"/>
  <c r="AG7" i="6"/>
  <c r="AG4" i="6" s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G3" i="6"/>
  <c r="B4" i="6" l="1"/>
  <c r="Z4" i="6"/>
  <c r="R4" i="6"/>
  <c r="J4" i="6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B2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G3" i="16" s="1"/>
  <c r="F5" i="16"/>
  <c r="F3" i="16" s="1"/>
  <c r="E5" i="16"/>
  <c r="D5" i="16"/>
  <c r="C5" i="16"/>
  <c r="C3" i="16" s="1"/>
  <c r="B5" i="16"/>
  <c r="J4" i="16"/>
  <c r="AC4" i="16" s="1"/>
  <c r="AC3" i="16" s="1"/>
  <c r="I4" i="16"/>
  <c r="I3" i="16" s="1"/>
  <c r="H4" i="16"/>
  <c r="H3" i="16" s="1"/>
  <c r="G4" i="16"/>
  <c r="F4" i="16"/>
  <c r="E4" i="16"/>
  <c r="E3" i="16" s="1"/>
  <c r="D4" i="16"/>
  <c r="C4" i="16"/>
  <c r="B4" i="16"/>
  <c r="B3" i="16" s="1"/>
  <c r="J3" i="16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L4" i="16" l="1"/>
  <c r="L3" i="16" s="1"/>
  <c r="D3" i="16"/>
  <c r="P4" i="16"/>
  <c r="P3" i="16" s="1"/>
  <c r="AB4" i="16"/>
  <c r="AB3" i="16" s="1"/>
  <c r="T4" i="16"/>
  <c r="T3" i="16" s="1"/>
  <c r="X4" i="16"/>
  <c r="X3" i="16" s="1"/>
  <c r="AF4" i="16"/>
  <c r="AF3" i="16" s="1"/>
  <c r="N4" i="16"/>
  <c r="N3" i="16" s="1"/>
  <c r="V4" i="16"/>
  <c r="V3" i="16" s="1"/>
  <c r="AD4" i="16"/>
  <c r="AD3" i="16" s="1"/>
  <c r="O4" i="16"/>
  <c r="O3" i="16" s="1"/>
  <c r="W4" i="16"/>
  <c r="W3" i="16" s="1"/>
  <c r="AE4" i="16"/>
  <c r="AE3" i="16" s="1"/>
  <c r="Q4" i="16"/>
  <c r="Q3" i="16" s="1"/>
  <c r="Y4" i="16"/>
  <c r="Y3" i="16" s="1"/>
  <c r="AG4" i="16"/>
  <c r="AG3" i="16" s="1"/>
  <c r="R4" i="16"/>
  <c r="R3" i="16" s="1"/>
  <c r="Z4" i="16"/>
  <c r="Z3" i="16" s="1"/>
  <c r="AH4" i="16"/>
  <c r="AH3" i="16" s="1"/>
  <c r="K4" i="16"/>
  <c r="K3" i="16" s="1"/>
  <c r="S4" i="16"/>
  <c r="S3" i="16" s="1"/>
  <c r="AA4" i="16"/>
  <c r="AA3" i="16" s="1"/>
  <c r="AI4" i="16"/>
  <c r="AI3" i="16" s="1"/>
  <c r="M4" i="16"/>
  <c r="M3" i="16" s="1"/>
  <c r="U4" i="16"/>
  <c r="U3" i="16" s="1"/>
  <c r="B28" i="4" l="1"/>
  <c r="B27" i="4"/>
  <c r="B4" i="2" l="1"/>
  <c r="B5" i="2" s="1"/>
  <c r="B6" i="2" s="1"/>
  <c r="B7" i="2" s="1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B5" i="6"/>
  <c r="D19" i="4"/>
  <c r="B23" i="4" s="1"/>
  <c r="C19" i="4"/>
  <c r="B22" i="4" s="1"/>
  <c r="B19" i="4"/>
  <c r="B6" i="6" l="1"/>
  <c r="C5" i="6"/>
  <c r="D4" i="2"/>
  <c r="D5" i="2" s="1"/>
  <c r="D6" i="2" s="1"/>
  <c r="D7" i="2" s="1"/>
  <c r="C6" i="6" l="1"/>
  <c r="D5" i="6"/>
  <c r="E4" i="2"/>
  <c r="E5" i="2" s="1"/>
  <c r="E6" i="2" s="1"/>
  <c r="E7" i="2" s="1"/>
  <c r="D6" i="6" l="1"/>
  <c r="E5" i="6"/>
  <c r="F4" i="2"/>
  <c r="F5" i="2" s="1"/>
  <c r="F6" i="2" s="1"/>
  <c r="F7" i="2" s="1"/>
  <c r="E6" i="6" l="1"/>
  <c r="F5" i="6"/>
  <c r="G4" i="2"/>
  <c r="G5" i="2" s="1"/>
  <c r="G6" i="2" s="1"/>
  <c r="G7" i="2" s="1"/>
  <c r="F6" i="6" l="1"/>
  <c r="G5" i="6"/>
  <c r="H4" i="2"/>
  <c r="H5" i="2" s="1"/>
  <c r="H6" i="2" s="1"/>
  <c r="H7" i="2" s="1"/>
  <c r="G6" i="6" l="1"/>
  <c r="I4" i="2"/>
  <c r="I5" i="2" s="1"/>
  <c r="I6" i="2" s="1"/>
  <c r="I7" i="2" s="1"/>
  <c r="H5" i="6"/>
  <c r="H6" i="6" l="1"/>
  <c r="I5" i="6"/>
  <c r="J4" i="2"/>
  <c r="J5" i="2" s="1"/>
  <c r="J6" i="2" s="1"/>
  <c r="J7" i="2" s="1"/>
  <c r="I6" i="6" l="1"/>
  <c r="J5" i="6"/>
  <c r="K4" i="2"/>
  <c r="K5" i="2" s="1"/>
  <c r="K6" i="2" s="1"/>
  <c r="K7" i="2" s="1"/>
  <c r="J6" i="6" l="1"/>
  <c r="L4" i="2"/>
  <c r="L5" i="2" s="1"/>
  <c r="L6" i="2" s="1"/>
  <c r="L7" i="2" s="1"/>
  <c r="K5" i="6"/>
  <c r="K6" i="6" l="1"/>
  <c r="L5" i="6"/>
  <c r="M4" i="2"/>
  <c r="M5" i="2" s="1"/>
  <c r="M6" i="2" s="1"/>
  <c r="M7" i="2" s="1"/>
  <c r="L6" i="6" l="1"/>
  <c r="N4" i="2"/>
  <c r="N5" i="2" s="1"/>
  <c r="N6" i="2" s="1"/>
  <c r="N7" i="2" s="1"/>
  <c r="M5" i="6"/>
  <c r="M6" i="6" l="1"/>
  <c r="O4" i="2"/>
  <c r="O5" i="2" s="1"/>
  <c r="O6" i="2" s="1"/>
  <c r="O7" i="2" s="1"/>
  <c r="N5" i="6"/>
  <c r="N6" i="6" l="1"/>
  <c r="O5" i="6"/>
  <c r="P4" i="2"/>
  <c r="P5" i="2" s="1"/>
  <c r="P6" i="2" s="1"/>
  <c r="P7" i="2" s="1"/>
  <c r="O6" i="6" l="1"/>
  <c r="Q4" i="2"/>
  <c r="Q5" i="2" s="1"/>
  <c r="Q6" i="2" s="1"/>
  <c r="Q7" i="2" s="1"/>
  <c r="P5" i="6"/>
  <c r="P6" i="6" l="1"/>
  <c r="Q5" i="6"/>
  <c r="R4" i="2"/>
  <c r="R5" i="2" s="1"/>
  <c r="R6" i="2" s="1"/>
  <c r="R7" i="2" s="1"/>
  <c r="Q6" i="6" l="1"/>
  <c r="S4" i="2"/>
  <c r="S5" i="2" s="1"/>
  <c r="S6" i="2" s="1"/>
  <c r="S7" i="2" s="1"/>
  <c r="R5" i="6"/>
  <c r="R6" i="6" l="1"/>
  <c r="S5" i="6"/>
  <c r="T4" i="2"/>
  <c r="T5" i="2" s="1"/>
  <c r="T6" i="2" s="1"/>
  <c r="T7" i="2" s="1"/>
  <c r="S6" i="6" l="1"/>
  <c r="U4" i="2"/>
  <c r="U5" i="2" s="1"/>
  <c r="U6" i="2" s="1"/>
  <c r="U7" i="2" s="1"/>
  <c r="T5" i="6"/>
  <c r="T6" i="6" l="1"/>
  <c r="U5" i="6"/>
  <c r="V4" i="2"/>
  <c r="V5" i="2" s="1"/>
  <c r="V6" i="2" s="1"/>
  <c r="V7" i="2" s="1"/>
  <c r="U6" i="6" l="1"/>
  <c r="V5" i="6"/>
  <c r="W4" i="2"/>
  <c r="W5" i="2" s="1"/>
  <c r="W6" i="2" s="1"/>
  <c r="W7" i="2" s="1"/>
  <c r="V6" i="6" l="1"/>
  <c r="X4" i="2"/>
  <c r="X5" i="2" s="1"/>
  <c r="X6" i="2" s="1"/>
  <c r="X7" i="2" s="1"/>
  <c r="W5" i="6"/>
  <c r="W6" i="6" l="1"/>
  <c r="X5" i="6"/>
  <c r="Y4" i="2"/>
  <c r="Y5" i="2" s="1"/>
  <c r="Y6" i="2" s="1"/>
  <c r="Y7" i="2" s="1"/>
  <c r="X6" i="6" l="1"/>
  <c r="Y5" i="6"/>
  <c r="Z4" i="2"/>
  <c r="Z5" i="2" s="1"/>
  <c r="Z6" i="2" s="1"/>
  <c r="Z7" i="2" s="1"/>
  <c r="Y6" i="6" l="1"/>
  <c r="AA4" i="2"/>
  <c r="AA5" i="2" s="1"/>
  <c r="AA6" i="2" s="1"/>
  <c r="AA7" i="2" s="1"/>
  <c r="Z5" i="6"/>
  <c r="Z6" i="6" l="1"/>
  <c r="AA5" i="6"/>
  <c r="AB4" i="2"/>
  <c r="AB5" i="2" s="1"/>
  <c r="AB6" i="2" s="1"/>
  <c r="AB7" i="2" s="1"/>
  <c r="AA6" i="6" l="1"/>
  <c r="AC4" i="2"/>
  <c r="AC5" i="2" s="1"/>
  <c r="AC6" i="2" s="1"/>
  <c r="AC7" i="2" s="1"/>
  <c r="AB5" i="6"/>
  <c r="AB6" i="6" l="1"/>
  <c r="AC5" i="6"/>
  <c r="AD4" i="2"/>
  <c r="AD5" i="2" s="1"/>
  <c r="AD6" i="2" s="1"/>
  <c r="AD7" i="2" s="1"/>
  <c r="AC6" i="6" l="1"/>
  <c r="AE4" i="2"/>
  <c r="AE5" i="2" s="1"/>
  <c r="AE6" i="2" s="1"/>
  <c r="AE7" i="2" s="1"/>
  <c r="AD5" i="6"/>
  <c r="AD6" i="6" l="1"/>
  <c r="AE5" i="6"/>
  <c r="AG4" i="2"/>
  <c r="AG5" i="2" s="1"/>
  <c r="AG6" i="2" s="1"/>
  <c r="AG7" i="2" s="1"/>
  <c r="AF4" i="2"/>
  <c r="AF5" i="2" s="1"/>
  <c r="AF6" i="2" s="1"/>
  <c r="AF7" i="2" s="1"/>
  <c r="AE6" i="6" l="1"/>
  <c r="AF5" i="6"/>
  <c r="AG5" i="6"/>
  <c r="AG6" i="6" l="1"/>
  <c r="AF6" i="6"/>
</calcChain>
</file>

<file path=xl/sharedStrings.xml><?xml version="1.0" encoding="utf-8"?>
<sst xmlns="http://schemas.openxmlformats.org/spreadsheetml/2006/main" count="227" uniqueCount="109">
  <si>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</si>
  <si>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</si>
  <si>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</si>
  <si>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</si>
  <si>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</si>
  <si>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</si>
  <si>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</si>
  <si>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</si>
  <si>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</si>
  <si>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</si>
  <si>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</si>
  <si>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</si>
  <si>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</si>
  <si>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</si>
  <si>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</si>
  <si>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</si>
  <si>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</si>
  <si>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</si>
  <si>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</si>
  <si>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</si>
  <si>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</si>
  <si>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</si>
  <si>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</si>
  <si>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</si>
  <si>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</si>
  <si>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</si>
  <si>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</si>
  <si>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</si>
  <si>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</si>
  <si>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</si>
  <si>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</si>
  <si>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</si>
  <si>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</si>
  <si>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</si>
  <si>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</si>
  <si>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</si>
  <si>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</si>
  <si>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</si>
  <si>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</si>
  <si>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</si>
  <si>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</si>
  <si>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</si>
  <si>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</si>
  <si>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</si>
  <si>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</si>
  <si>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</si>
  <si>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</si>
  <si>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</si>
  <si>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</si>
  <si>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</si>
  <si>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</si>
  <si>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</si>
  <si>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</si>
  <si>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</si>
  <si>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</si>
  <si>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</si>
  <si>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</si>
  <si>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</si>
  <si>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</si>
  <si>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</si>
  <si>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</si>
  <si>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</si>
  <si>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</si>
  <si>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</si>
  <si>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</si>
  <si>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</si>
  <si>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</si>
  <si>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</si>
  <si>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</si>
  <si>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</si>
  <si>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</si>
  <si>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</si>
  <si>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</si>
  <si>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</si>
  <si>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</si>
  <si>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</si>
  <si>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</si>
  <si>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</si>
  <si>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</si>
  <si>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</si>
  <si>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</si>
  <si>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</si>
  <si>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</si>
  <si>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</si>
  <si>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</si>
  <si>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</si>
  <si>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</si>
  <si>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</si>
  <si>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</si>
  <si>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</si>
  <si>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</si>
  <si>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</si>
  <si>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</si>
  <si>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</si>
  <si>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2019 to 2012 USD (see cpi.xlsx)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</si>
  <si>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</si>
  <si>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</si>
  <si>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</si>
  <si>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</si>
  <si>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</si>
  <si>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See BNVP.xlxs for the derivation of the below figures (purchase prices)</t>
  </si>
  <si>
    <t>Vehicle with battery</t>
  </si>
  <si>
    <t>Vehicle cost apart from battery (2012$s)</t>
  </si>
  <si>
    <t>Battery cost (2012$s)</t>
  </si>
  <si>
    <t>Battery share - LDV psg</t>
  </si>
  <si>
    <t>HDV psg Battery share time series for BESP</t>
  </si>
  <si>
    <t>LDV frt - Battery share of cost</t>
  </si>
  <si>
    <t>Sleeper cab - battery share</t>
  </si>
  <si>
    <t>Day cab - battery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</si>
</sst>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##0"/>
    <numFmt numFmtId="167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44" fontId="0" fillId="0" borderId="0" xfId="0" applyNumberFormat="1"/>
    <xf numFmtId="0" fontId="6" fillId="0" borderId="0" xfId="8"/>
    <xf numFmtId="0" fontId="6" fillId="0" borderId="0" xfId="8" applyFill="1"/>
    <xf numFmtId="0" fontId="8" fillId="0" borderId="0" xfId="13"/>
    <xf numFmtId="0" fontId="7" fillId="0" borderId="0" xfId="13" applyFont="1"/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7" applyNumberFormat="1" applyFont="1" applyAlignment="1">
      <alignment horizontal="center"/>
    </xf>
    <xf numFmtId="44" fontId="0" fillId="0" borderId="0" xfId="7" applyFont="1"/>
    <xf numFmtId="167" fontId="0" fillId="0" borderId="0" xfId="0" applyNumberFormat="1"/>
    <xf numFmtId="166" fontId="0" fillId="0" borderId="0" xfId="1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9" fontId="8" fillId="0" borderId="0" xfId="1" applyFont="1"/>
  </cellXfs>
  <cellStyles count="14">
    <cellStyle name="Body: normal cell" xfId="4" xr:uid="{13E1CFA4-3A09-44CF-A6C2-A41B6FD4087E}"/>
    <cellStyle name="Currency" xfId="7" builtinId="4"/>
    <cellStyle name="Currency 2" xfId="5" xr:uid="{FEE8019A-152E-4283-8314-55D41AB83B33}"/>
    <cellStyle name="Currency 2 2" xfId="11" xr:uid="{3A7BDEF6-EF22-4C96-A383-D55BB78866E8}"/>
    <cellStyle name="Currency 3" xfId="12" xr:uid="{0A2933B7-A314-495D-B7E9-23175B4CE511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Normal 3" xfId="13" xr:uid="{246B2B5E-F06E-4821-A961-6577D1B70942}"/>
    <cellStyle name="Percent" xfId="1" builtinId="5"/>
    <cellStyle name="Percent 2" xfId="3" xr:uid="{BA852934-A7AE-493A-80C5-3659A52B75F9}"/>
    <cellStyle name="Percent 2 2" xfId="10" xr:uid="{E0DA5FF4-25E7-43D1-AB76-6A0ABE8CC4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niclutsey/Library/Application%20Support/Microsoft/Office/Office%202011%20AutoRecovery/PD%20US%20PV%202025/OMEGA%20PD%20TSD/omega-pd2016-omegasuite/02_FleetGen_Targets/2015-2025%20Production%20Summary%20and%20Data%20with%20Definitions.xlsx?C842E235" TargetMode="External"/><Relationship Id="rId1" Type="http://schemas.openxmlformats.org/officeDocument/2006/relationships/externalLinkPath" Target="file:///\\C842E235\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B/Dropbox%20(Energy%20Innovation)/Desktop/Current%20CA%20EPS%20update/Transportation/earlier%20Revised%20BAU%20EV%20Subsidy%20Perc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%20BAU%20New%20Vehicle%20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LDV psg EVs"/>
      <sheetName val="LDV psg gasoline"/>
      <sheetName val="LDV sales"/>
      <sheetName val="LDV psg battery"/>
      <sheetName val="LDV psg EV specs"/>
      <sheetName val="Car"/>
      <sheetName val="Pickup"/>
      <sheetName val="Crossover"/>
      <sheetName val="SUV"/>
      <sheetName val="CARB HVIP"/>
      <sheetName val="HDV frt"/>
      <sheetName val="LDV frt"/>
      <sheetName val="HDV psg"/>
      <sheetName val="Hydrogen"/>
      <sheetName val="CARB"/>
      <sheetName val="AEO 39"/>
      <sheetName val="AEO 42"/>
      <sheetName val="AEO 53"/>
      <sheetName val="Passenger Aircraft"/>
      <sheetName val="Ships"/>
      <sheetName val="Motorbikes"/>
      <sheetName val="BNVP-LDVs-psgr"/>
      <sheetName val="BNVP-LDVs-frgt"/>
      <sheetName val="BNVP-HDVs-frgt"/>
      <sheetName val="BNVP-HDVs-psgr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63">
          <cell r="A163">
            <v>0.98699999999999999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>
            <v>1.2857142857142858</v>
          </cell>
        </row>
      </sheetData>
      <sheetData sheetId="15">
        <row r="21">
          <cell r="C21">
            <v>10101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LDV psg EVs"/>
      <sheetName val="LDV psg gasoline"/>
      <sheetName val="LDV sales"/>
      <sheetName val="LDV psg battery"/>
      <sheetName val="LDV psg EV specs"/>
      <sheetName val="Car"/>
      <sheetName val="Pickup"/>
      <sheetName val="Crossover"/>
      <sheetName val="SUV"/>
      <sheetName val="HDV frt"/>
      <sheetName val="LDV frt"/>
      <sheetName val="HDV psg"/>
      <sheetName val="Hydrogen"/>
      <sheetName val="CARB"/>
      <sheetName val="AEO 39"/>
      <sheetName val="AEO 42"/>
      <sheetName val="AEO 53"/>
      <sheetName val="Passenger Aircraft"/>
      <sheetName val="Ships"/>
      <sheetName val="Motorbikes"/>
      <sheetName val="BNVP-LDVs-psgr"/>
      <sheetName val="BNVP-LDVs-frgt"/>
      <sheetName val="BNVP-HDVs-frgt"/>
      <sheetName val="BNVP-HDVs-psgr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63">
          <cell r="A163">
            <v>0.98699999999999999</v>
          </cell>
        </row>
        <row r="167">
          <cell r="A167">
            <v>0.91400000000000003</v>
          </cell>
        </row>
      </sheetData>
      <sheetData sheetId="1"/>
      <sheetData sheetId="2"/>
      <sheetData sheetId="3"/>
      <sheetData sheetId="4">
        <row r="73">
          <cell r="B73">
            <v>17564.43511168379</v>
          </cell>
          <cell r="C73">
            <v>14445.516727366106</v>
          </cell>
          <cell r="D73">
            <v>12803.980735619958</v>
          </cell>
          <cell r="E73">
            <v>11547.299338315235</v>
          </cell>
          <cell r="F73">
            <v>10838.193401547653</v>
          </cell>
          <cell r="G73">
            <v>10365.29648697256</v>
          </cell>
          <cell r="H73">
            <v>10058.043444166278</v>
          </cell>
          <cell r="I73">
            <v>9821.6220102241914</v>
          </cell>
          <cell r="J73">
            <v>9618.5101598120345</v>
          </cell>
          <cell r="K73">
            <v>9431.1515374775008</v>
          </cell>
          <cell r="L73">
            <v>9250.0117266950328</v>
          </cell>
          <cell r="M73">
            <v>9081.2167036384108</v>
          </cell>
          <cell r="N73">
            <v>8927.2324924035056</v>
          </cell>
          <cell r="O73">
            <v>8789.9417217040082</v>
          </cell>
          <cell r="P73">
            <v>8688.2552538701457</v>
          </cell>
          <cell r="Q73">
            <v>8564.3036332348784</v>
          </cell>
          <cell r="R73">
            <v>8478.4171172902697</v>
          </cell>
          <cell r="S73">
            <v>8396.6602793533584</v>
          </cell>
          <cell r="T73">
            <v>8328.1421839549712</v>
          </cell>
          <cell r="U73">
            <v>8268.5778730327311</v>
          </cell>
          <cell r="V73">
            <v>8216.8988312786096</v>
          </cell>
          <cell r="W73">
            <v>8173.2732530139692</v>
          </cell>
          <cell r="X73">
            <v>8132.1837828300804</v>
          </cell>
          <cell r="Y73">
            <v>8098.7812967957871</v>
          </cell>
          <cell r="Z73">
            <v>8066.8564123308734</v>
          </cell>
          <cell r="AA73">
            <v>8038.2767087163438</v>
          </cell>
          <cell r="AB73">
            <v>8014.2559683738964</v>
          </cell>
          <cell r="AC73">
            <v>7990.8145472322185</v>
          </cell>
          <cell r="AD73">
            <v>7968.997470436726</v>
          </cell>
          <cell r="AE73">
            <v>7949.8732527779439</v>
          </cell>
          <cell r="AF73">
            <v>7930.692033789107</v>
          </cell>
          <cell r="AG73">
            <v>7913.0566355637948</v>
          </cell>
          <cell r="AH73">
            <v>7897.6766763428604</v>
          </cell>
          <cell r="AI73">
            <v>7883.552590665905</v>
          </cell>
        </row>
      </sheetData>
      <sheetData sheetId="5">
        <row r="86">
          <cell r="B86">
            <v>23379.888057824886</v>
          </cell>
          <cell r="C86">
            <v>23379.888057824886</v>
          </cell>
          <cell r="D86">
            <v>23379.888057824886</v>
          </cell>
          <cell r="E86">
            <v>23379.888057824886</v>
          </cell>
          <cell r="F86">
            <v>23379.888057824886</v>
          </cell>
          <cell r="G86">
            <v>23518.877860586454</v>
          </cell>
          <cell r="H86">
            <v>23670.478706238991</v>
          </cell>
          <cell r="I86">
            <v>23764.588707276147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B11" sqref="B11"/>
    </sheetView>
  </sheetViews>
  <sheetFormatPr defaultRowHeight="14.5" x14ac:dyDescent="0.35"/>
  <cols>
    <col min="2" max="2" width="80.1796875" customWidth="1"/>
  </cols>
  <sheetData>
    <row r="1" spans="1:2" x14ac:dyDescent="0.35">
      <c r="A1" s="1" t="s">
        <v>11</v>
      </c>
    </row>
    <row r="3" spans="1:2" x14ac:dyDescent="0.35">
      <c r="A3" s="1" t="s">
        <v>0</v>
      </c>
      <c r="B3" s="3" t="s">
        <v>85</v>
      </c>
    </row>
    <row r="4" spans="1:2" x14ac:dyDescent="0.35">
      <c r="B4" t="s">
        <v>77</v>
      </c>
    </row>
    <row r="5" spans="1:2" x14ac:dyDescent="0.35">
      <c r="B5" s="2">
        <v>2021</v>
      </c>
    </row>
    <row r="6" spans="1:2" x14ac:dyDescent="0.35">
      <c r="B6" t="s">
        <v>78</v>
      </c>
    </row>
    <row r="7" spans="1:2" x14ac:dyDescent="0.35">
      <c r="B7" t="s">
        <v>79</v>
      </c>
    </row>
    <row r="8" spans="1:2" x14ac:dyDescent="0.35">
      <c r="B8" t="s">
        <v>80</v>
      </c>
    </row>
    <row r="10" spans="1:2" x14ac:dyDescent="0.35">
      <c r="B10" s="3" t="s">
        <v>99</v>
      </c>
    </row>
    <row r="11" spans="1:2" x14ac:dyDescent="0.35">
      <c r="B11" t="s">
        <v>82</v>
      </c>
    </row>
    <row r="12" spans="1:2" x14ac:dyDescent="0.35">
      <c r="B12" s="2">
        <v>2020</v>
      </c>
    </row>
    <row r="13" spans="1:2" x14ac:dyDescent="0.35">
      <c r="B13" t="s">
        <v>84</v>
      </c>
    </row>
    <row r="14" spans="1:2" x14ac:dyDescent="0.35">
      <c r="B14" t="s">
        <v>83</v>
      </c>
    </row>
    <row r="15" spans="1:2" x14ac:dyDescent="0.35">
      <c r="B15" t="s">
        <v>98</v>
      </c>
    </row>
    <row r="17" spans="1:2" x14ac:dyDescent="0.35">
      <c r="B17" s="3" t="s">
        <v>97</v>
      </c>
    </row>
    <row r="18" spans="1:2" x14ac:dyDescent="0.35">
      <c r="B18" t="s">
        <v>87</v>
      </c>
    </row>
    <row r="19" spans="1:2" x14ac:dyDescent="0.35">
      <c r="B19" s="2">
        <v>2019</v>
      </c>
    </row>
    <row r="20" spans="1:2" x14ac:dyDescent="0.35">
      <c r="B20" t="s">
        <v>88</v>
      </c>
    </row>
    <row r="21" spans="1:2" x14ac:dyDescent="0.35">
      <c r="B21" s="36" t="s">
        <v>86</v>
      </c>
    </row>
    <row r="22" spans="1:2" x14ac:dyDescent="0.35">
      <c r="B22" t="s">
        <v>89</v>
      </c>
    </row>
    <row r="24" spans="1:2" x14ac:dyDescent="0.35">
      <c r="B24" t="s">
        <v>90</v>
      </c>
    </row>
    <row r="25" spans="1:2" x14ac:dyDescent="0.35">
      <c r="B25" s="2">
        <v>2020</v>
      </c>
    </row>
    <row r="26" spans="1:2" x14ac:dyDescent="0.35">
      <c r="B26" t="s">
        <v>91</v>
      </c>
    </row>
    <row r="27" spans="1:2" x14ac:dyDescent="0.35">
      <c r="B27" s="35" t="s">
        <v>92</v>
      </c>
    </row>
    <row r="28" spans="1:2" x14ac:dyDescent="0.35">
      <c r="B28" t="s">
        <v>93</v>
      </c>
    </row>
    <row r="30" spans="1:2" x14ac:dyDescent="0.35">
      <c r="A30" t="s">
        <v>1</v>
      </c>
    </row>
    <row r="31" spans="1:2" x14ac:dyDescent="0.35">
      <c r="A31" t="s">
        <v>2</v>
      </c>
    </row>
    <row r="32" spans="1:2" x14ac:dyDescent="0.35">
      <c r="A32" t="s">
        <v>3</v>
      </c>
    </row>
    <row r="34" spans="1:2" x14ac:dyDescent="0.35">
      <c r="A34" t="s">
        <v>81</v>
      </c>
    </row>
    <row r="35" spans="1:2" x14ac:dyDescent="0.35">
      <c r="A35" t="s">
        <v>95</v>
      </c>
    </row>
    <row r="37" spans="1:2" x14ac:dyDescent="0.35">
      <c r="A37" t="s">
        <v>96</v>
      </c>
    </row>
    <row r="39" spans="1:2" x14ac:dyDescent="0.35">
      <c r="A39" t="s">
        <v>94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defaultColWidth="8.453125" defaultRowHeight="15.5" x14ac:dyDescent="0.35"/>
  <cols>
    <col min="1" max="1" width="9.36328125" style="7" customWidth="1"/>
    <col min="2" max="2" width="20.453125" style="8" customWidth="1"/>
    <col min="3" max="3" width="20.1796875" style="8" bestFit="1" customWidth="1"/>
    <col min="4" max="33" width="14.1796875" style="8" customWidth="1"/>
    <col min="34" max="35" width="11.7265625" style="8" bestFit="1" customWidth="1"/>
    <col min="36" max="16384" width="8.453125" style="8"/>
  </cols>
  <sheetData>
    <row r="2" spans="1:33" x14ac:dyDescent="0.35">
      <c r="B2" s="7" t="s">
        <v>17</v>
      </c>
    </row>
    <row r="4" spans="1:33" x14ac:dyDescent="0.35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35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35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35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35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35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35">
      <c r="A13" s="7" t="s">
        <v>23</v>
      </c>
      <c r="B13" s="11" t="s">
        <v>24</v>
      </c>
      <c r="C13" s="12"/>
    </row>
    <row r="14" spans="1:33" x14ac:dyDescent="0.35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35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35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35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35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35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35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35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35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35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35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35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35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35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35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35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35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35">
      <c r="A32" s="13"/>
      <c r="B32" s="13" t="s">
        <v>41</v>
      </c>
    </row>
    <row r="33" spans="1:33" x14ac:dyDescent="0.35">
      <c r="A33" s="15" t="s">
        <v>24</v>
      </c>
      <c r="B33" s="15" t="s">
        <v>24</v>
      </c>
      <c r="C33" s="12"/>
    </row>
    <row r="34" spans="1:33" x14ac:dyDescent="0.35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35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35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35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35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35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35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35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35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35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35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35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35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35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35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35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35">
      <c r="C50" s="12"/>
    </row>
    <row r="51" spans="1:35" s="14" customFormat="1" x14ac:dyDescent="0.35">
      <c r="A51" s="13"/>
      <c r="B51" s="13" t="s">
        <v>43</v>
      </c>
    </row>
    <row r="52" spans="1:35" x14ac:dyDescent="0.35">
      <c r="A52" s="15" t="s">
        <v>24</v>
      </c>
    </row>
    <row r="53" spans="1:35" x14ac:dyDescent="0.35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35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35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35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35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35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35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35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35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35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35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35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35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35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35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35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35">
      <c r="A70" s="13"/>
      <c r="B70" s="13" t="s">
        <v>44</v>
      </c>
    </row>
    <row r="71" spans="1:35" x14ac:dyDescent="0.35">
      <c r="A71" s="15" t="s">
        <v>24</v>
      </c>
    </row>
    <row r="72" spans="1:35" x14ac:dyDescent="0.35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35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35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35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35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35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35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35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35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35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35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35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35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35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35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35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35">
      <c r="A90" s="19" t="s">
        <v>45</v>
      </c>
      <c r="B90" s="19" t="s">
        <v>46</v>
      </c>
    </row>
    <row r="91" spans="1:33" x14ac:dyDescent="0.35">
      <c r="B91" s="21" t="s">
        <v>47</v>
      </c>
    </row>
    <row r="92" spans="1:33" x14ac:dyDescent="0.35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35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35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35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35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35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35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35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35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35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35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35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35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35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35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35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6" thickBot="1" x14ac:dyDescent="0.4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6" thickTop="1" x14ac:dyDescent="0.35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35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35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35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35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35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35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35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35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35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35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35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35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35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35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35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6" thickBot="1" x14ac:dyDescent="0.4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6" thickTop="1" x14ac:dyDescent="0.35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35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35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35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35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35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35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35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35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35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35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35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35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35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35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35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35">
      <c r="A144" s="29"/>
      <c r="B144" s="29" t="s">
        <v>60</v>
      </c>
    </row>
    <row r="145" spans="1:35" x14ac:dyDescent="0.35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35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35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35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35">
      <c r="A150" s="29"/>
      <c r="B150" s="29" t="s">
        <v>64</v>
      </c>
    </row>
    <row r="151" spans="1:35" x14ac:dyDescent="0.35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35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35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35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35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defaultRowHeight="14.5" x14ac:dyDescent="0.35"/>
  <cols>
    <col min="1" max="1" width="35.90625" customWidth="1"/>
  </cols>
  <sheetData>
    <row r="1" spans="1:4" x14ac:dyDescent="0.35">
      <c r="A1" s="3" t="s">
        <v>76</v>
      </c>
      <c r="B1" s="3"/>
      <c r="C1" s="3"/>
      <c r="D1" s="3"/>
    </row>
    <row r="2" spans="1:4" x14ac:dyDescent="0.35">
      <c r="B2">
        <v>2020</v>
      </c>
      <c r="C2">
        <v>2025</v>
      </c>
      <c r="D2">
        <v>2030</v>
      </c>
    </row>
    <row r="3" spans="1:4" x14ac:dyDescent="0.35">
      <c r="A3" t="s">
        <v>12</v>
      </c>
      <c r="B3">
        <v>30000</v>
      </c>
      <c r="C3">
        <v>23000</v>
      </c>
      <c r="D3">
        <v>19500</v>
      </c>
    </row>
    <row r="4" spans="1:4" x14ac:dyDescent="0.35">
      <c r="A4" t="s">
        <v>13</v>
      </c>
      <c r="B4">
        <v>43500</v>
      </c>
      <c r="C4">
        <v>35000</v>
      </c>
      <c r="D4">
        <v>30000</v>
      </c>
    </row>
    <row r="5" spans="1:4" x14ac:dyDescent="0.35">
      <c r="A5" t="s">
        <v>14</v>
      </c>
      <c r="B5">
        <v>43000</v>
      </c>
      <c r="C5">
        <v>33500</v>
      </c>
      <c r="D5">
        <v>28000</v>
      </c>
    </row>
    <row r="6" spans="1:4" x14ac:dyDescent="0.35">
      <c r="A6" t="s">
        <v>15</v>
      </c>
      <c r="B6">
        <v>57000</v>
      </c>
      <c r="C6">
        <v>44000</v>
      </c>
      <c r="D6">
        <v>37000</v>
      </c>
    </row>
    <row r="7" spans="1:4" x14ac:dyDescent="0.35">
      <c r="A7" t="s">
        <v>16</v>
      </c>
      <c r="B7">
        <v>56000</v>
      </c>
      <c r="C7">
        <v>44000</v>
      </c>
      <c r="D7">
        <v>35000</v>
      </c>
    </row>
    <row r="9" spans="1:4" x14ac:dyDescent="0.35">
      <c r="A9" s="3" t="s">
        <v>73</v>
      </c>
      <c r="B9" s="3"/>
      <c r="C9" s="3"/>
      <c r="D9" s="3"/>
    </row>
    <row r="10" spans="1:4" x14ac:dyDescent="0.35">
      <c r="B10">
        <v>2020</v>
      </c>
      <c r="C10">
        <v>2025</v>
      </c>
      <c r="D10">
        <v>2030</v>
      </c>
    </row>
    <row r="11" spans="1:4" x14ac:dyDescent="0.35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35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35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35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35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35">
      <c r="A17" s="3" t="s">
        <v>65</v>
      </c>
      <c r="B17" s="3"/>
      <c r="C17" s="3"/>
      <c r="D17" s="3"/>
    </row>
    <row r="18" spans="1:4" x14ac:dyDescent="0.35">
      <c r="B18">
        <v>2020</v>
      </c>
      <c r="C18">
        <v>2025</v>
      </c>
      <c r="D18">
        <v>2030</v>
      </c>
    </row>
    <row r="19" spans="1:4" x14ac:dyDescent="0.35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35">
      <c r="A21" s="3" t="s">
        <v>75</v>
      </c>
      <c r="B21" s="3"/>
    </row>
    <row r="22" spans="1:4" x14ac:dyDescent="0.35">
      <c r="A22" t="s">
        <v>66</v>
      </c>
      <c r="B22" s="4">
        <f>1-C19/B19</f>
        <v>0.22203164776067363</v>
      </c>
    </row>
    <row r="23" spans="1:4" x14ac:dyDescent="0.35">
      <c r="A23" t="s">
        <v>72</v>
      </c>
      <c r="B23" s="4">
        <f>1-D19/B19</f>
        <v>0.34617198659342718</v>
      </c>
    </row>
    <row r="24" spans="1:4" x14ac:dyDescent="0.35">
      <c r="A24" t="s">
        <v>67</v>
      </c>
      <c r="B24">
        <v>49996</v>
      </c>
    </row>
    <row r="25" spans="1:4" x14ac:dyDescent="0.35">
      <c r="A25" t="s">
        <v>68</v>
      </c>
      <c r="B25">
        <v>39190.400000000001</v>
      </c>
    </row>
    <row r="26" spans="1:4" x14ac:dyDescent="0.35">
      <c r="A26" t="s">
        <v>69</v>
      </c>
      <c r="B26">
        <v>32444.6</v>
      </c>
    </row>
    <row r="27" spans="1:4" x14ac:dyDescent="0.35">
      <c r="A27" t="s">
        <v>70</v>
      </c>
      <c r="B27" s="4">
        <f>1-B25/B24</f>
        <v>0.21612929034322748</v>
      </c>
    </row>
    <row r="28" spans="1:4" x14ac:dyDescent="0.35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6ED1-8C0D-42A9-8E32-55C7406A1347}">
  <sheetPr>
    <tabColor theme="0" tint="-0.14999847407452621"/>
  </sheetPr>
  <dimension ref="A1:AW11"/>
  <sheetViews>
    <sheetView zoomScale="85" zoomScaleNormal="85" workbookViewId="0">
      <selection activeCell="Y16" sqref="Y16"/>
    </sheetView>
  </sheetViews>
  <sheetFormatPr defaultColWidth="8.7265625" defaultRowHeight="14.5" x14ac:dyDescent="0.35"/>
  <cols>
    <col min="1" max="1" width="35.54296875" bestFit="1" customWidth="1"/>
    <col min="2" max="10" width="11.7265625" bestFit="1" customWidth="1"/>
    <col min="11" max="11" width="10.81640625" bestFit="1" customWidth="1"/>
    <col min="12" max="23" width="11.7265625" bestFit="1" customWidth="1"/>
    <col min="24" max="24" width="10.81640625" bestFit="1" customWidth="1"/>
    <col min="25" max="35" width="11.7265625" bestFit="1" customWidth="1"/>
  </cols>
  <sheetData>
    <row r="1" spans="1:49" x14ac:dyDescent="0.35">
      <c r="B1" s="39">
        <v>2017</v>
      </c>
      <c r="C1" s="39">
        <f>B1+1</f>
        <v>2018</v>
      </c>
      <c r="D1" s="39">
        <f t="shared" ref="D1:AI1" si="0">C1+1</f>
        <v>2019</v>
      </c>
      <c r="E1" s="39">
        <f t="shared" si="0"/>
        <v>2020</v>
      </c>
      <c r="F1" s="39">
        <f t="shared" si="0"/>
        <v>2021</v>
      </c>
      <c r="G1" s="39">
        <f t="shared" si="0"/>
        <v>2022</v>
      </c>
      <c r="H1" s="39">
        <f t="shared" si="0"/>
        <v>2023</v>
      </c>
      <c r="I1" s="39">
        <f t="shared" si="0"/>
        <v>2024</v>
      </c>
      <c r="J1" s="39">
        <f t="shared" si="0"/>
        <v>2025</v>
      </c>
      <c r="K1" s="39">
        <f t="shared" si="0"/>
        <v>2026</v>
      </c>
      <c r="L1" s="39">
        <f t="shared" si="0"/>
        <v>2027</v>
      </c>
      <c r="M1" s="39">
        <f t="shared" si="0"/>
        <v>2028</v>
      </c>
      <c r="N1" s="39">
        <f t="shared" si="0"/>
        <v>2029</v>
      </c>
      <c r="O1" s="39">
        <f t="shared" si="0"/>
        <v>2030</v>
      </c>
      <c r="P1" s="39">
        <f t="shared" si="0"/>
        <v>2031</v>
      </c>
      <c r="Q1" s="39">
        <f t="shared" si="0"/>
        <v>2032</v>
      </c>
      <c r="R1" s="39">
        <f t="shared" si="0"/>
        <v>2033</v>
      </c>
      <c r="S1" s="39">
        <f t="shared" si="0"/>
        <v>2034</v>
      </c>
      <c r="T1" s="39">
        <f t="shared" si="0"/>
        <v>2035</v>
      </c>
      <c r="U1" s="39">
        <f t="shared" si="0"/>
        <v>2036</v>
      </c>
      <c r="V1" s="39">
        <f t="shared" si="0"/>
        <v>2037</v>
      </c>
      <c r="W1" s="39">
        <f t="shared" si="0"/>
        <v>2038</v>
      </c>
      <c r="X1" s="39">
        <f t="shared" si="0"/>
        <v>2039</v>
      </c>
      <c r="Y1" s="39">
        <f t="shared" si="0"/>
        <v>2040</v>
      </c>
      <c r="Z1" s="39">
        <f t="shared" si="0"/>
        <v>2041</v>
      </c>
      <c r="AA1" s="39">
        <f t="shared" si="0"/>
        <v>2042</v>
      </c>
      <c r="AB1" s="39">
        <f t="shared" si="0"/>
        <v>2043</v>
      </c>
      <c r="AC1" s="39">
        <f t="shared" si="0"/>
        <v>2044</v>
      </c>
      <c r="AD1" s="39">
        <f t="shared" si="0"/>
        <v>2045</v>
      </c>
      <c r="AE1" s="39">
        <f t="shared" si="0"/>
        <v>2046</v>
      </c>
      <c r="AF1" s="39">
        <f t="shared" si="0"/>
        <v>2047</v>
      </c>
      <c r="AG1" s="39">
        <f t="shared" si="0"/>
        <v>2048</v>
      </c>
      <c r="AH1" s="39">
        <f t="shared" si="0"/>
        <v>2049</v>
      </c>
      <c r="AI1" s="39">
        <f t="shared" si="0"/>
        <v>2050</v>
      </c>
    </row>
    <row r="2" spans="1:49" x14ac:dyDescent="0.35">
      <c r="A2" t="s">
        <v>104</v>
      </c>
      <c r="B2" s="45">
        <f>B5/B3</f>
        <v>0.42898340360805043</v>
      </c>
      <c r="C2" s="45">
        <f t="shared" ref="C2:AI2" si="1">C5/C3</f>
        <v>0.38189985829369538</v>
      </c>
      <c r="D2" s="45">
        <f t="shared" si="1"/>
        <v>0.35385880953502563</v>
      </c>
      <c r="E2" s="45">
        <f t="shared" si="1"/>
        <v>0.33061062739885411</v>
      </c>
      <c r="F2" s="45">
        <f t="shared" si="1"/>
        <v>0.31673878076466516</v>
      </c>
      <c r="G2" s="45">
        <f t="shared" si="1"/>
        <v>0.3071637220775133</v>
      </c>
      <c r="H2" s="45">
        <f t="shared" si="1"/>
        <v>0.29955228333404671</v>
      </c>
      <c r="I2" s="45">
        <f t="shared" si="1"/>
        <v>0.29325189522663569</v>
      </c>
      <c r="J2" s="45">
        <f t="shared" si="1"/>
        <v>0.2881251437473577</v>
      </c>
      <c r="K2" s="45">
        <f t="shared" si="1"/>
        <v>0.28410728207719449</v>
      </c>
      <c r="L2" s="45">
        <f t="shared" si="1"/>
        <v>0.28017942380356686</v>
      </c>
      <c r="M2" s="45">
        <f t="shared" si="1"/>
        <v>0.27648025645980201</v>
      </c>
      <c r="N2" s="45">
        <f t="shared" si="1"/>
        <v>0.27307235157920734</v>
      </c>
      <c r="O2" s="45">
        <f t="shared" si="1"/>
        <v>0.27000671199604132</v>
      </c>
      <c r="P2" s="45">
        <f t="shared" si="1"/>
        <v>0.26771937967199533</v>
      </c>
      <c r="Q2" s="45">
        <f t="shared" si="1"/>
        <v>0.26491175580745252</v>
      </c>
      <c r="R2" s="45">
        <f t="shared" si="1"/>
        <v>0.26295368252641133</v>
      </c>
      <c r="S2" s="45">
        <f t="shared" si="1"/>
        <v>0.26108004334172863</v>
      </c>
      <c r="T2" s="45">
        <f t="shared" si="1"/>
        <v>0.25950244658769495</v>
      </c>
      <c r="U2" s="45">
        <f t="shared" si="1"/>
        <v>0.25812552287963664</v>
      </c>
      <c r="V2" s="45">
        <f t="shared" si="1"/>
        <v>0.25692672429238517</v>
      </c>
      <c r="W2" s="45">
        <f t="shared" si="1"/>
        <v>0.25591172205503904</v>
      </c>
      <c r="X2" s="45">
        <f t="shared" si="1"/>
        <v>0.25495318641886194</v>
      </c>
      <c r="Y2" s="45">
        <f t="shared" si="1"/>
        <v>0.25417215114913505</v>
      </c>
      <c r="Z2" s="45">
        <f t="shared" si="1"/>
        <v>0.25342413396625779</v>
      </c>
      <c r="AA2" s="45">
        <f t="shared" si="1"/>
        <v>0.25275322218840662</v>
      </c>
      <c r="AB2" s="45">
        <f t="shared" si="1"/>
        <v>0.25218839923764358</v>
      </c>
      <c r="AC2" s="45">
        <f t="shared" si="1"/>
        <v>0.25163637454667653</v>
      </c>
      <c r="AD2" s="45">
        <f t="shared" si="1"/>
        <v>0.25112186898162525</v>
      </c>
      <c r="AE2" s="45">
        <f t="shared" si="1"/>
        <v>0.25067028609191594</v>
      </c>
      <c r="AF2" s="45">
        <f t="shared" si="1"/>
        <v>0.25021680983295064</v>
      </c>
      <c r="AG2" s="45">
        <f t="shared" si="1"/>
        <v>0.24979939480736604</v>
      </c>
      <c r="AH2" s="45">
        <f t="shared" si="1"/>
        <v>0.24943498453616186</v>
      </c>
      <c r="AI2" s="45">
        <f t="shared" si="1"/>
        <v>0.24910001874829027</v>
      </c>
    </row>
    <row r="3" spans="1:49" x14ac:dyDescent="0.35">
      <c r="A3" s="1" t="s">
        <v>101</v>
      </c>
      <c r="B3" s="40">
        <f>B4+B5</f>
        <v>40944.323169508672</v>
      </c>
      <c r="C3" s="40">
        <f t="shared" ref="C3:AI3" si="2">C4+C5</f>
        <v>37825.404785190993</v>
      </c>
      <c r="D3" s="40">
        <f t="shared" si="2"/>
        <v>36183.868793444846</v>
      </c>
      <c r="E3" s="40">
        <f t="shared" si="2"/>
        <v>34927.187396140122</v>
      </c>
      <c r="F3" s="40">
        <f t="shared" si="2"/>
        <v>34218.081459372537</v>
      </c>
      <c r="G3" s="40">
        <f t="shared" si="2"/>
        <v>33745.184544797448</v>
      </c>
      <c r="H3" s="40">
        <f t="shared" si="2"/>
        <v>33576.92130475273</v>
      </c>
      <c r="I3" s="40">
        <f t="shared" si="2"/>
        <v>33492.100716463181</v>
      </c>
      <c r="J3" s="40">
        <f t="shared" si="2"/>
        <v>33383.098867088178</v>
      </c>
      <c r="K3" s="40">
        <f t="shared" si="2"/>
        <v>33195.740244753644</v>
      </c>
      <c r="L3" s="40">
        <f t="shared" si="2"/>
        <v>33014.60043397118</v>
      </c>
      <c r="M3" s="40">
        <f t="shared" si="2"/>
        <v>32845.80541091456</v>
      </c>
      <c r="N3" s="40">
        <f t="shared" si="2"/>
        <v>32691.821199679653</v>
      </c>
      <c r="O3" s="40">
        <f t="shared" si="2"/>
        <v>32554.530428980157</v>
      </c>
      <c r="P3" s="40">
        <f t="shared" si="2"/>
        <v>32452.843961146293</v>
      </c>
      <c r="Q3" s="40">
        <f t="shared" si="2"/>
        <v>32328.892340511025</v>
      </c>
      <c r="R3" s="40">
        <f t="shared" si="2"/>
        <v>32243.005824566419</v>
      </c>
      <c r="S3" s="40">
        <f t="shared" si="2"/>
        <v>32161.248986629507</v>
      </c>
      <c r="T3" s="40">
        <f t="shared" si="2"/>
        <v>32092.73089123112</v>
      </c>
      <c r="U3" s="40">
        <f t="shared" si="2"/>
        <v>32033.166580308876</v>
      </c>
      <c r="V3" s="40">
        <f t="shared" si="2"/>
        <v>31981.487538554757</v>
      </c>
      <c r="W3" s="40">
        <f t="shared" si="2"/>
        <v>31937.861960290116</v>
      </c>
      <c r="X3" s="40">
        <f t="shared" si="2"/>
        <v>31896.772490106228</v>
      </c>
      <c r="Y3" s="40">
        <f t="shared" si="2"/>
        <v>31863.370004071934</v>
      </c>
      <c r="Z3" s="40">
        <f t="shared" si="2"/>
        <v>31831.445119607022</v>
      </c>
      <c r="AA3" s="40">
        <f t="shared" si="2"/>
        <v>31802.865415992492</v>
      </c>
      <c r="AB3" s="40">
        <f t="shared" si="2"/>
        <v>31778.844675650042</v>
      </c>
      <c r="AC3" s="40">
        <f t="shared" si="2"/>
        <v>31755.403254508365</v>
      </c>
      <c r="AD3" s="40">
        <f t="shared" si="2"/>
        <v>31733.586177712874</v>
      </c>
      <c r="AE3" s="40">
        <f t="shared" si="2"/>
        <v>31714.46196005409</v>
      </c>
      <c r="AF3" s="40">
        <f t="shared" si="2"/>
        <v>31695.280741065253</v>
      </c>
      <c r="AG3" s="40">
        <f t="shared" si="2"/>
        <v>31677.64534283994</v>
      </c>
      <c r="AH3" s="40">
        <f t="shared" si="2"/>
        <v>31662.265383619007</v>
      </c>
      <c r="AI3" s="40">
        <f t="shared" si="2"/>
        <v>31648.141297942053</v>
      </c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 x14ac:dyDescent="0.35">
      <c r="A4" s="1" t="s">
        <v>102</v>
      </c>
      <c r="B4" s="41">
        <f>C4</f>
        <v>23379.888057824886</v>
      </c>
      <c r="C4" s="41">
        <f>'[11]LDV psg EV specs'!B86</f>
        <v>23379.888057824886</v>
      </c>
      <c r="D4" s="41">
        <f>'[11]LDV psg EV specs'!C86</f>
        <v>23379.888057824886</v>
      </c>
      <c r="E4" s="41">
        <f>'[11]LDV psg EV specs'!D86</f>
        <v>23379.888057824886</v>
      </c>
      <c r="F4" s="41">
        <f>'[11]LDV psg EV specs'!E86</f>
        <v>23379.888057824886</v>
      </c>
      <c r="G4" s="41">
        <f>'[11]LDV psg EV specs'!F86</f>
        <v>23379.888057824886</v>
      </c>
      <c r="H4" s="41">
        <f>'[11]LDV psg EV specs'!G86</f>
        <v>23518.877860586454</v>
      </c>
      <c r="I4" s="41">
        <f>'[11]LDV psg EV specs'!H86</f>
        <v>23670.478706238991</v>
      </c>
      <c r="J4" s="41">
        <f>'[11]LDV psg EV specs'!I86</f>
        <v>23764.588707276147</v>
      </c>
      <c r="K4" s="41">
        <f>$J$4</f>
        <v>23764.588707276147</v>
      </c>
      <c r="L4" s="41">
        <f t="shared" ref="L4:AI4" si="3">$J$4</f>
        <v>23764.588707276147</v>
      </c>
      <c r="M4" s="41">
        <f t="shared" si="3"/>
        <v>23764.588707276147</v>
      </c>
      <c r="N4" s="41">
        <f t="shared" si="3"/>
        <v>23764.588707276147</v>
      </c>
      <c r="O4" s="41">
        <f t="shared" si="3"/>
        <v>23764.588707276147</v>
      </c>
      <c r="P4" s="41">
        <f t="shared" si="3"/>
        <v>23764.588707276147</v>
      </c>
      <c r="Q4" s="41">
        <f t="shared" si="3"/>
        <v>23764.588707276147</v>
      </c>
      <c r="R4" s="41">
        <f t="shared" si="3"/>
        <v>23764.588707276147</v>
      </c>
      <c r="S4" s="41">
        <f t="shared" si="3"/>
        <v>23764.588707276147</v>
      </c>
      <c r="T4" s="41">
        <f t="shared" si="3"/>
        <v>23764.588707276147</v>
      </c>
      <c r="U4" s="41">
        <f t="shared" si="3"/>
        <v>23764.588707276147</v>
      </c>
      <c r="V4" s="41">
        <f t="shared" si="3"/>
        <v>23764.588707276147</v>
      </c>
      <c r="W4" s="41">
        <f t="shared" si="3"/>
        <v>23764.588707276147</v>
      </c>
      <c r="X4" s="41">
        <f t="shared" si="3"/>
        <v>23764.588707276147</v>
      </c>
      <c r="Y4" s="41">
        <f t="shared" si="3"/>
        <v>23764.588707276147</v>
      </c>
      <c r="Z4" s="41">
        <f t="shared" si="3"/>
        <v>23764.588707276147</v>
      </c>
      <c r="AA4" s="41">
        <f t="shared" si="3"/>
        <v>23764.588707276147</v>
      </c>
      <c r="AB4" s="41">
        <f t="shared" si="3"/>
        <v>23764.588707276147</v>
      </c>
      <c r="AC4" s="41">
        <f t="shared" si="3"/>
        <v>23764.588707276147</v>
      </c>
      <c r="AD4" s="41">
        <f t="shared" si="3"/>
        <v>23764.588707276147</v>
      </c>
      <c r="AE4" s="41">
        <f t="shared" si="3"/>
        <v>23764.588707276147</v>
      </c>
      <c r="AF4" s="41">
        <f t="shared" si="3"/>
        <v>23764.588707276147</v>
      </c>
      <c r="AG4" s="41">
        <f t="shared" si="3"/>
        <v>23764.588707276147</v>
      </c>
      <c r="AH4" s="41">
        <f t="shared" si="3"/>
        <v>23764.588707276147</v>
      </c>
      <c r="AI4" s="41">
        <f t="shared" si="3"/>
        <v>23764.588707276147</v>
      </c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</row>
    <row r="5" spans="1:49" x14ac:dyDescent="0.35">
      <c r="A5" s="1" t="s">
        <v>103</v>
      </c>
      <c r="B5" s="40">
        <f>'[11]LDV psg battery'!B73</f>
        <v>17564.43511168379</v>
      </c>
      <c r="C5" s="40">
        <f>'[11]LDV psg battery'!C73</f>
        <v>14445.516727366106</v>
      </c>
      <c r="D5" s="40">
        <f>'[11]LDV psg battery'!D73</f>
        <v>12803.980735619958</v>
      </c>
      <c r="E5" s="40">
        <f>'[11]LDV psg battery'!E73</f>
        <v>11547.299338315235</v>
      </c>
      <c r="F5" s="40">
        <f>'[11]LDV psg battery'!F73</f>
        <v>10838.193401547653</v>
      </c>
      <c r="G5" s="40">
        <f>'[11]LDV psg battery'!G73</f>
        <v>10365.29648697256</v>
      </c>
      <c r="H5" s="40">
        <f>'[11]LDV psg battery'!H73</f>
        <v>10058.043444166278</v>
      </c>
      <c r="I5" s="40">
        <f>'[11]LDV psg battery'!I73</f>
        <v>9821.6220102241914</v>
      </c>
      <c r="J5" s="40">
        <f>'[11]LDV psg battery'!J73</f>
        <v>9618.5101598120345</v>
      </c>
      <c r="K5" s="40">
        <f>'[11]LDV psg battery'!K73</f>
        <v>9431.1515374775008</v>
      </c>
      <c r="L5" s="40">
        <f>'[11]LDV psg battery'!L73</f>
        <v>9250.0117266950328</v>
      </c>
      <c r="M5" s="40">
        <f>'[11]LDV psg battery'!M73</f>
        <v>9081.2167036384108</v>
      </c>
      <c r="N5" s="40">
        <f>'[11]LDV psg battery'!N73</f>
        <v>8927.2324924035056</v>
      </c>
      <c r="O5" s="40">
        <f>'[11]LDV psg battery'!O73</f>
        <v>8789.9417217040082</v>
      </c>
      <c r="P5" s="40">
        <f>'[11]LDV psg battery'!P73</f>
        <v>8688.2552538701457</v>
      </c>
      <c r="Q5" s="40">
        <f>'[11]LDV psg battery'!Q73</f>
        <v>8564.3036332348784</v>
      </c>
      <c r="R5" s="40">
        <f>'[11]LDV psg battery'!R73</f>
        <v>8478.4171172902697</v>
      </c>
      <c r="S5" s="40">
        <f>'[11]LDV psg battery'!S73</f>
        <v>8396.6602793533584</v>
      </c>
      <c r="T5" s="40">
        <f>'[11]LDV psg battery'!T73</f>
        <v>8328.1421839549712</v>
      </c>
      <c r="U5" s="40">
        <f>'[11]LDV psg battery'!U73</f>
        <v>8268.5778730327311</v>
      </c>
      <c r="V5" s="40">
        <f>'[11]LDV psg battery'!V73</f>
        <v>8216.8988312786096</v>
      </c>
      <c r="W5" s="40">
        <f>'[11]LDV psg battery'!W73</f>
        <v>8173.2732530139692</v>
      </c>
      <c r="X5" s="40">
        <f>'[11]LDV psg battery'!X73</f>
        <v>8132.1837828300804</v>
      </c>
      <c r="Y5" s="40">
        <f>'[11]LDV psg battery'!Y73</f>
        <v>8098.7812967957871</v>
      </c>
      <c r="Z5" s="40">
        <f>'[11]LDV psg battery'!Z73</f>
        <v>8066.8564123308734</v>
      </c>
      <c r="AA5" s="40">
        <f>'[11]LDV psg battery'!AA73</f>
        <v>8038.2767087163438</v>
      </c>
      <c r="AB5" s="40">
        <f>'[11]LDV psg battery'!AB73</f>
        <v>8014.2559683738964</v>
      </c>
      <c r="AC5" s="40">
        <f>'[11]LDV psg battery'!AC73</f>
        <v>7990.8145472322185</v>
      </c>
      <c r="AD5" s="40">
        <f>'[11]LDV psg battery'!AD73</f>
        <v>7968.997470436726</v>
      </c>
      <c r="AE5" s="40">
        <f>'[11]LDV psg battery'!AE73</f>
        <v>7949.8732527779439</v>
      </c>
      <c r="AF5" s="40">
        <f>'[11]LDV psg battery'!AF73</f>
        <v>7930.692033789107</v>
      </c>
      <c r="AG5" s="40">
        <f>'[11]LDV psg battery'!AG73</f>
        <v>7913.0566355637948</v>
      </c>
      <c r="AH5" s="40">
        <f>'[11]LDV psg battery'!AH73</f>
        <v>7897.6766763428604</v>
      </c>
      <c r="AI5" s="40">
        <f>'[11]LDV psg battery'!AI73</f>
        <v>7883.552590665905</v>
      </c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</row>
    <row r="6" spans="1:49" x14ac:dyDescent="0.35">
      <c r="B6" s="40"/>
      <c r="C6" s="40"/>
      <c r="D6" s="44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 spans="1:49" x14ac:dyDescent="0.3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 spans="1:49" x14ac:dyDescent="0.35">
      <c r="A8" s="1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 spans="1:49" x14ac:dyDescent="0.35">
      <c r="A9" s="1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 spans="1:49" x14ac:dyDescent="0.35">
      <c r="A10" s="1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 spans="1:49" x14ac:dyDescent="0.35">
      <c r="A11" s="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60A0-8909-42DB-ADD6-E394AFB9271A}">
  <dimension ref="A1:AF8"/>
  <sheetViews>
    <sheetView workbookViewId="0">
      <selection activeCell="AF8" sqref="B8:AF8"/>
    </sheetView>
  </sheetViews>
  <sheetFormatPr defaultRowHeight="14.5" x14ac:dyDescent="0.35"/>
  <sheetData>
    <row r="1" spans="1:32" x14ac:dyDescent="0.35">
      <c r="A1" s="38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35">
      <c r="A2" s="37"/>
      <c r="B2" s="37">
        <v>2020</v>
      </c>
      <c r="C2" s="37">
        <v>2021</v>
      </c>
      <c r="D2" s="37">
        <v>2022</v>
      </c>
      <c r="E2" s="37">
        <v>2023</v>
      </c>
      <c r="F2" s="37">
        <v>2024</v>
      </c>
      <c r="G2" s="37">
        <v>2025</v>
      </c>
      <c r="H2" s="37">
        <v>2026</v>
      </c>
      <c r="I2" s="37">
        <v>2027</v>
      </c>
      <c r="J2" s="37">
        <v>2028</v>
      </c>
      <c r="K2" s="37">
        <v>2029</v>
      </c>
      <c r="L2" s="37">
        <v>2030</v>
      </c>
      <c r="M2" s="37">
        <v>2031</v>
      </c>
      <c r="N2" s="37">
        <v>2032</v>
      </c>
      <c r="O2" s="37">
        <v>2033</v>
      </c>
      <c r="P2" s="37">
        <v>2034</v>
      </c>
      <c r="Q2" s="37">
        <v>2035</v>
      </c>
      <c r="R2" s="37">
        <v>2036</v>
      </c>
      <c r="S2" s="37">
        <v>2037</v>
      </c>
      <c r="T2" s="37">
        <v>2038</v>
      </c>
      <c r="U2" s="37">
        <v>2039</v>
      </c>
      <c r="V2" s="37">
        <v>2040</v>
      </c>
      <c r="W2" s="37">
        <v>2041</v>
      </c>
      <c r="X2" s="37">
        <v>2042</v>
      </c>
      <c r="Y2" s="37">
        <v>2043</v>
      </c>
      <c r="Z2" s="37">
        <v>2044</v>
      </c>
      <c r="AA2" s="37">
        <v>2045</v>
      </c>
      <c r="AB2" s="37">
        <v>2046</v>
      </c>
      <c r="AC2" s="37">
        <v>2047</v>
      </c>
      <c r="AD2" s="37">
        <v>2048</v>
      </c>
      <c r="AE2" s="37">
        <v>2049</v>
      </c>
      <c r="AF2" s="37">
        <v>2050</v>
      </c>
    </row>
    <row r="3" spans="1:32" x14ac:dyDescent="0.35">
      <c r="A3" s="37" t="s">
        <v>105</v>
      </c>
      <c r="B3" s="46">
        <v>0.23348219839057546</v>
      </c>
      <c r="C3" s="46">
        <v>0.204038085392823</v>
      </c>
      <c r="D3" s="46">
        <v>0.18238819135880077</v>
      </c>
      <c r="E3" s="46">
        <v>0.16539295051873382</v>
      </c>
      <c r="F3" s="46">
        <v>0.15112715046913303</v>
      </c>
      <c r="G3" s="46">
        <v>0.13998152849314624</v>
      </c>
      <c r="H3" s="46">
        <v>0.13011243939191849</v>
      </c>
      <c r="I3" s="46">
        <v>0.12114311555073128</v>
      </c>
      <c r="J3" s="46">
        <v>0.11316720012369265</v>
      </c>
      <c r="K3" s="46">
        <v>0.10599925610497601</v>
      </c>
      <c r="L3" s="46">
        <v>9.9504005254286293E-2</v>
      </c>
      <c r="M3" s="46">
        <v>9.3612795910448535E-2</v>
      </c>
      <c r="N3" s="46">
        <v>8.8342148669738288E-2</v>
      </c>
      <c r="O3" s="46">
        <v>8.3699941619350099E-2</v>
      </c>
      <c r="P3" s="46">
        <v>7.9596766567212124E-2</v>
      </c>
      <c r="Q3" s="46">
        <v>7.5958667775068142E-2</v>
      </c>
      <c r="R3" s="46">
        <v>7.2665203935349795E-2</v>
      </c>
      <c r="S3" s="46">
        <v>6.9745048957003619E-2</v>
      </c>
      <c r="T3" s="46">
        <v>6.7134644536674476E-2</v>
      </c>
      <c r="U3" s="46">
        <v>6.4770964367726752E-2</v>
      </c>
      <c r="V3" s="46">
        <v>6.2607453563828713E-2</v>
      </c>
      <c r="W3" s="46">
        <v>6.0664829699345828E-2</v>
      </c>
      <c r="X3" s="46">
        <v>5.8905620272680898E-2</v>
      </c>
      <c r="Y3" s="46">
        <v>5.7305073124077191E-2</v>
      </c>
      <c r="Z3" s="46">
        <v>5.584277489697699E-2</v>
      </c>
      <c r="AA3" s="46">
        <v>5.450104164199867E-2</v>
      </c>
      <c r="AB3" s="46">
        <v>5.3267898624701167E-2</v>
      </c>
      <c r="AC3" s="46">
        <v>5.2127556235103192E-2</v>
      </c>
      <c r="AD3" s="46">
        <v>5.1068887905554528E-2</v>
      </c>
      <c r="AE3" s="46">
        <v>5.0083038489751333E-2</v>
      </c>
      <c r="AF3" s="46">
        <v>4.916222771299663E-2</v>
      </c>
    </row>
    <row r="4" spans="1:32" x14ac:dyDescent="0.35">
      <c r="A4" s="3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x14ac:dyDescent="0.35">
      <c r="A5" s="37" t="s">
        <v>106</v>
      </c>
      <c r="B5" s="46">
        <v>0.24</v>
      </c>
      <c r="C5" s="46">
        <v>0.20418268179211024</v>
      </c>
      <c r="D5" s="46">
        <v>0.17903316377631606</v>
      </c>
      <c r="E5" s="46">
        <v>0.15995351624888648</v>
      </c>
      <c r="F5" s="46">
        <v>0.14436768772122596</v>
      </c>
      <c r="G5" s="46">
        <v>0.13245376321010369</v>
      </c>
      <c r="H5" s="46">
        <v>0.12209123412717848</v>
      </c>
      <c r="I5" s="46">
        <v>0.11282188106228654</v>
      </c>
      <c r="J5" s="46">
        <v>0.10469524203009128</v>
      </c>
      <c r="K5" s="46">
        <v>9.7483213187765275E-2</v>
      </c>
      <c r="L5" s="46">
        <v>9.1021386735858731E-2</v>
      </c>
      <c r="M5" s="46">
        <v>8.5219858740613511E-2</v>
      </c>
      <c r="N5" s="46">
        <v>8.0076618965895741E-2</v>
      </c>
      <c r="O5" s="46">
        <v>7.5583054094544272E-2</v>
      </c>
      <c r="P5" s="46">
        <v>7.163934419821498E-2</v>
      </c>
      <c r="Q5" s="46">
        <v>6.8164456614325603E-2</v>
      </c>
      <c r="R5" s="46">
        <v>6.5036273640065728E-2</v>
      </c>
      <c r="S5" s="46">
        <v>6.2276488665686566E-2</v>
      </c>
      <c r="T5" s="46">
        <v>5.9820364330495111E-2</v>
      </c>
      <c r="U5" s="46">
        <v>5.7605220113164768E-2</v>
      </c>
      <c r="V5" s="46">
        <v>5.5584987062011357E-2</v>
      </c>
      <c r="W5" s="46">
        <v>5.3776943950527067E-2</v>
      </c>
      <c r="X5" s="46">
        <v>5.2144428445085836E-2</v>
      </c>
      <c r="Y5" s="46">
        <v>5.0663111816396232E-2</v>
      </c>
      <c r="Z5" s="46">
        <v>4.9313033598077961E-2</v>
      </c>
      <c r="AA5" s="46">
        <v>4.8077020388887594E-2</v>
      </c>
      <c r="AB5" s="46">
        <v>4.6943356733716371E-2</v>
      </c>
      <c r="AC5" s="46">
        <v>4.5896975352807221E-2</v>
      </c>
      <c r="AD5" s="46">
        <v>4.4927226470676367E-2</v>
      </c>
      <c r="AE5" s="46">
        <v>4.4025638226093948E-2</v>
      </c>
      <c r="AF5" s="46">
        <v>4.3184796669719076E-2</v>
      </c>
    </row>
    <row r="6" spans="1:32" x14ac:dyDescent="0.35">
      <c r="A6" s="37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x14ac:dyDescent="0.35">
      <c r="A7" s="37" t="s">
        <v>107</v>
      </c>
      <c r="B7" s="46">
        <v>0.54523121874734648</v>
      </c>
      <c r="C7" s="46">
        <v>0.49343682319560966</v>
      </c>
      <c r="D7" s="46">
        <v>0.45293690730434283</v>
      </c>
      <c r="E7" s="46">
        <v>0.41958587948257337</v>
      </c>
      <c r="F7" s="46">
        <v>0.39046049637908725</v>
      </c>
      <c r="G7" s="46">
        <v>0.36694744003672647</v>
      </c>
      <c r="H7" s="46">
        <v>0.34554640412773607</v>
      </c>
      <c r="I7" s="46">
        <v>0.32560409607494345</v>
      </c>
      <c r="J7" s="46">
        <v>0.3074623111572436</v>
      </c>
      <c r="K7" s="46">
        <v>0.29081960953785835</v>
      </c>
      <c r="L7" s="46">
        <v>0.27545357901642936</v>
      </c>
      <c r="M7" s="46">
        <v>0.26127564158164562</v>
      </c>
      <c r="N7" s="46">
        <v>0.2483921211337331</v>
      </c>
      <c r="O7" s="46">
        <v>0.23688557807000227</v>
      </c>
      <c r="P7" s="46">
        <v>0.22658852311506336</v>
      </c>
      <c r="Q7" s="46">
        <v>0.21735747023443872</v>
      </c>
      <c r="R7" s="46">
        <v>0.20891760131628878</v>
      </c>
      <c r="S7" s="46">
        <v>0.20136725390138319</v>
      </c>
      <c r="T7" s="46">
        <v>0.19456370621373489</v>
      </c>
      <c r="U7" s="46">
        <v>0.18835864488141213</v>
      </c>
      <c r="V7" s="46">
        <v>0.1826415571123938</v>
      </c>
      <c r="W7" s="46">
        <v>0.177477331303904</v>
      </c>
      <c r="X7" s="46">
        <v>0.17277530112961961</v>
      </c>
      <c r="Y7" s="46">
        <v>0.16847621680147709</v>
      </c>
      <c r="Z7" s="46">
        <v>0.1645307481054927</v>
      </c>
      <c r="AA7" s="46">
        <v>0.16089559544203755</v>
      </c>
      <c r="AB7" s="46">
        <v>0.15754192472054221</v>
      </c>
      <c r="AC7" s="46">
        <v>0.15442973230233295</v>
      </c>
      <c r="AD7" s="46">
        <v>0.15153101644452951</v>
      </c>
      <c r="AE7" s="46">
        <v>0.14882348471020287</v>
      </c>
      <c r="AF7" s="46">
        <v>0.14628740091179032</v>
      </c>
    </row>
    <row r="8" spans="1:32" x14ac:dyDescent="0.35">
      <c r="A8" s="37" t="s">
        <v>108</v>
      </c>
      <c r="B8" s="46">
        <v>0.37478891888088628</v>
      </c>
      <c r="C8" s="46">
        <v>0.32752481329209915</v>
      </c>
      <c r="D8" s="46">
        <v>0.29277209794665171</v>
      </c>
      <c r="E8" s="46">
        <v>0.26549109757713452</v>
      </c>
      <c r="F8" s="46">
        <v>0.2425914340720963</v>
      </c>
      <c r="G8" s="46">
        <v>0.22470032443106358</v>
      </c>
      <c r="H8" s="46">
        <v>0.20885832337023419</v>
      </c>
      <c r="I8" s="46">
        <v>0.19446063819893158</v>
      </c>
      <c r="J8" s="46">
        <v>0.18165758622927072</v>
      </c>
      <c r="K8" s="46">
        <v>0.17015150136330795</v>
      </c>
      <c r="L8" s="46">
        <v>0.15972523306118272</v>
      </c>
      <c r="M8" s="46">
        <v>0.15026858070782265</v>
      </c>
      <c r="N8" s="46">
        <v>0.14180806339744578</v>
      </c>
      <c r="O8" s="46">
        <v>0.13435632714676274</v>
      </c>
      <c r="P8" s="46">
        <v>0.12776985266446711</v>
      </c>
      <c r="Q8" s="46">
        <v>0.12192992515612415</v>
      </c>
      <c r="R8" s="46">
        <v>0.1166432105356096</v>
      </c>
      <c r="S8" s="46">
        <v>0.111955736566103</v>
      </c>
      <c r="T8" s="46">
        <v>0.10776547856236247</v>
      </c>
      <c r="U8" s="46">
        <v>0.10397126580778587</v>
      </c>
      <c r="V8" s="46">
        <v>0.10049836774202567</v>
      </c>
      <c r="W8" s="46">
        <v>9.7380040507742058E-2</v>
      </c>
      <c r="X8" s="46">
        <v>9.4556132716699853E-2</v>
      </c>
      <c r="Y8" s="46">
        <v>9.1986911852847936E-2</v>
      </c>
      <c r="Z8" s="46">
        <v>8.9639610108243339E-2</v>
      </c>
      <c r="AA8" s="46">
        <v>8.7485840957849031E-2</v>
      </c>
      <c r="AB8" s="46">
        <v>8.5506382388997798E-2</v>
      </c>
      <c r="AC8" s="46">
        <v>8.3675888696984002E-2</v>
      </c>
      <c r="AD8" s="46">
        <v>8.1976499358439051E-2</v>
      </c>
      <c r="AE8" s="46">
        <v>8.039399996758545E-2</v>
      </c>
      <c r="AF8" s="46">
        <v>7.8915901517713744E-2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tabSelected="1" topLeftCell="O1" workbookViewId="0">
      <selection activeCell="B2" sqref="B2:AG7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f>'LDV psg EVs'!D2</f>
        <v>0.35385880953502563</v>
      </c>
      <c r="C2" s="5">
        <f>'LDV psg EVs'!E2</f>
        <v>0.33061062739885411</v>
      </c>
      <c r="D2" s="5">
        <f>'LDV psg EVs'!F2</f>
        <v>0.31673878076466516</v>
      </c>
      <c r="E2" s="5">
        <f>'LDV psg EVs'!G2</f>
        <v>0.3071637220775133</v>
      </c>
      <c r="F2" s="5">
        <f>'LDV psg EVs'!H2</f>
        <v>0.29955228333404671</v>
      </c>
      <c r="G2" s="5">
        <f>'LDV psg EVs'!I2</f>
        <v>0.29325189522663569</v>
      </c>
      <c r="H2" s="5">
        <f>'LDV psg EVs'!J2</f>
        <v>0.2881251437473577</v>
      </c>
      <c r="I2" s="5">
        <f>'LDV psg EVs'!K2</f>
        <v>0.28410728207719449</v>
      </c>
      <c r="J2" s="5">
        <f>'LDV psg EVs'!L2</f>
        <v>0.28017942380356686</v>
      </c>
      <c r="K2" s="5">
        <f>'LDV psg EVs'!M2</f>
        <v>0.27648025645980201</v>
      </c>
      <c r="L2" s="5">
        <f>'LDV psg EVs'!N2</f>
        <v>0.27307235157920734</v>
      </c>
      <c r="M2" s="5">
        <f>'LDV psg EVs'!O2</f>
        <v>0.27000671199604132</v>
      </c>
      <c r="N2" s="5">
        <f>'LDV psg EVs'!P2</f>
        <v>0.26771937967199533</v>
      </c>
      <c r="O2" s="5">
        <f>'LDV psg EVs'!Q2</f>
        <v>0.26491175580745252</v>
      </c>
      <c r="P2" s="5">
        <f>'LDV psg EVs'!R2</f>
        <v>0.26295368252641133</v>
      </c>
      <c r="Q2" s="5">
        <f>'LDV psg EVs'!S2</f>
        <v>0.26108004334172863</v>
      </c>
      <c r="R2" s="5">
        <f>'LDV psg EVs'!T2</f>
        <v>0.25950244658769495</v>
      </c>
      <c r="S2" s="5">
        <f>'LDV psg EVs'!U2</f>
        <v>0.25812552287963664</v>
      </c>
      <c r="T2" s="5">
        <f>'LDV psg EVs'!V2</f>
        <v>0.25692672429238517</v>
      </c>
      <c r="U2" s="5">
        <f>'LDV psg EVs'!W2</f>
        <v>0.25591172205503904</v>
      </c>
      <c r="V2" s="5">
        <f>'LDV psg EVs'!X2</f>
        <v>0.25495318641886194</v>
      </c>
      <c r="W2" s="5">
        <f>'LDV psg EVs'!Y2</f>
        <v>0.25417215114913505</v>
      </c>
      <c r="X2" s="5">
        <f>'LDV psg EVs'!Z2</f>
        <v>0.25342413396625779</v>
      </c>
      <c r="Y2" s="5">
        <f>'LDV psg EVs'!AA2</f>
        <v>0.25275322218840662</v>
      </c>
      <c r="Z2" s="5">
        <f>'LDV psg EVs'!AB2</f>
        <v>0.25218839923764358</v>
      </c>
      <c r="AA2" s="5">
        <f>'LDV psg EVs'!AC2</f>
        <v>0.25163637454667653</v>
      </c>
      <c r="AB2" s="5">
        <f>'LDV psg EVs'!AD2</f>
        <v>0.25112186898162525</v>
      </c>
      <c r="AC2" s="5">
        <f>'LDV psg EVs'!AE2</f>
        <v>0.25067028609191594</v>
      </c>
      <c r="AD2" s="5">
        <f>'LDV psg EVs'!AF2</f>
        <v>0.25021680983295064</v>
      </c>
      <c r="AE2" s="5">
        <f>'LDV psg EVs'!AG2</f>
        <v>0.24979939480736604</v>
      </c>
      <c r="AF2" s="5">
        <f>'LDV psg EVs'!AH2</f>
        <v>0.24943498453616186</v>
      </c>
      <c r="AG2" s="5">
        <f>'LDV psg EVs'!AI2</f>
        <v>0.24910001874829027</v>
      </c>
    </row>
    <row r="3" spans="1:33" x14ac:dyDescent="0.35">
      <c r="A3" t="s">
        <v>5</v>
      </c>
      <c r="B3" s="5">
        <f>C3</f>
        <v>0.23348219839057546</v>
      </c>
      <c r="C3" s="5">
        <f>'HDVs+LDV frt'!B3</f>
        <v>0.23348219839057546</v>
      </c>
      <c r="D3" s="5">
        <f>'HDVs+LDV frt'!C3</f>
        <v>0.204038085392823</v>
      </c>
      <c r="E3" s="5">
        <f>'HDVs+LDV frt'!D3</f>
        <v>0.18238819135880077</v>
      </c>
      <c r="F3" s="5">
        <f>'HDVs+LDV frt'!E3</f>
        <v>0.16539295051873382</v>
      </c>
      <c r="G3" s="5">
        <f>'HDVs+LDV frt'!F3</f>
        <v>0.15112715046913303</v>
      </c>
      <c r="H3" s="5">
        <f>'HDVs+LDV frt'!G3</f>
        <v>0.13998152849314624</v>
      </c>
      <c r="I3" s="5">
        <f>'HDVs+LDV frt'!H3</f>
        <v>0.13011243939191849</v>
      </c>
      <c r="J3" s="5">
        <f>'HDVs+LDV frt'!I3</f>
        <v>0.12114311555073128</v>
      </c>
      <c r="K3" s="5">
        <f>'HDVs+LDV frt'!J3</f>
        <v>0.11316720012369265</v>
      </c>
      <c r="L3" s="5">
        <f>'HDVs+LDV frt'!K3</f>
        <v>0.10599925610497601</v>
      </c>
      <c r="M3" s="5">
        <f>'HDVs+LDV frt'!L3</f>
        <v>9.9504005254286293E-2</v>
      </c>
      <c r="N3" s="5">
        <f>'HDVs+LDV frt'!M3</f>
        <v>9.3612795910448535E-2</v>
      </c>
      <c r="O3" s="5">
        <f>'HDVs+LDV frt'!N3</f>
        <v>8.8342148669738288E-2</v>
      </c>
      <c r="P3" s="5">
        <f>'HDVs+LDV frt'!O3</f>
        <v>8.3699941619350099E-2</v>
      </c>
      <c r="Q3" s="5">
        <f>'HDVs+LDV frt'!P3</f>
        <v>7.9596766567212124E-2</v>
      </c>
      <c r="R3" s="5">
        <f>'HDVs+LDV frt'!Q3</f>
        <v>7.5958667775068142E-2</v>
      </c>
      <c r="S3" s="5">
        <f>'HDVs+LDV frt'!R3</f>
        <v>7.2665203935349795E-2</v>
      </c>
      <c r="T3" s="5">
        <f>'HDVs+LDV frt'!S3</f>
        <v>6.9745048957003619E-2</v>
      </c>
      <c r="U3" s="5">
        <f>'HDVs+LDV frt'!T3</f>
        <v>6.7134644536674476E-2</v>
      </c>
      <c r="V3" s="5">
        <f>'HDVs+LDV frt'!U3</f>
        <v>6.4770964367726752E-2</v>
      </c>
      <c r="W3" s="5">
        <f>'HDVs+LDV frt'!V3</f>
        <v>6.2607453563828713E-2</v>
      </c>
      <c r="X3" s="5">
        <f>'HDVs+LDV frt'!W3</f>
        <v>6.0664829699345828E-2</v>
      </c>
      <c r="Y3" s="5">
        <f>'HDVs+LDV frt'!X3</f>
        <v>5.8905620272680898E-2</v>
      </c>
      <c r="Z3" s="5">
        <f>'HDVs+LDV frt'!Y3</f>
        <v>5.7305073124077191E-2</v>
      </c>
      <c r="AA3" s="5">
        <f>'HDVs+LDV frt'!Z3</f>
        <v>5.584277489697699E-2</v>
      </c>
      <c r="AB3" s="5">
        <f>'HDVs+LDV frt'!AA3</f>
        <v>5.450104164199867E-2</v>
      </c>
      <c r="AC3" s="5">
        <f>'HDVs+LDV frt'!AB3</f>
        <v>5.3267898624701167E-2</v>
      </c>
      <c r="AD3" s="5">
        <f>'HDVs+LDV frt'!AC3</f>
        <v>5.2127556235103192E-2</v>
      </c>
      <c r="AE3" s="5">
        <f>'HDVs+LDV frt'!AD3</f>
        <v>5.1068887905554528E-2</v>
      </c>
      <c r="AF3" s="5">
        <f>'HDVs+LDV frt'!AE3</f>
        <v>5.0083038489751333E-2</v>
      </c>
      <c r="AG3" s="5">
        <f>'HDVs+LDV frt'!AF3</f>
        <v>4.916222771299663E-2</v>
      </c>
    </row>
    <row r="4" spans="1:33" x14ac:dyDescent="0.35">
      <c r="A4" t="s">
        <v>6</v>
      </c>
      <c r="B4" s="5">
        <f t="shared" ref="B4:C7" si="0">B3</f>
        <v>0.23348219839057546</v>
      </c>
      <c r="C4" s="5">
        <f t="shared" si="0"/>
        <v>0.23348219839057546</v>
      </c>
      <c r="D4" s="5">
        <f t="shared" ref="D4:AG4" si="1">D3</f>
        <v>0.204038085392823</v>
      </c>
      <c r="E4" s="5">
        <f t="shared" si="1"/>
        <v>0.18238819135880077</v>
      </c>
      <c r="F4" s="5">
        <f t="shared" si="1"/>
        <v>0.16539295051873382</v>
      </c>
      <c r="G4" s="5">
        <f t="shared" si="1"/>
        <v>0.15112715046913303</v>
      </c>
      <c r="H4" s="5">
        <f t="shared" si="1"/>
        <v>0.13998152849314624</v>
      </c>
      <c r="I4" s="5">
        <f t="shared" si="1"/>
        <v>0.13011243939191849</v>
      </c>
      <c r="J4" s="5">
        <f t="shared" si="1"/>
        <v>0.12114311555073128</v>
      </c>
      <c r="K4" s="5">
        <f t="shared" si="1"/>
        <v>0.11316720012369265</v>
      </c>
      <c r="L4" s="5">
        <f t="shared" si="1"/>
        <v>0.10599925610497601</v>
      </c>
      <c r="M4" s="5">
        <f t="shared" si="1"/>
        <v>9.9504005254286293E-2</v>
      </c>
      <c r="N4" s="5">
        <f t="shared" si="1"/>
        <v>9.3612795910448535E-2</v>
      </c>
      <c r="O4" s="5">
        <f t="shared" si="1"/>
        <v>8.8342148669738288E-2</v>
      </c>
      <c r="P4" s="5">
        <f t="shared" si="1"/>
        <v>8.3699941619350099E-2</v>
      </c>
      <c r="Q4" s="5">
        <f t="shared" si="1"/>
        <v>7.9596766567212124E-2</v>
      </c>
      <c r="R4" s="5">
        <f t="shared" si="1"/>
        <v>7.5958667775068142E-2</v>
      </c>
      <c r="S4" s="5">
        <f t="shared" si="1"/>
        <v>7.2665203935349795E-2</v>
      </c>
      <c r="T4" s="5">
        <f t="shared" si="1"/>
        <v>6.9745048957003619E-2</v>
      </c>
      <c r="U4" s="5">
        <f t="shared" si="1"/>
        <v>6.7134644536674476E-2</v>
      </c>
      <c r="V4" s="5">
        <f t="shared" si="1"/>
        <v>6.4770964367726752E-2</v>
      </c>
      <c r="W4" s="5">
        <f t="shared" si="1"/>
        <v>6.2607453563828713E-2</v>
      </c>
      <c r="X4" s="5">
        <f t="shared" si="1"/>
        <v>6.0664829699345828E-2</v>
      </c>
      <c r="Y4" s="5">
        <f t="shared" si="1"/>
        <v>5.8905620272680898E-2</v>
      </c>
      <c r="Z4" s="5">
        <f t="shared" si="1"/>
        <v>5.7305073124077191E-2</v>
      </c>
      <c r="AA4" s="5">
        <f t="shared" si="1"/>
        <v>5.584277489697699E-2</v>
      </c>
      <c r="AB4" s="5">
        <f t="shared" si="1"/>
        <v>5.450104164199867E-2</v>
      </c>
      <c r="AC4" s="5">
        <f t="shared" si="1"/>
        <v>5.3267898624701167E-2</v>
      </c>
      <c r="AD4" s="5">
        <f t="shared" si="1"/>
        <v>5.2127556235103192E-2</v>
      </c>
      <c r="AE4" s="5">
        <f t="shared" si="1"/>
        <v>5.1068887905554528E-2</v>
      </c>
      <c r="AF4" s="5">
        <f t="shared" si="1"/>
        <v>5.0083038489751333E-2</v>
      </c>
      <c r="AG4" s="5">
        <f t="shared" si="1"/>
        <v>4.916222771299663E-2</v>
      </c>
    </row>
    <row r="5" spans="1:33" x14ac:dyDescent="0.35">
      <c r="A5" t="s">
        <v>7</v>
      </c>
      <c r="B5" s="5">
        <f t="shared" si="0"/>
        <v>0.23348219839057546</v>
      </c>
      <c r="C5" s="5">
        <f t="shared" ref="C5:C7" si="2">C4</f>
        <v>0.23348219839057546</v>
      </c>
      <c r="D5" s="5">
        <f t="shared" ref="D5:AG5" si="3">D4</f>
        <v>0.204038085392823</v>
      </c>
      <c r="E5" s="5">
        <f t="shared" si="3"/>
        <v>0.18238819135880077</v>
      </c>
      <c r="F5" s="5">
        <f t="shared" si="3"/>
        <v>0.16539295051873382</v>
      </c>
      <c r="G5" s="5">
        <f t="shared" si="3"/>
        <v>0.15112715046913303</v>
      </c>
      <c r="H5" s="5">
        <f t="shared" si="3"/>
        <v>0.13998152849314624</v>
      </c>
      <c r="I5" s="5">
        <f t="shared" si="3"/>
        <v>0.13011243939191849</v>
      </c>
      <c r="J5" s="5">
        <f t="shared" si="3"/>
        <v>0.12114311555073128</v>
      </c>
      <c r="K5" s="5">
        <f t="shared" si="3"/>
        <v>0.11316720012369265</v>
      </c>
      <c r="L5" s="5">
        <f t="shared" si="3"/>
        <v>0.10599925610497601</v>
      </c>
      <c r="M5" s="5">
        <f t="shared" si="3"/>
        <v>9.9504005254286293E-2</v>
      </c>
      <c r="N5" s="5">
        <f t="shared" si="3"/>
        <v>9.3612795910448535E-2</v>
      </c>
      <c r="O5" s="5">
        <f t="shared" si="3"/>
        <v>8.8342148669738288E-2</v>
      </c>
      <c r="P5" s="5">
        <f t="shared" si="3"/>
        <v>8.3699941619350099E-2</v>
      </c>
      <c r="Q5" s="5">
        <f t="shared" si="3"/>
        <v>7.9596766567212124E-2</v>
      </c>
      <c r="R5" s="5">
        <f t="shared" si="3"/>
        <v>7.5958667775068142E-2</v>
      </c>
      <c r="S5" s="5">
        <f t="shared" si="3"/>
        <v>7.2665203935349795E-2</v>
      </c>
      <c r="T5" s="5">
        <f t="shared" si="3"/>
        <v>6.9745048957003619E-2</v>
      </c>
      <c r="U5" s="5">
        <f t="shared" si="3"/>
        <v>6.7134644536674476E-2</v>
      </c>
      <c r="V5" s="5">
        <f t="shared" si="3"/>
        <v>6.4770964367726752E-2</v>
      </c>
      <c r="W5" s="5">
        <f t="shared" si="3"/>
        <v>6.2607453563828713E-2</v>
      </c>
      <c r="X5" s="5">
        <f t="shared" si="3"/>
        <v>6.0664829699345828E-2</v>
      </c>
      <c r="Y5" s="5">
        <f t="shared" si="3"/>
        <v>5.8905620272680898E-2</v>
      </c>
      <c r="Z5" s="5">
        <f t="shared" si="3"/>
        <v>5.7305073124077191E-2</v>
      </c>
      <c r="AA5" s="5">
        <f t="shared" si="3"/>
        <v>5.584277489697699E-2</v>
      </c>
      <c r="AB5" s="5">
        <f t="shared" si="3"/>
        <v>5.450104164199867E-2</v>
      </c>
      <c r="AC5" s="5">
        <f t="shared" si="3"/>
        <v>5.3267898624701167E-2</v>
      </c>
      <c r="AD5" s="5">
        <f t="shared" si="3"/>
        <v>5.2127556235103192E-2</v>
      </c>
      <c r="AE5" s="5">
        <f t="shared" si="3"/>
        <v>5.1068887905554528E-2</v>
      </c>
      <c r="AF5" s="5">
        <f t="shared" si="3"/>
        <v>5.0083038489751333E-2</v>
      </c>
      <c r="AG5" s="5">
        <f t="shared" si="3"/>
        <v>4.916222771299663E-2</v>
      </c>
    </row>
    <row r="6" spans="1:33" x14ac:dyDescent="0.35">
      <c r="A6" t="s">
        <v>8</v>
      </c>
      <c r="B6" s="5">
        <f t="shared" si="0"/>
        <v>0.23348219839057546</v>
      </c>
      <c r="C6" s="5">
        <f t="shared" si="2"/>
        <v>0.23348219839057546</v>
      </c>
      <c r="D6" s="5">
        <f t="shared" ref="D6:AG6" si="4">D5</f>
        <v>0.204038085392823</v>
      </c>
      <c r="E6" s="5">
        <f t="shared" si="4"/>
        <v>0.18238819135880077</v>
      </c>
      <c r="F6" s="5">
        <f t="shared" si="4"/>
        <v>0.16539295051873382</v>
      </c>
      <c r="G6" s="5">
        <f t="shared" si="4"/>
        <v>0.15112715046913303</v>
      </c>
      <c r="H6" s="5">
        <f t="shared" si="4"/>
        <v>0.13998152849314624</v>
      </c>
      <c r="I6" s="5">
        <f t="shared" si="4"/>
        <v>0.13011243939191849</v>
      </c>
      <c r="J6" s="5">
        <f t="shared" si="4"/>
        <v>0.12114311555073128</v>
      </c>
      <c r="K6" s="5">
        <f t="shared" si="4"/>
        <v>0.11316720012369265</v>
      </c>
      <c r="L6" s="5">
        <f t="shared" si="4"/>
        <v>0.10599925610497601</v>
      </c>
      <c r="M6" s="5">
        <f t="shared" si="4"/>
        <v>9.9504005254286293E-2</v>
      </c>
      <c r="N6" s="5">
        <f t="shared" si="4"/>
        <v>9.3612795910448535E-2</v>
      </c>
      <c r="O6" s="5">
        <f t="shared" si="4"/>
        <v>8.8342148669738288E-2</v>
      </c>
      <c r="P6" s="5">
        <f t="shared" si="4"/>
        <v>8.3699941619350099E-2</v>
      </c>
      <c r="Q6" s="5">
        <f t="shared" si="4"/>
        <v>7.9596766567212124E-2</v>
      </c>
      <c r="R6" s="5">
        <f t="shared" si="4"/>
        <v>7.5958667775068142E-2</v>
      </c>
      <c r="S6" s="5">
        <f t="shared" si="4"/>
        <v>7.2665203935349795E-2</v>
      </c>
      <c r="T6" s="5">
        <f t="shared" si="4"/>
        <v>6.9745048957003619E-2</v>
      </c>
      <c r="U6" s="5">
        <f t="shared" si="4"/>
        <v>6.7134644536674476E-2</v>
      </c>
      <c r="V6" s="5">
        <f t="shared" si="4"/>
        <v>6.4770964367726752E-2</v>
      </c>
      <c r="W6" s="5">
        <f t="shared" si="4"/>
        <v>6.2607453563828713E-2</v>
      </c>
      <c r="X6" s="5">
        <f t="shared" si="4"/>
        <v>6.0664829699345828E-2</v>
      </c>
      <c r="Y6" s="5">
        <f t="shared" si="4"/>
        <v>5.8905620272680898E-2</v>
      </c>
      <c r="Z6" s="5">
        <f t="shared" si="4"/>
        <v>5.7305073124077191E-2</v>
      </c>
      <c r="AA6" s="5">
        <f t="shared" si="4"/>
        <v>5.584277489697699E-2</v>
      </c>
      <c r="AB6" s="5">
        <f t="shared" si="4"/>
        <v>5.450104164199867E-2</v>
      </c>
      <c r="AC6" s="5">
        <f t="shared" si="4"/>
        <v>5.3267898624701167E-2</v>
      </c>
      <c r="AD6" s="5">
        <f t="shared" si="4"/>
        <v>5.2127556235103192E-2</v>
      </c>
      <c r="AE6" s="5">
        <f t="shared" si="4"/>
        <v>5.1068887905554528E-2</v>
      </c>
      <c r="AF6" s="5">
        <f t="shared" si="4"/>
        <v>5.0083038489751333E-2</v>
      </c>
      <c r="AG6" s="5">
        <f t="shared" si="4"/>
        <v>4.916222771299663E-2</v>
      </c>
    </row>
    <row r="7" spans="1:33" x14ac:dyDescent="0.35">
      <c r="A7" t="s">
        <v>9</v>
      </c>
      <c r="B7" s="5">
        <f t="shared" si="0"/>
        <v>0.23348219839057546</v>
      </c>
      <c r="C7" s="5">
        <f t="shared" si="2"/>
        <v>0.23348219839057546</v>
      </c>
      <c r="D7" s="5">
        <f t="shared" ref="D7:AG7" si="5">D6</f>
        <v>0.204038085392823</v>
      </c>
      <c r="E7" s="5">
        <f t="shared" si="5"/>
        <v>0.18238819135880077</v>
      </c>
      <c r="F7" s="5">
        <f t="shared" si="5"/>
        <v>0.16539295051873382</v>
      </c>
      <c r="G7" s="5">
        <f t="shared" si="5"/>
        <v>0.15112715046913303</v>
      </c>
      <c r="H7" s="5">
        <f t="shared" si="5"/>
        <v>0.13998152849314624</v>
      </c>
      <c r="I7" s="5">
        <f t="shared" si="5"/>
        <v>0.13011243939191849</v>
      </c>
      <c r="J7" s="5">
        <f t="shared" si="5"/>
        <v>0.12114311555073128</v>
      </c>
      <c r="K7" s="5">
        <f t="shared" si="5"/>
        <v>0.11316720012369265</v>
      </c>
      <c r="L7" s="5">
        <f t="shared" si="5"/>
        <v>0.10599925610497601</v>
      </c>
      <c r="M7" s="5">
        <f t="shared" si="5"/>
        <v>9.9504005254286293E-2</v>
      </c>
      <c r="N7" s="5">
        <f t="shared" si="5"/>
        <v>9.3612795910448535E-2</v>
      </c>
      <c r="O7" s="5">
        <f t="shared" si="5"/>
        <v>8.8342148669738288E-2</v>
      </c>
      <c r="P7" s="5">
        <f t="shared" si="5"/>
        <v>8.3699941619350099E-2</v>
      </c>
      <c r="Q7" s="5">
        <f t="shared" si="5"/>
        <v>7.9596766567212124E-2</v>
      </c>
      <c r="R7" s="5">
        <f t="shared" si="5"/>
        <v>7.5958667775068142E-2</v>
      </c>
      <c r="S7" s="5">
        <f t="shared" si="5"/>
        <v>7.2665203935349795E-2</v>
      </c>
      <c r="T7" s="5">
        <f t="shared" si="5"/>
        <v>6.9745048957003619E-2</v>
      </c>
      <c r="U7" s="5">
        <f t="shared" si="5"/>
        <v>6.7134644536674476E-2</v>
      </c>
      <c r="V7" s="5">
        <f t="shared" si="5"/>
        <v>6.4770964367726752E-2</v>
      </c>
      <c r="W7" s="5">
        <f t="shared" si="5"/>
        <v>6.2607453563828713E-2</v>
      </c>
      <c r="X7" s="5">
        <f t="shared" si="5"/>
        <v>6.0664829699345828E-2</v>
      </c>
      <c r="Y7" s="5">
        <f t="shared" si="5"/>
        <v>5.8905620272680898E-2</v>
      </c>
      <c r="Z7" s="5">
        <f t="shared" si="5"/>
        <v>5.7305073124077191E-2</v>
      </c>
      <c r="AA7" s="5">
        <f t="shared" si="5"/>
        <v>5.584277489697699E-2</v>
      </c>
      <c r="AB7" s="5">
        <f t="shared" si="5"/>
        <v>5.450104164199867E-2</v>
      </c>
      <c r="AC7" s="5">
        <f t="shared" si="5"/>
        <v>5.3267898624701167E-2</v>
      </c>
      <c r="AD7" s="5">
        <f t="shared" si="5"/>
        <v>5.2127556235103192E-2</v>
      </c>
      <c r="AE7" s="5">
        <f t="shared" si="5"/>
        <v>5.1068887905554528E-2</v>
      </c>
      <c r="AF7" s="5">
        <f t="shared" si="5"/>
        <v>5.0083038489751333E-2</v>
      </c>
      <c r="AG7" s="5">
        <f t="shared" si="5"/>
        <v>4.916222771299663E-2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AG7" sqref="B2:AG7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f>C2</f>
        <v>0.24</v>
      </c>
      <c r="C2" s="5">
        <f>'HDVs+LDV frt'!B5</f>
        <v>0.24</v>
      </c>
      <c r="D2" s="5">
        <f>'HDVs+LDV frt'!C5</f>
        <v>0.20418268179211024</v>
      </c>
      <c r="E2" s="5">
        <f>'HDVs+LDV frt'!D5</f>
        <v>0.17903316377631606</v>
      </c>
      <c r="F2" s="5">
        <f>'HDVs+LDV frt'!E5</f>
        <v>0.15995351624888648</v>
      </c>
      <c r="G2" s="5">
        <f>'HDVs+LDV frt'!F5</f>
        <v>0.14436768772122596</v>
      </c>
      <c r="H2" s="5">
        <f>'HDVs+LDV frt'!G5</f>
        <v>0.13245376321010369</v>
      </c>
      <c r="I2" s="5">
        <f>'HDVs+LDV frt'!H5</f>
        <v>0.12209123412717848</v>
      </c>
      <c r="J2" s="5">
        <f>'HDVs+LDV frt'!I5</f>
        <v>0.11282188106228654</v>
      </c>
      <c r="K2" s="5">
        <f>'HDVs+LDV frt'!J5</f>
        <v>0.10469524203009128</v>
      </c>
      <c r="L2" s="5">
        <f>'HDVs+LDV frt'!K5</f>
        <v>9.7483213187765275E-2</v>
      </c>
      <c r="M2" s="5">
        <f>'HDVs+LDV frt'!L5</f>
        <v>9.1021386735858731E-2</v>
      </c>
      <c r="N2" s="5">
        <f>'HDVs+LDV frt'!M5</f>
        <v>8.5219858740613511E-2</v>
      </c>
      <c r="O2" s="5">
        <f>'HDVs+LDV frt'!N5</f>
        <v>8.0076618965895741E-2</v>
      </c>
      <c r="P2" s="5">
        <f>'HDVs+LDV frt'!O5</f>
        <v>7.5583054094544272E-2</v>
      </c>
      <c r="Q2" s="5">
        <f>'HDVs+LDV frt'!P5</f>
        <v>7.163934419821498E-2</v>
      </c>
      <c r="R2" s="5">
        <f>'HDVs+LDV frt'!Q5</f>
        <v>6.8164456614325603E-2</v>
      </c>
      <c r="S2" s="5">
        <f>'HDVs+LDV frt'!R5</f>
        <v>6.5036273640065728E-2</v>
      </c>
      <c r="T2" s="5">
        <f>'HDVs+LDV frt'!S5</f>
        <v>6.2276488665686566E-2</v>
      </c>
      <c r="U2" s="5">
        <f>'HDVs+LDV frt'!T5</f>
        <v>5.9820364330495111E-2</v>
      </c>
      <c r="V2" s="5">
        <f>'HDVs+LDV frt'!U5</f>
        <v>5.7605220113164768E-2</v>
      </c>
      <c r="W2" s="5">
        <f>'HDVs+LDV frt'!V5</f>
        <v>5.5584987062011357E-2</v>
      </c>
      <c r="X2" s="5">
        <f>'HDVs+LDV frt'!W5</f>
        <v>5.3776943950527067E-2</v>
      </c>
      <c r="Y2" s="5">
        <f>'HDVs+LDV frt'!X5</f>
        <v>5.2144428445085836E-2</v>
      </c>
      <c r="Z2" s="5">
        <f>'HDVs+LDV frt'!Y5</f>
        <v>5.0663111816396232E-2</v>
      </c>
      <c r="AA2" s="5">
        <f>'HDVs+LDV frt'!Z5</f>
        <v>4.9313033598077961E-2</v>
      </c>
      <c r="AB2" s="5">
        <f>'HDVs+LDV frt'!AA5</f>
        <v>4.8077020388887594E-2</v>
      </c>
      <c r="AC2" s="5">
        <f>'HDVs+LDV frt'!AB5</f>
        <v>4.6943356733716371E-2</v>
      </c>
      <c r="AD2" s="5">
        <f>'HDVs+LDV frt'!AC5</f>
        <v>4.5896975352807221E-2</v>
      </c>
      <c r="AE2" s="5">
        <f>'HDVs+LDV frt'!AD5</f>
        <v>4.4927226470676367E-2</v>
      </c>
      <c r="AF2" s="5">
        <f>'HDVs+LDV frt'!AE5</f>
        <v>4.4025638226093948E-2</v>
      </c>
      <c r="AG2" s="5">
        <f>'HDVs+LDV frt'!AF5</f>
        <v>4.3184796669719076E-2</v>
      </c>
    </row>
    <row r="3" spans="1:33" x14ac:dyDescent="0.35">
      <c r="A3" t="s">
        <v>5</v>
      </c>
      <c r="B3" s="5">
        <f>'HDVs+LDV frt'!B8</f>
        <v>0.37478891888088628</v>
      </c>
      <c r="C3" s="5">
        <f>'HDVs+LDV frt'!C8</f>
        <v>0.32752481329209915</v>
      </c>
      <c r="D3" s="5">
        <f>'HDVs+LDV frt'!D8</f>
        <v>0.29277209794665171</v>
      </c>
      <c r="E3" s="5">
        <f>'HDVs+LDV frt'!E8</f>
        <v>0.26549109757713452</v>
      </c>
      <c r="F3" s="5">
        <f>'HDVs+LDV frt'!F8</f>
        <v>0.2425914340720963</v>
      </c>
      <c r="G3" s="5">
        <f>'HDVs+LDV frt'!G8</f>
        <v>0.22470032443106358</v>
      </c>
      <c r="H3" s="5">
        <f>'HDVs+LDV frt'!H8</f>
        <v>0.20885832337023419</v>
      </c>
      <c r="I3" s="5">
        <f>'HDVs+LDV frt'!I8</f>
        <v>0.19446063819893158</v>
      </c>
      <c r="J3" s="5">
        <f>'HDVs+LDV frt'!J8</f>
        <v>0.18165758622927072</v>
      </c>
      <c r="K3" s="5">
        <f>'HDVs+LDV frt'!K8</f>
        <v>0.17015150136330795</v>
      </c>
      <c r="L3" s="5">
        <f>'HDVs+LDV frt'!L8</f>
        <v>0.15972523306118272</v>
      </c>
      <c r="M3" s="5">
        <f>'HDVs+LDV frt'!M8</f>
        <v>0.15026858070782265</v>
      </c>
      <c r="N3" s="5">
        <f>'HDVs+LDV frt'!N8</f>
        <v>0.14180806339744578</v>
      </c>
      <c r="O3" s="5">
        <f>'HDVs+LDV frt'!O8</f>
        <v>0.13435632714676274</v>
      </c>
      <c r="P3" s="5">
        <f>'HDVs+LDV frt'!P8</f>
        <v>0.12776985266446711</v>
      </c>
      <c r="Q3" s="5">
        <f>'HDVs+LDV frt'!Q8</f>
        <v>0.12192992515612415</v>
      </c>
      <c r="R3" s="5">
        <f>'HDVs+LDV frt'!R8</f>
        <v>0.1166432105356096</v>
      </c>
      <c r="S3" s="5">
        <f>'HDVs+LDV frt'!S8</f>
        <v>0.111955736566103</v>
      </c>
      <c r="T3" s="5">
        <f>'HDVs+LDV frt'!T8</f>
        <v>0.10776547856236247</v>
      </c>
      <c r="U3" s="5">
        <f>'HDVs+LDV frt'!U8</f>
        <v>0.10397126580778587</v>
      </c>
      <c r="V3" s="5">
        <f>'HDVs+LDV frt'!V8</f>
        <v>0.10049836774202567</v>
      </c>
      <c r="W3" s="5">
        <f>'HDVs+LDV frt'!W8</f>
        <v>9.7380040507742058E-2</v>
      </c>
      <c r="X3" s="5">
        <f>'HDVs+LDV frt'!X8</f>
        <v>9.4556132716699853E-2</v>
      </c>
      <c r="Y3" s="5">
        <f>'HDVs+LDV frt'!Y8</f>
        <v>9.1986911852847936E-2</v>
      </c>
      <c r="Z3" s="5">
        <f>'HDVs+LDV frt'!Z8</f>
        <v>8.9639610108243339E-2</v>
      </c>
      <c r="AA3" s="5">
        <f>'HDVs+LDV frt'!AA8</f>
        <v>8.7485840957849031E-2</v>
      </c>
      <c r="AB3" s="5">
        <f>'HDVs+LDV frt'!AB8</f>
        <v>8.5506382388997798E-2</v>
      </c>
      <c r="AC3" s="5">
        <f>'HDVs+LDV frt'!AC8</f>
        <v>8.3675888696984002E-2</v>
      </c>
      <c r="AD3" s="5">
        <f>'HDVs+LDV frt'!AD8</f>
        <v>8.1976499358439051E-2</v>
      </c>
      <c r="AE3" s="5">
        <f>'HDVs+LDV frt'!AE8</f>
        <v>8.039399996758545E-2</v>
      </c>
      <c r="AF3" s="5">
        <f>'HDVs+LDV frt'!AF8</f>
        <v>7.8915901517713744E-2</v>
      </c>
      <c r="AG3" s="5">
        <f>'HDVs+LDV frt'!AF3</f>
        <v>4.916222771299663E-2</v>
      </c>
    </row>
    <row r="4" spans="1:33" x14ac:dyDescent="0.35">
      <c r="A4" t="s">
        <v>6</v>
      </c>
      <c r="B4" s="5">
        <f>B7</f>
        <v>0.54523121874734648</v>
      </c>
      <c r="C4" s="5">
        <f t="shared" ref="C4:AG4" si="0">C7</f>
        <v>0.54523121874734648</v>
      </c>
      <c r="D4" s="5">
        <f t="shared" si="0"/>
        <v>0.49343682319560966</v>
      </c>
      <c r="E4" s="5">
        <f t="shared" si="0"/>
        <v>0.45293690730434283</v>
      </c>
      <c r="F4" s="5">
        <f t="shared" si="0"/>
        <v>0.41958587948257337</v>
      </c>
      <c r="G4" s="5">
        <f t="shared" si="0"/>
        <v>0.39046049637908725</v>
      </c>
      <c r="H4" s="5">
        <f t="shared" si="0"/>
        <v>0.36694744003672647</v>
      </c>
      <c r="I4" s="5">
        <f t="shared" si="0"/>
        <v>0.34554640412773607</v>
      </c>
      <c r="J4" s="5">
        <f t="shared" si="0"/>
        <v>0.32560409607494345</v>
      </c>
      <c r="K4" s="5">
        <f t="shared" si="0"/>
        <v>0.3074623111572436</v>
      </c>
      <c r="L4" s="5">
        <f t="shared" si="0"/>
        <v>0.29081960953785835</v>
      </c>
      <c r="M4" s="5">
        <f t="shared" si="0"/>
        <v>0.27545357901642936</v>
      </c>
      <c r="N4" s="5">
        <f t="shared" si="0"/>
        <v>0.26127564158164562</v>
      </c>
      <c r="O4" s="5">
        <f t="shared" si="0"/>
        <v>0.2483921211337331</v>
      </c>
      <c r="P4" s="5">
        <f t="shared" si="0"/>
        <v>0.23688557807000227</v>
      </c>
      <c r="Q4" s="5">
        <f t="shared" si="0"/>
        <v>0.22658852311506336</v>
      </c>
      <c r="R4" s="5">
        <f t="shared" si="0"/>
        <v>0.21735747023443872</v>
      </c>
      <c r="S4" s="5">
        <f t="shared" si="0"/>
        <v>0.20891760131628878</v>
      </c>
      <c r="T4" s="5">
        <f t="shared" si="0"/>
        <v>0.20136725390138319</v>
      </c>
      <c r="U4" s="5">
        <f t="shared" si="0"/>
        <v>0.19456370621373489</v>
      </c>
      <c r="V4" s="5">
        <f t="shared" si="0"/>
        <v>0.18835864488141213</v>
      </c>
      <c r="W4" s="5">
        <f t="shared" si="0"/>
        <v>0.1826415571123938</v>
      </c>
      <c r="X4" s="5">
        <f t="shared" si="0"/>
        <v>0.177477331303904</v>
      </c>
      <c r="Y4" s="5">
        <f t="shared" si="0"/>
        <v>0.17277530112961961</v>
      </c>
      <c r="Z4" s="5">
        <f t="shared" si="0"/>
        <v>0.16847621680147709</v>
      </c>
      <c r="AA4" s="5">
        <f t="shared" si="0"/>
        <v>0.1645307481054927</v>
      </c>
      <c r="AB4" s="5">
        <f t="shared" si="0"/>
        <v>0.16089559544203755</v>
      </c>
      <c r="AC4" s="5">
        <f t="shared" si="0"/>
        <v>0.15754192472054221</v>
      </c>
      <c r="AD4" s="5">
        <f t="shared" si="0"/>
        <v>0.15442973230233295</v>
      </c>
      <c r="AE4" s="5">
        <f t="shared" si="0"/>
        <v>0.15153101644452951</v>
      </c>
      <c r="AF4" s="5">
        <f t="shared" si="0"/>
        <v>0.14882348471020287</v>
      </c>
      <c r="AG4" s="5">
        <f t="shared" si="0"/>
        <v>0.14628740091179032</v>
      </c>
    </row>
    <row r="5" spans="1:33" x14ac:dyDescent="0.35">
      <c r="A5" t="s">
        <v>7</v>
      </c>
      <c r="B5" s="5">
        <f t="shared" ref="B4:AG7" si="1">B4</f>
        <v>0.54523121874734648</v>
      </c>
      <c r="C5" s="5">
        <f t="shared" si="1"/>
        <v>0.54523121874734648</v>
      </c>
      <c r="D5" s="5">
        <f t="shared" si="1"/>
        <v>0.49343682319560966</v>
      </c>
      <c r="E5" s="5">
        <f t="shared" si="1"/>
        <v>0.45293690730434283</v>
      </c>
      <c r="F5" s="5">
        <f t="shared" si="1"/>
        <v>0.41958587948257337</v>
      </c>
      <c r="G5" s="5">
        <f t="shared" si="1"/>
        <v>0.39046049637908725</v>
      </c>
      <c r="H5" s="5">
        <f t="shared" si="1"/>
        <v>0.36694744003672647</v>
      </c>
      <c r="I5" s="5">
        <f t="shared" si="1"/>
        <v>0.34554640412773607</v>
      </c>
      <c r="J5" s="5">
        <f t="shared" si="1"/>
        <v>0.32560409607494345</v>
      </c>
      <c r="K5" s="5">
        <f t="shared" si="1"/>
        <v>0.3074623111572436</v>
      </c>
      <c r="L5" s="5">
        <f t="shared" si="1"/>
        <v>0.29081960953785835</v>
      </c>
      <c r="M5" s="5">
        <f t="shared" si="1"/>
        <v>0.27545357901642936</v>
      </c>
      <c r="N5" s="5">
        <f t="shared" si="1"/>
        <v>0.26127564158164562</v>
      </c>
      <c r="O5" s="5">
        <f t="shared" si="1"/>
        <v>0.2483921211337331</v>
      </c>
      <c r="P5" s="5">
        <f t="shared" si="1"/>
        <v>0.23688557807000227</v>
      </c>
      <c r="Q5" s="5">
        <f t="shared" si="1"/>
        <v>0.22658852311506336</v>
      </c>
      <c r="R5" s="5">
        <f t="shared" si="1"/>
        <v>0.21735747023443872</v>
      </c>
      <c r="S5" s="5">
        <f t="shared" si="1"/>
        <v>0.20891760131628878</v>
      </c>
      <c r="T5" s="5">
        <f t="shared" si="1"/>
        <v>0.20136725390138319</v>
      </c>
      <c r="U5" s="5">
        <f t="shared" si="1"/>
        <v>0.19456370621373489</v>
      </c>
      <c r="V5" s="5">
        <f t="shared" si="1"/>
        <v>0.18835864488141213</v>
      </c>
      <c r="W5" s="5">
        <f t="shared" si="1"/>
        <v>0.1826415571123938</v>
      </c>
      <c r="X5" s="5">
        <f t="shared" si="1"/>
        <v>0.177477331303904</v>
      </c>
      <c r="Y5" s="5">
        <f t="shared" si="1"/>
        <v>0.17277530112961961</v>
      </c>
      <c r="Z5" s="5">
        <f t="shared" si="1"/>
        <v>0.16847621680147709</v>
      </c>
      <c r="AA5" s="5">
        <f t="shared" si="1"/>
        <v>0.1645307481054927</v>
      </c>
      <c r="AB5" s="5">
        <f t="shared" si="1"/>
        <v>0.16089559544203755</v>
      </c>
      <c r="AC5" s="5">
        <f t="shared" si="1"/>
        <v>0.15754192472054221</v>
      </c>
      <c r="AD5" s="5">
        <f t="shared" si="1"/>
        <v>0.15442973230233295</v>
      </c>
      <c r="AE5" s="5">
        <f t="shared" si="1"/>
        <v>0.15153101644452951</v>
      </c>
      <c r="AF5" s="5">
        <f t="shared" si="1"/>
        <v>0.14882348471020287</v>
      </c>
      <c r="AG5" s="5">
        <f t="shared" si="1"/>
        <v>0.14628740091179032</v>
      </c>
    </row>
    <row r="6" spans="1:33" x14ac:dyDescent="0.35">
      <c r="A6" t="s">
        <v>8</v>
      </c>
      <c r="B6" s="5">
        <f t="shared" si="1"/>
        <v>0.54523121874734648</v>
      </c>
      <c r="C6" s="5">
        <f t="shared" si="1"/>
        <v>0.54523121874734648</v>
      </c>
      <c r="D6" s="5">
        <f t="shared" si="1"/>
        <v>0.49343682319560966</v>
      </c>
      <c r="E6" s="5">
        <f t="shared" si="1"/>
        <v>0.45293690730434283</v>
      </c>
      <c r="F6" s="5">
        <f t="shared" si="1"/>
        <v>0.41958587948257337</v>
      </c>
      <c r="G6" s="5">
        <f t="shared" si="1"/>
        <v>0.39046049637908725</v>
      </c>
      <c r="H6" s="5">
        <f t="shared" si="1"/>
        <v>0.36694744003672647</v>
      </c>
      <c r="I6" s="5">
        <f t="shared" si="1"/>
        <v>0.34554640412773607</v>
      </c>
      <c r="J6" s="5">
        <f t="shared" si="1"/>
        <v>0.32560409607494345</v>
      </c>
      <c r="K6" s="5">
        <f t="shared" si="1"/>
        <v>0.3074623111572436</v>
      </c>
      <c r="L6" s="5">
        <f t="shared" si="1"/>
        <v>0.29081960953785835</v>
      </c>
      <c r="M6" s="5">
        <f t="shared" si="1"/>
        <v>0.27545357901642936</v>
      </c>
      <c r="N6" s="5">
        <f t="shared" si="1"/>
        <v>0.26127564158164562</v>
      </c>
      <c r="O6" s="5">
        <f t="shared" si="1"/>
        <v>0.2483921211337331</v>
      </c>
      <c r="P6" s="5">
        <f t="shared" si="1"/>
        <v>0.23688557807000227</v>
      </c>
      <c r="Q6" s="5">
        <f t="shared" si="1"/>
        <v>0.22658852311506336</v>
      </c>
      <c r="R6" s="5">
        <f t="shared" si="1"/>
        <v>0.21735747023443872</v>
      </c>
      <c r="S6" s="5">
        <f t="shared" si="1"/>
        <v>0.20891760131628878</v>
      </c>
      <c r="T6" s="5">
        <f t="shared" si="1"/>
        <v>0.20136725390138319</v>
      </c>
      <c r="U6" s="5">
        <f t="shared" si="1"/>
        <v>0.19456370621373489</v>
      </c>
      <c r="V6" s="5">
        <f t="shared" si="1"/>
        <v>0.18835864488141213</v>
      </c>
      <c r="W6" s="5">
        <f t="shared" si="1"/>
        <v>0.1826415571123938</v>
      </c>
      <c r="X6" s="5">
        <f t="shared" si="1"/>
        <v>0.177477331303904</v>
      </c>
      <c r="Y6" s="5">
        <f t="shared" si="1"/>
        <v>0.17277530112961961</v>
      </c>
      <c r="Z6" s="5">
        <f t="shared" si="1"/>
        <v>0.16847621680147709</v>
      </c>
      <c r="AA6" s="5">
        <f t="shared" si="1"/>
        <v>0.1645307481054927</v>
      </c>
      <c r="AB6" s="5">
        <f t="shared" si="1"/>
        <v>0.16089559544203755</v>
      </c>
      <c r="AC6" s="5">
        <f t="shared" si="1"/>
        <v>0.15754192472054221</v>
      </c>
      <c r="AD6" s="5">
        <f t="shared" si="1"/>
        <v>0.15442973230233295</v>
      </c>
      <c r="AE6" s="5">
        <f t="shared" si="1"/>
        <v>0.15153101644452951</v>
      </c>
      <c r="AF6" s="5">
        <f t="shared" si="1"/>
        <v>0.14882348471020287</v>
      </c>
      <c r="AG6" s="5">
        <f t="shared" si="1"/>
        <v>0.14628740091179032</v>
      </c>
    </row>
    <row r="7" spans="1:33" x14ac:dyDescent="0.35">
      <c r="A7" t="s">
        <v>9</v>
      </c>
      <c r="B7" s="5">
        <f>C7</f>
        <v>0.54523121874734648</v>
      </c>
      <c r="C7" s="5">
        <f>'HDVs+LDV frt'!B7</f>
        <v>0.54523121874734648</v>
      </c>
      <c r="D7" s="5">
        <f>'HDVs+LDV frt'!C7</f>
        <v>0.49343682319560966</v>
      </c>
      <c r="E7" s="5">
        <f>'HDVs+LDV frt'!D7</f>
        <v>0.45293690730434283</v>
      </c>
      <c r="F7" s="5">
        <f>'HDVs+LDV frt'!E7</f>
        <v>0.41958587948257337</v>
      </c>
      <c r="G7" s="5">
        <f>'HDVs+LDV frt'!F7</f>
        <v>0.39046049637908725</v>
      </c>
      <c r="H7" s="5">
        <f>'HDVs+LDV frt'!G7</f>
        <v>0.36694744003672647</v>
      </c>
      <c r="I7" s="5">
        <f>'HDVs+LDV frt'!H7</f>
        <v>0.34554640412773607</v>
      </c>
      <c r="J7" s="5">
        <f>'HDVs+LDV frt'!I7</f>
        <v>0.32560409607494345</v>
      </c>
      <c r="K7" s="5">
        <f>'HDVs+LDV frt'!J7</f>
        <v>0.3074623111572436</v>
      </c>
      <c r="L7" s="5">
        <f>'HDVs+LDV frt'!K7</f>
        <v>0.29081960953785835</v>
      </c>
      <c r="M7" s="5">
        <f>'HDVs+LDV frt'!L7</f>
        <v>0.27545357901642936</v>
      </c>
      <c r="N7" s="5">
        <f>'HDVs+LDV frt'!M7</f>
        <v>0.26127564158164562</v>
      </c>
      <c r="O7" s="5">
        <f>'HDVs+LDV frt'!N7</f>
        <v>0.2483921211337331</v>
      </c>
      <c r="P7" s="5">
        <f>'HDVs+LDV frt'!O7</f>
        <v>0.23688557807000227</v>
      </c>
      <c r="Q7" s="5">
        <f>'HDVs+LDV frt'!P7</f>
        <v>0.22658852311506336</v>
      </c>
      <c r="R7" s="5">
        <f>'HDVs+LDV frt'!Q7</f>
        <v>0.21735747023443872</v>
      </c>
      <c r="S7" s="5">
        <f>'HDVs+LDV frt'!R7</f>
        <v>0.20891760131628878</v>
      </c>
      <c r="T7" s="5">
        <f>'HDVs+LDV frt'!S7</f>
        <v>0.20136725390138319</v>
      </c>
      <c r="U7" s="5">
        <f>'HDVs+LDV frt'!T7</f>
        <v>0.19456370621373489</v>
      </c>
      <c r="V7" s="5">
        <f>'HDVs+LDV frt'!U7</f>
        <v>0.18835864488141213</v>
      </c>
      <c r="W7" s="5">
        <f>'HDVs+LDV frt'!V7</f>
        <v>0.1826415571123938</v>
      </c>
      <c r="X7" s="5">
        <f>'HDVs+LDV frt'!W7</f>
        <v>0.177477331303904</v>
      </c>
      <c r="Y7" s="5">
        <f>'HDVs+LDV frt'!X7</f>
        <v>0.17277530112961961</v>
      </c>
      <c r="Z7" s="5">
        <f>'HDVs+LDV frt'!Y7</f>
        <v>0.16847621680147709</v>
      </c>
      <c r="AA7" s="5">
        <f>'HDVs+LDV frt'!Z7</f>
        <v>0.1645307481054927</v>
      </c>
      <c r="AB7" s="5">
        <f>'HDVs+LDV frt'!AA7</f>
        <v>0.16089559544203755</v>
      </c>
      <c r="AC7" s="5">
        <f>'HDVs+LDV frt'!AB7</f>
        <v>0.15754192472054221</v>
      </c>
      <c r="AD7" s="5">
        <f>'HDVs+LDV frt'!AC7</f>
        <v>0.15442973230233295</v>
      </c>
      <c r="AE7" s="5">
        <f>'HDVs+LDV frt'!AD7</f>
        <v>0.15153101644452951</v>
      </c>
      <c r="AF7" s="5">
        <f>'HDVs+LDV frt'!AE7</f>
        <v>0.14882348471020287</v>
      </c>
      <c r="AG7" s="5">
        <f>'HDVs+LDV frt'!AF7</f>
        <v>0.14628740091179032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AEO Data</vt:lpstr>
      <vt:lpstr>Psgr LDV Calculations</vt:lpstr>
      <vt:lpstr>LDV psg EVs</vt:lpstr>
      <vt:lpstr>HDVs+LDV frt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2016-03-04T00:30:44Z</dcterms:created>
  <dcterms:modified xsi:type="dcterms:W3CDTF">2022-04-27T13:26:01Z</dcterms:modified>
</cp:coreProperties>
</file>