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indst\BPoIFUfE\"/>
    </mc:Choice>
  </mc:AlternateContent>
  <xr:revisionPtr revIDLastSave="0" documentId="13_ncr:1_{4A4EA22D-B80E-46A8-BF2E-D541A90A9B8E}" xr6:coauthVersionLast="47" xr6:coauthVersionMax="47" xr10:uidLastSave="{00000000-0000-0000-0000-000000000000}"/>
  <bookViews>
    <workbookView xWindow="-120" yWindow="-120" windowWidth="57840" windowHeight="23640" activeTab="18" xr2:uid="{00000000-000D-0000-FFFF-FFFF00000000}"/>
  </bookViews>
  <sheets>
    <sheet name="About" sheetId="1" r:id="rId1"/>
    <sheet name="CA refineries" sheetId="29" r:id="rId2"/>
    <sheet name="AEO T11 Petroleum" sheetId="2" state="hidden" r:id="rId3"/>
    <sheet name="AEO T24 Refining" sheetId="3" state="hidden" r:id="rId4"/>
    <sheet name="AEO T25 Food" sheetId="4" state="hidden" r:id="rId5"/>
    <sheet name="AEO T26 Paper" sheetId="5" state="hidden" r:id="rId6"/>
    <sheet name="AEO T27 Chemicals" sheetId="6" state="hidden" r:id="rId7"/>
    <sheet name="AEO T28 Glass" sheetId="7" state="hidden" r:id="rId8"/>
    <sheet name="AEO T29 Cement" sheetId="8" state="hidden" r:id="rId9"/>
    <sheet name="AEO T30 Steel" sheetId="9" state="hidden" r:id="rId10"/>
    <sheet name="AEO T31 Aluminum" sheetId="10" state="hidden" r:id="rId11"/>
    <sheet name="AEO T32 Metal Prdcts" sheetId="11" state="hidden" r:id="rId12"/>
    <sheet name="AEO T33 Other Mfg" sheetId="12" state="hidden" r:id="rId13"/>
    <sheet name="AEO T34 Non-Mfg" sheetId="13" state="hidden" r:id="rId14"/>
    <sheet name="AEO T36 Pipelines" sheetId="14" state="hidden" r:id="rId15"/>
    <sheet name="AEO T72 Conversion Factors" sheetId="15" state="hidden" r:id="rId16"/>
    <sheet name="BPoIFUfE-electricity" sheetId="19" r:id="rId17"/>
    <sheet name="BPoIFUfE-coal" sheetId="20" r:id="rId18"/>
    <sheet name="BPoIFUfE-natural-gas" sheetId="21" r:id="rId19"/>
    <sheet name="BPoIFUfE-biomass" sheetId="22" r:id="rId20"/>
    <sheet name="BPoIFUfE-petroleum-diesel" sheetId="23" r:id="rId21"/>
    <sheet name="BPoIFUfE-heat" sheetId="24" r:id="rId22"/>
    <sheet name="BPoIFUfE-crude-oil" sheetId="25" r:id="rId23"/>
    <sheet name="BPoIFUfE-heavy-or-residual-oil" sheetId="26" r:id="rId24"/>
    <sheet name="BPoIFUfE-LPG-propane-or-butane" sheetId="27" r:id="rId25"/>
    <sheet name="BPoIFUfE-hydrogen" sheetId="28" r:id="rId26"/>
  </sheets>
  <externalReferences>
    <externalReference r:id="rId27"/>
    <externalReference r:id="rId28"/>
    <externalReference r:id="rId29"/>
    <externalReference r:id="rId30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#REF!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#REF!</definedName>
    <definedName name="NonEPercent">#REF!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pivotCaches>
    <pivotCache cacheId="1" r:id="rId3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8" i="29" l="1"/>
  <c r="T141" i="29"/>
  <c r="T142" i="29"/>
  <c r="T143" i="29"/>
  <c r="T144" i="29"/>
  <c r="T145" i="29"/>
  <c r="T146" i="29"/>
  <c r="T147" i="29"/>
  <c r="T148" i="29"/>
  <c r="T149" i="29"/>
  <c r="T140" i="29"/>
  <c r="R149" i="29"/>
  <c r="Q149" i="29"/>
  <c r="Q148" i="29"/>
  <c r="R148" i="29"/>
  <c r="Q147" i="29"/>
  <c r="R147" i="29"/>
  <c r="R146" i="29"/>
  <c r="Q146" i="29"/>
  <c r="R145" i="29"/>
  <c r="Q145" i="29"/>
  <c r="R144" i="29"/>
  <c r="Q143" i="29"/>
  <c r="R143" i="29"/>
  <c r="R142" i="29"/>
  <c r="Q142" i="29"/>
  <c r="R141" i="29"/>
  <c r="Q141" i="29"/>
  <c r="Q140" i="29"/>
  <c r="R140" i="29"/>
  <c r="N136" i="29"/>
  <c r="N135" i="29"/>
  <c r="N134" i="29"/>
  <c r="N133" i="29"/>
  <c r="N132" i="29"/>
  <c r="N131" i="29"/>
  <c r="N130" i="29"/>
  <c r="N129" i="29"/>
  <c r="N128" i="29"/>
  <c r="N127" i="29"/>
  <c r="N126" i="29"/>
  <c r="N125" i="29"/>
  <c r="N124" i="29"/>
  <c r="N123" i="29"/>
  <c r="N122" i="29"/>
  <c r="N121" i="29"/>
  <c r="N120" i="29"/>
  <c r="B14" i="29"/>
  <c r="Q144" i="29" l="1"/>
  <c r="T151" i="29" l="1"/>
  <c r="C10" i="21" l="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M116" i="29"/>
  <c r="M115" i="29"/>
  <c r="M112" i="29"/>
  <c r="M111" i="29"/>
  <c r="M107" i="29"/>
  <c r="M99" i="29"/>
  <c r="M98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1" i="29"/>
  <c r="M79" i="29"/>
  <c r="M75" i="29"/>
  <c r="M73" i="29"/>
  <c r="M72" i="29"/>
  <c r="M71" i="29"/>
  <c r="M70" i="29"/>
  <c r="M69" i="29"/>
  <c r="M68" i="29"/>
  <c r="M66" i="29"/>
  <c r="M60" i="29"/>
  <c r="M59" i="29"/>
  <c r="M58" i="29"/>
  <c r="M57" i="29"/>
  <c r="M56" i="29"/>
  <c r="M55" i="29"/>
  <c r="M54" i="29"/>
  <c r="M53" i="29"/>
  <c r="M52" i="29"/>
  <c r="M49" i="29"/>
  <c r="M48" i="29"/>
  <c r="M43" i="29"/>
  <c r="M42" i="29"/>
  <c r="E13" i="29"/>
  <c r="F13" i="29" s="1"/>
  <c r="D13" i="29"/>
  <c r="C13" i="29"/>
  <c r="B13" i="29"/>
  <c r="U45" i="29"/>
  <c r="U46" i="29"/>
  <c r="U47" i="29"/>
  <c r="U49" i="29"/>
  <c r="U44" i="29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B3" i="25"/>
  <c r="B4" i="25"/>
  <c r="B5" i="25"/>
  <c r="B6" i="25"/>
  <c r="B7" i="25"/>
  <c r="B8" i="25"/>
  <c r="B9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K4" i="29"/>
  <c r="K2" i="29"/>
  <c r="J5" i="29"/>
  <c r="K5" i="29" s="1"/>
  <c r="J4" i="29"/>
  <c r="B15" i="29" l="1"/>
  <c r="L5" i="29"/>
  <c r="M5" i="29" s="1"/>
  <c r="G13" i="29"/>
  <c r="H13" i="29" s="1"/>
  <c r="I13" i="29" s="1"/>
  <c r="L4" i="29"/>
  <c r="M4" i="29" s="1"/>
  <c r="H10" i="25" l="1"/>
  <c r="P10" i="25"/>
  <c r="X10" i="25"/>
  <c r="AF10" i="25"/>
  <c r="E10" i="25"/>
  <c r="AC10" i="25"/>
  <c r="I10" i="25"/>
  <c r="Q10" i="25"/>
  <c r="Y10" i="25"/>
  <c r="B10" i="25"/>
  <c r="J10" i="25"/>
  <c r="R10" i="25"/>
  <c r="Z10" i="25"/>
  <c r="C10" i="25"/>
  <c r="K10" i="25"/>
  <c r="S10" i="25"/>
  <c r="AA10" i="25"/>
  <c r="M10" i="25"/>
  <c r="D10" i="25"/>
  <c r="L10" i="25"/>
  <c r="T10" i="25"/>
  <c r="AB10" i="25"/>
  <c r="U10" i="25"/>
  <c r="F10" i="25"/>
  <c r="N10" i="25"/>
  <c r="V10" i="25"/>
  <c r="AD10" i="25"/>
  <c r="G10" i="25"/>
  <c r="O10" i="25"/>
  <c r="W10" i="25"/>
  <c r="AE10" i="25"/>
  <c r="J13" i="29"/>
  <c r="K13" i="29" s="1"/>
  <c r="L13" i="29" s="1"/>
  <c r="M13" i="29" s="1"/>
  <c r="N13" i="29" s="1"/>
  <c r="O13" i="29" s="1"/>
  <c r="P13" i="29" s="1"/>
  <c r="Q13" i="29" s="1"/>
  <c r="R13" i="29" s="1"/>
  <c r="S13" i="29" s="1"/>
  <c r="T13" i="29" s="1"/>
  <c r="U13" i="29" s="1"/>
  <c r="V13" i="29" s="1"/>
  <c r="W13" i="29" s="1"/>
  <c r="X13" i="29" s="1"/>
  <c r="Y13" i="29" s="1"/>
  <c r="Z13" i="29" s="1"/>
  <c r="AA13" i="29" s="1"/>
  <c r="AB13" i="29" s="1"/>
  <c r="AC13" i="29" s="1"/>
  <c r="AD13" i="29" s="1"/>
  <c r="AE13" i="29" s="1"/>
  <c r="AF13" i="29" s="1"/>
  <c r="AG13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Ashmoore</author>
  </authors>
  <commentList>
    <comment ref="L53" authorId="0" shapeId="0" xr:uid="{CB927206-7148-4B44-B4B7-10A1D5F358CE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L90" authorId="0" shapeId="0" xr:uid="{7E229635-D091-461D-B1C1-9A74CEB09E06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road vehicles and nonroad vehicles
</t>
        </r>
      </text>
    </comment>
  </commentList>
</comments>
</file>

<file path=xl/sharedStrings.xml><?xml version="1.0" encoding="utf-8"?>
<sst xmlns="http://schemas.openxmlformats.org/spreadsheetml/2006/main" count="3275" uniqueCount="1415">
  <si>
    <t>BPoIFUfE BAU Proportion of Industrial Fuel Used for Energy</t>
  </si>
  <si>
    <t>California</t>
  </si>
  <si>
    <t>Sources: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</si>
  <si>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</si>
  <si>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</si>
  <si>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</si>
  <si>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</si>
  <si>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</si>
  <si>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</si>
  <si>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</si>
  <si>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</si>
  <si>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</si>
  <si>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</si>
  <si>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</si>
  <si>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</si>
  <si>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</si>
  <si>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</si>
  <si>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</si>
  <si>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</si>
  <si>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</si>
  <si>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</si>
  <si>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</si>
  <si>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</si>
  <si>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</si>
  <si>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</si>
  <si>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</si>
  <si>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</si>
  <si>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</si>
  <si>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</si>
  <si>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</si>
  <si>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</si>
  <si>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</si>
  <si>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</si>
  <si>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</si>
  <si>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</si>
  <si>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</si>
  <si>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</si>
  <si>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</si>
  <si>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</si>
  <si>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</si>
  <si>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</si>
  <si>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</si>
  <si>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</si>
  <si>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</si>
  <si>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</si>
  <si>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</si>
  <si>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</si>
  <si>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</si>
  <si>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</si>
  <si>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</si>
  <si>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</si>
  <si>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</si>
  <si>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</si>
  <si>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</si>
  <si>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</si>
  <si>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</si>
  <si>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</si>
  <si>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</si>
  <si>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</si>
  <si>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</si>
  <si>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</si>
  <si>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</si>
  <si>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</si>
  <si>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</si>
  <si>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</si>
  <si>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</si>
  <si>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</si>
  <si>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</si>
  <si>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</si>
  <si>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</si>
  <si>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</si>
  <si>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</si>
  <si>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</si>
  <si>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</si>
  <si>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</si>
  <si>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</si>
  <si>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</si>
  <si>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</si>
  <si>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</si>
  <si>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</si>
  <si>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</si>
  <si>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</si>
  <si>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</si>
  <si>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</si>
  <si>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</si>
  <si>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</si>
  <si>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</si>
  <si>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</si>
  <si>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</si>
  <si>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</si>
  <si>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</si>
  <si>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</si>
  <si>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</si>
  <si>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</si>
  <si>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</si>
  <si>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</si>
  <si>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</si>
  <si>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</si>
  <si>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</si>
  <si>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</si>
  <si>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</si>
  <si>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</si>
  <si>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</si>
  <si>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</si>
  <si>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</si>
  <si>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</si>
  <si>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</si>
  <si>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</si>
  <si>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</si>
  <si>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</si>
  <si>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</si>
  <si>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</si>
  <si>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</si>
  <si>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</si>
  <si>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</si>
  <si>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</si>
  <si>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</si>
  <si>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</si>
  <si>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</si>
  <si>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</si>
  <si>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</si>
  <si>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</si>
  <si>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</si>
  <si>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</si>
  <si>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</si>
  <si>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</si>
  <si>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</si>
  <si>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</si>
  <si>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</si>
  <si>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</si>
  <si>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</si>
  <si>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</si>
  <si>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</si>
  <si>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</si>
  <si>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</si>
  <si>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</si>
  <si>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</si>
  <si>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</si>
  <si>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</si>
  <si>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</si>
  <si>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</si>
  <si>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</si>
  <si>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</si>
  <si>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</si>
  <si>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</si>
  <si>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</si>
  <si>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</si>
  <si>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</si>
  <si>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</si>
  <si>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</si>
  <si>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</si>
  <si>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</si>
  <si>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</si>
  <si>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</si>
  <si>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</si>
  <si>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</si>
  <si>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</si>
  <si>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</si>
  <si>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</si>
  <si>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</si>
  <si>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</si>
  <si>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</si>
  <si>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</si>
  <si>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</si>
  <si>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</si>
  <si>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</si>
  <si>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</si>
  <si>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</si>
  <si>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</si>
  <si>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</si>
  <si>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</si>
  <si>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</si>
  <si>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</si>
  <si>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</si>
  <si>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</si>
  <si>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</si>
  <si>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</si>
  <si>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</si>
  <si>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</si>
  <si>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</si>
  <si>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</si>
  <si>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</si>
  <si>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</si>
  <si>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</si>
  <si>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</si>
  <si>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</si>
  <si>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</si>
  <si>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</si>
  <si>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</si>
  <si>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</si>
  <si>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</si>
  <si>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</si>
  <si>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</si>
  <si>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</si>
  <si>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</si>
  <si>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</si>
  <si>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</si>
  <si>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</si>
  <si>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</si>
  <si>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</si>
  <si>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</si>
  <si>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</si>
  <si>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</si>
  <si>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</si>
  <si>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</si>
  <si>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</si>
  <si>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</si>
  <si>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</si>
  <si>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</si>
  <si>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</si>
  <si>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</si>
  <si>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</si>
  <si>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</si>
  <si>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</si>
  <si>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</si>
  <si>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</si>
  <si>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</si>
  <si>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</si>
  <si>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</si>
  <si>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</si>
  <si>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</si>
  <si>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</si>
  <si>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</si>
  <si>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</si>
  <si>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</si>
  <si>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</si>
  <si>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</si>
  <si>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</si>
  <si>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</si>
  <si>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</si>
  <si>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</si>
  <si>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</si>
  <si>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</si>
  <si>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</si>
  <si>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</si>
  <si>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</si>
  <si>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</si>
  <si>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</si>
  <si>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</si>
  <si>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</si>
  <si>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</si>
  <si>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</si>
  <si>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</si>
  <si>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</si>
  <si>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</si>
  <si>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</si>
  <si>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</si>
  <si>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</si>
  <si>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</si>
  <si>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</si>
  <si>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</si>
  <si>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</si>
  <si>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</si>
  <si>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</si>
  <si>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</si>
  <si>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</si>
  <si>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</si>
  <si>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</si>
  <si>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</si>
  <si>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</si>
  <si>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</si>
  <si>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</si>
  <si>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</si>
  <si>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</si>
  <si>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</si>
  <si>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</si>
  <si>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</si>
  <si>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</si>
  <si>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</si>
  <si>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</si>
  <si>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</si>
  <si>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</si>
  <si>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</si>
  <si>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</si>
  <si>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</si>
  <si>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</si>
  <si>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</si>
  <si>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</si>
  <si>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</si>
  <si>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</si>
  <si>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</si>
  <si>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</si>
  <si>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</si>
  <si>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</si>
  <si>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</si>
  <si>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</si>
  <si>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</si>
  <si>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</si>
  <si>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</si>
  <si>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</si>
  <si>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</si>
  <si>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</si>
  <si>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</si>
  <si>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</si>
  <si>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</si>
  <si>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</si>
  <si>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</si>
  <si>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</si>
  <si>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</si>
  <si>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</si>
  <si>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</si>
  <si>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</si>
  <si>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</si>
  <si>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</si>
  <si>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</si>
  <si>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</si>
  <si>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</si>
  <si>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</si>
  <si>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</si>
  <si>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</si>
  <si>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</si>
  <si>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</si>
  <si>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</si>
  <si>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</si>
  <si>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</si>
  <si>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</si>
  <si>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</si>
  <si>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</si>
  <si>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</si>
  <si>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</si>
  <si>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</si>
  <si>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</si>
  <si>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</si>
  <si>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</si>
  <si>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</si>
  <si>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</si>
  <si>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</si>
  <si>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</si>
  <si>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</si>
  <si>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</si>
  <si>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</si>
  <si>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</si>
  <si>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</si>
  <si>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</si>
  <si>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</si>
  <si>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</si>
  <si>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</si>
  <si>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</si>
  <si>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</si>
  <si>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</si>
  <si>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</si>
  <si>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</si>
  <si>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</si>
  <si>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</si>
  <si>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</si>
  <si>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</si>
  <si>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</si>
  <si>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</si>
  <si>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</si>
  <si>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</si>
  <si>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</si>
  <si>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</si>
  <si>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</si>
  <si>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</si>
  <si>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</si>
  <si>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</si>
  <si>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</si>
  <si>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</si>
  <si>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</si>
  <si>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</si>
  <si>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</si>
  <si>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</si>
  <si>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</si>
  <si>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</si>
  <si>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</si>
  <si>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</si>
  <si>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</si>
  <si>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</si>
  <si>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</si>
  <si>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</si>
  <si>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</si>
  <si>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</si>
  <si>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</si>
  <si>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</si>
  <si>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</si>
  <si>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</si>
  <si>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</si>
  <si>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</si>
  <si>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</si>
  <si>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</si>
  <si>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</si>
  <si>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</si>
  <si>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</si>
  <si>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</si>
  <si>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</si>
  <si>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</si>
  <si>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</si>
  <si>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</si>
  <si>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</si>
  <si>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</si>
  <si>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</si>
  <si>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</si>
  <si>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</si>
  <si>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</si>
  <si>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</si>
  <si>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</si>
  <si>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</si>
  <si>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</si>
  <si>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</si>
  <si>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</si>
  <si>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</si>
  <si>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</si>
  <si>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</si>
  <si>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</si>
  <si>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</si>
  <si>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</si>
  <si>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</si>
  <si>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</si>
  <si>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</si>
  <si>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</si>
  <si>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</si>
  <si>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</si>
  <si>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</si>
  <si>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</si>
  <si>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</si>
  <si>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</si>
  <si>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</si>
  <si>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</si>
  <si>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</si>
  <si>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</si>
  <si>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</si>
  <si>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</si>
  <si>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</si>
  <si>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</si>
  <si>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</si>
  <si>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</si>
  <si>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</si>
  <si>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</si>
  <si>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</si>
  <si>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</si>
  <si>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</si>
  <si>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</si>
  <si>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</si>
  <si>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</si>
  <si>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</si>
  <si>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</si>
  <si>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</si>
  <si>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</si>
  <si>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</si>
  <si>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</si>
  <si>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</si>
  <si>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</si>
  <si>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</si>
  <si>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</si>
  <si>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</si>
  <si>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</si>
  <si>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</si>
  <si>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</si>
  <si>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</si>
  <si>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</si>
  <si>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</si>
  <si>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</si>
  <si>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</si>
  <si>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</si>
  <si>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</si>
  <si>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</si>
  <si>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</si>
  <si>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</si>
  <si>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</si>
  <si>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</si>
  <si>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</si>
  <si>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</si>
  <si>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</si>
  <si>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</si>
  <si>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</si>
  <si>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</si>
  <si>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</si>
  <si>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</si>
  <si>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</si>
  <si>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</si>
  <si>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</si>
  <si>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</si>
  <si>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</si>
  <si>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</si>
  <si>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</si>
  <si>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</si>
  <si>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</si>
  <si>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</si>
  <si>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</si>
  <si>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</si>
  <si>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</si>
  <si>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</si>
  <si>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</si>
  <si>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</si>
  <si>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</si>
  <si>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</si>
  <si>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</si>
  <si>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</si>
  <si>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</si>
  <si>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</si>
  <si>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</si>
  <si>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</si>
  <si>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</si>
  <si>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</si>
  <si>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</si>
  <si>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</si>
  <si>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</si>
  <si>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</si>
  <si>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</si>
  <si>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</si>
  <si>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</si>
  <si>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</si>
  <si>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</si>
  <si>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</si>
  <si>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</si>
  <si>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</si>
  <si>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</si>
  <si>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</si>
  <si>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</si>
  <si>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</si>
  <si>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</si>
  <si>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</si>
  <si>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</si>
  <si>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</si>
  <si>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</si>
  <si>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</si>
  <si>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</si>
  <si>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</si>
  <si>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</si>
  <si>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</si>
  <si>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</si>
  <si>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</si>
  <si>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</si>
  <si>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</si>
  <si>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</si>
  <si>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</si>
  <si>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</si>
  <si>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</si>
  <si>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</si>
  <si>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</si>
  <si>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</si>
  <si>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</si>
  <si>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</si>
  <si>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</si>
  <si>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</si>
  <si>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</si>
  <si>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</si>
  <si>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</si>
  <si>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</si>
  <si>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</si>
  <si>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</si>
  <si>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</si>
  <si>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</si>
  <si>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</si>
  <si>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</si>
  <si>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</si>
  <si>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</si>
  <si>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</si>
  <si>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</si>
  <si>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</si>
  <si>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</si>
  <si>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</si>
  <si>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</si>
  <si>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</si>
  <si>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</si>
  <si>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</si>
  <si>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</si>
  <si>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</si>
  <si>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</si>
  <si>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</si>
  <si>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</si>
  <si>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</si>
  <si>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</si>
  <si>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</si>
  <si>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</si>
  <si>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</si>
  <si>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</si>
  <si>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</si>
  <si>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</si>
  <si>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</si>
  <si>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</si>
  <si>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</si>
  <si>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</si>
  <si>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</si>
  <si>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</si>
  <si>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</si>
  <si>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</si>
  <si>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</si>
  <si>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</si>
  <si>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</si>
  <si>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</si>
  <si>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</si>
  <si>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</si>
  <si>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</si>
  <si>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</si>
  <si>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</si>
  <si>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</si>
  <si>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</si>
  <si>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</si>
  <si>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</si>
  <si>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</si>
  <si>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</si>
  <si>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</si>
  <si>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</si>
  <si>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</si>
  <si>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</si>
  <si>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</si>
  <si>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</si>
  <si>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</si>
  <si>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</si>
  <si>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</si>
  <si>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</si>
  <si>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</si>
  <si>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</si>
  <si>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</si>
  <si>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</si>
  <si>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</si>
  <si>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</si>
  <si>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</si>
  <si>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</si>
  <si>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</si>
  <si>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</si>
  <si>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</si>
  <si>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</si>
  <si>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</si>
  <si>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</si>
  <si>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</si>
  <si>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</si>
  <si>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</si>
  <si>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</si>
  <si>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</si>
  <si>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</si>
  <si>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</si>
  <si>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</si>
  <si>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</si>
  <si>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</si>
  <si>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</si>
  <si>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</si>
  <si>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</si>
  <si>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</si>
  <si>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</si>
  <si>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</si>
  <si>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</si>
  <si>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</si>
  <si>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</si>
  <si>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</si>
  <si>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</si>
  <si>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</si>
  <si>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</si>
  <si>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</si>
  <si>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</si>
  <si>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</si>
  <si>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</si>
  <si>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</si>
  <si>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</si>
  <si>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</si>
  <si>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</si>
  <si>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</si>
  <si>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</si>
  <si>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</si>
  <si>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</si>
  <si>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</si>
  <si>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</si>
  <si>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</si>
  <si>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</si>
  <si>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</si>
  <si>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</si>
  <si>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</si>
  <si>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</si>
  <si>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</si>
  <si>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</si>
  <si>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</si>
  <si>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</si>
  <si>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</si>
  <si>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</si>
  <si>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</si>
  <si>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</si>
  <si>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</si>
  <si>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</si>
  <si>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</si>
  <si>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</si>
  <si>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</si>
  <si>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</si>
  <si>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</si>
  <si>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</si>
  <si>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</si>
  <si>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</si>
  <si>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</si>
  <si>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</si>
  <si>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</si>
  <si>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</si>
  <si>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</si>
  <si>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</si>
  <si>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</si>
  <si>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</si>
  <si>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</si>
  <si>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</si>
  <si>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</si>
  <si>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</si>
  <si>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</si>
  <si>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</si>
  <si>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</si>
  <si>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</si>
  <si>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</si>
  <si>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</si>
  <si>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</si>
  <si>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</si>
  <si>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</si>
  <si>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</si>
  <si>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</si>
  <si>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</si>
  <si>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</si>
  <si>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</si>
  <si>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</si>
  <si>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</si>
  <si>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</si>
  <si>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</si>
  <si>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</si>
  <si>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</si>
  <si>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</si>
  <si>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</si>
  <si>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</si>
  <si>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</si>
  <si>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</si>
  <si>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</si>
  <si>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</si>
  <si>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</si>
  <si>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</si>
  <si>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</si>
  <si>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</si>
  <si>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</si>
  <si>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</si>
  <si>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</si>
  <si>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</si>
  <si>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</si>
  <si>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</si>
  <si>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</si>
  <si>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</si>
  <si>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</si>
  <si>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</si>
  <si>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</si>
  <si>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</si>
  <si>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</si>
  <si>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</si>
  <si>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</si>
  <si>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</si>
  <si>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</si>
  <si>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</si>
  <si>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</si>
  <si>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</si>
  <si>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</si>
  <si>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</si>
  <si>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</si>
  <si>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</si>
  <si>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</si>
  <si>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</si>
  <si>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</si>
  <si>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</si>
  <si>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</si>
  <si>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</si>
  <si>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</si>
  <si>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</si>
  <si>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</si>
  <si>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</si>
  <si>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</si>
  <si>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</si>
  <si>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</si>
  <si>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</si>
  <si>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</si>
  <si>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</si>
  <si>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</si>
  <si>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</si>
  <si>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</si>
  <si>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</si>
  <si>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</si>
  <si>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</si>
  <si>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</si>
  <si>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</si>
  <si>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</si>
  <si>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</si>
  <si>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</si>
  <si>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</si>
  <si>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</si>
  <si>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</si>
  <si>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</si>
  <si>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</si>
  <si>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</si>
  <si>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</si>
  <si>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</si>
  <si>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</si>
  <si>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</si>
  <si>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</si>
  <si>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</si>
  <si>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</si>
  <si>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</si>
  <si>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</si>
  <si>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</si>
  <si>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</si>
  <si>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</si>
  <si>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</si>
  <si>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</si>
  <si>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</si>
  <si>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</si>
  <si>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</si>
  <si>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</si>
  <si>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</si>
  <si>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</si>
  <si>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</si>
  <si>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</si>
  <si>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</si>
  <si>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</si>
  <si>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</si>
  <si>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</si>
  <si>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</si>
  <si>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</si>
  <si>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</si>
  <si>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</si>
  <si>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</si>
  <si>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</si>
  <si>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</si>
  <si>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</si>
  <si>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</si>
  <si>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</si>
  <si>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</si>
  <si>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</si>
  <si>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</si>
  <si>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</si>
  <si>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</si>
  <si>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</si>
  <si>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</si>
  <si>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</si>
  <si>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</si>
  <si>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</si>
  <si>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</si>
  <si>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</si>
  <si>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</si>
  <si>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</si>
  <si>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</si>
  <si>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</si>
  <si>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</si>
  <si>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</si>
  <si>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</si>
  <si>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</si>
  <si>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</si>
  <si>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</si>
  <si>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</si>
  <si>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</si>
  <si>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</si>
  <si>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</si>
  <si>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</si>
  <si>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</si>
  <si>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</si>
  <si>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</si>
  <si>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</si>
  <si>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</si>
  <si>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</si>
  <si>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</si>
  <si>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</si>
  <si>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</si>
  <si>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</si>
  <si>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</si>
  <si>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</si>
  <si>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</si>
  <si>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</si>
  <si>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</si>
  <si>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</si>
  <si>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</si>
  <si>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</si>
  <si>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</si>
  <si>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</si>
  <si>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</si>
  <si>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</si>
  <si>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</si>
  <si>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</si>
  <si>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</si>
  <si>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</si>
  <si>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</si>
  <si>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</si>
  <si>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</si>
  <si>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</si>
  <si>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</si>
  <si>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</si>
  <si>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</si>
  <si>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</si>
  <si>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</si>
  <si>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</si>
  <si>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</si>
  <si>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</si>
  <si>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</si>
  <si>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</si>
  <si>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</si>
  <si>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</si>
  <si>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</si>
  <si>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</si>
  <si>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</si>
  <si>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</si>
  <si>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</si>
  <si>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</si>
  <si>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</si>
  <si>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</si>
  <si>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</si>
  <si>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</si>
  <si>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</si>
  <si>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</si>
  <si>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</si>
  <si>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</si>
  <si>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</si>
  <si>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</si>
  <si>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</si>
  <si>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</si>
  <si>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</si>
  <si>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</si>
  <si>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</si>
  <si>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</si>
  <si>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</si>
  <si>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</si>
  <si>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</si>
  <si>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</si>
  <si>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</si>
  <si>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</si>
  <si>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</si>
  <si>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</si>
  <si>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</si>
  <si>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</si>
  <si>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</si>
  <si>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</si>
  <si>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</si>
  <si>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</si>
  <si>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</si>
  <si>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</si>
  <si>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</si>
  <si>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</si>
  <si>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</si>
  <si>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</si>
  <si>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</si>
  <si>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</si>
  <si>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</si>
  <si>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</si>
  <si>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</si>
  <si>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</si>
  <si>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</si>
  <si>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</si>
  <si>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</si>
  <si>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</si>
  <si>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</si>
  <si>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</si>
  <si>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</si>
  <si>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</si>
  <si>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</si>
  <si>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</si>
  <si>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</si>
  <si>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</si>
  <si>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</si>
  <si>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</si>
  <si>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</si>
  <si>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</si>
  <si>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</si>
  <si>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</si>
  <si>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</si>
  <si>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</si>
  <si>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</si>
  <si>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</si>
  <si>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</si>
  <si>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</si>
  <si>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</si>
  <si>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</si>
  <si>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</si>
  <si>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</si>
  <si>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</si>
  <si>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</si>
  <si>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</si>
  <si>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</si>
  <si>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</si>
  <si>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</si>
  <si>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</si>
  <si>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</si>
  <si>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</si>
  <si>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</si>
  <si>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</si>
  <si>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</si>
  <si>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</si>
  <si>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</si>
  <si>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</si>
  <si>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</si>
  <si>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</si>
  <si>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</si>
  <si>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</si>
  <si>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</si>
  <si>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</si>
  <si>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</si>
  <si>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</si>
  <si>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</si>
  <si>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</si>
  <si>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</si>
  <si>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</si>
  <si>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</si>
  <si>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</si>
  <si>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</si>
  <si>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</si>
  <si>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</si>
  <si>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</si>
  <si>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</si>
  <si>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</si>
  <si>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</si>
  <si>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</si>
  <si>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</si>
  <si>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</si>
  <si>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</si>
  <si>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</si>
  <si>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</si>
  <si>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</si>
  <si>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</si>
  <si>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</si>
  <si>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</si>
  <si>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</si>
  <si>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</si>
  <si>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</si>
  <si>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</si>
  <si>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</si>
  <si>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</si>
  <si>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</si>
  <si>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</si>
  <si>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</si>
  <si>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</si>
  <si>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</si>
  <si>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</si>
  <si>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</si>
  <si>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</si>
  <si>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</si>
  <si>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</si>
  <si>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</si>
  <si>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</si>
  <si>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</si>
  <si>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</si>
  <si>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</si>
  <si>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</si>
  <si>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</si>
  <si>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</si>
  <si>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</si>
  <si>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</si>
  <si>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</si>
  <si>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</si>
  <si>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</si>
  <si>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</si>
  <si>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</si>
  <si>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</si>
  <si>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</si>
  <si>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</si>
  <si>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</si>
  <si>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</si>
  <si>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</si>
  <si>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</si>
  <si>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</si>
  <si>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</si>
  <si>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</si>
  <si>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</si>
  <si>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</si>
  <si>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</si>
  <si>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</si>
  <si>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</si>
  <si>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</si>
  <si>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</si>
  <si>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</si>
  <si>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</si>
  <si>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</si>
  <si>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</si>
  <si>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</si>
  <si>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</si>
  <si>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</si>
  <si>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</si>
  <si>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</si>
  <si>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</si>
  <si>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</si>
  <si>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</si>
  <si>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</si>
  <si>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</si>
  <si>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</si>
  <si>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</si>
  <si>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</si>
  <si>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</si>
  <si>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</si>
  <si>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</si>
  <si>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</si>
  <si>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</si>
  <si>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</si>
  <si>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</si>
  <si>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</si>
  <si>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</si>
  <si>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</si>
  <si>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</si>
  <si>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</si>
  <si>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</si>
  <si>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</si>
  <si>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</si>
  <si>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</si>
  <si>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</si>
  <si>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</si>
  <si>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</si>
  <si>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</si>
  <si>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</si>
  <si>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</si>
  <si>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</si>
  <si>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</si>
  <si>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</si>
  <si>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</si>
  <si>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</si>
  <si>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</si>
  <si>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</si>
  <si>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</si>
  <si>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</si>
  <si>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</si>
  <si>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</si>
  <si>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</si>
  <si>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</si>
  <si>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</si>
  <si>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</si>
  <si>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</si>
  <si>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</si>
  <si>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</si>
  <si>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</si>
  <si>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</si>
  <si>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</si>
  <si>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</si>
  <si>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</si>
  <si>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</si>
  <si>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</si>
  <si>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</si>
  <si>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</si>
  <si>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</si>
  <si>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</si>
  <si>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</si>
  <si>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</si>
  <si>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</si>
  <si>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</si>
  <si>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</si>
  <si>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</si>
  <si>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</si>
  <si>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</si>
  <si>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</si>
  <si>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</si>
  <si>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</si>
  <si>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</si>
  <si>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</si>
  <si>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</si>
  <si>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</si>
  <si>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</si>
  <si>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</si>
  <si>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</si>
  <si>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</si>
  <si>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</si>
  <si>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</si>
  <si>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</si>
  <si>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</si>
  <si>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</si>
  <si>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</si>
  <si>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Total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</si>
  <si>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</si>
  <si>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</si>
  <si>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</si>
  <si>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</si>
  <si>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</si>
  <si>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</si>
  <si>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</si>
  <si>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</si>
  <si>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</si>
  <si>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</si>
  <si>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</si>
  <si>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</si>
  <si>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</si>
  <si>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</si>
  <si>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</si>
  <si>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</si>
  <si>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</si>
  <si>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</si>
  <si>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</si>
  <si>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</si>
  <si>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</si>
  <si>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</si>
  <si>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</si>
  <si>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</si>
  <si>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</si>
  <si>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 (%)</t>
  </si>
  <si>
    <t>California Energy Commission</t>
  </si>
  <si>
    <t>Annual Oil Supply Sources to California Refineries</t>
  </si>
  <si>
    <t>https://www.energy.ca.gov/data-reports/energy-almanac/californias-petroleum-market/oil-supply-sources-california-refineries</t>
  </si>
  <si>
    <t>Year</t>
  </si>
  <si>
    <t>California**</t>
  </si>
  <si>
    <t>%</t>
  </si>
  <si>
    <t>Alaska</t>
  </si>
  <si>
    <t>Foreign</t>
  </si>
  <si>
    <t>CEC data</t>
  </si>
  <si>
    <t>(In Thousands of Barrels)</t>
  </si>
  <si>
    <t>Total barrels</t>
  </si>
  <si>
    <t>Total btus</t>
  </si>
  <si>
    <t>amount combusted for energy (from bifubc)</t>
  </si>
  <si>
    <t>(Fourteenth Edition: 2000 to 2019 - Last updated on 7/28/2021)</t>
  </si>
  <si>
    <t>Sum of selected categories:</t>
  </si>
  <si>
    <t>Type of emission</t>
  </si>
  <si>
    <t>IPCC Code</t>
  </si>
  <si>
    <t>Sector Level 1</t>
  </si>
  <si>
    <t>Sector Level 2</t>
  </si>
  <si>
    <t>Sector Level 3</t>
  </si>
  <si>
    <t>Sector Level 4</t>
  </si>
  <si>
    <t>Activity Level 1</t>
  </si>
  <si>
    <t>Activity Level 2</t>
  </si>
  <si>
    <t>Activity Unit</t>
  </si>
  <si>
    <t>SectorActivity code</t>
  </si>
  <si>
    <t>EPS Industry</t>
  </si>
  <si>
    <t>EPS Fuel</t>
  </si>
  <si>
    <t>Included Emissions</t>
  </si>
  <si>
    <t>1A4c</t>
  </si>
  <si>
    <t>Agriculture &amp; Forestry</t>
  </si>
  <si>
    <t>Ag Energy Use</t>
  </si>
  <si>
    <t>Crop Production</t>
  </si>
  <si>
    <t>None</t>
  </si>
  <si>
    <t>Fuel combustion</t>
  </si>
  <si>
    <t>Natural gas</t>
  </si>
  <si>
    <t>BTU</t>
  </si>
  <si>
    <t>60-01-10-99-01-020</t>
  </si>
  <si>
    <t>Livestock</t>
  </si>
  <si>
    <t>60-01-27-99-01-020</t>
  </si>
  <si>
    <t>Not Specified</t>
  </si>
  <si>
    <t>Distillate</t>
  </si>
  <si>
    <t>60-01-99-99-01-033</t>
  </si>
  <si>
    <t>Petroleum Diesel</t>
  </si>
  <si>
    <t>Ethanol</t>
  </si>
  <si>
    <t>60-01-99-99-01-090</t>
  </si>
  <si>
    <t>Gasoline</t>
  </si>
  <si>
    <t>60-01-99-99-01-034</t>
  </si>
  <si>
    <t>Kerosene</t>
  </si>
  <si>
    <t>60-01-99-99-01-036</t>
  </si>
  <si>
    <t>60-01-99-99-01-020</t>
  </si>
  <si>
    <t>1A2c</t>
  </si>
  <si>
    <t>Industrial</t>
  </si>
  <si>
    <t>Manufacturing</t>
  </si>
  <si>
    <t>Chemicals &amp; Allied Products</t>
  </si>
  <si>
    <t>Fuel Use</t>
  </si>
  <si>
    <t>30-20-06-10-01-020</t>
  </si>
  <si>
    <t>1A2k</t>
  </si>
  <si>
    <t>Construction</t>
  </si>
  <si>
    <t>30-20-09-99-01-090</t>
  </si>
  <si>
    <t>30-20-09-99-01-034</t>
  </si>
  <si>
    <t>30-20-09-99-01-020</t>
  </si>
  <si>
    <t>1A2h</t>
  </si>
  <si>
    <t>Electric &amp; Electronic Equip.</t>
  </si>
  <si>
    <t>30-20-13-99-01-020</t>
  </si>
  <si>
    <t>1A2e</t>
  </si>
  <si>
    <t>Food Products</t>
  </si>
  <si>
    <t>Food Processing</t>
  </si>
  <si>
    <t>30-20-18-08-01-020</t>
  </si>
  <si>
    <t>30-20-18-99-01-020</t>
  </si>
  <si>
    <t>Sugar &amp; Confections</t>
  </si>
  <si>
    <t>30-20-18-30-01-020</t>
  </si>
  <si>
    <t>Metal Durables</t>
  </si>
  <si>
    <t>Computers &amp; Office Machines</t>
  </si>
  <si>
    <t>30-20-30-04-01-020</t>
  </si>
  <si>
    <t>Fabricated Metal Products</t>
  </si>
  <si>
    <t>30-20-30-06-01-020</t>
  </si>
  <si>
    <t>Industrial Machinery &amp; Equip.</t>
  </si>
  <si>
    <t>30-20-30-15-01-020</t>
  </si>
  <si>
    <t>1A2m</t>
  </si>
  <si>
    <t>Coal</t>
  </si>
  <si>
    <t>30-20-99-99-01-001</t>
  </si>
  <si>
    <t>30-20-99-99-01-033</t>
  </si>
  <si>
    <t>30-20-99-99-01-090</t>
  </si>
  <si>
    <t>30-20-99-99-01-034</t>
  </si>
  <si>
    <t>30-20-99-99-01-036</t>
  </si>
  <si>
    <t>LPG</t>
  </si>
  <si>
    <t>30-20-99-99-01-037</t>
  </si>
  <si>
    <t>lpg propane or butane</t>
  </si>
  <si>
    <t>30-20-99-99-01-020</t>
  </si>
  <si>
    <t>Petroleum coke</t>
  </si>
  <si>
    <t>30-20-99-99-01-042</t>
  </si>
  <si>
    <t>Residual fuel oil</t>
  </si>
  <si>
    <t>30-20-99-99-01-046</t>
  </si>
  <si>
    <t>Plastics &amp; Rubber</t>
  </si>
  <si>
    <t>30-20-44-99-01-020</t>
  </si>
  <si>
    <t>Plastics</t>
  </si>
  <si>
    <t>30-20-44-25-01-020</t>
  </si>
  <si>
    <t>1A2</t>
  </si>
  <si>
    <t>Primary Metals</t>
  </si>
  <si>
    <t>30-20-47-99-01-020</t>
  </si>
  <si>
    <t>1A2d</t>
  </si>
  <si>
    <t>Printing &amp; Publishing</t>
  </si>
  <si>
    <t>30-20-48-99-01-020</t>
  </si>
  <si>
    <t>Pulp &amp; Paper</t>
  </si>
  <si>
    <t>30-20-51-99-01-020</t>
  </si>
  <si>
    <t>1A2f</t>
  </si>
  <si>
    <t>Stone, Clay, Glass &amp; Cement</t>
  </si>
  <si>
    <t>Cement</t>
  </si>
  <si>
    <t>Biomass waste fuel</t>
  </si>
  <si>
    <t>30-20-58-03-01-078</t>
  </si>
  <si>
    <t>Biomass</t>
  </si>
  <si>
    <t>30-20-58-03-01-001</t>
  </si>
  <si>
    <t>30-20-58-03-01-033</t>
  </si>
  <si>
    <t>30-20-58-03-01-037</t>
  </si>
  <si>
    <t>MSW</t>
  </si>
  <si>
    <t>30-20-58-03-01-010</t>
  </si>
  <si>
    <t>30-20-58-03-01-020</t>
  </si>
  <si>
    <t>30-20-58-03-01-042</t>
  </si>
  <si>
    <t>30-20-58-03-01-046</t>
  </si>
  <si>
    <t>Tires</t>
  </si>
  <si>
    <t>30-20-58-03-01-011</t>
  </si>
  <si>
    <t>Flat Glass</t>
  </si>
  <si>
    <t>30-20-58-07-01-020</t>
  </si>
  <si>
    <t>Glass Containers</t>
  </si>
  <si>
    <t>30-20-58-13-01-020</t>
  </si>
  <si>
    <t>30-20-58-99-01-020</t>
  </si>
  <si>
    <t>1A2l</t>
  </si>
  <si>
    <t>Textiles</t>
  </si>
  <si>
    <t>Apparel</t>
  </si>
  <si>
    <t>30-20-63-01-01-020</t>
  </si>
  <si>
    <t>Leather</t>
  </si>
  <si>
    <t>30-20-63-17-01-020</t>
  </si>
  <si>
    <t>Textile Mills</t>
  </si>
  <si>
    <t>30-20-63-33-01-020</t>
  </si>
  <si>
    <t>Tobacco</t>
  </si>
  <si>
    <t>30-20-64-99-01-020</t>
  </si>
  <si>
    <t>1A2g</t>
  </si>
  <si>
    <t>Transportation Equip.</t>
  </si>
  <si>
    <t>30-20-67-99-01-020</t>
  </si>
  <si>
    <t>1A2j</t>
  </si>
  <si>
    <t>Wood &amp; Furniture</t>
  </si>
  <si>
    <t>Furniture &amp; Fixtures</t>
  </si>
  <si>
    <t>30-20-74-12-01-020</t>
  </si>
  <si>
    <t>Lumber &amp; Wood Products</t>
  </si>
  <si>
    <t>30-20-74-19-01-020</t>
  </si>
  <si>
    <t>1A2i</t>
  </si>
  <si>
    <t>Mining</t>
  </si>
  <si>
    <t>30-23-07-99-01-020</t>
  </si>
  <si>
    <t>Metals</t>
  </si>
  <si>
    <t>30-23-31-99-01-020</t>
  </si>
  <si>
    <t>Non Metals</t>
  </si>
  <si>
    <t>30-23-36-99-01-020</t>
  </si>
  <si>
    <t>1A1cii</t>
  </si>
  <si>
    <t>Oil &amp; Gas: Production &amp; Processing</t>
  </si>
  <si>
    <t>Associated gas</t>
  </si>
  <si>
    <t>30-27-99-99-01-022</t>
  </si>
  <si>
    <t>30-27-99-99-01-033</t>
  </si>
  <si>
    <t>30-27-99-99-01-020</t>
  </si>
  <si>
    <t>30-27-99-99-01-046</t>
  </si>
  <si>
    <t>1A1b</t>
  </si>
  <si>
    <t>Petroleum Refining and Hydrogen Production</t>
  </si>
  <si>
    <t>30-30-99-99-01-022</t>
  </si>
  <si>
    <t>Crude Oil</t>
  </si>
  <si>
    <t>Catalyst coke</t>
  </si>
  <si>
    <t>30-30-99-99-01-060</t>
  </si>
  <si>
    <t>Digester gas</t>
  </si>
  <si>
    <t>30-30-99-99-01-070</t>
  </si>
  <si>
    <t>30-30-99-99-01-033</t>
  </si>
  <si>
    <t>30-30-99-99-01-090</t>
  </si>
  <si>
    <t>30-30-99-99-01-034</t>
  </si>
  <si>
    <t>30-30-99-99-01-037</t>
  </si>
  <si>
    <t>30-30-99-99-01-020</t>
  </si>
  <si>
    <t>30-30-99-99-01-042</t>
  </si>
  <si>
    <t>Process gas</t>
  </si>
  <si>
    <t>30-30-99-99-01-023</t>
  </si>
  <si>
    <t>Refinery gas</t>
  </si>
  <si>
    <t>30-30-99-99-01-045</t>
  </si>
  <si>
    <t>30-30-99-99-01-046</t>
  </si>
  <si>
    <t>2H3</t>
  </si>
  <si>
    <t>Transformation</t>
  </si>
  <si>
    <t>Fuel consumption</t>
  </si>
  <si>
    <t>30-30-65-99-22-020</t>
  </si>
  <si>
    <t>Petroleum feedstocks</t>
  </si>
  <si>
    <t>30-30-65-99-22-043</t>
  </si>
  <si>
    <t>30-30-65-99-22-045</t>
  </si>
  <si>
    <t>Transmission and Distribution</t>
  </si>
  <si>
    <t>Natural Gas Pipelines</t>
  </si>
  <si>
    <t>30-41-34-99-01-020</t>
  </si>
  <si>
    <t>Non Natural Gas Pipelines</t>
  </si>
  <si>
    <t>30-41-37-99-01-020</t>
  </si>
  <si>
    <t>1A3eii</t>
  </si>
  <si>
    <t>Transportation</t>
  </si>
  <si>
    <t>Off Road</t>
  </si>
  <si>
    <t>Construction and Mining Equipment</t>
  </si>
  <si>
    <t>20-44-25-99-01-033</t>
  </si>
  <si>
    <t>Industrial Equipment</t>
  </si>
  <si>
    <t>20-44-41-99-01-033</t>
  </si>
  <si>
    <t>Oil Drilling Equipment</t>
  </si>
  <si>
    <t>20-44-79-99-01-033</t>
  </si>
  <si>
    <t>Sum of 2019</t>
  </si>
  <si>
    <t>Share for Energy</t>
  </si>
  <si>
    <t>Projected Crude Oil Consumption (BTUs)</t>
  </si>
  <si>
    <t>Energy Combustion BTUs</t>
  </si>
  <si>
    <t>Share</t>
  </si>
  <si>
    <t>1A1aii</t>
  </si>
  <si>
    <t>Electricity Generation (In State)</t>
  </si>
  <si>
    <t>CHP: Industrial</t>
  </si>
  <si>
    <t>10-07-99-99-01-022</t>
  </si>
  <si>
    <t>10-07-99-99-01-074</t>
  </si>
  <si>
    <t>biomass</t>
  </si>
  <si>
    <t>Biomethane</t>
  </si>
  <si>
    <t>10-07-99-99-01-082</t>
  </si>
  <si>
    <t>10-07-99-99-01-001</t>
  </si>
  <si>
    <t>coal</t>
  </si>
  <si>
    <t>Crude oil</t>
  </si>
  <si>
    <t>10-07-99-99-01-051</t>
  </si>
  <si>
    <t>10-07-99-99-01-070</t>
  </si>
  <si>
    <t>10-07-99-99-01-033</t>
  </si>
  <si>
    <t>10-07-99-99-01-036</t>
  </si>
  <si>
    <t>Landfill gas</t>
  </si>
  <si>
    <t>10-07-99-99-01-072</t>
  </si>
  <si>
    <t>10-07-99-99-01-010</t>
  </si>
  <si>
    <t>10-07-99-99-01-020</t>
  </si>
  <si>
    <t>10-07-99-99-01-042</t>
  </si>
  <si>
    <t>Propane</t>
  </si>
  <si>
    <t>10-07-99-99-01-044</t>
  </si>
  <si>
    <t>10-07-99-99-01-045</t>
  </si>
  <si>
    <t>10-07-99-99-01-046</t>
  </si>
  <si>
    <t>10-07-99-99-01-011</t>
  </si>
  <si>
    <t>Waste oil</t>
  </si>
  <si>
    <t>10-07-99-99-01-048</t>
  </si>
  <si>
    <t>Natural gas amounts</t>
  </si>
  <si>
    <t>share natural gas</t>
  </si>
  <si>
    <t>oil and gas extraction</t>
  </si>
  <si>
    <t>food beverage and tobacco</t>
  </si>
  <si>
    <t>wood products</t>
  </si>
  <si>
    <t>pulp and paper</t>
  </si>
  <si>
    <t>refining</t>
  </si>
  <si>
    <t>chemicals</t>
  </si>
  <si>
    <t>computer and electronics</t>
  </si>
  <si>
    <t>other manufacturing</t>
  </si>
  <si>
    <t>other mining</t>
  </si>
  <si>
    <t>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</si>
</sst>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#,##0.0"/>
    <numFmt numFmtId="165" formatCode="0.0%"/>
    <numFmt numFmtId="166" formatCode="#,##0.000"/>
    <numFmt numFmtId="167" formatCode="#,##0.00000"/>
    <numFmt numFmtId="168" formatCode="_(* #,##0_);_(* \(#,##0\);_(* &quot;-&quot;??_);_(@_)"/>
    <numFmt numFmtId="169" formatCode="0.00.E+00"/>
    <numFmt numFmtId="170" formatCode="0.0.E+00"/>
    <numFmt numFmtId="171" formatCode="0.000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4"/>
      <color rgb="FFFFFFFF"/>
      <name val="Source Sans Pro"/>
      <family val="2"/>
    </font>
    <font>
      <sz val="14"/>
      <color rgb="FF000000"/>
      <name val="Source Sans Pro"/>
      <family val="2"/>
    </font>
    <font>
      <sz val="14"/>
      <color rgb="FF000000"/>
      <name val="Source Sans Pro"/>
      <family val="2"/>
    </font>
    <font>
      <b/>
      <sz val="10"/>
      <color theme="1" tint="4.9989318521683403E-2"/>
      <name val="Arial"/>
      <family val="2"/>
    </font>
    <font>
      <i/>
      <sz val="10"/>
      <color indexed="8"/>
      <name val="Arial"/>
      <family val="2"/>
    </font>
    <font>
      <b/>
      <sz val="10"/>
      <color rgb="FFC00000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58CC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0"/>
      </patternFill>
    </fill>
    <fill>
      <patternFill patternType="solid">
        <fgColor indexed="41"/>
        <bgColor indexed="0"/>
      </patternFill>
    </fill>
    <fill>
      <patternFill patternType="solid">
        <fgColor indexed="4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indexed="47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E6"/>
        <bgColor indexed="64"/>
      </patternFill>
    </fill>
    <fill>
      <patternFill patternType="solid">
        <fgColor rgb="FFFFFF6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DEE2E6"/>
      </bottom>
      <diagonal/>
    </border>
    <border>
      <left/>
      <right/>
      <top/>
      <bottom style="medium">
        <color rgb="FF458CC5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9" fontId="8" fillId="0" borderId="0"/>
    <xf numFmtId="0" fontId="14" fillId="0" borderId="0"/>
    <xf numFmtId="9" fontId="14" fillId="0" borderId="0"/>
    <xf numFmtId="43" fontId="14" fillId="0" borderId="0"/>
    <xf numFmtId="43" fontId="8" fillId="0" borderId="0" applyFont="0" applyFill="0" applyBorder="0" applyAlignment="0" applyProtection="0"/>
    <xf numFmtId="0" fontId="13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14" fontId="0" fillId="0" borderId="0" xfId="0" applyNumberFormat="1"/>
    <xf numFmtId="167" fontId="0" fillId="0" borderId="0" xfId="0" applyNumberFormat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165" fontId="10" fillId="0" borderId="9" xfId="21" applyNumberFormat="1" applyAlignment="1">
      <alignment horizontal="right" wrapText="1"/>
    </xf>
    <xf numFmtId="165" fontId="0" fillId="0" borderId="8" xfId="22" applyNumberFormat="1" applyFont="1" applyAlignment="1">
      <alignment horizontal="right" wrapText="1"/>
    </xf>
    <xf numFmtId="165" fontId="0" fillId="3" borderId="8" xfId="22" applyNumberFormat="1" applyFont="1" applyFill="1" applyAlignment="1">
      <alignment horizontal="right" wrapText="1"/>
    </xf>
    <xf numFmtId="165" fontId="10" fillId="3" borderId="9" xfId="21" applyNumberFormat="1" applyFill="1" applyAlignment="1">
      <alignment horizontal="right" wrapText="1"/>
    </xf>
    <xf numFmtId="166" fontId="0" fillId="0" borderId="8" xfId="22" applyNumberFormat="1" applyFont="1" applyAlignment="1">
      <alignment horizontal="right" wrapText="1"/>
    </xf>
    <xf numFmtId="0" fontId="0" fillId="0" borderId="0" xfId="0"/>
    <xf numFmtId="0" fontId="23" fillId="25" borderId="13" xfId="0" applyFont="1" applyFill="1" applyBorder="1" applyAlignment="1">
      <alignment horizontal="left" wrapText="1"/>
    </xf>
    <xf numFmtId="0" fontId="23" fillId="25" borderId="13" xfId="0" applyFont="1" applyFill="1" applyBorder="1" applyAlignment="1">
      <alignment horizontal="center" wrapText="1"/>
    </xf>
    <xf numFmtId="0" fontId="24" fillId="24" borderId="14" xfId="0" applyFont="1" applyFill="1" applyBorder="1" applyAlignment="1">
      <alignment horizontal="left" vertical="top" wrapText="1"/>
    </xf>
    <xf numFmtId="3" fontId="25" fillId="24" borderId="14" xfId="0" applyNumberFormat="1" applyFont="1" applyFill="1" applyBorder="1" applyAlignment="1">
      <alignment horizontal="right" vertical="top" wrapText="1"/>
    </xf>
    <xf numFmtId="10" fontId="25" fillId="24" borderId="14" xfId="0" applyNumberFormat="1" applyFont="1" applyFill="1" applyBorder="1" applyAlignment="1">
      <alignment horizontal="right" vertical="top" wrapText="1"/>
    </xf>
    <xf numFmtId="3" fontId="25" fillId="26" borderId="14" xfId="0" applyNumberFormat="1" applyFont="1" applyFill="1" applyBorder="1" applyAlignment="1">
      <alignment horizontal="right" vertical="top" wrapText="1"/>
    </xf>
    <xf numFmtId="0" fontId="23" fillId="25" borderId="0" xfId="0" applyFont="1" applyFill="1" applyBorder="1" applyAlignment="1">
      <alignment horizontal="center" wrapText="1"/>
    </xf>
    <xf numFmtId="0" fontId="23" fillId="27" borderId="0" xfId="0" applyFont="1" applyFill="1" applyBorder="1" applyAlignment="1">
      <alignment horizontal="center" wrapText="1"/>
    </xf>
    <xf numFmtId="168" fontId="0" fillId="0" borderId="0" xfId="52" applyNumberFormat="1" applyFont="1"/>
    <xf numFmtId="11" fontId="0" fillId="0" borderId="0" xfId="52" applyNumberFormat="1" applyFont="1"/>
    <xf numFmtId="9" fontId="8" fillId="0" borderId="0" xfId="48"/>
    <xf numFmtId="0" fontId="0" fillId="28" borderId="0" xfId="0" applyFill="1"/>
    <xf numFmtId="9" fontId="0" fillId="2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169" fontId="28" fillId="0" borderId="0" xfId="0" applyNumberFormat="1" applyFont="1"/>
    <xf numFmtId="170" fontId="28" fillId="0" borderId="0" xfId="0" applyNumberFormat="1" applyFont="1"/>
    <xf numFmtId="0" fontId="13" fillId="29" borderId="15" xfId="0" applyFont="1" applyFill="1" applyBorder="1" applyAlignment="1">
      <alignment horizontal="center" vertical="top" wrapText="1"/>
    </xf>
    <xf numFmtId="0" fontId="13" fillId="30" borderId="15" xfId="0" applyFont="1" applyFill="1" applyBorder="1" applyAlignment="1">
      <alignment horizontal="center" vertical="top" wrapText="1"/>
    </xf>
    <xf numFmtId="0" fontId="13" fillId="31" borderId="15" xfId="0" applyFont="1" applyFill="1" applyBorder="1" applyAlignment="1">
      <alignment horizontal="center" vertical="center" wrapText="1"/>
    </xf>
    <xf numFmtId="0" fontId="13" fillId="32" borderId="15" xfId="0" applyFont="1" applyFill="1" applyBorder="1" applyAlignment="1">
      <alignment horizontal="center" vertical="top" wrapText="1"/>
    </xf>
    <xf numFmtId="0" fontId="13" fillId="33" borderId="15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29" fillId="0" borderId="0" xfId="0" applyFont="1"/>
    <xf numFmtId="0" fontId="30" fillId="35" borderId="16" xfId="53" applyFont="1" applyFill="1" applyBorder="1"/>
    <xf numFmtId="0" fontId="30" fillId="35" borderId="16" xfId="53" applyFont="1" applyFill="1" applyBorder="1" applyAlignment="1">
      <alignment horizontal="center" vertical="center"/>
    </xf>
    <xf numFmtId="11" fontId="30" fillId="35" borderId="16" xfId="53" applyNumberFormat="1" applyFont="1" applyFill="1" applyBorder="1" applyAlignment="1">
      <alignment horizontal="right"/>
    </xf>
    <xf numFmtId="0" fontId="30" fillId="0" borderId="16" xfId="53" applyFont="1" applyBorder="1"/>
    <xf numFmtId="0" fontId="30" fillId="0" borderId="16" xfId="53" applyFont="1" applyBorder="1" applyAlignment="1">
      <alignment horizontal="center" vertical="center"/>
    </xf>
    <xf numFmtId="11" fontId="30" fillId="0" borderId="16" xfId="53" applyNumberFormat="1" applyFont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/>
    <xf numFmtId="11" fontId="0" fillId="0" borderId="0" xfId="0" applyNumberFormat="1"/>
    <xf numFmtId="171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1" fontId="29" fillId="0" borderId="0" xfId="0" applyNumberFormat="1" applyFont="1"/>
    <xf numFmtId="0" fontId="33" fillId="0" borderId="0" xfId="0" applyFont="1"/>
    <xf numFmtId="9" fontId="29" fillId="0" borderId="0" xfId="0" applyNumberFormat="1" applyFont="1"/>
    <xf numFmtId="2" fontId="8" fillId="0" borderId="0" xfId="48" applyNumberFormat="1"/>
    <xf numFmtId="0" fontId="33" fillId="36" borderId="0" xfId="0" applyFont="1" applyFill="1"/>
    <xf numFmtId="9" fontId="0" fillId="0" borderId="0" xfId="0" applyNumberFormat="1"/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52" builtinId="3"/>
    <cellStyle name="Comma 2" xfId="47" xr:uid="{00000000-0005-0000-0000-00002F000000}"/>
    <cellStyle name="Comma 3" xfId="51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49" xr:uid="{00000000-0005-0000-0000-000032000000}"/>
    <cellStyle name="Normal_Included emissions" xfId="53" xr:uid="{E85CF00F-8B14-43EF-B9A1-B93EBEE9429C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8" builtinId="5"/>
    <cellStyle name="Percent 2" xfId="50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694.431903472221" createdVersion="7" refreshedVersion="7" minRefreshableVersion="3" recordCount="95" xr:uid="{78A6F532-DC4E-4897-B751-C04DFCEEE13F}">
  <cacheSource type="worksheet">
    <worksheetSource ref="A41:M136" sheet="CA refineries"/>
  </cacheSource>
  <cacheFields count="13">
    <cacheField name="Type of emission" numFmtId="0">
      <sharedItems/>
    </cacheField>
    <cacheField name="IPCC Code" numFmtId="0">
      <sharedItems/>
    </cacheField>
    <cacheField name="Sector Level 1" numFmtId="0">
      <sharedItems/>
    </cacheField>
    <cacheField name="Sector Level 2" numFmtId="0">
      <sharedItems/>
    </cacheField>
    <cacheField name="Sector Level 3" numFmtId="0">
      <sharedItems/>
    </cacheField>
    <cacheField name="Sector Level 4" numFmtId="0">
      <sharedItems/>
    </cacheField>
    <cacheField name="Activity Level 1" numFmtId="0">
      <sharedItems count="2">
        <s v="Fuel combustion"/>
        <s v="Fuel consumption"/>
      </sharedItems>
    </cacheField>
    <cacheField name="Activity Level 2" numFmtId="0">
      <sharedItems/>
    </cacheField>
    <cacheField name="Activity Unit" numFmtId="0">
      <sharedItems/>
    </cacheField>
    <cacheField name="2019" numFmtId="11">
      <sharedItems containsString="0" containsBlank="1" containsNumber="1" minValue="33400000.000000007" maxValue="311545618256415.38"/>
    </cacheField>
    <cacheField name="SectorActivity code" numFmtId="11">
      <sharedItems/>
    </cacheField>
    <cacheField name="EPS Industry" numFmtId="0">
      <sharedItems count="21">
        <s v="agriculture and forestry 01T03"/>
        <s v="chemicals 20"/>
        <s v="construction 41T43"/>
        <s v="appliances and electrical equipment 27"/>
        <s v="food beverage and tobacco 10T12"/>
        <s v="computers and electronics 26"/>
        <s v="metal products except machinery and vehicles 25"/>
        <s v="other machinery 28"/>
        <s v="other manufacturing 31T33"/>
        <s v="rubber and plastic products 22"/>
        <s v="iron and steel 241"/>
        <s v="pulp paper and printing 17T18"/>
        <s v="cement and other nonmetallic minerals 239"/>
        <s v="glass and glass products 231"/>
        <s v="textiles apparel and leather 13T15"/>
        <s v="road vehicles 29"/>
        <s v="coal mining 05"/>
        <s v="other mining and quarrying 07T08"/>
        <s v="oil and gas extraction 06"/>
        <s v="refined petroleum and coke 19"/>
        <s v="energy pipelines and gas processing 352T353"/>
      </sharedItems>
    </cacheField>
    <cacheField name="EPS Fuel" numFmtId="0">
      <sharedItems count="7">
        <s v="Natural gas"/>
        <s v="Petroleum Diesel"/>
        <s v="Coal"/>
        <s v="lpg propane or butane"/>
        <s v="Residual fuel oil"/>
        <s v="Biomass"/>
        <s v="Crude O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s v="Included Emissions"/>
    <s v="1A4c"/>
    <s v="Agriculture &amp; Forestry"/>
    <s v="Ag Energy Use"/>
    <s v="Crop Production"/>
    <s v="None"/>
    <x v="0"/>
    <s v="Natural gas"/>
    <s v="BTU"/>
    <n v="10981077800000"/>
    <s v="60-01-10-99-01-020"/>
    <x v="0"/>
    <x v="0"/>
  </r>
  <r>
    <s v="Included Emissions"/>
    <s v="1A4c"/>
    <s v="Agriculture &amp; Forestry"/>
    <s v="Ag Energy Use"/>
    <s v="Livestock"/>
    <s v="None"/>
    <x v="0"/>
    <s v="Natural gas"/>
    <s v="BTU"/>
    <n v="1578395000000"/>
    <s v="60-01-27-99-01-020"/>
    <x v="0"/>
    <x v="0"/>
  </r>
  <r>
    <s v="Included Emissions"/>
    <s v="1A4c"/>
    <s v="Agriculture &amp; Forestry"/>
    <s v="Ag Energy Use"/>
    <s v="Not Specified"/>
    <s v="None"/>
    <x v="0"/>
    <s v="Distillate"/>
    <s v="BTU"/>
    <n v="24956334000000"/>
    <s v="60-01-99-99-01-033"/>
    <x v="0"/>
    <x v="1"/>
  </r>
  <r>
    <s v="Included Emissions"/>
    <s v="1A4c"/>
    <s v="Agriculture &amp; Forestry"/>
    <s v="Ag Energy Use"/>
    <s v="Not Specified"/>
    <s v="None"/>
    <x v="0"/>
    <s v="Ethanol"/>
    <s v="BTU"/>
    <n v="7204290767.3727493"/>
    <s v="60-01-99-99-01-090"/>
    <x v="0"/>
    <x v="1"/>
  </r>
  <r>
    <s v="Included Emissions"/>
    <s v="1A4c"/>
    <s v="Agriculture &amp; Forestry"/>
    <s v="Ag Energy Use"/>
    <s v="Not Specified"/>
    <s v="None"/>
    <x v="0"/>
    <s v="Gasoline"/>
    <s v="BTU"/>
    <n v="96504614429.63295"/>
    <s v="60-01-99-99-01-034"/>
    <x v="0"/>
    <x v="1"/>
  </r>
  <r>
    <s v="Included Emissions"/>
    <s v="1A4c"/>
    <s v="Agriculture &amp; Forestry"/>
    <s v="Ag Energy Use"/>
    <s v="Not Specified"/>
    <s v="None"/>
    <x v="0"/>
    <s v="Kerosene"/>
    <s v="BTU"/>
    <n v="2295000000"/>
    <s v="60-01-99-99-01-036"/>
    <x v="0"/>
    <x v="1"/>
  </r>
  <r>
    <s v="Included Emissions"/>
    <s v="1A4c"/>
    <s v="Agriculture &amp; Forestry"/>
    <s v="Ag Energy Use"/>
    <s v="Not Specified"/>
    <s v="None"/>
    <x v="0"/>
    <s v="Natural gas"/>
    <s v="BTU"/>
    <n v="214006228480.71875"/>
    <s v="60-01-99-99-01-020"/>
    <x v="0"/>
    <x v="0"/>
  </r>
  <r>
    <s v="Included Emissions"/>
    <s v="1A2c"/>
    <s v="Industrial"/>
    <s v="Manufacturing"/>
    <s v="Chemicals &amp; Allied Products"/>
    <s v="Fuel Use"/>
    <x v="0"/>
    <s v="Natural gas"/>
    <s v="BTU"/>
    <n v="142124347569581.97"/>
    <s v="30-20-06-10-01-020"/>
    <x v="1"/>
    <x v="0"/>
  </r>
  <r>
    <s v="Included Emissions"/>
    <s v="1A2k"/>
    <s v="Industrial"/>
    <s v="Manufacturing"/>
    <s v="Construction"/>
    <s v="None"/>
    <x v="0"/>
    <s v="Ethanol"/>
    <s v="BTU"/>
    <n v="20517347628.05505"/>
    <s v="30-20-09-99-01-090"/>
    <x v="2"/>
    <x v="1"/>
  </r>
  <r>
    <s v="Included Emissions"/>
    <s v="1A2k"/>
    <s v="Industrial"/>
    <s v="Manufacturing"/>
    <s v="Construction"/>
    <s v="None"/>
    <x v="0"/>
    <s v="Gasoline"/>
    <s v="BTU"/>
    <n v="274838812854.61591"/>
    <s v="30-20-09-99-01-034"/>
    <x v="2"/>
    <x v="1"/>
  </r>
  <r>
    <s v="Included Emissions"/>
    <s v="1A2k"/>
    <s v="Industrial"/>
    <s v="Manufacturing"/>
    <s v="Construction"/>
    <s v="None"/>
    <x v="0"/>
    <s v="Natural gas"/>
    <s v="BTU"/>
    <n v="1995404299999.9993"/>
    <s v="30-20-09-99-01-020"/>
    <x v="2"/>
    <x v="0"/>
  </r>
  <r>
    <s v="Included Emissions"/>
    <s v="1A2h"/>
    <s v="Industrial"/>
    <s v="Manufacturing"/>
    <s v="Electric &amp; Electronic Equip."/>
    <s v="None"/>
    <x v="0"/>
    <s v="Natural gas"/>
    <s v="BTU"/>
    <n v="448159700000"/>
    <s v="30-20-13-99-01-020"/>
    <x v="3"/>
    <x v="0"/>
  </r>
  <r>
    <s v="Included Emissions"/>
    <s v="1A2e"/>
    <s v="Industrial"/>
    <s v="Manufacturing"/>
    <s v="Food Products"/>
    <s v="Food Processing"/>
    <x v="0"/>
    <s v="Natural gas"/>
    <s v="BTU"/>
    <n v="55592374500000.008"/>
    <s v="30-20-18-08-01-020"/>
    <x v="4"/>
    <x v="0"/>
  </r>
  <r>
    <s v="Included Emissions"/>
    <s v="1A2e"/>
    <s v="Industrial"/>
    <s v="Manufacturing"/>
    <s v="Food Products"/>
    <s v="None"/>
    <x v="0"/>
    <s v="Natural gas"/>
    <s v="BTU"/>
    <n v="4271049200000"/>
    <s v="30-20-18-99-01-020"/>
    <x v="4"/>
    <x v="0"/>
  </r>
  <r>
    <s v="Included Emissions"/>
    <s v="1A2e"/>
    <s v="Industrial"/>
    <s v="Manufacturing"/>
    <s v="Food Products"/>
    <s v="Sugar &amp; Confections"/>
    <x v="0"/>
    <s v="Natural gas"/>
    <s v="BTU"/>
    <n v="1972846699999.9998"/>
    <s v="30-20-18-30-01-020"/>
    <x v="4"/>
    <x v="0"/>
  </r>
  <r>
    <s v="Included Emissions"/>
    <s v="1A2h"/>
    <s v="Industrial"/>
    <s v="Manufacturing"/>
    <s v="Metal Durables"/>
    <s v="Computers &amp; Office Machines"/>
    <x v="0"/>
    <s v="Natural gas"/>
    <s v="BTU"/>
    <n v="3200644800000.0005"/>
    <s v="30-20-30-04-01-020"/>
    <x v="5"/>
    <x v="0"/>
  </r>
  <r>
    <s v="Included Emissions"/>
    <s v="1A2h"/>
    <s v="Industrial"/>
    <s v="Manufacturing"/>
    <s v="Metal Durables"/>
    <s v="Fabricated Metal Products"/>
    <x v="0"/>
    <s v="Natural gas"/>
    <s v="BTU"/>
    <n v="8686384099999.999"/>
    <s v="30-20-30-06-01-020"/>
    <x v="6"/>
    <x v="0"/>
  </r>
  <r>
    <s v="Included Emissions"/>
    <s v="1A2h"/>
    <s v="Industrial"/>
    <s v="Manufacturing"/>
    <s v="Metal Durables"/>
    <s v="Industrial Machinery &amp; Equip."/>
    <x v="0"/>
    <s v="Natural gas"/>
    <s v="BTU"/>
    <n v="1743129992901.8904"/>
    <s v="30-20-30-15-01-020"/>
    <x v="7"/>
    <x v="0"/>
  </r>
  <r>
    <s v="Included Emissions"/>
    <s v="1A2m"/>
    <s v="Industrial"/>
    <s v="Manufacturing"/>
    <s v="Not Specified"/>
    <s v="None"/>
    <x v="0"/>
    <s v="Coal"/>
    <s v="BTU"/>
    <n v="83714039500.000015"/>
    <s v="30-20-99-99-01-001"/>
    <x v="8"/>
    <x v="2"/>
  </r>
  <r>
    <s v="Included Emissions"/>
    <s v="1A2m"/>
    <s v="Industrial"/>
    <s v="Manufacturing"/>
    <s v="Not Specified"/>
    <s v="None"/>
    <x v="0"/>
    <s v="Distillate"/>
    <s v="BTU"/>
    <n v="7022820000000"/>
    <s v="30-20-99-99-01-033"/>
    <x v="8"/>
    <x v="1"/>
  </r>
  <r>
    <s v="Included Emissions"/>
    <s v="1A2m"/>
    <s v="Industrial"/>
    <s v="Manufacturing"/>
    <s v="Not Specified"/>
    <s v="None"/>
    <x v="0"/>
    <s v="Ethanol"/>
    <s v="BTU"/>
    <n v="105075448856.17993"/>
    <s v="30-20-99-99-01-090"/>
    <x v="8"/>
    <x v="1"/>
  </r>
  <r>
    <s v="Included Emissions"/>
    <s v="1A2m"/>
    <s v="Industrial"/>
    <s v="Manufacturing"/>
    <s v="Not Specified"/>
    <s v="None"/>
    <x v="0"/>
    <s v="Gasoline"/>
    <s v="BTU"/>
    <n v="1407531428882.6516"/>
    <s v="30-20-99-99-01-034"/>
    <x v="8"/>
    <x v="1"/>
  </r>
  <r>
    <s v="Included Emissions"/>
    <s v="1A2m"/>
    <s v="Industrial"/>
    <s v="Manufacturing"/>
    <s v="Not Specified"/>
    <s v="None"/>
    <x v="0"/>
    <s v="Kerosene"/>
    <s v="BTU"/>
    <n v="1215000000"/>
    <s v="30-20-99-99-01-036"/>
    <x v="8"/>
    <x v="1"/>
  </r>
  <r>
    <s v="Included Emissions"/>
    <s v="1A2m"/>
    <s v="Industrial"/>
    <s v="Manufacturing"/>
    <s v="Not Specified"/>
    <s v="None"/>
    <x v="0"/>
    <s v="LPG"/>
    <s v="BTU"/>
    <n v="21779000000000"/>
    <s v="30-20-99-99-01-037"/>
    <x v="8"/>
    <x v="3"/>
  </r>
  <r>
    <s v="Included Emissions"/>
    <s v="1A2m"/>
    <s v="Industrial"/>
    <s v="Manufacturing"/>
    <s v="Not Specified"/>
    <s v="None"/>
    <x v="0"/>
    <s v="Natural gas"/>
    <s v="BTU"/>
    <n v="31705114700000.004"/>
    <s v="30-20-99-99-01-020"/>
    <x v="8"/>
    <x v="0"/>
  </r>
  <r>
    <s v="Included Emissions"/>
    <s v="1A2m"/>
    <s v="Industrial"/>
    <s v="Manufacturing"/>
    <s v="Not Specified"/>
    <s v="None"/>
    <x v="0"/>
    <s v="Petroleum coke"/>
    <s v="BTU"/>
    <n v="314205088000.00012"/>
    <s v="30-20-99-99-01-042"/>
    <x v="8"/>
    <x v="2"/>
  </r>
  <r>
    <s v="Included Emissions"/>
    <s v="1A2m"/>
    <s v="Industrial"/>
    <s v="Manufacturing"/>
    <s v="Not Specified"/>
    <s v="None"/>
    <x v="0"/>
    <s v="Residual fuel oil"/>
    <s v="BTU"/>
    <n v="68250000000"/>
    <s v="30-20-99-99-01-046"/>
    <x v="8"/>
    <x v="4"/>
  </r>
  <r>
    <s v="Included Emissions"/>
    <s v="1A2m"/>
    <s v="Industrial"/>
    <s v="Manufacturing"/>
    <s v="Plastics &amp; Rubber"/>
    <s v="None"/>
    <x v="0"/>
    <s v="Natural gas"/>
    <s v="BTU"/>
    <n v="208855399999.99988"/>
    <s v="30-20-44-99-01-020"/>
    <x v="9"/>
    <x v="0"/>
  </r>
  <r>
    <s v="Included Emissions"/>
    <s v="1A2m"/>
    <s v="Industrial"/>
    <s v="Manufacturing"/>
    <s v="Plastics &amp; Rubber"/>
    <s v="Plastics"/>
    <x v="0"/>
    <s v="Natural gas"/>
    <s v="BTU"/>
    <n v="1626829000000.0002"/>
    <s v="30-20-44-25-01-020"/>
    <x v="9"/>
    <x v="0"/>
  </r>
  <r>
    <s v="Included Emissions"/>
    <s v="1A2"/>
    <s v="Industrial"/>
    <s v="Manufacturing"/>
    <s v="Primary Metals"/>
    <s v="None"/>
    <x v="0"/>
    <s v="Natural gas"/>
    <s v="BTU"/>
    <n v="8351389100000"/>
    <s v="30-20-47-99-01-020"/>
    <x v="10"/>
    <x v="0"/>
  </r>
  <r>
    <s v="Included Emissions"/>
    <s v="1A2d"/>
    <s v="Industrial"/>
    <s v="Manufacturing"/>
    <s v="Printing &amp; Publishing"/>
    <s v="None"/>
    <x v="0"/>
    <s v="Natural gas"/>
    <s v="BTU"/>
    <n v="843984400000.00012"/>
    <s v="30-20-48-99-01-020"/>
    <x v="11"/>
    <x v="0"/>
  </r>
  <r>
    <s v="Included Emissions"/>
    <s v="1A2d"/>
    <s v="Industrial"/>
    <s v="Manufacturing"/>
    <s v="Pulp &amp; Paper"/>
    <s v="None"/>
    <x v="0"/>
    <s v="Natural gas"/>
    <s v="BTU"/>
    <n v="6311159999999.9971"/>
    <s v="30-20-51-99-01-020"/>
    <x v="11"/>
    <x v="0"/>
  </r>
  <r>
    <s v="Included Emissions"/>
    <s v="1A2f"/>
    <s v="Industrial"/>
    <s v="Manufacturing"/>
    <s v="Stone, Clay, Glass &amp; Cement"/>
    <s v="Cement"/>
    <x v="0"/>
    <s v="Biomass waste fuel"/>
    <s v="BTU"/>
    <n v="1251192527080"/>
    <s v="30-20-58-03-01-078"/>
    <x v="12"/>
    <x v="5"/>
  </r>
  <r>
    <s v="Included Emissions"/>
    <s v="1A2f"/>
    <s v="Industrial"/>
    <s v="Manufacturing"/>
    <s v="Stone, Clay, Glass &amp; Cement"/>
    <s v="Cement"/>
    <x v="0"/>
    <s v="Coal"/>
    <s v="BTU"/>
    <n v="20135613169289.898"/>
    <s v="30-20-58-03-01-001"/>
    <x v="12"/>
    <x v="2"/>
  </r>
  <r>
    <s v="Included Emissions"/>
    <s v="1A2f"/>
    <s v="Industrial"/>
    <s v="Manufacturing"/>
    <s v="Stone, Clay, Glass &amp; Cement"/>
    <s v="Cement"/>
    <x v="0"/>
    <s v="Distillate"/>
    <s v="BTU"/>
    <m/>
    <s v="30-20-58-03-01-033"/>
    <x v="12"/>
    <x v="1"/>
  </r>
  <r>
    <s v="Included Emissions"/>
    <s v="1A2f"/>
    <s v="Industrial"/>
    <s v="Manufacturing"/>
    <s v="Stone, Clay, Glass &amp; Cement"/>
    <s v="Cement"/>
    <x v="0"/>
    <s v="LPG"/>
    <s v="BTU"/>
    <n v="562988102.68472004"/>
    <s v="30-20-58-03-01-037"/>
    <x v="12"/>
    <x v="3"/>
  </r>
  <r>
    <s v="Included Emissions"/>
    <s v="1A2f"/>
    <s v="Industrial"/>
    <s v="Manufacturing"/>
    <s v="Stone, Clay, Glass &amp; Cement"/>
    <s v="Cement"/>
    <x v="0"/>
    <s v="MSW"/>
    <s v="BTU"/>
    <n v="253633763936.79443"/>
    <s v="30-20-58-03-01-010"/>
    <x v="12"/>
    <x v="5"/>
  </r>
  <r>
    <s v="Included Emissions"/>
    <s v="1A2f"/>
    <s v="Industrial"/>
    <s v="Manufacturing"/>
    <s v="Stone, Clay, Glass &amp; Cement"/>
    <s v="Cement"/>
    <x v="0"/>
    <s v="Natural gas"/>
    <s v="BTU"/>
    <n v="5218541953652.0664"/>
    <s v="30-20-58-03-01-020"/>
    <x v="12"/>
    <x v="0"/>
  </r>
  <r>
    <s v="Included Emissions"/>
    <s v="1A2f"/>
    <s v="Industrial"/>
    <s v="Manufacturing"/>
    <s v="Stone, Clay, Glass &amp; Cement"/>
    <s v="Cement"/>
    <x v="0"/>
    <s v="Petroleum coke"/>
    <s v="BTU"/>
    <n v="4853114683917.2988"/>
    <s v="30-20-58-03-01-042"/>
    <x v="12"/>
    <x v="2"/>
  </r>
  <r>
    <s v="Included Emissions"/>
    <s v="1A2f"/>
    <s v="Industrial"/>
    <s v="Manufacturing"/>
    <s v="Stone, Clay, Glass &amp; Cement"/>
    <s v="Cement"/>
    <x v="0"/>
    <s v="Residual fuel oil"/>
    <s v="BTU"/>
    <m/>
    <s v="30-20-58-03-01-046"/>
    <x v="12"/>
    <x v="4"/>
  </r>
  <r>
    <s v="Included Emissions"/>
    <s v="1A2f"/>
    <s v="Industrial"/>
    <s v="Manufacturing"/>
    <s v="Stone, Clay, Glass &amp; Cement"/>
    <s v="Cement"/>
    <x v="0"/>
    <s v="Tires"/>
    <s v="BTU"/>
    <n v="2040374235858.9934"/>
    <s v="30-20-58-03-01-011"/>
    <x v="12"/>
    <x v="1"/>
  </r>
  <r>
    <s v="Included Emissions"/>
    <s v="1A2f"/>
    <s v="Industrial"/>
    <s v="Manufacturing"/>
    <s v="Stone, Clay, Glass &amp; Cement"/>
    <s v="Flat Glass"/>
    <x v="0"/>
    <s v="Natural gas"/>
    <s v="BTU"/>
    <n v="9009100000"/>
    <s v="30-20-58-07-01-020"/>
    <x v="13"/>
    <x v="0"/>
  </r>
  <r>
    <s v="Included Emissions"/>
    <s v="1A2f"/>
    <s v="Industrial"/>
    <s v="Manufacturing"/>
    <s v="Stone, Clay, Glass &amp; Cement"/>
    <s v="Glass Containers"/>
    <x v="0"/>
    <s v="Natural gas"/>
    <s v="BTU"/>
    <n v="6881541600000"/>
    <s v="30-20-58-13-01-020"/>
    <x v="13"/>
    <x v="0"/>
  </r>
  <r>
    <s v="Included Emissions"/>
    <s v="1A2f"/>
    <s v="Industrial"/>
    <s v="Manufacturing"/>
    <s v="Stone, Clay, Glass &amp; Cement"/>
    <s v="None"/>
    <x v="0"/>
    <s v="Natural gas"/>
    <s v="BTU"/>
    <n v="8449362681767.002"/>
    <s v="30-20-58-99-01-020"/>
    <x v="13"/>
    <x v="0"/>
  </r>
  <r>
    <s v="Included Emissions"/>
    <s v="1A2l"/>
    <s v="Industrial"/>
    <s v="Manufacturing"/>
    <s v="Textiles"/>
    <s v="Apparel"/>
    <x v="0"/>
    <s v="Natural gas"/>
    <s v="BTU"/>
    <n v="101262700000"/>
    <s v="30-20-63-01-01-020"/>
    <x v="14"/>
    <x v="0"/>
  </r>
  <r>
    <s v="Included Emissions"/>
    <s v="1A2l"/>
    <s v="Industrial"/>
    <s v="Manufacturing"/>
    <s v="Textiles"/>
    <s v="Leather"/>
    <x v="0"/>
    <s v="Natural gas"/>
    <s v="BTU"/>
    <n v="16032800000.000002"/>
    <s v="30-20-63-17-01-020"/>
    <x v="14"/>
    <x v="0"/>
  </r>
  <r>
    <s v="Included Emissions"/>
    <s v="1A2l"/>
    <s v="Industrial"/>
    <s v="Manufacturing"/>
    <s v="Textiles"/>
    <s v="Textile Mills"/>
    <x v="0"/>
    <s v="Natural gas"/>
    <s v="BTU"/>
    <n v="3381247000000"/>
    <s v="30-20-63-33-01-020"/>
    <x v="14"/>
    <x v="0"/>
  </r>
  <r>
    <s v="Included Emissions"/>
    <s v="1A2e"/>
    <s v="Industrial"/>
    <s v="Manufacturing"/>
    <s v="Tobacco"/>
    <s v="None"/>
    <x v="0"/>
    <s v="Natural gas"/>
    <s v="BTU"/>
    <n v="703400000"/>
    <s v="30-20-64-99-01-020"/>
    <x v="4"/>
    <x v="0"/>
  </r>
  <r>
    <s v="Included Emissions"/>
    <s v="1A2g"/>
    <s v="Industrial"/>
    <s v="Manufacturing"/>
    <s v="Transportation Equip."/>
    <s v="None"/>
    <x v="0"/>
    <s v="Natural gas"/>
    <s v="BTU"/>
    <n v="3975708600000"/>
    <s v="30-20-67-99-01-020"/>
    <x v="15"/>
    <x v="0"/>
  </r>
  <r>
    <s v="Included Emissions"/>
    <s v="1A2j"/>
    <s v="Industrial"/>
    <s v="Manufacturing"/>
    <s v="Wood &amp; Furniture"/>
    <s v="Furniture &amp; Fixtures"/>
    <x v="0"/>
    <s v="Natural gas"/>
    <s v="BTU"/>
    <n v="256708100000"/>
    <s v="30-20-74-12-01-020"/>
    <x v="8"/>
    <x v="0"/>
  </r>
  <r>
    <s v="Included Emissions"/>
    <s v="1A2j"/>
    <s v="Industrial"/>
    <s v="Manufacturing"/>
    <s v="Wood &amp; Furniture"/>
    <s v="Lumber &amp; Wood Products"/>
    <x v="0"/>
    <s v="Natural gas"/>
    <s v="BTU"/>
    <n v="471589289618.66693"/>
    <s v="30-20-74-19-01-020"/>
    <x v="8"/>
    <x v="0"/>
  </r>
  <r>
    <s v="Included Emissions"/>
    <s v="1A2i"/>
    <s v="Industrial"/>
    <s v="Mining"/>
    <s v="Coal"/>
    <s v="None"/>
    <x v="0"/>
    <s v="Natural gas"/>
    <s v="BTU"/>
    <n v="33400000.000000007"/>
    <s v="30-23-07-99-01-020"/>
    <x v="16"/>
    <x v="0"/>
  </r>
  <r>
    <s v="Included Emissions"/>
    <s v="1A2i"/>
    <s v="Industrial"/>
    <s v="Mining"/>
    <s v="Metals"/>
    <s v="None"/>
    <x v="0"/>
    <s v="Natural gas"/>
    <s v="BTU"/>
    <n v="445395898191.09302"/>
    <s v="30-23-31-99-01-020"/>
    <x v="17"/>
    <x v="0"/>
  </r>
  <r>
    <s v="Included Emissions"/>
    <s v="1A2i"/>
    <s v="Industrial"/>
    <s v="Mining"/>
    <s v="Non Metals"/>
    <s v="None"/>
    <x v="0"/>
    <s v="Natural gas"/>
    <s v="BTU"/>
    <n v="2477876200000"/>
    <s v="30-23-36-99-01-020"/>
    <x v="17"/>
    <x v="0"/>
  </r>
  <r>
    <s v="Included Emissions"/>
    <s v="1A1cii"/>
    <s v="Industrial"/>
    <s v="Oil &amp; Gas: Production &amp; Processing"/>
    <s v="Not Specified"/>
    <s v="None"/>
    <x v="0"/>
    <s v="Associated gas"/>
    <s v="BTU"/>
    <n v="29566233383999.996"/>
    <s v="30-27-99-99-01-022"/>
    <x v="18"/>
    <x v="0"/>
  </r>
  <r>
    <s v="Included Emissions"/>
    <s v="1A1cii"/>
    <s v="Industrial"/>
    <s v="Oil &amp; Gas: Production &amp; Processing"/>
    <s v="Not Specified"/>
    <s v="None"/>
    <x v="0"/>
    <s v="Distillate"/>
    <s v="BTU"/>
    <n v="590364000000"/>
    <s v="30-27-99-99-01-033"/>
    <x v="18"/>
    <x v="1"/>
  </r>
  <r>
    <s v="Included Emissions"/>
    <s v="1A1cii"/>
    <s v="Industrial"/>
    <s v="Oil &amp; Gas: Production &amp; Processing"/>
    <s v="Not Specified"/>
    <s v="None"/>
    <x v="0"/>
    <s v="Natural gas"/>
    <s v="BTU"/>
    <n v="232422779121227.5"/>
    <s v="30-27-99-99-01-020"/>
    <x v="18"/>
    <x v="0"/>
  </r>
  <r>
    <s v="Included Emissions"/>
    <s v="1A1cii"/>
    <s v="Industrial"/>
    <s v="Oil &amp; Gas: Production &amp; Processing"/>
    <s v="Not Specified"/>
    <s v="None"/>
    <x v="0"/>
    <s v="Residual fuel oil"/>
    <s v="BTU"/>
    <m/>
    <s v="30-27-99-99-01-046"/>
    <x v="18"/>
    <x v="4"/>
  </r>
  <r>
    <s v="Included Emissions"/>
    <s v="1A1b"/>
    <s v="Industrial"/>
    <s v="Petroleum Refining and Hydrogen Production"/>
    <s v="Not Specified"/>
    <s v="None"/>
    <x v="0"/>
    <s v="Associated gas"/>
    <s v="BTU"/>
    <n v="110196776252.33713"/>
    <s v="30-30-99-99-01-022"/>
    <x v="19"/>
    <x v="6"/>
  </r>
  <r>
    <s v="Included Emissions"/>
    <s v="1A1b"/>
    <s v="Industrial"/>
    <s v="Petroleum Refining and Hydrogen Production"/>
    <s v="Not Specified"/>
    <s v="None"/>
    <x v="0"/>
    <s v="Catalyst coke"/>
    <s v="BTU"/>
    <n v="51647383150094.086"/>
    <s v="30-30-99-99-01-060"/>
    <x v="19"/>
    <x v="2"/>
  </r>
  <r>
    <s v="Included Emissions"/>
    <s v="1A1b"/>
    <s v="Industrial"/>
    <s v="Petroleum Refining and Hydrogen Production"/>
    <s v="Not Specified"/>
    <s v="None"/>
    <x v="0"/>
    <s v="Digester gas"/>
    <s v="BTU"/>
    <m/>
    <s v="30-30-99-99-01-070"/>
    <x v="19"/>
    <x v="0"/>
  </r>
  <r>
    <s v="Included Emissions"/>
    <s v="1A1b"/>
    <s v="Industrial"/>
    <s v="Petroleum Refining and Hydrogen Production"/>
    <s v="Not Specified"/>
    <s v="None"/>
    <x v="0"/>
    <s v="Distillate"/>
    <s v="BTU"/>
    <n v="58073628442.946564"/>
    <s v="30-30-99-99-01-033"/>
    <x v="19"/>
    <x v="1"/>
  </r>
  <r>
    <s v="Included Emissions"/>
    <s v="1A1b"/>
    <s v="Industrial"/>
    <s v="Petroleum Refining and Hydrogen Production"/>
    <s v="Not Specified"/>
    <s v="None"/>
    <x v="0"/>
    <s v="Ethanol"/>
    <s v="BTU"/>
    <m/>
    <s v="30-30-99-99-01-090"/>
    <x v="19"/>
    <x v="1"/>
  </r>
  <r>
    <s v="Included Emissions"/>
    <s v="1A1b"/>
    <s v="Industrial"/>
    <s v="Petroleum Refining and Hydrogen Production"/>
    <s v="Not Specified"/>
    <s v="None"/>
    <x v="0"/>
    <s v="Gasoline"/>
    <s v="BTU"/>
    <n v="29760230250"/>
    <s v="30-30-99-99-01-034"/>
    <x v="19"/>
    <x v="1"/>
  </r>
  <r>
    <s v="Included Emissions"/>
    <s v="1A1b"/>
    <s v="Industrial"/>
    <s v="Petroleum Refining and Hydrogen Production"/>
    <s v="Not Specified"/>
    <s v="None"/>
    <x v="0"/>
    <s v="LPG"/>
    <s v="BTU"/>
    <n v="38119989804.567482"/>
    <s v="30-30-99-99-01-037"/>
    <x v="19"/>
    <x v="3"/>
  </r>
  <r>
    <s v="Included Emissions"/>
    <s v="1A1b"/>
    <s v="Industrial"/>
    <s v="Petroleum Refining and Hydrogen Production"/>
    <s v="Not Specified"/>
    <s v="None"/>
    <x v="0"/>
    <s v="Natural gas"/>
    <s v="BTU"/>
    <n v="46461651955862.617"/>
    <s v="30-30-99-99-01-020"/>
    <x v="19"/>
    <x v="0"/>
  </r>
  <r>
    <s v="Included Emissions"/>
    <s v="1A1b"/>
    <s v="Industrial"/>
    <s v="Petroleum Refining and Hydrogen Production"/>
    <s v="Not Specified"/>
    <s v="None"/>
    <x v="0"/>
    <s v="Petroleum coke"/>
    <s v="BTU"/>
    <n v="5498196162792.0488"/>
    <s v="30-30-99-99-01-042"/>
    <x v="19"/>
    <x v="2"/>
  </r>
  <r>
    <s v="Included Emissions"/>
    <s v="1A1b"/>
    <s v="Industrial"/>
    <s v="Petroleum Refining and Hydrogen Production"/>
    <s v="Not Specified"/>
    <s v="None"/>
    <x v="0"/>
    <s v="Process gas"/>
    <s v="BTU"/>
    <n v="68090806323056.859"/>
    <s v="30-30-99-99-01-023"/>
    <x v="19"/>
    <x v="6"/>
  </r>
  <r>
    <s v="Included Emissions"/>
    <s v="1A1b"/>
    <s v="Industrial"/>
    <s v="Petroleum Refining and Hydrogen Production"/>
    <s v="Not Specified"/>
    <s v="None"/>
    <x v="0"/>
    <s v="Refinery gas"/>
    <s v="BTU"/>
    <n v="311545618256415.38"/>
    <s v="30-30-99-99-01-045"/>
    <x v="19"/>
    <x v="6"/>
  </r>
  <r>
    <s v="Included Emissions"/>
    <s v="1A1b"/>
    <s v="Industrial"/>
    <s v="Petroleum Refining and Hydrogen Production"/>
    <s v="Not Specified"/>
    <s v="None"/>
    <x v="0"/>
    <s v="Residual fuel oil"/>
    <s v="BTU"/>
    <n v="3055907978802.7861"/>
    <s v="30-30-99-99-01-046"/>
    <x v="19"/>
    <x v="4"/>
  </r>
  <r>
    <s v="Included Emissions"/>
    <s v="2H3"/>
    <s v="Industrial"/>
    <s v="Petroleum Refining and Hydrogen Production"/>
    <s v="Transformation"/>
    <s v="None"/>
    <x v="1"/>
    <s v="Natural gas"/>
    <s v="BTU"/>
    <n v="29594424509267.711"/>
    <s v="30-30-65-99-22-020"/>
    <x v="19"/>
    <x v="0"/>
  </r>
  <r>
    <s v="Included Emissions"/>
    <s v="2H3"/>
    <s v="Industrial"/>
    <s v="Petroleum Refining and Hydrogen Production"/>
    <s v="Transformation"/>
    <s v="None"/>
    <x v="1"/>
    <s v="Petroleum feedstocks"/>
    <s v="BTU"/>
    <m/>
    <s v="30-30-65-99-22-043"/>
    <x v="19"/>
    <x v="2"/>
  </r>
  <r>
    <s v="Included Emissions"/>
    <s v="2H3"/>
    <s v="Industrial"/>
    <s v="Petroleum Refining and Hydrogen Production"/>
    <s v="Transformation"/>
    <s v="None"/>
    <x v="1"/>
    <s v="Refinery gas"/>
    <s v="BTU"/>
    <n v="54544452005407.109"/>
    <s v="30-30-65-99-22-045"/>
    <x v="19"/>
    <x v="6"/>
  </r>
  <r>
    <s v="Included Emissions"/>
    <s v="1A1cii"/>
    <s v="Industrial"/>
    <s v="Transmission and Distribution"/>
    <s v="Natural Gas Pipelines"/>
    <s v="None"/>
    <x v="0"/>
    <s v="Natural gas"/>
    <s v="BTU"/>
    <n v="21082224000000"/>
    <s v="30-41-34-99-01-020"/>
    <x v="20"/>
    <x v="0"/>
  </r>
  <r>
    <s v="Included Emissions"/>
    <s v="1A1cii"/>
    <s v="Industrial"/>
    <s v="Transmission and Distribution"/>
    <s v="Non Natural Gas Pipelines"/>
    <s v="None"/>
    <x v="0"/>
    <s v="Natural gas"/>
    <s v="BTU"/>
    <n v="1354388900000"/>
    <s v="30-41-37-99-01-020"/>
    <x v="20"/>
    <x v="0"/>
  </r>
  <r>
    <s v="Included Emissions"/>
    <s v="1A3eii"/>
    <s v="Transportation"/>
    <s v="Off Road"/>
    <s v="Construction and Mining Equipment"/>
    <s v="None"/>
    <x v="0"/>
    <s v="Distillate"/>
    <s v="BTU"/>
    <n v="34696202479328.148"/>
    <s v="20-44-25-99-01-033"/>
    <x v="2"/>
    <x v="1"/>
  </r>
  <r>
    <s v="Included Emissions"/>
    <s v="1A3eii"/>
    <s v="Transportation"/>
    <s v="Off Road"/>
    <s v="Industrial Equipment"/>
    <s v="None"/>
    <x v="0"/>
    <s v="Distillate"/>
    <s v="BTU"/>
    <n v="2935570545502.7544"/>
    <s v="20-44-41-99-01-033"/>
    <x v="8"/>
    <x v="1"/>
  </r>
  <r>
    <s v="Included Emissions"/>
    <s v="1A3eii"/>
    <s v="Transportation"/>
    <s v="Off Road"/>
    <s v="Oil Drilling Equipment"/>
    <s v="None"/>
    <x v="0"/>
    <s v="Distillate"/>
    <s v="BTU"/>
    <n v="1396523525388.8723"/>
    <s v="20-44-79-99-01-033"/>
    <x v="18"/>
    <x v="1"/>
  </r>
  <r>
    <s v="Included Emissions"/>
    <s v="1A1aii"/>
    <s v="Electricity Generation (In State)"/>
    <s v="CHP: Industrial"/>
    <s v="Not Specified"/>
    <s v="None"/>
    <x v="0"/>
    <s v="Associated gas"/>
    <s v="BTU"/>
    <n v="22047661796808.285"/>
    <s v="10-07-99-99-01-022"/>
    <x v="19"/>
    <x v="6"/>
  </r>
  <r>
    <s v="Included Emissions"/>
    <s v="1A1aii"/>
    <s v="Electricity Generation (In State)"/>
    <s v="CHP: Industrial"/>
    <s v="Not Specified"/>
    <s v="None"/>
    <x v="0"/>
    <s v="Biomass"/>
    <s v="BTU"/>
    <n v="17901057998065.699"/>
    <s v="10-07-99-99-01-074"/>
    <x v="19"/>
    <x v="5"/>
  </r>
  <r>
    <s v="Included Emissions"/>
    <s v="1A1aii"/>
    <s v="Electricity Generation (In State)"/>
    <s v="CHP: Industrial"/>
    <s v="Not Specified"/>
    <s v="None"/>
    <x v="0"/>
    <s v="Biomethane"/>
    <s v="BTU"/>
    <m/>
    <s v="10-07-99-99-01-082"/>
    <x v="19"/>
    <x v="5"/>
  </r>
  <r>
    <s v="Included Emissions"/>
    <s v="1A1aii"/>
    <s v="Electricity Generation (In State)"/>
    <s v="CHP: Industrial"/>
    <s v="Not Specified"/>
    <s v="None"/>
    <x v="0"/>
    <s v="Coal"/>
    <s v="BTU"/>
    <n v="2497935571946.9731"/>
    <s v="10-07-99-99-01-001"/>
    <x v="19"/>
    <x v="2"/>
  </r>
  <r>
    <s v="Included Emissions"/>
    <s v="1A1aii"/>
    <s v="Electricity Generation (In State)"/>
    <s v="CHP: Industrial"/>
    <s v="Not Specified"/>
    <s v="None"/>
    <x v="0"/>
    <s v="Crude oil"/>
    <s v="BTU"/>
    <m/>
    <s v="10-07-99-99-01-051"/>
    <x v="19"/>
    <x v="6"/>
  </r>
  <r>
    <s v="Included Emissions"/>
    <s v="1A1aii"/>
    <s v="Electricity Generation (In State)"/>
    <s v="CHP: Industrial"/>
    <s v="Not Specified"/>
    <s v="None"/>
    <x v="0"/>
    <s v="Digester gas"/>
    <s v="BTU"/>
    <n v="196405588558.89142"/>
    <s v="10-07-99-99-01-070"/>
    <x v="19"/>
    <x v="6"/>
  </r>
  <r>
    <s v="Included Emissions"/>
    <s v="1A1aii"/>
    <s v="Electricity Generation (In State)"/>
    <s v="CHP: Industrial"/>
    <s v="Not Specified"/>
    <s v="None"/>
    <x v="0"/>
    <s v="Distillate"/>
    <s v="BTU"/>
    <n v="15411183740.531441"/>
    <s v="10-07-99-99-01-033"/>
    <x v="19"/>
    <x v="1"/>
  </r>
  <r>
    <s v="Included Emissions"/>
    <s v="1A1aii"/>
    <s v="Electricity Generation (In State)"/>
    <s v="CHP: Industrial"/>
    <s v="Not Specified"/>
    <s v="None"/>
    <x v="0"/>
    <s v="Kerosene"/>
    <s v="BTU"/>
    <m/>
    <s v="10-07-99-99-01-036"/>
    <x v="19"/>
    <x v="1"/>
  </r>
  <r>
    <s v="Included Emissions"/>
    <s v="1A1aii"/>
    <s v="Electricity Generation (In State)"/>
    <s v="CHP: Industrial"/>
    <s v="Not Specified"/>
    <s v="None"/>
    <x v="0"/>
    <s v="Landfill gas"/>
    <s v="BTU"/>
    <n v="257131213696.33765"/>
    <s v="10-07-99-99-01-072"/>
    <x v="19"/>
    <x v="0"/>
  </r>
  <r>
    <s v="Included Emissions"/>
    <s v="1A1aii"/>
    <s v="Electricity Generation (In State)"/>
    <s v="CHP: Industrial"/>
    <s v="Not Specified"/>
    <s v="None"/>
    <x v="0"/>
    <s v="MSW"/>
    <s v="BTU"/>
    <m/>
    <s v="10-07-99-99-01-010"/>
    <x v="19"/>
    <x v="5"/>
  </r>
  <r>
    <s v="Included Emissions"/>
    <s v="1A1aii"/>
    <s v="Electricity Generation (In State)"/>
    <s v="CHP: Industrial"/>
    <s v="Not Specified"/>
    <s v="None"/>
    <x v="0"/>
    <s v="Natural gas"/>
    <s v="BTU"/>
    <n v="132403674827086.31"/>
    <s v="10-07-99-99-01-020"/>
    <x v="19"/>
    <x v="0"/>
  </r>
  <r>
    <s v="Included Emissions"/>
    <s v="1A1aii"/>
    <s v="Electricity Generation (In State)"/>
    <s v="CHP: Industrial"/>
    <s v="Not Specified"/>
    <s v="None"/>
    <x v="0"/>
    <s v="Petroleum coke"/>
    <s v="BTU"/>
    <n v="935572295975.1792"/>
    <s v="10-07-99-99-01-042"/>
    <x v="19"/>
    <x v="2"/>
  </r>
  <r>
    <s v="Included Emissions"/>
    <s v="1A1aii"/>
    <s v="Electricity Generation (In State)"/>
    <s v="CHP: Industrial"/>
    <s v="Not Specified"/>
    <s v="None"/>
    <x v="0"/>
    <s v="Propane"/>
    <s v="BTU"/>
    <n v="218468185371.97961"/>
    <s v="10-07-99-99-01-044"/>
    <x v="19"/>
    <x v="3"/>
  </r>
  <r>
    <s v="Included Emissions"/>
    <s v="1A1aii"/>
    <s v="Electricity Generation (In State)"/>
    <s v="CHP: Industrial"/>
    <s v="Not Specified"/>
    <s v="None"/>
    <x v="0"/>
    <s v="Refinery gas"/>
    <s v="BTU"/>
    <n v="18958236717769.086"/>
    <s v="10-07-99-99-01-045"/>
    <x v="19"/>
    <x v="6"/>
  </r>
  <r>
    <s v="Included Emissions"/>
    <s v="1A1aii"/>
    <s v="Electricity Generation (In State)"/>
    <s v="CHP: Industrial"/>
    <s v="Not Specified"/>
    <s v="None"/>
    <x v="0"/>
    <s v="Residual fuel oil"/>
    <s v="BTU"/>
    <m/>
    <s v="10-07-99-99-01-046"/>
    <x v="19"/>
    <x v="4"/>
  </r>
  <r>
    <s v="Included Emissions"/>
    <s v="1A1aii"/>
    <s v="Electricity Generation (In State)"/>
    <s v="CHP: Industrial"/>
    <s v="Not Specified"/>
    <s v="None"/>
    <x v="0"/>
    <s v="Tires"/>
    <s v="BTU"/>
    <m/>
    <s v="10-07-99-99-01-011"/>
    <x v="19"/>
    <x v="1"/>
  </r>
  <r>
    <s v="Included Emissions"/>
    <s v="1A1aii"/>
    <s v="Electricity Generation (In State)"/>
    <s v="CHP: Industrial"/>
    <s v="Not Specified"/>
    <s v="None"/>
    <x v="0"/>
    <s v="Waste oil"/>
    <s v="BTU"/>
    <m/>
    <s v="10-07-99-99-01-048"/>
    <x v="1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0CA37-AF77-4819-861D-528AC73C4B84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R42:T50" firstHeaderRow="1" firstDataRow="2" firstDataCol="1" rowPageCount="1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1">
        <item x="0"/>
        <item x="3"/>
        <item x="12"/>
        <item x="1"/>
        <item x="16"/>
        <item x="5"/>
        <item x="2"/>
        <item x="20"/>
        <item x="4"/>
        <item x="13"/>
        <item x="10"/>
        <item x="6"/>
        <item x="18"/>
        <item x="7"/>
        <item x="8"/>
        <item x="17"/>
        <item x="11"/>
        <item x="19"/>
        <item x="15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2"/>
        <item x="6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6"/>
  </colFields>
  <colItems count="2">
    <i>
      <x/>
    </i>
    <i>
      <x v="1"/>
    </i>
  </colItems>
  <pageFields count="1">
    <pageField fld="11" item="17" hier="-1"/>
  </pageFields>
  <dataFields count="1">
    <dataField name="Sum of 2019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8" sqref="B8"/>
    </sheetView>
  </sheetViews>
  <sheetFormatPr defaultColWidth="8.85546875" defaultRowHeight="15" x14ac:dyDescent="0.25"/>
  <cols>
    <col min="2" max="2" width="76.42578125" style="60" customWidth="1"/>
    <col min="3" max="3" width="42.42578125" style="60" customWidth="1"/>
    <col min="4" max="4" width="57.85546875" style="60" bestFit="1" customWidth="1"/>
    <col min="5" max="5" width="60.42578125" style="60" customWidth="1"/>
  </cols>
  <sheetData>
    <row r="1" spans="1:3" x14ac:dyDescent="0.25">
      <c r="A1" s="15" t="s">
        <v>0</v>
      </c>
      <c r="B1" t="s">
        <v>1</v>
      </c>
      <c r="C1" s="58"/>
    </row>
    <row r="3" spans="1:3" x14ac:dyDescent="0.25">
      <c r="A3" s="15" t="s">
        <v>2</v>
      </c>
      <c r="B3" s="2" t="s">
        <v>1</v>
      </c>
    </row>
    <row r="4" spans="1:3" x14ac:dyDescent="0.25">
      <c r="B4" t="s">
        <v>1172</v>
      </c>
    </row>
    <row r="5" spans="1:3" x14ac:dyDescent="0.25">
      <c r="B5" s="1">
        <v>2020</v>
      </c>
    </row>
    <row r="6" spans="1:3" x14ac:dyDescent="0.25">
      <c r="B6" t="s">
        <v>1173</v>
      </c>
    </row>
    <row r="7" spans="1:3" x14ac:dyDescent="0.25">
      <c r="B7" s="3" t="s">
        <v>1174</v>
      </c>
    </row>
    <row r="10" spans="1:3" x14ac:dyDescent="0.25">
      <c r="A10" s="15" t="s">
        <v>3</v>
      </c>
    </row>
    <row r="11" spans="1:3" x14ac:dyDescent="0.25">
      <c r="A11" s="11" t="s">
        <v>4</v>
      </c>
      <c r="B11" s="12"/>
    </row>
    <row r="12" spans="1:3" x14ac:dyDescent="0.25">
      <c r="A12" t="s">
        <v>5</v>
      </c>
    </row>
    <row r="14" spans="1:3" x14ac:dyDescent="0.25">
      <c r="A14" t="s">
        <v>6</v>
      </c>
    </row>
    <row r="15" spans="1:3" x14ac:dyDescent="0.25">
      <c r="A15" t="s">
        <v>7</v>
      </c>
    </row>
    <row r="16" spans="1:3" x14ac:dyDescent="0.25">
      <c r="A16" t="s">
        <v>8</v>
      </c>
    </row>
    <row r="18" spans="1:4" x14ac:dyDescent="0.25">
      <c r="A18" t="s">
        <v>9</v>
      </c>
    </row>
    <row r="19" spans="1:4" x14ac:dyDescent="0.25">
      <c r="A19" t="s">
        <v>10</v>
      </c>
    </row>
    <row r="21" spans="1:4" x14ac:dyDescent="0.25">
      <c r="A21" s="15" t="s">
        <v>11</v>
      </c>
    </row>
    <row r="22" spans="1:4" x14ac:dyDescent="0.25">
      <c r="A22" t="s">
        <v>12</v>
      </c>
    </row>
    <row r="23" spans="1:4" x14ac:dyDescent="0.25">
      <c r="A23" t="s">
        <v>13</v>
      </c>
    </row>
    <row r="24" spans="1:4" x14ac:dyDescent="0.25">
      <c r="A24" t="s">
        <v>14</v>
      </c>
    </row>
    <row r="25" spans="1:4" x14ac:dyDescent="0.25">
      <c r="A25" t="s">
        <v>15</v>
      </c>
    </row>
    <row r="26" spans="1:4" x14ac:dyDescent="0.25">
      <c r="A26" t="s">
        <v>16</v>
      </c>
    </row>
    <row r="28" spans="1:4" x14ac:dyDescent="0.25">
      <c r="D28" s="26"/>
    </row>
    <row r="29" spans="1:4" ht="15" customHeight="1" x14ac:dyDescent="0.25"/>
    <row r="31" spans="1:4" x14ac:dyDescent="0.25">
      <c r="D31" s="26"/>
    </row>
    <row r="32" spans="1:4" x14ac:dyDescent="0.25">
      <c r="D32" s="26"/>
    </row>
    <row r="33" spans="4:4" x14ac:dyDescent="0.25">
      <c r="D33" s="26"/>
    </row>
    <row r="34" spans="4:4" x14ac:dyDescent="0.25">
      <c r="D34" s="26"/>
    </row>
    <row r="35" spans="4:4" x14ac:dyDescent="0.25">
      <c r="D35" s="26"/>
    </row>
    <row r="36" spans="4:4" x14ac:dyDescent="0.25">
      <c r="D36" s="25"/>
    </row>
    <row r="37" spans="4:4" x14ac:dyDescent="0.25">
      <c r="D37" s="26"/>
    </row>
    <row r="38" spans="4:4" x14ac:dyDescent="0.25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ColWidth="9.140625" defaultRowHeight="15" customHeight="1" x14ac:dyDescent="0.2"/>
  <cols>
    <col min="1" max="1" width="31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549</v>
      </c>
      <c r="B10" s="24" t="s">
        <v>550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551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5">
      <c r="A18" s="30" t="s">
        <v>552</v>
      </c>
      <c r="B18" s="26" t="s">
        <v>185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66"/>
    </row>
    <row r="19" spans="1:35" ht="15" customHeight="1" x14ac:dyDescent="0.25">
      <c r="A19" s="30" t="s">
        <v>553</v>
      </c>
      <c r="B19" s="26" t="s">
        <v>183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66"/>
    </row>
    <row r="20" spans="1:35" ht="15" customHeight="1" x14ac:dyDescent="0.25">
      <c r="A20" s="30" t="s">
        <v>554</v>
      </c>
      <c r="B20" s="26" t="s">
        <v>311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66"/>
    </row>
    <row r="21" spans="1:35" ht="15" customHeight="1" x14ac:dyDescent="0.25">
      <c r="A21" s="30" t="s">
        <v>555</v>
      </c>
      <c r="B21" s="26" t="s">
        <v>193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66"/>
    </row>
    <row r="22" spans="1:35" ht="15" customHeight="1" x14ac:dyDescent="0.25">
      <c r="A22" s="30" t="s">
        <v>556</v>
      </c>
      <c r="B22" s="26" t="s">
        <v>195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66"/>
    </row>
    <row r="23" spans="1:35" ht="15" customHeight="1" x14ac:dyDescent="0.25">
      <c r="A23" s="30" t="s">
        <v>557</v>
      </c>
      <c r="B23" s="26" t="s">
        <v>197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66"/>
    </row>
    <row r="24" spans="1:35" ht="15" customHeight="1" x14ac:dyDescent="0.25">
      <c r="A24" s="30" t="s">
        <v>558</v>
      </c>
      <c r="B24" s="26" t="s">
        <v>515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66"/>
    </row>
    <row r="25" spans="1:35" ht="15" customHeight="1" x14ac:dyDescent="0.25">
      <c r="A25" s="30" t="s">
        <v>559</v>
      </c>
      <c r="B25" s="26" t="s">
        <v>560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66"/>
    </row>
    <row r="26" spans="1:35" ht="15" customHeight="1" x14ac:dyDescent="0.25">
      <c r="A26" s="30" t="s">
        <v>561</v>
      </c>
      <c r="B26" s="26" t="s">
        <v>316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66"/>
    </row>
    <row r="27" spans="1:35" ht="15" customHeight="1" x14ac:dyDescent="0.25">
      <c r="A27" s="30" t="s">
        <v>562</v>
      </c>
      <c r="B27" s="26" t="s">
        <v>517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66"/>
    </row>
    <row r="28" spans="1:35" ht="15" customHeight="1" x14ac:dyDescent="0.25">
      <c r="A28" s="30" t="s">
        <v>563</v>
      </c>
      <c r="B28" s="26" t="s">
        <v>318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66"/>
    </row>
    <row r="29" spans="1:35" ht="15" customHeight="1" x14ac:dyDescent="0.25">
      <c r="A29" s="30" t="s">
        <v>564</v>
      </c>
      <c r="B29" s="26" t="s">
        <v>209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66"/>
    </row>
    <row r="30" spans="1:35" ht="15" customHeight="1" x14ac:dyDescent="0.2">
      <c r="A30" s="30" t="s">
        <v>565</v>
      </c>
      <c r="B30" s="25" t="s">
        <v>127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65"/>
    </row>
    <row r="32" spans="1:35" ht="15" customHeight="1" x14ac:dyDescent="0.2">
      <c r="B32" s="25" t="s">
        <v>321</v>
      </c>
    </row>
    <row r="33" spans="1:35" ht="15" customHeight="1" x14ac:dyDescent="0.2">
      <c r="B33" s="25" t="s">
        <v>322</v>
      </c>
    </row>
    <row r="34" spans="1:35" ht="15" customHeight="1" x14ac:dyDescent="0.25">
      <c r="A34" s="30" t="s">
        <v>566</v>
      </c>
      <c r="B34" s="26" t="s">
        <v>185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567</v>
      </c>
      <c r="B35" s="26" t="s">
        <v>183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568</v>
      </c>
      <c r="B36" s="26" t="s">
        <v>311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569</v>
      </c>
      <c r="B37" s="26" t="s">
        <v>193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570</v>
      </c>
      <c r="B38" s="26" t="s">
        <v>195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571</v>
      </c>
      <c r="B39" s="26" t="s">
        <v>197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5">
      <c r="A40" s="30" t="s">
        <v>572</v>
      </c>
      <c r="B40" s="26" t="s">
        <v>515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66"/>
    </row>
    <row r="41" spans="1:35" ht="15" customHeight="1" x14ac:dyDescent="0.25">
      <c r="A41" s="30" t="s">
        <v>573</v>
      </c>
      <c r="B41" s="26" t="s">
        <v>560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5">
      <c r="A42" s="30" t="s">
        <v>574</v>
      </c>
      <c r="B42" s="26" t="s">
        <v>316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66"/>
    </row>
    <row r="43" spans="1:35" ht="15" customHeight="1" x14ac:dyDescent="0.25">
      <c r="A43" s="30" t="s">
        <v>575</v>
      </c>
      <c r="B43" s="26" t="s">
        <v>517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66"/>
    </row>
    <row r="44" spans="1:35" ht="15" customHeight="1" x14ac:dyDescent="0.25">
      <c r="A44" s="30" t="s">
        <v>576</v>
      </c>
      <c r="B44" s="26" t="s">
        <v>318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66"/>
    </row>
    <row r="45" spans="1:35" ht="15" customHeight="1" x14ac:dyDescent="0.25">
      <c r="A45" s="30" t="s">
        <v>577</v>
      </c>
      <c r="B45" s="26" t="s">
        <v>209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66"/>
    </row>
    <row r="46" spans="1:35" ht="15" customHeight="1" x14ac:dyDescent="0.2">
      <c r="A46" s="30" t="s">
        <v>578</v>
      </c>
      <c r="B46" s="25" t="s">
        <v>127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65"/>
    </row>
    <row r="48" spans="1:35" ht="15" customHeight="1" x14ac:dyDescent="0.2">
      <c r="B48" s="25" t="s">
        <v>333</v>
      </c>
    </row>
    <row r="49" spans="1:35" ht="15" customHeight="1" x14ac:dyDescent="0.2">
      <c r="A49" s="30" t="s">
        <v>579</v>
      </c>
      <c r="B49" s="25" t="s">
        <v>213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65"/>
    </row>
    <row r="51" spans="1:35" ht="15" customHeight="1" x14ac:dyDescent="0.2">
      <c r="B51" s="25" t="s">
        <v>335</v>
      </c>
    </row>
    <row r="52" spans="1:35" ht="15" customHeight="1" x14ac:dyDescent="0.2">
      <c r="B52" s="25" t="s">
        <v>256</v>
      </c>
    </row>
    <row r="53" spans="1:35" ht="15" customHeight="1" x14ac:dyDescent="0.25">
      <c r="A53" s="30" t="s">
        <v>580</v>
      </c>
      <c r="B53" s="26" t="s">
        <v>258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5">
      <c r="A54" s="30" t="s">
        <v>581</v>
      </c>
      <c r="B54" s="26" t="s">
        <v>231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66"/>
    </row>
    <row r="55" spans="1:35" ht="15" customHeight="1" x14ac:dyDescent="0.25">
      <c r="A55" s="30" t="s">
        <v>582</v>
      </c>
      <c r="B55" s="26" t="s">
        <v>339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583</v>
      </c>
      <c r="B56" s="26" t="s">
        <v>263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A57" s="30" t="s">
        <v>584</v>
      </c>
      <c r="B57" s="25" t="s">
        <v>237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65"/>
    </row>
    <row r="58" spans="1:35" ht="15" customHeight="1" x14ac:dyDescent="0.2">
      <c r="B58" s="25" t="s">
        <v>265</v>
      </c>
    </row>
    <row r="59" spans="1:35" ht="15" customHeight="1" x14ac:dyDescent="0.25">
      <c r="A59" s="30" t="s">
        <v>585</v>
      </c>
      <c r="B59" s="26" t="s">
        <v>258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66"/>
    </row>
    <row r="60" spans="1:35" ht="15" customHeight="1" x14ac:dyDescent="0.25">
      <c r="A60" s="30" t="s">
        <v>586</v>
      </c>
      <c r="B60" s="26" t="s">
        <v>231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66"/>
    </row>
    <row r="61" spans="1:35" ht="15" customHeight="1" x14ac:dyDescent="0.25">
      <c r="A61" s="30" t="s">
        <v>587</v>
      </c>
      <c r="B61" s="26" t="s">
        <v>339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66"/>
    </row>
    <row r="62" spans="1:35" ht="15" customHeight="1" x14ac:dyDescent="0.25">
      <c r="A62" s="30" t="s">
        <v>588</v>
      </c>
      <c r="B62" s="26" t="s">
        <v>263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x14ac:dyDescent="0.2">
      <c r="A63" s="30" t="s">
        <v>589</v>
      </c>
      <c r="B63" s="25" t="s">
        <v>237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65"/>
    </row>
    <row r="64" spans="1:35" ht="15" customHeight="1" x14ac:dyDescent="0.2">
      <c r="B64" s="25" t="s">
        <v>271</v>
      </c>
    </row>
    <row r="65" spans="1:35" ht="15" customHeight="1" x14ac:dyDescent="0.25">
      <c r="A65" s="30" t="s">
        <v>590</v>
      </c>
      <c r="B65" s="26" t="s">
        <v>273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66"/>
    </row>
    <row r="66" spans="1:35" ht="15" customHeight="1" thickBot="1" x14ac:dyDescent="0.3">
      <c r="A66" s="30" t="s">
        <v>591</v>
      </c>
      <c r="B66" s="26" t="s">
        <v>275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66"/>
    </row>
    <row r="67" spans="1:35" ht="15" customHeight="1" x14ac:dyDescent="0.2">
      <c r="B67" s="61" t="s">
        <v>349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5" customHeight="1" x14ac:dyDescent="0.2">
      <c r="B68" s="31" t="s">
        <v>350</v>
      </c>
    </row>
    <row r="69" spans="1:35" ht="15" customHeight="1" x14ac:dyDescent="0.2">
      <c r="B69" s="31" t="s">
        <v>351</v>
      </c>
    </row>
    <row r="70" spans="1:35" ht="15" customHeight="1" x14ac:dyDescent="0.2">
      <c r="B70" s="31" t="s">
        <v>352</v>
      </c>
    </row>
    <row r="71" spans="1:35" ht="15" customHeight="1" x14ac:dyDescent="0.2">
      <c r="B71" s="31" t="s">
        <v>353</v>
      </c>
    </row>
    <row r="72" spans="1:35" ht="15" customHeight="1" x14ac:dyDescent="0.2">
      <c r="B72" s="31" t="s">
        <v>296</v>
      </c>
    </row>
    <row r="73" spans="1:35" ht="15" customHeight="1" x14ac:dyDescent="0.2">
      <c r="B73" s="31" t="s">
        <v>297</v>
      </c>
    </row>
    <row r="74" spans="1:35" ht="15" customHeight="1" x14ac:dyDescent="0.2">
      <c r="B74" s="31" t="s">
        <v>298</v>
      </c>
    </row>
    <row r="75" spans="1:35" ht="15" customHeight="1" x14ac:dyDescent="0.2">
      <c r="B75" s="31" t="s">
        <v>299</v>
      </c>
    </row>
    <row r="76" spans="1:35" ht="15" customHeight="1" x14ac:dyDescent="0.2">
      <c r="B76" s="31" t="s">
        <v>300</v>
      </c>
    </row>
    <row r="77" spans="1:35" ht="15" customHeight="1" x14ac:dyDescent="0.2">
      <c r="B77" s="31" t="s">
        <v>354</v>
      </c>
    </row>
    <row r="78" spans="1:35" ht="15" customHeight="1" x14ac:dyDescent="0.2">
      <c r="B78" s="31" t="s">
        <v>355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ColWidth="9.140625" defaultRowHeight="15" customHeight="1" x14ac:dyDescent="0.2"/>
  <cols>
    <col min="1" max="1" width="52.285156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592</v>
      </c>
      <c r="B10" s="24" t="s">
        <v>593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594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5">
      <c r="A18" s="30" t="s">
        <v>595</v>
      </c>
      <c r="B18" s="26" t="s">
        <v>183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66"/>
    </row>
    <row r="19" spans="1:35" ht="15" customHeight="1" x14ac:dyDescent="0.25">
      <c r="A19" s="30" t="s">
        <v>596</v>
      </c>
      <c r="B19" s="26" t="s">
        <v>185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66"/>
    </row>
    <row r="20" spans="1:35" ht="15" customHeight="1" x14ac:dyDescent="0.25">
      <c r="A20" s="30" t="s">
        <v>597</v>
      </c>
      <c r="B20" s="26" t="s">
        <v>311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66"/>
    </row>
    <row r="21" spans="1:35" ht="15" customHeight="1" x14ac:dyDescent="0.25">
      <c r="A21" s="30" t="s">
        <v>598</v>
      </c>
      <c r="B21" s="26" t="s">
        <v>189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66"/>
    </row>
    <row r="22" spans="1:35" ht="15" customHeight="1" x14ac:dyDescent="0.25">
      <c r="A22" s="30" t="s">
        <v>599</v>
      </c>
      <c r="B22" s="26" t="s">
        <v>193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66"/>
    </row>
    <row r="23" spans="1:35" ht="15" customHeight="1" x14ac:dyDescent="0.25">
      <c r="A23" s="30" t="s">
        <v>600</v>
      </c>
      <c r="B23" s="26" t="s">
        <v>195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66"/>
    </row>
    <row r="24" spans="1:35" ht="15" customHeight="1" x14ac:dyDescent="0.25">
      <c r="A24" s="30" t="s">
        <v>601</v>
      </c>
      <c r="B24" s="26" t="s">
        <v>197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66"/>
    </row>
    <row r="25" spans="1:35" ht="15" customHeight="1" x14ac:dyDescent="0.25">
      <c r="A25" s="30" t="s">
        <v>602</v>
      </c>
      <c r="B25" s="26" t="s">
        <v>316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66"/>
    </row>
    <row r="26" spans="1:35" ht="15" customHeight="1" x14ac:dyDescent="0.25">
      <c r="A26" s="30" t="s">
        <v>603</v>
      </c>
      <c r="B26" s="26" t="s">
        <v>318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66"/>
    </row>
    <row r="27" spans="1:35" ht="15" customHeight="1" x14ac:dyDescent="0.25">
      <c r="A27" s="30" t="s">
        <v>604</v>
      </c>
      <c r="B27" s="26" t="s">
        <v>209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66"/>
    </row>
    <row r="28" spans="1:35" ht="15" customHeight="1" x14ac:dyDescent="0.2">
      <c r="A28" s="30" t="s">
        <v>605</v>
      </c>
      <c r="B28" s="25" t="s">
        <v>127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65"/>
    </row>
    <row r="30" spans="1:35" ht="15" customHeight="1" x14ac:dyDescent="0.2">
      <c r="B30" s="25" t="s">
        <v>321</v>
      </c>
    </row>
    <row r="31" spans="1:35" ht="15" customHeight="1" x14ac:dyDescent="0.2">
      <c r="B31" s="25" t="s">
        <v>322</v>
      </c>
    </row>
    <row r="32" spans="1:35" ht="15" customHeight="1" x14ac:dyDescent="0.25">
      <c r="A32" s="30" t="s">
        <v>606</v>
      </c>
      <c r="B32" s="26" t="s">
        <v>183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66"/>
    </row>
    <row r="33" spans="1:35" ht="15" customHeight="1" x14ac:dyDescent="0.25">
      <c r="A33" s="30" t="s">
        <v>607</v>
      </c>
      <c r="B33" s="26" t="s">
        <v>185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66"/>
    </row>
    <row r="34" spans="1:35" ht="15" customHeight="1" x14ac:dyDescent="0.25">
      <c r="A34" s="30" t="s">
        <v>608</v>
      </c>
      <c r="B34" s="26" t="s">
        <v>311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609</v>
      </c>
      <c r="B35" s="26" t="s">
        <v>189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610</v>
      </c>
      <c r="B36" s="26" t="s">
        <v>193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611</v>
      </c>
      <c r="B37" s="26" t="s">
        <v>195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612</v>
      </c>
      <c r="B38" s="26" t="s">
        <v>197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613</v>
      </c>
      <c r="B39" s="26" t="s">
        <v>316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5">
      <c r="A40" s="30" t="s">
        <v>614</v>
      </c>
      <c r="B40" s="26" t="s">
        <v>318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66"/>
    </row>
    <row r="41" spans="1:35" ht="15" customHeight="1" x14ac:dyDescent="0.25">
      <c r="A41" s="30" t="s">
        <v>615</v>
      </c>
      <c r="B41" s="26" t="s">
        <v>209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">
      <c r="A42" s="30" t="s">
        <v>616</v>
      </c>
      <c r="B42" s="25" t="s">
        <v>127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65"/>
    </row>
    <row r="44" spans="1:35" ht="15" customHeight="1" x14ac:dyDescent="0.2">
      <c r="B44" s="25" t="s">
        <v>333</v>
      </c>
    </row>
    <row r="45" spans="1:35" ht="15" customHeight="1" x14ac:dyDescent="0.2">
      <c r="A45" s="30" t="s">
        <v>617</v>
      </c>
      <c r="B45" s="25" t="s">
        <v>213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65"/>
    </row>
    <row r="48" spans="1:35" ht="15" customHeight="1" x14ac:dyDescent="0.2">
      <c r="B48" s="25" t="s">
        <v>335</v>
      </c>
    </row>
    <row r="49" spans="1:35" ht="15" customHeight="1" x14ac:dyDescent="0.2">
      <c r="B49" s="25" t="s">
        <v>256</v>
      </c>
    </row>
    <row r="50" spans="1:35" ht="15" customHeight="1" x14ac:dyDescent="0.25">
      <c r="A50" s="30" t="s">
        <v>618</v>
      </c>
      <c r="B50" s="26" t="s">
        <v>258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5">
      <c r="A51" s="30" t="s">
        <v>619</v>
      </c>
      <c r="B51" s="26" t="s">
        <v>231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66"/>
    </row>
    <row r="52" spans="1:35" ht="15" customHeight="1" x14ac:dyDescent="0.25">
      <c r="A52" s="30" t="s">
        <v>620</v>
      </c>
      <c r="B52" s="26" t="s">
        <v>339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66"/>
    </row>
    <row r="53" spans="1:35" ht="15" customHeight="1" x14ac:dyDescent="0.25">
      <c r="A53" s="30" t="s">
        <v>621</v>
      </c>
      <c r="B53" s="26" t="s">
        <v>263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">
      <c r="A54" s="30" t="s">
        <v>622</v>
      </c>
      <c r="B54" s="25" t="s">
        <v>237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65"/>
    </row>
    <row r="55" spans="1:35" ht="15" customHeight="1" x14ac:dyDescent="0.2">
      <c r="B55" s="25" t="s">
        <v>265</v>
      </c>
    </row>
    <row r="56" spans="1:35" ht="15" customHeight="1" x14ac:dyDescent="0.25">
      <c r="A56" s="30" t="s">
        <v>623</v>
      </c>
      <c r="B56" s="26" t="s">
        <v>258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5">
      <c r="A57" s="30" t="s">
        <v>624</v>
      </c>
      <c r="B57" s="26" t="s">
        <v>231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66"/>
    </row>
    <row r="58" spans="1:35" ht="15" customHeight="1" x14ac:dyDescent="0.25">
      <c r="A58" s="30" t="s">
        <v>625</v>
      </c>
      <c r="B58" s="26" t="s">
        <v>339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66"/>
    </row>
    <row r="59" spans="1:35" ht="15" customHeight="1" x14ac:dyDescent="0.25">
      <c r="A59" s="30" t="s">
        <v>626</v>
      </c>
      <c r="B59" s="26" t="s">
        <v>263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66"/>
    </row>
    <row r="60" spans="1:35" ht="15" customHeight="1" x14ac:dyDescent="0.2">
      <c r="A60" s="30" t="s">
        <v>627</v>
      </c>
      <c r="B60" s="25" t="s">
        <v>237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65"/>
    </row>
    <row r="61" spans="1:35" ht="15" customHeight="1" x14ac:dyDescent="0.2">
      <c r="B61" s="25" t="s">
        <v>271</v>
      </c>
    </row>
    <row r="62" spans="1:35" ht="15" customHeight="1" x14ac:dyDescent="0.25">
      <c r="A62" s="30" t="s">
        <v>628</v>
      </c>
      <c r="B62" s="26" t="s">
        <v>273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thickBot="1" x14ac:dyDescent="0.3">
      <c r="A63" s="30" t="s">
        <v>629</v>
      </c>
      <c r="B63" s="26" t="s">
        <v>275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66"/>
    </row>
    <row r="64" spans="1:35" ht="15" customHeight="1" x14ac:dyDescent="0.2">
      <c r="B64" s="61" t="s">
        <v>349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2:2" ht="15" customHeight="1" x14ac:dyDescent="0.2">
      <c r="B65" s="31" t="s">
        <v>399</v>
      </c>
    </row>
    <row r="66" spans="2:2" ht="15" customHeight="1" x14ac:dyDescent="0.2">
      <c r="B66" s="31" t="s">
        <v>351</v>
      </c>
    </row>
    <row r="67" spans="2:2" ht="15" customHeight="1" x14ac:dyDescent="0.2">
      <c r="B67" s="31" t="s">
        <v>352</v>
      </c>
    </row>
    <row r="68" spans="2:2" ht="15" customHeight="1" x14ac:dyDescent="0.2">
      <c r="B68" s="31" t="s">
        <v>353</v>
      </c>
    </row>
    <row r="69" spans="2:2" ht="15" customHeight="1" x14ac:dyDescent="0.2">
      <c r="B69" s="31" t="s">
        <v>296</v>
      </c>
    </row>
    <row r="70" spans="2:2" ht="15" customHeight="1" x14ac:dyDescent="0.2">
      <c r="B70" s="31" t="s">
        <v>297</v>
      </c>
    </row>
    <row r="71" spans="2:2" ht="15" customHeight="1" x14ac:dyDescent="0.2">
      <c r="B71" s="31" t="s">
        <v>298</v>
      </c>
    </row>
    <row r="72" spans="2:2" ht="15" customHeight="1" x14ac:dyDescent="0.2">
      <c r="B72" s="31" t="s">
        <v>299</v>
      </c>
    </row>
    <row r="73" spans="2:2" ht="15" customHeight="1" x14ac:dyDescent="0.2">
      <c r="B73" s="31" t="s">
        <v>300</v>
      </c>
    </row>
    <row r="74" spans="2:2" ht="15" customHeight="1" x14ac:dyDescent="0.2">
      <c r="B74" s="31" t="s">
        <v>354</v>
      </c>
    </row>
    <row r="75" spans="2:2" ht="15" customHeight="1" x14ac:dyDescent="0.2">
      <c r="B75" s="31" t="s">
        <v>355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40625" defaultRowHeight="15" customHeight="1" x14ac:dyDescent="0.2"/>
  <cols>
    <col min="1" max="1" width="37.71093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630</v>
      </c>
      <c r="B10" s="24" t="s">
        <v>631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632</v>
      </c>
    </row>
    <row r="16" spans="1:35" ht="15" customHeight="1" x14ac:dyDescent="0.2">
      <c r="B16" s="25" t="s">
        <v>633</v>
      </c>
    </row>
    <row r="17" spans="1:35" ht="15" customHeight="1" x14ac:dyDescent="0.25">
      <c r="A17" s="30" t="s">
        <v>634</v>
      </c>
      <c r="B17" s="26" t="s">
        <v>635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66"/>
    </row>
    <row r="18" spans="1:35" ht="15" customHeight="1" x14ac:dyDescent="0.25">
      <c r="A18" s="30" t="s">
        <v>636</v>
      </c>
      <c r="B18" s="26" t="s">
        <v>637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66"/>
    </row>
    <row r="19" spans="1:35" ht="15" customHeight="1" x14ac:dyDescent="0.25">
      <c r="A19" s="30" t="s">
        <v>638</v>
      </c>
      <c r="B19" s="26" t="s">
        <v>639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66"/>
    </row>
    <row r="20" spans="1:35" ht="15" customHeight="1" x14ac:dyDescent="0.25">
      <c r="A20" s="30" t="s">
        <v>640</v>
      </c>
      <c r="B20" s="26" t="s">
        <v>641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66"/>
    </row>
    <row r="21" spans="1:35" ht="15" customHeight="1" x14ac:dyDescent="0.25">
      <c r="A21" s="30" t="s">
        <v>642</v>
      </c>
      <c r="B21" s="26" t="s">
        <v>643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66"/>
    </row>
    <row r="22" spans="1:35" ht="15" customHeight="1" x14ac:dyDescent="0.25">
      <c r="A22" s="30" t="s">
        <v>644</v>
      </c>
      <c r="B22" s="26" t="s">
        <v>645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66"/>
    </row>
    <row r="23" spans="1:35" ht="15" customHeight="1" x14ac:dyDescent="0.25">
      <c r="A23" s="30" t="s">
        <v>646</v>
      </c>
      <c r="B23" s="26" t="s">
        <v>647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66"/>
    </row>
    <row r="24" spans="1:35" ht="15" customHeight="1" x14ac:dyDescent="0.25">
      <c r="A24" s="30" t="s">
        <v>648</v>
      </c>
      <c r="B24" s="26" t="s">
        <v>649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66"/>
    </row>
    <row r="25" spans="1:35" ht="15" customHeight="1" x14ac:dyDescent="0.25">
      <c r="A25" s="30" t="s">
        <v>650</v>
      </c>
      <c r="B25" s="26" t="s">
        <v>651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66"/>
    </row>
    <row r="26" spans="1:35" ht="15" customHeight="1" x14ac:dyDescent="0.25">
      <c r="A26" s="30" t="s">
        <v>652</v>
      </c>
      <c r="B26" s="26" t="s">
        <v>653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66"/>
    </row>
    <row r="27" spans="1:35" ht="15" customHeight="1" x14ac:dyDescent="0.2">
      <c r="A27" s="30" t="s">
        <v>654</v>
      </c>
      <c r="B27" s="25" t="s">
        <v>655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65"/>
    </row>
    <row r="29" spans="1:35" ht="15" customHeight="1" x14ac:dyDescent="0.2">
      <c r="B29" s="25" t="s">
        <v>656</v>
      </c>
    </row>
    <row r="30" spans="1:35" ht="15" customHeight="1" x14ac:dyDescent="0.25">
      <c r="A30" s="30" t="s">
        <v>657</v>
      </c>
      <c r="B30" s="26" t="s">
        <v>635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66"/>
    </row>
    <row r="31" spans="1:35" ht="15" customHeight="1" x14ac:dyDescent="0.25">
      <c r="A31" s="30" t="s">
        <v>658</v>
      </c>
      <c r="B31" s="26" t="s">
        <v>637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66"/>
    </row>
    <row r="32" spans="1:35" ht="15" customHeight="1" x14ac:dyDescent="0.25">
      <c r="A32" s="30" t="s">
        <v>659</v>
      </c>
      <c r="B32" s="26" t="s">
        <v>639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66"/>
    </row>
    <row r="33" spans="1:35" ht="15" customHeight="1" x14ac:dyDescent="0.25">
      <c r="A33" s="30" t="s">
        <v>660</v>
      </c>
      <c r="B33" s="26" t="s">
        <v>641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66"/>
    </row>
    <row r="34" spans="1:35" ht="15" customHeight="1" x14ac:dyDescent="0.25">
      <c r="A34" s="30" t="s">
        <v>661</v>
      </c>
      <c r="B34" s="26" t="s">
        <v>643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66"/>
    </row>
    <row r="35" spans="1:35" ht="15" customHeight="1" x14ac:dyDescent="0.25">
      <c r="A35" s="30" t="s">
        <v>662</v>
      </c>
      <c r="B35" s="26" t="s">
        <v>645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66"/>
    </row>
    <row r="36" spans="1:35" ht="15" customHeight="1" x14ac:dyDescent="0.25">
      <c r="A36" s="30" t="s">
        <v>663</v>
      </c>
      <c r="B36" s="26" t="s">
        <v>649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66"/>
    </row>
    <row r="37" spans="1:35" ht="15" customHeight="1" x14ac:dyDescent="0.25">
      <c r="A37" s="30" t="s">
        <v>664</v>
      </c>
      <c r="B37" s="26" t="s">
        <v>651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66"/>
    </row>
    <row r="38" spans="1:35" ht="15" customHeight="1" x14ac:dyDescent="0.25">
      <c r="A38" s="30" t="s">
        <v>665</v>
      </c>
      <c r="B38" s="26" t="s">
        <v>653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66"/>
    </row>
    <row r="39" spans="1:35" ht="15" customHeight="1" x14ac:dyDescent="0.2">
      <c r="A39" s="30" t="s">
        <v>666</v>
      </c>
      <c r="B39" s="25" t="s">
        <v>655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65"/>
    </row>
    <row r="41" spans="1:35" ht="15" customHeight="1" x14ac:dyDescent="0.2">
      <c r="B41" s="25" t="s">
        <v>667</v>
      </c>
    </row>
    <row r="42" spans="1:35" ht="15" customHeight="1" x14ac:dyDescent="0.25">
      <c r="A42" s="30" t="s">
        <v>668</v>
      </c>
      <c r="B42" s="26" t="s">
        <v>635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66"/>
    </row>
    <row r="43" spans="1:35" ht="15" customHeight="1" x14ac:dyDescent="0.25">
      <c r="A43" s="30" t="s">
        <v>669</v>
      </c>
      <c r="B43" s="26" t="s">
        <v>637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66"/>
    </row>
    <row r="44" spans="1:35" ht="15" customHeight="1" x14ac:dyDescent="0.25">
      <c r="A44" s="30" t="s">
        <v>670</v>
      </c>
      <c r="B44" s="26" t="s">
        <v>639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66"/>
    </row>
    <row r="45" spans="1:35" ht="15" customHeight="1" x14ac:dyDescent="0.25">
      <c r="A45" s="30" t="s">
        <v>671</v>
      </c>
      <c r="B45" s="26" t="s">
        <v>641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66"/>
    </row>
    <row r="46" spans="1:35" ht="15" customHeight="1" x14ac:dyDescent="0.25">
      <c r="A46" s="30" t="s">
        <v>672</v>
      </c>
      <c r="B46" s="26" t="s">
        <v>643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66"/>
    </row>
    <row r="47" spans="1:35" ht="15" customHeight="1" x14ac:dyDescent="0.25">
      <c r="A47" s="30" t="s">
        <v>673</v>
      </c>
      <c r="B47" s="26" t="s">
        <v>645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66"/>
    </row>
    <row r="48" spans="1:35" ht="15" customHeight="1" x14ac:dyDescent="0.25">
      <c r="A48" s="30" t="s">
        <v>674</v>
      </c>
      <c r="B48" s="26" t="s">
        <v>649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66"/>
    </row>
    <row r="49" spans="1:35" ht="15" customHeight="1" x14ac:dyDescent="0.25">
      <c r="A49" s="30" t="s">
        <v>675</v>
      </c>
      <c r="B49" s="26" t="s">
        <v>651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66"/>
    </row>
    <row r="50" spans="1:35" ht="15" customHeight="1" x14ac:dyDescent="0.25">
      <c r="A50" s="30" t="s">
        <v>676</v>
      </c>
      <c r="B50" s="26" t="s">
        <v>653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66"/>
    </row>
    <row r="51" spans="1:35" ht="15" customHeight="1" x14ac:dyDescent="0.2">
      <c r="A51" s="30" t="s">
        <v>677</v>
      </c>
      <c r="B51" s="25" t="s">
        <v>655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65"/>
    </row>
    <row r="53" spans="1:35" ht="15" customHeight="1" x14ac:dyDescent="0.2">
      <c r="B53" s="25" t="s">
        <v>678</v>
      </c>
    </row>
    <row r="54" spans="1:35" ht="15" customHeight="1" x14ac:dyDescent="0.25">
      <c r="A54" s="30" t="s">
        <v>679</v>
      </c>
      <c r="B54" s="26" t="s">
        <v>635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66"/>
    </row>
    <row r="55" spans="1:35" ht="15" customHeight="1" x14ac:dyDescent="0.25">
      <c r="A55" s="30" t="s">
        <v>680</v>
      </c>
      <c r="B55" s="26" t="s">
        <v>637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66"/>
    </row>
    <row r="56" spans="1:35" ht="15" customHeight="1" x14ac:dyDescent="0.25">
      <c r="A56" s="30" t="s">
        <v>681</v>
      </c>
      <c r="B56" s="26" t="s">
        <v>639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66"/>
    </row>
    <row r="57" spans="1:35" ht="15" customHeight="1" x14ac:dyDescent="0.25">
      <c r="A57" s="30" t="s">
        <v>682</v>
      </c>
      <c r="B57" s="26" t="s">
        <v>641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66"/>
    </row>
    <row r="58" spans="1:35" ht="15" customHeight="1" x14ac:dyDescent="0.25">
      <c r="A58" s="30" t="s">
        <v>683</v>
      </c>
      <c r="B58" s="26" t="s">
        <v>643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66"/>
    </row>
    <row r="59" spans="1:35" ht="15" customHeight="1" x14ac:dyDescent="0.25">
      <c r="A59" s="30" t="s">
        <v>684</v>
      </c>
      <c r="B59" s="26" t="s">
        <v>645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66"/>
    </row>
    <row r="60" spans="1:35" ht="15" customHeight="1" x14ac:dyDescent="0.25">
      <c r="A60" s="30" t="s">
        <v>685</v>
      </c>
      <c r="B60" s="26" t="s">
        <v>649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66"/>
    </row>
    <row r="61" spans="1:35" ht="15" customHeight="1" x14ac:dyDescent="0.25">
      <c r="A61" s="30" t="s">
        <v>686</v>
      </c>
      <c r="B61" s="26" t="s">
        <v>651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66"/>
    </row>
    <row r="62" spans="1:35" ht="15" customHeight="1" x14ac:dyDescent="0.25">
      <c r="A62" s="30" t="s">
        <v>687</v>
      </c>
      <c r="B62" s="26" t="s">
        <v>653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66"/>
    </row>
    <row r="63" spans="1:35" ht="15" customHeight="1" x14ac:dyDescent="0.2">
      <c r="A63" s="30" t="s">
        <v>688</v>
      </c>
      <c r="B63" s="25" t="s">
        <v>655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65"/>
    </row>
    <row r="66" spans="1:35" ht="15" customHeight="1" x14ac:dyDescent="0.2">
      <c r="B66" s="25" t="s">
        <v>689</v>
      </c>
    </row>
    <row r="67" spans="1:35" ht="15" customHeight="1" x14ac:dyDescent="0.25">
      <c r="A67" s="30" t="s">
        <v>690</v>
      </c>
      <c r="B67" s="26" t="s">
        <v>635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66"/>
    </row>
    <row r="68" spans="1:35" ht="15" customHeight="1" x14ac:dyDescent="0.25">
      <c r="A68" s="30" t="s">
        <v>691</v>
      </c>
      <c r="B68" s="26" t="s">
        <v>637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66"/>
    </row>
    <row r="69" spans="1:35" ht="15" customHeight="1" x14ac:dyDescent="0.25">
      <c r="A69" s="30" t="s">
        <v>692</v>
      </c>
      <c r="B69" s="26" t="s">
        <v>639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66"/>
    </row>
    <row r="70" spans="1:35" ht="15" customHeight="1" x14ac:dyDescent="0.25">
      <c r="A70" s="30" t="s">
        <v>693</v>
      </c>
      <c r="B70" s="26" t="s">
        <v>641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66"/>
    </row>
    <row r="71" spans="1:35" ht="15" customHeight="1" x14ac:dyDescent="0.25">
      <c r="A71" s="30" t="s">
        <v>694</v>
      </c>
      <c r="B71" s="26" t="s">
        <v>695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66"/>
    </row>
    <row r="72" spans="1:35" ht="15" customHeight="1" x14ac:dyDescent="0.25">
      <c r="A72" s="30" t="s">
        <v>696</v>
      </c>
      <c r="B72" s="26" t="s">
        <v>645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66"/>
    </row>
    <row r="73" spans="1:35" ht="15" customHeight="1" x14ac:dyDescent="0.25">
      <c r="A73" s="30" t="s">
        <v>697</v>
      </c>
      <c r="B73" s="26" t="s">
        <v>649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66"/>
    </row>
    <row r="74" spans="1:35" ht="15" customHeight="1" x14ac:dyDescent="0.25">
      <c r="A74" s="30" t="s">
        <v>698</v>
      </c>
      <c r="B74" s="26" t="s">
        <v>651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66"/>
    </row>
    <row r="75" spans="1:35" ht="15" customHeight="1" x14ac:dyDescent="0.25">
      <c r="A75" s="30" t="s">
        <v>699</v>
      </c>
      <c r="B75" s="26" t="s">
        <v>653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66"/>
    </row>
    <row r="76" spans="1:35" ht="15" customHeight="1" x14ac:dyDescent="0.2">
      <c r="A76" s="30" t="s">
        <v>700</v>
      </c>
      <c r="B76" s="25" t="s">
        <v>655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65"/>
    </row>
    <row r="78" spans="1:35" ht="15" customHeight="1" x14ac:dyDescent="0.2">
      <c r="B78" s="25" t="s">
        <v>177</v>
      </c>
    </row>
    <row r="79" spans="1:35" ht="15" customHeight="1" x14ac:dyDescent="0.25">
      <c r="A79" s="30" t="s">
        <v>701</v>
      </c>
      <c r="B79" s="26" t="s">
        <v>702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66"/>
    </row>
    <row r="80" spans="1:35" ht="15" customHeight="1" x14ac:dyDescent="0.25">
      <c r="A80" s="30" t="s">
        <v>703</v>
      </c>
      <c r="B80" s="26" t="s">
        <v>704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66"/>
    </row>
    <row r="81" spans="1:35" ht="15" customHeight="1" x14ac:dyDescent="0.25">
      <c r="A81" s="30" t="s">
        <v>705</v>
      </c>
      <c r="B81" s="26" t="s">
        <v>706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66"/>
    </row>
    <row r="82" spans="1:35" ht="15" customHeight="1" x14ac:dyDescent="0.25">
      <c r="A82" s="30" t="s">
        <v>707</v>
      </c>
      <c r="B82" s="26" t="s">
        <v>708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66"/>
    </row>
    <row r="83" spans="1:35" ht="15" customHeight="1" x14ac:dyDescent="0.25">
      <c r="A83" s="30" t="s">
        <v>709</v>
      </c>
      <c r="B83" s="26" t="s">
        <v>710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66"/>
    </row>
    <row r="85" spans="1:35" ht="15" customHeight="1" x14ac:dyDescent="0.2">
      <c r="B85" s="25" t="s">
        <v>321</v>
      </c>
    </row>
    <row r="86" spans="1:35" ht="15" customHeight="1" x14ac:dyDescent="0.2">
      <c r="B86" s="25" t="s">
        <v>322</v>
      </c>
    </row>
    <row r="87" spans="1:35" ht="15" customHeight="1" x14ac:dyDescent="0.25">
      <c r="A87" s="30" t="s">
        <v>711</v>
      </c>
      <c r="B87" s="26" t="s">
        <v>702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66"/>
    </row>
    <row r="88" spans="1:35" ht="15" customHeight="1" x14ac:dyDescent="0.25">
      <c r="A88" s="30" t="s">
        <v>712</v>
      </c>
      <c r="B88" s="26" t="s">
        <v>704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66"/>
    </row>
    <row r="89" spans="1:35" ht="15" customHeight="1" x14ac:dyDescent="0.25">
      <c r="A89" s="30" t="s">
        <v>713</v>
      </c>
      <c r="B89" s="26" t="s">
        <v>706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66"/>
    </row>
    <row r="90" spans="1:35" ht="15" customHeight="1" x14ac:dyDescent="0.25">
      <c r="A90" s="30" t="s">
        <v>714</v>
      </c>
      <c r="B90" s="26" t="s">
        <v>708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66"/>
    </row>
    <row r="91" spans="1:35" ht="15" customHeight="1" x14ac:dyDescent="0.25">
      <c r="A91" s="30" t="s">
        <v>715</v>
      </c>
      <c r="B91" s="26" t="s">
        <v>710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66"/>
    </row>
    <row r="93" spans="1:35" ht="15" customHeight="1" x14ac:dyDescent="0.2">
      <c r="B93" s="25" t="s">
        <v>716</v>
      </c>
    </row>
    <row r="94" spans="1:35" ht="15" customHeight="1" x14ac:dyDescent="0.2">
      <c r="B94" s="25" t="s">
        <v>717</v>
      </c>
    </row>
    <row r="95" spans="1:35" ht="15" customHeight="1" x14ac:dyDescent="0.25">
      <c r="A95" s="30" t="s">
        <v>718</v>
      </c>
      <c r="B95" s="26" t="s">
        <v>702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66"/>
    </row>
    <row r="96" spans="1:35" ht="15" customHeight="1" x14ac:dyDescent="0.25">
      <c r="A96" s="30" t="s">
        <v>719</v>
      </c>
      <c r="B96" s="26" t="s">
        <v>704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66"/>
    </row>
    <row r="97" spans="1:35" ht="15" customHeight="1" x14ac:dyDescent="0.25">
      <c r="A97" s="30" t="s">
        <v>720</v>
      </c>
      <c r="B97" s="26" t="s">
        <v>706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66"/>
    </row>
    <row r="98" spans="1:35" ht="15" customHeight="1" x14ac:dyDescent="0.25">
      <c r="A98" s="30" t="s">
        <v>721</v>
      </c>
      <c r="B98" s="26" t="s">
        <v>708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66"/>
    </row>
    <row r="99" spans="1:35" ht="15" customHeight="1" x14ac:dyDescent="0.25">
      <c r="A99" s="30" t="s">
        <v>722</v>
      </c>
      <c r="B99" s="26" t="s">
        <v>710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66"/>
    </row>
    <row r="102" spans="1:35" ht="15" customHeight="1" x14ac:dyDescent="0.2">
      <c r="B102" s="25" t="s">
        <v>723</v>
      </c>
    </row>
    <row r="103" spans="1:35" ht="15" customHeight="1" x14ac:dyDescent="0.2">
      <c r="B103" s="25" t="s">
        <v>724</v>
      </c>
    </row>
    <row r="104" spans="1:35" ht="15" customHeight="1" x14ac:dyDescent="0.2">
      <c r="B104" s="25" t="s">
        <v>725</v>
      </c>
    </row>
    <row r="106" spans="1:35" ht="15" customHeight="1" x14ac:dyDescent="0.2">
      <c r="B106" s="25" t="s">
        <v>726</v>
      </c>
    </row>
    <row r="107" spans="1:35" ht="15" customHeight="1" x14ac:dyDescent="0.2">
      <c r="B107" s="25" t="s">
        <v>256</v>
      </c>
    </row>
    <row r="108" spans="1:35" ht="15" customHeight="1" x14ac:dyDescent="0.25">
      <c r="A108" s="30" t="s">
        <v>727</v>
      </c>
      <c r="B108" s="26" t="s">
        <v>258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66"/>
    </row>
    <row r="109" spans="1:35" ht="15" customHeight="1" x14ac:dyDescent="0.25">
      <c r="A109" s="30" t="s">
        <v>728</v>
      </c>
      <c r="B109" s="26" t="s">
        <v>231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66"/>
    </row>
    <row r="110" spans="1:35" ht="15" customHeight="1" x14ac:dyDescent="0.25">
      <c r="A110" s="30" t="s">
        <v>729</v>
      </c>
      <c r="B110" s="26" t="s">
        <v>339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66"/>
    </row>
    <row r="111" spans="1:35" ht="15" customHeight="1" x14ac:dyDescent="0.25">
      <c r="A111" s="30" t="s">
        <v>730</v>
      </c>
      <c r="B111" s="26" t="s">
        <v>491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66"/>
    </row>
    <row r="112" spans="1:35" ht="15" customHeight="1" x14ac:dyDescent="0.2">
      <c r="A112" s="30" t="s">
        <v>731</v>
      </c>
      <c r="B112" s="25" t="s">
        <v>237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65"/>
    </row>
    <row r="113" spans="1:35" ht="15" customHeight="1" x14ac:dyDescent="0.2">
      <c r="B113" s="25" t="s">
        <v>265</v>
      </c>
    </row>
    <row r="114" spans="1:35" ht="15" customHeight="1" x14ac:dyDescent="0.25">
      <c r="A114" s="30" t="s">
        <v>732</v>
      </c>
      <c r="B114" s="26" t="s">
        <v>258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66"/>
    </row>
    <row r="115" spans="1:35" ht="15" customHeight="1" x14ac:dyDescent="0.25">
      <c r="A115" s="30" t="s">
        <v>733</v>
      </c>
      <c r="B115" s="26" t="s">
        <v>231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66"/>
    </row>
    <row r="116" spans="1:35" ht="15" customHeight="1" x14ac:dyDescent="0.25">
      <c r="A116" s="30" t="s">
        <v>734</v>
      </c>
      <c r="B116" s="26" t="s">
        <v>339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66"/>
    </row>
    <row r="117" spans="1:35" ht="15" customHeight="1" x14ac:dyDescent="0.25">
      <c r="A117" s="30" t="s">
        <v>735</v>
      </c>
      <c r="B117" s="26" t="s">
        <v>491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66"/>
    </row>
    <row r="118" spans="1:35" ht="15" customHeight="1" x14ac:dyDescent="0.2">
      <c r="A118" s="30" t="s">
        <v>736</v>
      </c>
      <c r="B118" s="25" t="s">
        <v>237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65"/>
    </row>
    <row r="119" spans="1:35" ht="15" customHeight="1" x14ac:dyDescent="0.2">
      <c r="B119" s="25" t="s">
        <v>271</v>
      </c>
    </row>
    <row r="120" spans="1:35" ht="15" customHeight="1" x14ac:dyDescent="0.25">
      <c r="A120" s="30" t="s">
        <v>737</v>
      </c>
      <c r="B120" s="26" t="s">
        <v>273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66"/>
    </row>
    <row r="121" spans="1:35" ht="15" customHeight="1" x14ac:dyDescent="0.25">
      <c r="A121" s="30" t="s">
        <v>738</v>
      </c>
      <c r="B121" s="26" t="s">
        <v>275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66"/>
    </row>
    <row r="122" spans="1:35" ht="15" customHeight="1" thickBot="1" x14ac:dyDescent="0.25"/>
    <row r="123" spans="1:35" ht="15" customHeight="1" x14ac:dyDescent="0.2">
      <c r="B123" s="61" t="s">
        <v>349</v>
      </c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5" customHeight="1" x14ac:dyDescent="0.2">
      <c r="B124" s="31" t="s">
        <v>500</v>
      </c>
    </row>
    <row r="125" spans="1:35" ht="15" customHeight="1" x14ac:dyDescent="0.2">
      <c r="B125" s="31" t="s">
        <v>501</v>
      </c>
    </row>
    <row r="126" spans="1:35" ht="15" customHeight="1" x14ac:dyDescent="0.2">
      <c r="B126" s="31" t="s">
        <v>502</v>
      </c>
    </row>
    <row r="127" spans="1:35" ht="15" customHeight="1" x14ac:dyDescent="0.2">
      <c r="B127" s="31" t="s">
        <v>296</v>
      </c>
    </row>
    <row r="128" spans="1:35" ht="15" customHeight="1" x14ac:dyDescent="0.2">
      <c r="B128" s="31" t="s">
        <v>297</v>
      </c>
    </row>
    <row r="129" spans="2:2" ht="15" customHeight="1" x14ac:dyDescent="0.2">
      <c r="B129" s="31" t="s">
        <v>298</v>
      </c>
    </row>
    <row r="130" spans="2:2" ht="15" customHeight="1" x14ac:dyDescent="0.2">
      <c r="B130" s="31" t="s">
        <v>299</v>
      </c>
    </row>
    <row r="131" spans="2:2" ht="15" customHeight="1" x14ac:dyDescent="0.2">
      <c r="B131" s="31" t="s">
        <v>300</v>
      </c>
    </row>
    <row r="132" spans="2:2" ht="15" customHeight="1" x14ac:dyDescent="0.2">
      <c r="B132" s="31" t="s">
        <v>354</v>
      </c>
    </row>
    <row r="133" spans="2:2" ht="15" customHeight="1" x14ac:dyDescent="0.2">
      <c r="B133" s="31" t="s">
        <v>355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26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739</v>
      </c>
      <c r="B10" s="24" t="s">
        <v>740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632</v>
      </c>
    </row>
    <row r="16" spans="1:35" ht="15" customHeight="1" x14ac:dyDescent="0.2">
      <c r="B16" s="25" t="s">
        <v>741</v>
      </c>
    </row>
    <row r="17" spans="1:35" ht="15" customHeight="1" x14ac:dyDescent="0.25">
      <c r="A17" s="30" t="s">
        <v>742</v>
      </c>
      <c r="B17" s="26" t="s">
        <v>635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66"/>
    </row>
    <row r="18" spans="1:35" ht="15" customHeight="1" x14ac:dyDescent="0.25">
      <c r="A18" s="30" t="s">
        <v>743</v>
      </c>
      <c r="B18" s="26" t="s">
        <v>637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66"/>
    </row>
    <row r="19" spans="1:35" ht="15" customHeight="1" x14ac:dyDescent="0.25">
      <c r="A19" s="30" t="s">
        <v>744</v>
      </c>
      <c r="B19" s="26" t="s">
        <v>639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66"/>
    </row>
    <row r="20" spans="1:35" ht="15" customHeight="1" x14ac:dyDescent="0.25">
      <c r="A20" s="30" t="s">
        <v>745</v>
      </c>
      <c r="B20" s="26" t="s">
        <v>643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66"/>
    </row>
    <row r="21" spans="1:35" ht="15" customHeight="1" x14ac:dyDescent="0.25">
      <c r="A21" s="30" t="s">
        <v>746</v>
      </c>
      <c r="B21" s="26" t="s">
        <v>645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66"/>
    </row>
    <row r="22" spans="1:35" ht="15" customHeight="1" x14ac:dyDescent="0.25">
      <c r="A22" s="30" t="s">
        <v>747</v>
      </c>
      <c r="B22" s="26" t="s">
        <v>649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66"/>
    </row>
    <row r="23" spans="1:35" ht="15" customHeight="1" x14ac:dyDescent="0.25">
      <c r="A23" s="30" t="s">
        <v>748</v>
      </c>
      <c r="B23" s="26" t="s">
        <v>647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66"/>
    </row>
    <row r="24" spans="1:35" ht="15" customHeight="1" x14ac:dyDescent="0.25">
      <c r="A24" s="30" t="s">
        <v>749</v>
      </c>
      <c r="B24" s="26" t="s">
        <v>651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66"/>
    </row>
    <row r="25" spans="1:35" ht="15" customHeight="1" x14ac:dyDescent="0.25">
      <c r="A25" s="30" t="s">
        <v>750</v>
      </c>
      <c r="B25" s="26" t="s">
        <v>653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66"/>
    </row>
    <row r="26" spans="1:35" ht="15" customHeight="1" x14ac:dyDescent="0.2">
      <c r="A26" s="30" t="s">
        <v>751</v>
      </c>
      <c r="B26" s="25" t="s">
        <v>655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65"/>
    </row>
    <row r="28" spans="1:35" ht="15" customHeight="1" x14ac:dyDescent="0.2">
      <c r="B28" s="25" t="s">
        <v>752</v>
      </c>
    </row>
    <row r="29" spans="1:35" ht="15" customHeight="1" x14ac:dyDescent="0.25">
      <c r="A29" s="30" t="s">
        <v>753</v>
      </c>
      <c r="B29" s="26" t="s">
        <v>635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66"/>
    </row>
    <row r="30" spans="1:35" ht="15" customHeight="1" x14ac:dyDescent="0.25">
      <c r="A30" s="30" t="s">
        <v>754</v>
      </c>
      <c r="B30" s="26" t="s">
        <v>637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66"/>
    </row>
    <row r="31" spans="1:35" ht="15" customHeight="1" x14ac:dyDescent="0.25">
      <c r="A31" s="30" t="s">
        <v>755</v>
      </c>
      <c r="B31" s="26" t="s">
        <v>639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66"/>
    </row>
    <row r="32" spans="1:35" ht="15" customHeight="1" x14ac:dyDescent="0.25">
      <c r="A32" s="30" t="s">
        <v>756</v>
      </c>
      <c r="B32" s="26" t="s">
        <v>643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66"/>
    </row>
    <row r="33" spans="1:35" ht="15" customHeight="1" x14ac:dyDescent="0.25">
      <c r="A33" s="30" t="s">
        <v>757</v>
      </c>
      <c r="B33" s="26" t="s">
        <v>645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66"/>
    </row>
    <row r="34" spans="1:35" ht="15" customHeight="1" x14ac:dyDescent="0.25">
      <c r="A34" s="30" t="s">
        <v>758</v>
      </c>
      <c r="B34" s="26" t="s">
        <v>649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66"/>
    </row>
    <row r="35" spans="1:35" ht="15" customHeight="1" x14ac:dyDescent="0.25">
      <c r="A35" s="30" t="s">
        <v>759</v>
      </c>
      <c r="B35" s="26" t="s">
        <v>647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66"/>
    </row>
    <row r="36" spans="1:35" ht="15" customHeight="1" x14ac:dyDescent="0.25">
      <c r="A36" s="30" t="s">
        <v>760</v>
      </c>
      <c r="B36" s="26" t="s">
        <v>651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66"/>
    </row>
    <row r="37" spans="1:35" ht="15" customHeight="1" x14ac:dyDescent="0.25">
      <c r="A37" s="30" t="s">
        <v>761</v>
      </c>
      <c r="B37" s="26" t="s">
        <v>653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66"/>
    </row>
    <row r="38" spans="1:35" ht="15" customHeight="1" x14ac:dyDescent="0.2">
      <c r="A38" s="30" t="s">
        <v>762</v>
      </c>
      <c r="B38" s="25" t="s">
        <v>655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65"/>
    </row>
    <row r="40" spans="1:35" ht="15" customHeight="1" x14ac:dyDescent="0.2">
      <c r="B40" s="25" t="s">
        <v>763</v>
      </c>
    </row>
    <row r="41" spans="1:35" ht="15" customHeight="1" x14ac:dyDescent="0.25">
      <c r="A41" s="30" t="s">
        <v>764</v>
      </c>
      <c r="B41" s="26" t="s">
        <v>635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66"/>
    </row>
    <row r="42" spans="1:35" ht="15" customHeight="1" x14ac:dyDescent="0.25">
      <c r="A42" s="30" t="s">
        <v>765</v>
      </c>
      <c r="B42" s="26" t="s">
        <v>637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66"/>
    </row>
    <row r="43" spans="1:35" ht="15" customHeight="1" x14ac:dyDescent="0.25">
      <c r="A43" s="30" t="s">
        <v>766</v>
      </c>
      <c r="B43" s="26" t="s">
        <v>639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66"/>
    </row>
    <row r="44" spans="1:35" ht="15" customHeight="1" x14ac:dyDescent="0.25">
      <c r="A44" s="30" t="s">
        <v>767</v>
      </c>
      <c r="B44" s="26" t="s">
        <v>641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66"/>
    </row>
    <row r="45" spans="1:35" ht="15" customHeight="1" x14ac:dyDescent="0.25">
      <c r="A45" s="30" t="s">
        <v>768</v>
      </c>
      <c r="B45" s="26" t="s">
        <v>769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66"/>
    </row>
    <row r="46" spans="1:35" ht="15" customHeight="1" x14ac:dyDescent="0.25">
      <c r="A46" s="30" t="s">
        <v>770</v>
      </c>
      <c r="B46" s="26" t="s">
        <v>643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66"/>
    </row>
    <row r="47" spans="1:35" ht="15" customHeight="1" x14ac:dyDescent="0.25">
      <c r="A47" s="30" t="s">
        <v>771</v>
      </c>
      <c r="B47" s="26" t="s">
        <v>645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66"/>
    </row>
    <row r="48" spans="1:35" ht="15" customHeight="1" x14ac:dyDescent="0.25">
      <c r="A48" s="30" t="s">
        <v>772</v>
      </c>
      <c r="B48" s="26" t="s">
        <v>649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66"/>
    </row>
    <row r="49" spans="1:35" ht="15" customHeight="1" x14ac:dyDescent="0.25">
      <c r="A49" s="30" t="s">
        <v>773</v>
      </c>
      <c r="B49" s="26" t="s">
        <v>647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66"/>
    </row>
    <row r="50" spans="1:35" ht="15" customHeight="1" x14ac:dyDescent="0.25">
      <c r="A50" s="30" t="s">
        <v>774</v>
      </c>
      <c r="B50" s="26" t="s">
        <v>651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66"/>
    </row>
    <row r="51" spans="1:35" ht="15" customHeight="1" x14ac:dyDescent="0.25">
      <c r="A51" s="30" t="s">
        <v>775</v>
      </c>
      <c r="B51" s="26" t="s">
        <v>653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66"/>
    </row>
    <row r="52" spans="1:35" ht="15" customHeight="1" x14ac:dyDescent="0.2">
      <c r="A52" s="30" t="s">
        <v>776</v>
      </c>
      <c r="B52" s="25" t="s">
        <v>655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65"/>
    </row>
    <row r="55" spans="1:35" ht="15" customHeight="1" x14ac:dyDescent="0.2">
      <c r="B55" s="25" t="s">
        <v>177</v>
      </c>
    </row>
    <row r="56" spans="1:35" ht="15" customHeight="1" x14ac:dyDescent="0.25">
      <c r="A56" s="30" t="s">
        <v>777</v>
      </c>
      <c r="B56" s="26" t="s">
        <v>778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66"/>
    </row>
    <row r="57" spans="1:35" ht="15" customHeight="1" x14ac:dyDescent="0.25">
      <c r="A57" s="30" t="s">
        <v>779</v>
      </c>
      <c r="B57" s="26" t="s">
        <v>780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66"/>
    </row>
    <row r="58" spans="1:35" ht="15" customHeight="1" x14ac:dyDescent="0.25">
      <c r="A58" s="30" t="s">
        <v>781</v>
      </c>
      <c r="B58" s="26" t="s">
        <v>782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66"/>
    </row>
    <row r="60" spans="1:35" ht="15" customHeight="1" x14ac:dyDescent="0.2">
      <c r="B60" s="25" t="s">
        <v>321</v>
      </c>
    </row>
    <row r="61" spans="1:35" ht="15" customHeight="1" x14ac:dyDescent="0.2">
      <c r="B61" s="25" t="s">
        <v>322</v>
      </c>
    </row>
    <row r="62" spans="1:35" ht="15" customHeight="1" x14ac:dyDescent="0.25">
      <c r="A62" s="30" t="s">
        <v>783</v>
      </c>
      <c r="B62" s="26" t="s">
        <v>778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x14ac:dyDescent="0.25">
      <c r="A63" s="30" t="s">
        <v>784</v>
      </c>
      <c r="B63" s="26" t="s">
        <v>780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66"/>
    </row>
    <row r="64" spans="1:35" ht="15" customHeight="1" x14ac:dyDescent="0.25">
      <c r="A64" s="30" t="s">
        <v>785</v>
      </c>
      <c r="B64" s="26" t="s">
        <v>782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66"/>
    </row>
    <row r="66" spans="1:35" ht="15" customHeight="1" x14ac:dyDescent="0.2">
      <c r="B66" s="25" t="s">
        <v>786</v>
      </c>
    </row>
    <row r="67" spans="1:35" ht="15" customHeight="1" x14ac:dyDescent="0.2">
      <c r="B67" s="25" t="s">
        <v>717</v>
      </c>
    </row>
    <row r="68" spans="1:35" ht="15" customHeight="1" x14ac:dyDescent="0.25">
      <c r="A68" s="30" t="s">
        <v>787</v>
      </c>
      <c r="B68" s="26" t="s">
        <v>778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66"/>
    </row>
    <row r="69" spans="1:35" ht="15" customHeight="1" x14ac:dyDescent="0.25">
      <c r="A69" s="30" t="s">
        <v>788</v>
      </c>
      <c r="B69" s="26" t="s">
        <v>780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66"/>
    </row>
    <row r="70" spans="1:35" ht="15" customHeight="1" x14ac:dyDescent="0.25">
      <c r="A70" s="30" t="s">
        <v>789</v>
      </c>
      <c r="B70" s="26" t="s">
        <v>782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66"/>
    </row>
    <row r="73" spans="1:35" ht="15" customHeight="1" x14ac:dyDescent="0.2">
      <c r="B73" s="25" t="s">
        <v>790</v>
      </c>
    </row>
    <row r="75" spans="1:35" ht="15" customHeight="1" x14ac:dyDescent="0.2">
      <c r="B75" s="25" t="s">
        <v>791</v>
      </c>
    </row>
    <row r="76" spans="1:35" ht="15" customHeight="1" x14ac:dyDescent="0.2">
      <c r="B76" s="25" t="s">
        <v>256</v>
      </c>
    </row>
    <row r="77" spans="1:35" ht="15" customHeight="1" x14ac:dyDescent="0.25">
      <c r="A77" s="30" t="s">
        <v>792</v>
      </c>
      <c r="B77" s="26" t="s">
        <v>258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66"/>
    </row>
    <row r="78" spans="1:35" ht="15" customHeight="1" x14ac:dyDescent="0.25">
      <c r="A78" s="30" t="s">
        <v>793</v>
      </c>
      <c r="B78" s="26" t="s">
        <v>231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66"/>
    </row>
    <row r="79" spans="1:35" ht="15" customHeight="1" x14ac:dyDescent="0.25">
      <c r="A79" s="30" t="s">
        <v>794</v>
      </c>
      <c r="B79" s="26" t="s">
        <v>339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66"/>
    </row>
    <row r="80" spans="1:35" ht="15" customHeight="1" x14ac:dyDescent="0.25">
      <c r="A80" s="30" t="s">
        <v>795</v>
      </c>
      <c r="B80" s="26" t="s">
        <v>263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66"/>
    </row>
    <row r="81" spans="1:35" ht="15" customHeight="1" x14ac:dyDescent="0.2">
      <c r="A81" s="30" t="s">
        <v>796</v>
      </c>
      <c r="B81" s="25" t="s">
        <v>237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65"/>
    </row>
    <row r="82" spans="1:35" ht="15" customHeight="1" x14ac:dyDescent="0.2">
      <c r="B82" s="25" t="s">
        <v>265</v>
      </c>
    </row>
    <row r="83" spans="1:35" ht="15" customHeight="1" x14ac:dyDescent="0.25">
      <c r="A83" s="30" t="s">
        <v>797</v>
      </c>
      <c r="B83" s="26" t="s">
        <v>258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66"/>
    </row>
    <row r="84" spans="1:35" ht="15" customHeight="1" x14ac:dyDescent="0.25">
      <c r="A84" s="30" t="s">
        <v>798</v>
      </c>
      <c r="B84" s="26" t="s">
        <v>231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66"/>
    </row>
    <row r="85" spans="1:35" ht="15" customHeight="1" x14ac:dyDescent="0.25">
      <c r="A85" s="30" t="s">
        <v>799</v>
      </c>
      <c r="B85" s="26" t="s">
        <v>339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66"/>
    </row>
    <row r="86" spans="1:35" ht="15" customHeight="1" x14ac:dyDescent="0.25">
      <c r="A86" s="30" t="s">
        <v>800</v>
      </c>
      <c r="B86" s="26" t="s">
        <v>263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66"/>
    </row>
    <row r="87" spans="1:35" ht="15" customHeight="1" x14ac:dyDescent="0.2">
      <c r="A87" s="30" t="s">
        <v>801</v>
      </c>
      <c r="B87" s="25" t="s">
        <v>237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65"/>
    </row>
    <row r="88" spans="1:35" ht="15" customHeight="1" x14ac:dyDescent="0.2">
      <c r="B88" s="25" t="s">
        <v>271</v>
      </c>
    </row>
    <row r="89" spans="1:35" ht="15" customHeight="1" x14ac:dyDescent="0.25">
      <c r="A89" s="30" t="s">
        <v>802</v>
      </c>
      <c r="B89" s="26" t="s">
        <v>273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66"/>
    </row>
    <row r="90" spans="1:35" ht="15" customHeight="1" thickBot="1" x14ac:dyDescent="0.3">
      <c r="A90" s="30" t="s">
        <v>803</v>
      </c>
      <c r="B90" s="26" t="s">
        <v>275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66"/>
    </row>
    <row r="91" spans="1:35" ht="15" customHeight="1" x14ac:dyDescent="0.2">
      <c r="B91" s="61" t="s">
        <v>349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5" customHeight="1" x14ac:dyDescent="0.2">
      <c r="B92" s="31" t="s">
        <v>399</v>
      </c>
    </row>
    <row r="93" spans="1:35" ht="15" customHeight="1" x14ac:dyDescent="0.2">
      <c r="B93" s="31" t="s">
        <v>351</v>
      </c>
    </row>
    <row r="94" spans="1:35" ht="15" customHeight="1" x14ac:dyDescent="0.2">
      <c r="B94" s="31" t="s">
        <v>352</v>
      </c>
    </row>
    <row r="95" spans="1:35" ht="15" customHeight="1" x14ac:dyDescent="0.2">
      <c r="B95" s="31" t="s">
        <v>353</v>
      </c>
    </row>
    <row r="96" spans="1:35" ht="15" customHeight="1" x14ac:dyDescent="0.2">
      <c r="B96" s="31" t="s">
        <v>296</v>
      </c>
    </row>
    <row r="97" spans="2:2" ht="15" customHeight="1" x14ac:dyDescent="0.2">
      <c r="B97" s="31" t="s">
        <v>804</v>
      </c>
    </row>
    <row r="98" spans="2:2" ht="15" customHeight="1" x14ac:dyDescent="0.2">
      <c r="B98" s="31" t="s">
        <v>298</v>
      </c>
    </row>
    <row r="99" spans="2:2" ht="15" customHeight="1" x14ac:dyDescent="0.2">
      <c r="B99" s="31" t="s">
        <v>299</v>
      </c>
    </row>
    <row r="100" spans="2:2" ht="15" customHeight="1" x14ac:dyDescent="0.2">
      <c r="B100" s="31" t="s">
        <v>300</v>
      </c>
    </row>
    <row r="101" spans="2:2" ht="15" customHeight="1" x14ac:dyDescent="0.2">
      <c r="B101" s="31" t="s">
        <v>354</v>
      </c>
    </row>
    <row r="102" spans="2:2" ht="15" customHeight="1" x14ac:dyDescent="0.2">
      <c r="B102" s="31" t="s">
        <v>355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28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805</v>
      </c>
      <c r="B10" s="24" t="s">
        <v>806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632</v>
      </c>
    </row>
    <row r="16" spans="1:35" ht="15" customHeight="1" x14ac:dyDescent="0.2">
      <c r="B16" s="25" t="s">
        <v>807</v>
      </c>
    </row>
    <row r="17" spans="1:35" ht="15" customHeight="1" x14ac:dyDescent="0.25">
      <c r="A17" s="30" t="s">
        <v>808</v>
      </c>
      <c r="B17" s="26" t="s">
        <v>639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66"/>
    </row>
    <row r="18" spans="1:35" ht="15" customHeight="1" x14ac:dyDescent="0.25">
      <c r="A18" s="30" t="s">
        <v>809</v>
      </c>
      <c r="B18" s="26" t="s">
        <v>637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66"/>
    </row>
    <row r="19" spans="1:35" ht="15" customHeight="1" x14ac:dyDescent="0.25">
      <c r="A19" s="30" t="s">
        <v>810</v>
      </c>
      <c r="B19" s="26" t="s">
        <v>635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66"/>
    </row>
    <row r="20" spans="1:35" ht="15" customHeight="1" x14ac:dyDescent="0.25">
      <c r="A20" s="30" t="s">
        <v>811</v>
      </c>
      <c r="B20" s="26" t="s">
        <v>812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66"/>
    </row>
    <row r="21" spans="1:35" ht="15" customHeight="1" x14ac:dyDescent="0.25">
      <c r="A21" s="30" t="s">
        <v>813</v>
      </c>
      <c r="B21" s="26" t="s">
        <v>814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66"/>
    </row>
    <row r="22" spans="1:35" ht="15" customHeight="1" x14ac:dyDescent="0.25">
      <c r="A22" s="30" t="s">
        <v>815</v>
      </c>
      <c r="B22" s="26" t="s">
        <v>643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66"/>
    </row>
    <row r="23" spans="1:35" ht="15" customHeight="1" x14ac:dyDescent="0.25">
      <c r="A23" s="30" t="s">
        <v>816</v>
      </c>
      <c r="B23" s="26" t="s">
        <v>645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66"/>
    </row>
    <row r="24" spans="1:35" ht="15" customHeight="1" x14ac:dyDescent="0.25">
      <c r="A24" s="30" t="s">
        <v>817</v>
      </c>
      <c r="B24" s="26" t="s">
        <v>649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66"/>
    </row>
    <row r="25" spans="1:35" ht="15" customHeight="1" x14ac:dyDescent="0.25">
      <c r="A25" s="30" t="s">
        <v>818</v>
      </c>
      <c r="B25" s="26" t="s">
        <v>651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66"/>
    </row>
    <row r="26" spans="1:35" ht="15" customHeight="1" x14ac:dyDescent="0.25">
      <c r="A26" s="30" t="s">
        <v>819</v>
      </c>
      <c r="B26" s="26" t="s">
        <v>653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66"/>
    </row>
    <row r="27" spans="1:35" ht="15" customHeight="1" x14ac:dyDescent="0.2">
      <c r="A27" s="30" t="s">
        <v>820</v>
      </c>
      <c r="B27" s="25" t="s">
        <v>655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65"/>
    </row>
    <row r="29" spans="1:35" ht="15" customHeight="1" x14ac:dyDescent="0.2">
      <c r="B29" s="25" t="s">
        <v>821</v>
      </c>
    </row>
    <row r="30" spans="1:35" ht="15" customHeight="1" x14ac:dyDescent="0.25">
      <c r="A30" s="30" t="s">
        <v>822</v>
      </c>
      <c r="B30" s="26" t="s">
        <v>637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66"/>
    </row>
    <row r="31" spans="1:35" ht="15" customHeight="1" x14ac:dyDescent="0.25">
      <c r="A31" s="30" t="s">
        <v>823</v>
      </c>
      <c r="B31" s="26" t="s">
        <v>635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66"/>
    </row>
    <row r="32" spans="1:35" ht="15" customHeight="1" x14ac:dyDescent="0.25">
      <c r="A32" s="30" t="s">
        <v>824</v>
      </c>
      <c r="B32" s="26" t="s">
        <v>812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66"/>
    </row>
    <row r="33" spans="1:35" ht="15" customHeight="1" x14ac:dyDescent="0.25">
      <c r="A33" s="30" t="s">
        <v>825</v>
      </c>
      <c r="B33" s="26" t="s">
        <v>826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66"/>
    </row>
    <row r="34" spans="1:35" ht="15" customHeight="1" x14ac:dyDescent="0.25">
      <c r="A34" s="30" t="s">
        <v>827</v>
      </c>
      <c r="B34" s="26" t="s">
        <v>814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66"/>
    </row>
    <row r="35" spans="1:35" ht="15" customHeight="1" x14ac:dyDescent="0.25">
      <c r="A35" s="30" t="s">
        <v>828</v>
      </c>
      <c r="B35" s="26" t="s">
        <v>643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66"/>
    </row>
    <row r="36" spans="1:35" ht="15" customHeight="1" x14ac:dyDescent="0.25">
      <c r="A36" s="30" t="s">
        <v>829</v>
      </c>
      <c r="B36" s="26" t="s">
        <v>645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66"/>
    </row>
    <row r="37" spans="1:35" ht="15" customHeight="1" x14ac:dyDescent="0.25">
      <c r="A37" s="30" t="s">
        <v>830</v>
      </c>
      <c r="B37" s="26" t="s">
        <v>653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66"/>
    </row>
    <row r="38" spans="1:35" ht="15" customHeight="1" x14ac:dyDescent="0.2">
      <c r="A38" s="30" t="s">
        <v>831</v>
      </c>
      <c r="B38" s="25" t="s">
        <v>655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65"/>
    </row>
    <row r="40" spans="1:35" ht="15" customHeight="1" x14ac:dyDescent="0.2">
      <c r="B40" s="25" t="s">
        <v>832</v>
      </c>
    </row>
    <row r="41" spans="1:35" ht="15" customHeight="1" x14ac:dyDescent="0.25">
      <c r="A41" s="30" t="s">
        <v>833</v>
      </c>
      <c r="B41" s="26" t="s">
        <v>639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66"/>
    </row>
    <row r="42" spans="1:35" ht="15" customHeight="1" x14ac:dyDescent="0.25">
      <c r="A42" s="30" t="s">
        <v>834</v>
      </c>
      <c r="B42" s="26" t="s">
        <v>637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66"/>
    </row>
    <row r="43" spans="1:35" ht="15" customHeight="1" x14ac:dyDescent="0.25">
      <c r="A43" s="30" t="s">
        <v>835</v>
      </c>
      <c r="B43" s="26" t="s">
        <v>812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66"/>
    </row>
    <row r="44" spans="1:35" ht="15" customHeight="1" x14ac:dyDescent="0.25">
      <c r="A44" s="30" t="s">
        <v>836</v>
      </c>
      <c r="B44" s="26" t="s">
        <v>814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66"/>
    </row>
    <row r="45" spans="1:35" ht="15" customHeight="1" x14ac:dyDescent="0.25">
      <c r="A45" s="30" t="s">
        <v>837</v>
      </c>
      <c r="B45" s="26" t="s">
        <v>643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66"/>
    </row>
    <row r="46" spans="1:35" ht="15" customHeight="1" x14ac:dyDescent="0.25">
      <c r="A46" s="30" t="s">
        <v>838</v>
      </c>
      <c r="B46" s="26" t="s">
        <v>645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66"/>
    </row>
    <row r="47" spans="1:35" ht="15" customHeight="1" x14ac:dyDescent="0.25">
      <c r="A47" s="30" t="s">
        <v>839</v>
      </c>
      <c r="B47" s="26" t="s">
        <v>840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66"/>
    </row>
    <row r="48" spans="1:35" ht="15" customHeight="1" x14ac:dyDescent="0.25">
      <c r="A48" s="30" t="s">
        <v>841</v>
      </c>
      <c r="B48" s="26" t="s">
        <v>649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66"/>
    </row>
    <row r="49" spans="1:35" ht="15" customHeight="1" x14ac:dyDescent="0.25">
      <c r="A49" s="30" t="s">
        <v>842</v>
      </c>
      <c r="B49" s="26" t="s">
        <v>651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66"/>
    </row>
    <row r="50" spans="1:35" ht="15" customHeight="1" x14ac:dyDescent="0.25">
      <c r="A50" s="30" t="s">
        <v>843</v>
      </c>
      <c r="B50" s="26" t="s">
        <v>844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66"/>
    </row>
    <row r="51" spans="1:35" ht="15" customHeight="1" x14ac:dyDescent="0.25">
      <c r="A51" s="30" t="s">
        <v>845</v>
      </c>
      <c r="B51" s="26" t="s">
        <v>846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66"/>
    </row>
    <row r="52" spans="1:35" ht="15" customHeight="1" x14ac:dyDescent="0.2">
      <c r="A52" s="30" t="s">
        <v>847</v>
      </c>
      <c r="B52" s="25" t="s">
        <v>655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65"/>
    </row>
    <row r="54" spans="1:35" ht="15" customHeight="1" x14ac:dyDescent="0.25">
      <c r="A54" s="30" t="s">
        <v>848</v>
      </c>
      <c r="B54" s="26" t="s">
        <v>849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66"/>
    </row>
    <row r="57" spans="1:35" ht="15" customHeight="1" x14ac:dyDescent="0.2">
      <c r="B57" s="25" t="s">
        <v>177</v>
      </c>
    </row>
    <row r="58" spans="1:35" ht="15" customHeight="1" x14ac:dyDescent="0.25">
      <c r="A58" s="30" t="s">
        <v>850</v>
      </c>
      <c r="B58" s="26" t="s">
        <v>807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66"/>
    </row>
    <row r="59" spans="1:35" ht="15" customHeight="1" x14ac:dyDescent="0.25">
      <c r="A59" s="30" t="s">
        <v>851</v>
      </c>
      <c r="B59" s="26" t="s">
        <v>821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66"/>
    </row>
    <row r="60" spans="1:35" ht="15" customHeight="1" x14ac:dyDescent="0.25">
      <c r="A60" s="30" t="s">
        <v>852</v>
      </c>
      <c r="B60" s="26" t="s">
        <v>832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66"/>
    </row>
    <row r="62" spans="1:35" ht="15" customHeight="1" x14ac:dyDescent="0.2">
      <c r="B62" s="25" t="s">
        <v>321</v>
      </c>
    </row>
    <row r="63" spans="1:35" ht="15" customHeight="1" x14ac:dyDescent="0.2">
      <c r="B63" s="25" t="s">
        <v>322</v>
      </c>
    </row>
    <row r="64" spans="1:35" ht="15" customHeight="1" x14ac:dyDescent="0.25">
      <c r="A64" s="30" t="s">
        <v>853</v>
      </c>
      <c r="B64" s="26" t="s">
        <v>807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66"/>
    </row>
    <row r="65" spans="1:35" ht="15" customHeight="1" x14ac:dyDescent="0.25">
      <c r="A65" s="30" t="s">
        <v>854</v>
      </c>
      <c r="B65" s="26" t="s">
        <v>821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66"/>
    </row>
    <row r="66" spans="1:35" ht="15" customHeight="1" x14ac:dyDescent="0.25">
      <c r="A66" s="30" t="s">
        <v>855</v>
      </c>
      <c r="B66" s="26" t="s">
        <v>832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66"/>
    </row>
    <row r="68" spans="1:35" ht="15" customHeight="1" x14ac:dyDescent="0.2">
      <c r="B68" s="25" t="s">
        <v>211</v>
      </c>
    </row>
    <row r="69" spans="1:35" ht="15" customHeight="1" x14ac:dyDescent="0.2">
      <c r="B69" s="25" t="s">
        <v>213</v>
      </c>
    </row>
    <row r="70" spans="1:35" ht="15" customHeight="1" x14ac:dyDescent="0.25">
      <c r="A70" s="30" t="s">
        <v>856</v>
      </c>
      <c r="B70" s="26" t="s">
        <v>807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66"/>
    </row>
    <row r="71" spans="1:35" ht="15" customHeight="1" x14ac:dyDescent="0.25">
      <c r="A71" s="30" t="s">
        <v>857</v>
      </c>
      <c r="B71" s="26" t="s">
        <v>821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66"/>
    </row>
    <row r="72" spans="1:35" ht="15" customHeight="1" x14ac:dyDescent="0.25">
      <c r="A72" s="30" t="s">
        <v>858</v>
      </c>
      <c r="B72" s="26" t="s">
        <v>832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66"/>
    </row>
    <row r="73" spans="1:35" ht="15" customHeight="1" x14ac:dyDescent="0.25">
      <c r="A73" s="30" t="s">
        <v>858</v>
      </c>
      <c r="B73" s="26" t="s">
        <v>859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66"/>
    </row>
    <row r="76" spans="1:35" ht="15" customHeight="1" x14ac:dyDescent="0.2">
      <c r="B76" s="25" t="s">
        <v>860</v>
      </c>
    </row>
    <row r="78" spans="1:35" ht="15" customHeight="1" x14ac:dyDescent="0.2">
      <c r="B78" s="25" t="s">
        <v>861</v>
      </c>
    </row>
    <row r="79" spans="1:35" ht="15" customHeight="1" x14ac:dyDescent="0.2">
      <c r="B79" s="25" t="s">
        <v>256</v>
      </c>
    </row>
    <row r="80" spans="1:35" ht="15" customHeight="1" x14ac:dyDescent="0.25">
      <c r="A80" s="30" t="s">
        <v>862</v>
      </c>
      <c r="B80" s="26" t="s">
        <v>258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66"/>
    </row>
    <row r="81" spans="1:35" ht="15" customHeight="1" x14ac:dyDescent="0.25">
      <c r="A81" s="30" t="s">
        <v>863</v>
      </c>
      <c r="B81" s="26" t="s">
        <v>231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66"/>
    </row>
    <row r="82" spans="1:35" ht="15" customHeight="1" x14ac:dyDescent="0.25">
      <c r="A82" s="30" t="s">
        <v>864</v>
      </c>
      <c r="B82" s="26" t="s">
        <v>339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66"/>
    </row>
    <row r="83" spans="1:35" ht="15" customHeight="1" x14ac:dyDescent="0.25">
      <c r="A83" s="30" t="s">
        <v>865</v>
      </c>
      <c r="B83" s="26" t="s">
        <v>452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66"/>
    </row>
    <row r="84" spans="1:35" ht="15" customHeight="1" x14ac:dyDescent="0.2">
      <c r="A84" s="30" t="s">
        <v>866</v>
      </c>
      <c r="B84" s="25" t="s">
        <v>237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65"/>
    </row>
    <row r="85" spans="1:35" ht="15" customHeight="1" x14ac:dyDescent="0.2">
      <c r="B85" s="25" t="s">
        <v>265</v>
      </c>
    </row>
    <row r="86" spans="1:35" ht="15" customHeight="1" x14ac:dyDescent="0.25">
      <c r="A86" s="30" t="s">
        <v>867</v>
      </c>
      <c r="B86" s="26" t="s">
        <v>258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66"/>
    </row>
    <row r="87" spans="1:35" ht="15" customHeight="1" x14ac:dyDescent="0.25">
      <c r="A87" s="30" t="s">
        <v>868</v>
      </c>
      <c r="B87" s="26" t="s">
        <v>231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66"/>
    </row>
    <row r="88" spans="1:35" ht="15" customHeight="1" x14ac:dyDescent="0.25">
      <c r="A88" s="30" t="s">
        <v>869</v>
      </c>
      <c r="B88" s="26" t="s">
        <v>339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66"/>
    </row>
    <row r="89" spans="1:35" ht="15" customHeight="1" x14ac:dyDescent="0.25">
      <c r="A89" s="30" t="s">
        <v>870</v>
      </c>
      <c r="B89" s="26" t="s">
        <v>452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66"/>
    </row>
    <row r="90" spans="1:35" ht="15" customHeight="1" x14ac:dyDescent="0.2">
      <c r="A90" s="30" t="s">
        <v>871</v>
      </c>
      <c r="B90" s="25" t="s">
        <v>237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65"/>
    </row>
    <row r="91" spans="1:35" ht="15" customHeight="1" x14ac:dyDescent="0.2">
      <c r="B91" s="25" t="s">
        <v>271</v>
      </c>
    </row>
    <row r="92" spans="1:35" ht="15" customHeight="1" x14ac:dyDescent="0.25">
      <c r="A92" s="30" t="s">
        <v>872</v>
      </c>
      <c r="B92" s="26" t="s">
        <v>273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66"/>
    </row>
    <row r="93" spans="1:35" ht="15" customHeight="1" x14ac:dyDescent="0.25">
      <c r="A93" s="30" t="s">
        <v>873</v>
      </c>
      <c r="B93" s="26" t="s">
        <v>275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66"/>
    </row>
    <row r="94" spans="1:35" ht="15" customHeight="1" thickBot="1" x14ac:dyDescent="0.25"/>
    <row r="95" spans="1:35" ht="15" customHeight="1" x14ac:dyDescent="0.2">
      <c r="B95" s="61" t="s">
        <v>874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5" customHeight="1" x14ac:dyDescent="0.2">
      <c r="B96" s="31" t="s">
        <v>875</v>
      </c>
    </row>
    <row r="97" spans="2:2" ht="15" customHeight="1" x14ac:dyDescent="0.2">
      <c r="B97" s="31" t="s">
        <v>876</v>
      </c>
    </row>
    <row r="98" spans="2:2" ht="15" customHeight="1" x14ac:dyDescent="0.2">
      <c r="B98" s="31" t="s">
        <v>462</v>
      </c>
    </row>
    <row r="99" spans="2:2" ht="15" customHeight="1" x14ac:dyDescent="0.2">
      <c r="B99" s="31" t="s">
        <v>877</v>
      </c>
    </row>
    <row r="100" spans="2:2" ht="15" customHeight="1" x14ac:dyDescent="0.2">
      <c r="B100" s="31" t="s">
        <v>464</v>
      </c>
    </row>
    <row r="101" spans="2:2" ht="15" customHeight="1" x14ac:dyDescent="0.2">
      <c r="B101" s="31" t="s">
        <v>296</v>
      </c>
    </row>
    <row r="102" spans="2:2" ht="15" customHeight="1" x14ac:dyDescent="0.2">
      <c r="B102" s="31" t="s">
        <v>298</v>
      </c>
    </row>
    <row r="103" spans="2:2" ht="15" customHeight="1" x14ac:dyDescent="0.2">
      <c r="B103" s="31" t="s">
        <v>299</v>
      </c>
    </row>
    <row r="104" spans="2:2" ht="15" customHeight="1" x14ac:dyDescent="0.2">
      <c r="B104" s="31" t="s">
        <v>300</v>
      </c>
    </row>
    <row r="105" spans="2:2" ht="15" customHeight="1" x14ac:dyDescent="0.2">
      <c r="B105" s="31" t="s">
        <v>354</v>
      </c>
    </row>
    <row r="106" spans="2:2" ht="15" customHeight="1" x14ac:dyDescent="0.2">
      <c r="B106" s="31" t="s">
        <v>355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17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878</v>
      </c>
      <c r="B10" s="24" t="s">
        <v>879</v>
      </c>
    </row>
    <row r="11" spans="1:35" ht="15" customHeight="1" x14ac:dyDescent="0.2">
      <c r="B11" s="22" t="s">
        <v>277</v>
      </c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880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881</v>
      </c>
      <c r="B15" s="25" t="s">
        <v>882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6" spans="1:35" ht="15" customHeight="1" x14ac:dyDescent="0.25">
      <c r="A16" s="30" t="s">
        <v>883</v>
      </c>
      <c r="B16" s="26" t="s">
        <v>884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66"/>
    </row>
    <row r="17" spans="1:35" ht="15" customHeight="1" x14ac:dyDescent="0.25">
      <c r="A17" s="30" t="s">
        <v>885</v>
      </c>
      <c r="B17" s="26" t="s">
        <v>886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66"/>
    </row>
    <row r="18" spans="1:35" ht="15" customHeight="1" x14ac:dyDescent="0.25">
      <c r="A18" s="30" t="s">
        <v>887</v>
      </c>
      <c r="B18" s="26" t="s">
        <v>888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66"/>
    </row>
    <row r="19" spans="1:35" ht="15" customHeight="1" x14ac:dyDescent="0.25">
      <c r="A19" s="30" t="s">
        <v>889</v>
      </c>
      <c r="B19" s="26" t="s">
        <v>890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66"/>
    </row>
    <row r="20" spans="1:35" ht="15" customHeight="1" x14ac:dyDescent="0.25">
      <c r="A20" s="30" t="s">
        <v>891</v>
      </c>
      <c r="B20" s="26" t="s">
        <v>892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66"/>
    </row>
    <row r="21" spans="1:35" ht="15" customHeight="1" x14ac:dyDescent="0.25">
      <c r="A21" s="30" t="s">
        <v>893</v>
      </c>
      <c r="B21" s="26" t="s">
        <v>283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66"/>
    </row>
    <row r="22" spans="1:35" ht="15" customHeight="1" x14ac:dyDescent="0.25">
      <c r="A22" s="30" t="s">
        <v>894</v>
      </c>
      <c r="B22" s="26" t="s">
        <v>895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66"/>
    </row>
    <row r="24" spans="1:35" ht="15" customHeight="1" x14ac:dyDescent="0.2">
      <c r="A24" s="30" t="s">
        <v>896</v>
      </c>
      <c r="B24" s="25" t="s">
        <v>897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65"/>
    </row>
    <row r="25" spans="1:35" ht="15" customHeight="1" x14ac:dyDescent="0.25">
      <c r="A25" s="30" t="s">
        <v>898</v>
      </c>
      <c r="B25" s="26" t="s">
        <v>884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66"/>
    </row>
    <row r="26" spans="1:35" ht="15" customHeight="1" x14ac:dyDescent="0.25">
      <c r="A26" s="30" t="s">
        <v>899</v>
      </c>
      <c r="B26" s="26" t="s">
        <v>886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66"/>
    </row>
    <row r="27" spans="1:35" ht="15" customHeight="1" x14ac:dyDescent="0.25">
      <c r="A27" s="30" t="s">
        <v>900</v>
      </c>
      <c r="B27" s="26" t="s">
        <v>888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66"/>
    </row>
    <row r="28" spans="1:35" ht="15" customHeight="1" x14ac:dyDescent="0.25">
      <c r="A28" s="30" t="s">
        <v>901</v>
      </c>
      <c r="B28" s="26" t="s">
        <v>892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66"/>
    </row>
    <row r="29" spans="1:35" ht="15" customHeight="1" x14ac:dyDescent="0.25">
      <c r="A29" s="30" t="s">
        <v>902</v>
      </c>
      <c r="B29" s="26" t="s">
        <v>890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66"/>
    </row>
    <row r="30" spans="1:35" ht="15" customHeight="1" x14ac:dyDescent="0.25">
      <c r="A30" s="30" t="s">
        <v>903</v>
      </c>
      <c r="B30" s="26" t="s">
        <v>283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66"/>
    </row>
    <row r="31" spans="1:35" ht="15" customHeight="1" x14ac:dyDescent="0.25">
      <c r="A31" s="30" t="s">
        <v>904</v>
      </c>
      <c r="B31" s="26" t="s">
        <v>895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66"/>
    </row>
    <row r="33" spans="1:35" ht="15" customHeight="1" x14ac:dyDescent="0.2">
      <c r="A33" s="30" t="s">
        <v>905</v>
      </c>
      <c r="B33" s="25" t="s">
        <v>906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65"/>
    </row>
    <row r="34" spans="1:35" ht="15" customHeight="1" x14ac:dyDescent="0.25">
      <c r="A34" s="30" t="s">
        <v>907</v>
      </c>
      <c r="B34" s="26" t="s">
        <v>908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66"/>
    </row>
    <row r="35" spans="1:35" ht="15" customHeight="1" x14ac:dyDescent="0.25">
      <c r="A35" s="30" t="s">
        <v>909</v>
      </c>
      <c r="B35" s="26" t="s">
        <v>888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66"/>
    </row>
    <row r="36" spans="1:35" ht="15" customHeight="1" x14ac:dyDescent="0.25">
      <c r="A36" s="30" t="s">
        <v>910</v>
      </c>
      <c r="B36" s="26" t="s">
        <v>890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66"/>
    </row>
    <row r="37" spans="1:35" ht="15" customHeight="1" x14ac:dyDescent="0.25">
      <c r="A37" s="30" t="s">
        <v>911</v>
      </c>
      <c r="B37" s="26" t="s">
        <v>892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66"/>
    </row>
    <row r="38" spans="1:35" ht="15" customHeight="1" x14ac:dyDescent="0.25">
      <c r="A38" s="30" t="s">
        <v>912</v>
      </c>
      <c r="B38" s="26" t="s">
        <v>913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66"/>
    </row>
    <row r="39" spans="1:35" ht="15" customHeight="1" x14ac:dyDescent="0.25">
      <c r="A39" s="30" t="s">
        <v>914</v>
      </c>
      <c r="B39" s="26" t="s">
        <v>283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66"/>
    </row>
    <row r="40" spans="1:35" ht="15" customHeight="1" x14ac:dyDescent="0.25">
      <c r="A40" s="30" t="s">
        <v>915</v>
      </c>
      <c r="B40" s="26" t="s">
        <v>895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66"/>
    </row>
    <row r="43" spans="1:35" ht="15" customHeight="1" x14ac:dyDescent="0.2">
      <c r="A43" s="30" t="s">
        <v>916</v>
      </c>
      <c r="B43" s="25" t="s">
        <v>917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65"/>
    </row>
    <row r="44" spans="1:35" ht="15" customHeight="1" x14ac:dyDescent="0.25">
      <c r="A44" s="30" t="s">
        <v>918</v>
      </c>
      <c r="B44" s="26" t="s">
        <v>888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66"/>
    </row>
    <row r="45" spans="1:35" ht="15" customHeight="1" x14ac:dyDescent="0.25">
      <c r="A45" s="30" t="s">
        <v>919</v>
      </c>
      <c r="B45" s="26" t="s">
        <v>920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66"/>
    </row>
    <row r="46" spans="1:35" ht="15" customHeight="1" x14ac:dyDescent="0.25">
      <c r="A46" s="30" t="s">
        <v>921</v>
      </c>
      <c r="B46" s="26" t="s">
        <v>922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66"/>
    </row>
    <row r="47" spans="1:35" ht="15" customHeight="1" x14ac:dyDescent="0.25">
      <c r="A47" s="30" t="s">
        <v>923</v>
      </c>
      <c r="B47" s="26" t="s">
        <v>924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66"/>
    </row>
    <row r="49" spans="1:35" ht="15" customHeight="1" x14ac:dyDescent="0.2">
      <c r="A49" s="30" t="s">
        <v>925</v>
      </c>
      <c r="B49" s="25" t="s">
        <v>926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65"/>
    </row>
    <row r="50" spans="1:35" ht="15" customHeight="1" x14ac:dyDescent="0.25">
      <c r="A50" s="30" t="s">
        <v>927</v>
      </c>
      <c r="B50" s="26" t="s">
        <v>888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66"/>
    </row>
    <row r="51" spans="1:35" ht="15" customHeight="1" x14ac:dyDescent="0.25">
      <c r="A51" s="30" t="s">
        <v>928</v>
      </c>
      <c r="B51" s="26" t="s">
        <v>929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66"/>
    </row>
    <row r="52" spans="1:35" ht="15" customHeight="1" x14ac:dyDescent="0.25">
      <c r="A52" s="30" t="s">
        <v>930</v>
      </c>
      <c r="B52" s="26" t="s">
        <v>922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66"/>
    </row>
    <row r="53" spans="1:35" ht="15" customHeight="1" x14ac:dyDescent="0.25">
      <c r="A53" s="30" t="s">
        <v>931</v>
      </c>
      <c r="B53" s="26" t="s">
        <v>924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66"/>
    </row>
    <row r="55" spans="1:35" ht="15" customHeight="1" x14ac:dyDescent="0.2">
      <c r="A55" s="30" t="s">
        <v>932</v>
      </c>
      <c r="B55" s="25" t="s">
        <v>933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65"/>
    </row>
    <row r="56" spans="1:35" ht="15" customHeight="1" x14ac:dyDescent="0.25">
      <c r="A56" s="30" t="s">
        <v>934</v>
      </c>
      <c r="B56" s="26" t="s">
        <v>888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66"/>
    </row>
    <row r="57" spans="1:35" ht="15" customHeight="1" x14ac:dyDescent="0.25">
      <c r="A57" s="30" t="s">
        <v>935</v>
      </c>
      <c r="B57" s="26" t="s">
        <v>929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66"/>
    </row>
    <row r="58" spans="1:35" ht="15" customHeight="1" x14ac:dyDescent="0.25">
      <c r="A58" s="30" t="s">
        <v>936</v>
      </c>
      <c r="B58" s="26" t="s">
        <v>922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66"/>
    </row>
    <row r="59" spans="1:35" ht="15" customHeight="1" x14ac:dyDescent="0.25">
      <c r="A59" s="30" t="s">
        <v>937</v>
      </c>
      <c r="B59" s="26" t="s">
        <v>924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66"/>
    </row>
    <row r="61" spans="1:35" ht="15" customHeight="1" x14ac:dyDescent="0.2">
      <c r="A61" s="30" t="s">
        <v>938</v>
      </c>
      <c r="B61" s="25" t="s">
        <v>939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65"/>
    </row>
    <row r="62" spans="1:35" ht="15" customHeight="1" x14ac:dyDescent="0.25">
      <c r="A62" s="30" t="s">
        <v>940</v>
      </c>
      <c r="B62" s="26" t="s">
        <v>941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66"/>
    </row>
    <row r="63" spans="1:35" ht="15" customHeight="1" x14ac:dyDescent="0.25">
      <c r="A63" s="30" t="s">
        <v>942</v>
      </c>
      <c r="B63" s="26" t="s">
        <v>943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66"/>
    </row>
    <row r="65" spans="1:35" ht="15" customHeight="1" x14ac:dyDescent="0.2">
      <c r="A65" s="30" t="s">
        <v>944</v>
      </c>
      <c r="B65" s="25" t="s">
        <v>945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65"/>
    </row>
    <row r="66" spans="1:35" ht="15" customHeight="1" x14ac:dyDescent="0.25">
      <c r="A66" s="30" t="s">
        <v>946</v>
      </c>
      <c r="B66" s="26" t="s">
        <v>947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66"/>
    </row>
    <row r="67" spans="1:35" ht="15" customHeight="1" x14ac:dyDescent="0.25">
      <c r="A67" s="30" t="s">
        <v>948</v>
      </c>
      <c r="B67" s="26" t="s">
        <v>920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66"/>
    </row>
    <row r="68" spans="1:35" ht="15" customHeight="1" x14ac:dyDescent="0.25">
      <c r="A68" s="30" t="s">
        <v>949</v>
      </c>
      <c r="B68" s="26" t="s">
        <v>950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66"/>
    </row>
    <row r="70" spans="1:35" ht="15" customHeight="1" x14ac:dyDescent="0.2">
      <c r="A70" s="30" t="s">
        <v>951</v>
      </c>
      <c r="B70" s="25" t="s">
        <v>952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65"/>
    </row>
    <row r="71" spans="1:35" ht="15" customHeight="1" x14ac:dyDescent="0.25">
      <c r="A71" s="30" t="s">
        <v>953</v>
      </c>
      <c r="B71" s="26" t="s">
        <v>954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66"/>
    </row>
    <row r="72" spans="1:35" ht="15" customHeight="1" x14ac:dyDescent="0.25">
      <c r="A72" s="30" t="s">
        <v>955</v>
      </c>
      <c r="B72" s="26" t="s">
        <v>956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66"/>
    </row>
    <row r="73" spans="1:35" ht="15" customHeight="1" x14ac:dyDescent="0.25">
      <c r="A73" s="30" t="s">
        <v>957</v>
      </c>
      <c r="B73" s="26" t="s">
        <v>958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66"/>
    </row>
    <row r="74" spans="1:35" ht="15" customHeight="1" x14ac:dyDescent="0.25">
      <c r="A74" s="30" t="s">
        <v>959</v>
      </c>
      <c r="B74" s="26" t="s">
        <v>960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66"/>
    </row>
    <row r="75" spans="1:35" ht="15" customHeight="1" x14ac:dyDescent="0.25">
      <c r="A75" s="30" t="s">
        <v>961</v>
      </c>
      <c r="B75" s="26" t="s">
        <v>962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66"/>
    </row>
    <row r="76" spans="1:35" ht="15" customHeight="1" x14ac:dyDescent="0.25">
      <c r="A76" s="30" t="s">
        <v>963</v>
      </c>
      <c r="B76" s="26" t="s">
        <v>407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66"/>
    </row>
    <row r="77" spans="1:35" ht="15" customHeight="1" x14ac:dyDescent="0.25">
      <c r="A77" s="30" t="s">
        <v>964</v>
      </c>
      <c r="B77" s="26" t="s">
        <v>965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66"/>
    </row>
    <row r="78" spans="1:35" ht="15" customHeight="1" x14ac:dyDescent="0.25">
      <c r="A78" s="30" t="s">
        <v>966</v>
      </c>
      <c r="B78" s="26" t="s">
        <v>967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66"/>
    </row>
    <row r="79" spans="1:35" ht="15" customHeight="1" x14ac:dyDescent="0.25">
      <c r="A79" s="30" t="s">
        <v>968</v>
      </c>
      <c r="B79" s="26" t="s">
        <v>969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66"/>
    </row>
    <row r="80" spans="1:35" ht="15" customHeight="1" x14ac:dyDescent="0.25">
      <c r="A80" s="30" t="s">
        <v>970</v>
      </c>
      <c r="B80" s="26" t="s">
        <v>956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66"/>
    </row>
    <row r="81" spans="1:35" ht="15" customHeight="1" x14ac:dyDescent="0.25">
      <c r="A81" s="30" t="s">
        <v>971</v>
      </c>
      <c r="B81" s="26" t="s">
        <v>958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66"/>
    </row>
    <row r="82" spans="1:35" ht="15" customHeight="1" x14ac:dyDescent="0.25">
      <c r="A82" s="30" t="s">
        <v>972</v>
      </c>
      <c r="B82" s="26" t="s">
        <v>960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66"/>
    </row>
    <row r="83" spans="1:35" ht="15" customHeight="1" x14ac:dyDescent="0.25">
      <c r="A83" s="30" t="s">
        <v>973</v>
      </c>
      <c r="B83" s="26" t="s">
        <v>962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66"/>
    </row>
    <row r="84" spans="1:35" ht="15" customHeight="1" x14ac:dyDescent="0.25">
      <c r="A84" s="30" t="s">
        <v>974</v>
      </c>
      <c r="B84" s="26" t="s">
        <v>407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66"/>
    </row>
    <row r="85" spans="1:35" ht="15" customHeight="1" x14ac:dyDescent="0.25">
      <c r="A85" s="30" t="s">
        <v>975</v>
      </c>
      <c r="B85" s="26" t="s">
        <v>965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66"/>
    </row>
    <row r="86" spans="1:35" ht="15" customHeight="1" x14ac:dyDescent="0.25">
      <c r="A86" s="30" t="s">
        <v>976</v>
      </c>
      <c r="B86" s="26" t="s">
        <v>967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66"/>
    </row>
    <row r="87" spans="1:35" ht="15" customHeight="1" x14ac:dyDescent="0.25">
      <c r="A87" s="30" t="s">
        <v>977</v>
      </c>
      <c r="B87" s="26" t="s">
        <v>978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66"/>
    </row>
    <row r="88" spans="1:35" ht="15" customHeight="1" x14ac:dyDescent="0.25">
      <c r="A88" s="30" t="s">
        <v>979</v>
      </c>
      <c r="B88" s="26" t="s">
        <v>956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66"/>
    </row>
    <row r="89" spans="1:35" ht="15" customHeight="1" x14ac:dyDescent="0.25">
      <c r="A89" s="30" t="s">
        <v>980</v>
      </c>
      <c r="B89" s="26" t="s">
        <v>958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66"/>
    </row>
    <row r="90" spans="1:35" ht="15" customHeight="1" x14ac:dyDescent="0.25">
      <c r="A90" s="30" t="s">
        <v>981</v>
      </c>
      <c r="B90" s="26" t="s">
        <v>960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66"/>
    </row>
    <row r="91" spans="1:35" ht="15" customHeight="1" x14ac:dyDescent="0.25">
      <c r="A91" s="30" t="s">
        <v>982</v>
      </c>
      <c r="B91" s="26" t="s">
        <v>962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66"/>
    </row>
    <row r="92" spans="1:35" ht="15" customHeight="1" x14ac:dyDescent="0.25">
      <c r="A92" s="30" t="s">
        <v>983</v>
      </c>
      <c r="B92" s="26" t="s">
        <v>407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66"/>
    </row>
    <row r="93" spans="1:35" ht="15" customHeight="1" x14ac:dyDescent="0.25">
      <c r="A93" s="30" t="s">
        <v>984</v>
      </c>
      <c r="B93" s="26" t="s">
        <v>965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66"/>
    </row>
    <row r="94" spans="1:35" ht="15" customHeight="1" x14ac:dyDescent="0.25">
      <c r="A94" s="30" t="s">
        <v>985</v>
      </c>
      <c r="B94" s="26" t="s">
        <v>967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66"/>
    </row>
    <row r="95" spans="1:35" ht="15" customHeight="1" x14ac:dyDescent="0.2">
      <c r="A95" s="30" t="s">
        <v>986</v>
      </c>
      <c r="B95" s="25" t="s">
        <v>987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65"/>
    </row>
    <row r="96" spans="1:35" ht="15" customHeight="1" x14ac:dyDescent="0.25">
      <c r="A96" s="30" t="s">
        <v>988</v>
      </c>
      <c r="B96" s="26" t="s">
        <v>989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66"/>
    </row>
    <row r="97" spans="1:35" ht="15" customHeight="1" x14ac:dyDescent="0.25">
      <c r="A97" s="30" t="s">
        <v>990</v>
      </c>
      <c r="B97" s="26" t="s">
        <v>965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66"/>
    </row>
    <row r="98" spans="1:35" ht="15" customHeight="1" x14ac:dyDescent="0.25">
      <c r="A98" s="30" t="s">
        <v>991</v>
      </c>
      <c r="B98" s="26" t="s">
        <v>992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66"/>
    </row>
    <row r="99" spans="1:35" ht="15" customHeight="1" x14ac:dyDescent="0.25">
      <c r="A99" s="30" t="s">
        <v>993</v>
      </c>
      <c r="B99" s="26" t="s">
        <v>994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66"/>
    </row>
    <row r="100" spans="1:35" ht="15" customHeight="1" x14ac:dyDescent="0.25">
      <c r="A100" s="30" t="s">
        <v>995</v>
      </c>
      <c r="B100" s="26" t="s">
        <v>996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66"/>
    </row>
    <row r="101" spans="1:35" ht="15" customHeight="1" x14ac:dyDescent="0.25">
      <c r="A101" s="30" t="s">
        <v>997</v>
      </c>
      <c r="B101" s="26" t="s">
        <v>998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66"/>
    </row>
    <row r="102" spans="1:35" ht="15" customHeight="1" x14ac:dyDescent="0.25">
      <c r="A102" s="30" t="s">
        <v>999</v>
      </c>
      <c r="B102" s="26" t="s">
        <v>965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66"/>
    </row>
    <row r="103" spans="1:35" ht="15" customHeight="1" x14ac:dyDescent="0.25">
      <c r="A103" s="30" t="s">
        <v>1000</v>
      </c>
      <c r="B103" s="26" t="s">
        <v>1001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66"/>
    </row>
    <row r="104" spans="1:35" ht="15" customHeight="1" x14ac:dyDescent="0.25">
      <c r="A104" s="30" t="s">
        <v>1002</v>
      </c>
      <c r="B104" s="26" t="s">
        <v>965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66"/>
    </row>
    <row r="105" spans="1:35" ht="15" customHeight="1" x14ac:dyDescent="0.25">
      <c r="A105" s="30" t="s">
        <v>1003</v>
      </c>
      <c r="B105" s="26" t="s">
        <v>992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66"/>
    </row>
    <row r="106" spans="1:35" ht="15" customHeight="1" x14ac:dyDescent="0.25">
      <c r="A106" s="30" t="s">
        <v>1004</v>
      </c>
      <c r="B106" s="26" t="s">
        <v>994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66"/>
    </row>
    <row r="107" spans="1:35" ht="15" customHeight="1" x14ac:dyDescent="0.25">
      <c r="A107" s="30" t="s">
        <v>1005</v>
      </c>
      <c r="B107" s="26" t="s">
        <v>996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66"/>
    </row>
    <row r="109" spans="1:35" ht="15" customHeight="1" x14ac:dyDescent="0.2">
      <c r="A109" s="30" t="s">
        <v>1006</v>
      </c>
      <c r="B109" s="25" t="s">
        <v>1007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65"/>
    </row>
    <row r="110" spans="1:35" ht="15" customHeight="1" x14ac:dyDescent="0.25">
      <c r="A110" s="30" t="s">
        <v>1008</v>
      </c>
      <c r="B110" s="26" t="s">
        <v>1009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66"/>
    </row>
    <row r="111" spans="1:35" ht="15" customHeight="1" x14ac:dyDescent="0.25">
      <c r="A111" s="30" t="s">
        <v>1010</v>
      </c>
      <c r="B111" s="26" t="s">
        <v>888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66"/>
    </row>
    <row r="113" spans="1:35" ht="15" customHeight="1" x14ac:dyDescent="0.25">
      <c r="A113" s="30" t="s">
        <v>1011</v>
      </c>
      <c r="B113" s="26" t="s">
        <v>1012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66"/>
    </row>
    <row r="114" spans="1:35" ht="15" customHeight="1" x14ac:dyDescent="0.25">
      <c r="A114" s="30" t="s">
        <v>1013</v>
      </c>
      <c r="B114" s="26" t="s">
        <v>1014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66"/>
    </row>
    <row r="116" spans="1:35" ht="15" customHeight="1" x14ac:dyDescent="0.2">
      <c r="A116" s="30" t="s">
        <v>1015</v>
      </c>
      <c r="B116" s="25" t="s">
        <v>1016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65"/>
    </row>
    <row r="117" spans="1:35" ht="15" customHeight="1" thickBot="1" x14ac:dyDescent="0.25"/>
    <row r="118" spans="1:35" ht="15" customHeight="1" x14ac:dyDescent="0.2">
      <c r="B118" s="61" t="s">
        <v>1017</v>
      </c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5" customHeight="1" x14ac:dyDescent="0.2">
      <c r="B119" s="31" t="s">
        <v>1018</v>
      </c>
    </row>
    <row r="120" spans="1:35" ht="15" customHeight="1" x14ac:dyDescent="0.2">
      <c r="B120" s="31" t="s">
        <v>1019</v>
      </c>
    </row>
    <row r="121" spans="1:35" ht="15" customHeight="1" x14ac:dyDescent="0.2">
      <c r="B121" s="31" t="s">
        <v>1020</v>
      </c>
    </row>
    <row r="122" spans="1:35" ht="15" customHeight="1" x14ac:dyDescent="0.2">
      <c r="B122" s="31" t="s">
        <v>1021</v>
      </c>
    </row>
    <row r="123" spans="1:35" ht="15" customHeight="1" x14ac:dyDescent="0.2">
      <c r="B123" s="31" t="s">
        <v>296</v>
      </c>
    </row>
    <row r="124" spans="1:35" ht="15" customHeight="1" x14ac:dyDescent="0.2">
      <c r="B124" s="31" t="s">
        <v>297</v>
      </c>
    </row>
    <row r="125" spans="1:35" ht="15" customHeight="1" x14ac:dyDescent="0.2">
      <c r="B125" s="31" t="s">
        <v>1022</v>
      </c>
    </row>
    <row r="126" spans="1:35" ht="15" customHeight="1" x14ac:dyDescent="0.2">
      <c r="B126" s="31" t="s">
        <v>1023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60" customWidth="1"/>
    <col min="2" max="2" width="42.7109375" style="60" customWidth="1"/>
    <col min="3" max="5" width="9" style="60" customWidth="1"/>
    <col min="6" max="16384" width="9" style="60"/>
  </cols>
  <sheetData>
    <row r="1" spans="1:35" ht="15" customHeight="1" thickBot="1" x14ac:dyDescent="0.3">
      <c r="B1" s="22" t="s">
        <v>1024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 x14ac:dyDescent="0.25"/>
    <row r="3" spans="1:35" ht="15" customHeight="1" x14ac:dyDescent="0.25">
      <c r="C3" s="20" t="s">
        <v>18</v>
      </c>
      <c r="D3" s="20" t="s">
        <v>356</v>
      </c>
      <c r="E3" s="20"/>
      <c r="F3" s="20"/>
      <c r="G3" s="20"/>
      <c r="H3" s="20"/>
    </row>
    <row r="4" spans="1:35" ht="15" customHeight="1" x14ac:dyDescent="0.25">
      <c r="C4" s="20" t="s">
        <v>20</v>
      </c>
      <c r="D4" s="20" t="s">
        <v>357</v>
      </c>
      <c r="E4" s="20"/>
      <c r="F4" s="20"/>
      <c r="G4" s="20" t="s">
        <v>22</v>
      </c>
      <c r="H4" s="20"/>
    </row>
    <row r="5" spans="1:35" ht="15" customHeight="1" x14ac:dyDescent="0.25">
      <c r="C5" s="20" t="s">
        <v>23</v>
      </c>
      <c r="D5" s="20" t="s">
        <v>358</v>
      </c>
      <c r="E5" s="20"/>
      <c r="F5" s="20"/>
      <c r="G5" s="20"/>
      <c r="H5" s="20"/>
    </row>
    <row r="6" spans="1:35" ht="15" customHeight="1" x14ac:dyDescent="0.25">
      <c r="C6" s="20" t="s">
        <v>25</v>
      </c>
      <c r="D6" s="20"/>
      <c r="E6" s="20" t="s">
        <v>359</v>
      </c>
      <c r="F6" s="20"/>
      <c r="G6" s="20"/>
      <c r="H6" s="20"/>
    </row>
    <row r="10" spans="1:35" ht="15" customHeight="1" x14ac:dyDescent="0.25">
      <c r="A10" s="21" t="s">
        <v>1025</v>
      </c>
      <c r="B10" s="24" t="s">
        <v>1026</v>
      </c>
    </row>
    <row r="11" spans="1:35" ht="15" customHeight="1" x14ac:dyDescent="0.25">
      <c r="B11" s="22" t="s">
        <v>1027</v>
      </c>
    </row>
    <row r="12" spans="1:35" ht="15" customHeight="1" x14ac:dyDescent="0.25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362</v>
      </c>
    </row>
    <row r="13" spans="1:35" ht="15" customHeight="1" thickBot="1" x14ac:dyDescent="0.3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 x14ac:dyDescent="0.25">
      <c r="B14" s="25" t="s">
        <v>1028</v>
      </c>
    </row>
    <row r="15" spans="1:35" ht="15" customHeight="1" x14ac:dyDescent="0.25">
      <c r="B15" s="25" t="s">
        <v>1029</v>
      </c>
    </row>
    <row r="16" spans="1:35" ht="15" customHeight="1" x14ac:dyDescent="0.25">
      <c r="A16" s="21" t="s">
        <v>1030</v>
      </c>
      <c r="B16" s="26" t="s">
        <v>1031</v>
      </c>
      <c r="C16" s="69">
        <v>6.6360000000000001</v>
      </c>
      <c r="D16" s="69">
        <v>6.6360000000000001</v>
      </c>
      <c r="E16" s="69">
        <v>6.6360000000000001</v>
      </c>
      <c r="F16" s="69">
        <v>6.6360000000000001</v>
      </c>
      <c r="G16" s="69">
        <v>6.6360000000000001</v>
      </c>
      <c r="H16" s="69">
        <v>6.6360000000000001</v>
      </c>
      <c r="I16" s="69">
        <v>6.6360000000000001</v>
      </c>
      <c r="J16" s="69">
        <v>6.6360000000000001</v>
      </c>
      <c r="K16" s="69">
        <v>6.6360000000000001</v>
      </c>
      <c r="L16" s="69">
        <v>6.6360000000000001</v>
      </c>
      <c r="M16" s="69">
        <v>6.6360000000000001</v>
      </c>
      <c r="N16" s="69">
        <v>6.6360000000000001</v>
      </c>
      <c r="O16" s="69">
        <v>6.6360000000000001</v>
      </c>
      <c r="P16" s="69">
        <v>6.6360000000000001</v>
      </c>
      <c r="Q16" s="69">
        <v>6.6360000000000001</v>
      </c>
      <c r="R16" s="69">
        <v>6.6360000000000001</v>
      </c>
      <c r="S16" s="69">
        <v>6.6360000000000001</v>
      </c>
      <c r="T16" s="69">
        <v>6.6360000000000001</v>
      </c>
      <c r="U16" s="69">
        <v>6.6360000000000001</v>
      </c>
      <c r="V16" s="69">
        <v>6.6360000000000001</v>
      </c>
      <c r="W16" s="69">
        <v>6.6360000000000001</v>
      </c>
      <c r="X16" s="69">
        <v>6.6360000000000001</v>
      </c>
      <c r="Y16" s="69">
        <v>6.6360000000000001</v>
      </c>
      <c r="Z16" s="69">
        <v>6.6360000000000001</v>
      </c>
      <c r="AA16" s="69">
        <v>6.6360000000000001</v>
      </c>
      <c r="AB16" s="69">
        <v>6.6360000000000001</v>
      </c>
      <c r="AC16" s="69">
        <v>6.6360000000000001</v>
      </c>
      <c r="AD16" s="69">
        <v>6.6360000000000001</v>
      </c>
      <c r="AE16" s="69">
        <v>6.6360000000000001</v>
      </c>
      <c r="AF16" s="69">
        <v>6.6360000000000001</v>
      </c>
      <c r="AG16" s="69">
        <v>6.6360000000000001</v>
      </c>
      <c r="AH16" s="69">
        <v>6.6360000000000001</v>
      </c>
      <c r="AI16" s="66">
        <v>0</v>
      </c>
    </row>
    <row r="17" spans="1:35" ht="15" customHeight="1" x14ac:dyDescent="0.25">
      <c r="A17" s="21" t="s">
        <v>1032</v>
      </c>
      <c r="B17" s="26" t="s">
        <v>943</v>
      </c>
      <c r="C17" s="69">
        <v>5.048</v>
      </c>
      <c r="D17" s="69">
        <v>5.048</v>
      </c>
      <c r="E17" s="69">
        <v>5.048</v>
      </c>
      <c r="F17" s="69">
        <v>5.048</v>
      </c>
      <c r="G17" s="69">
        <v>5.048</v>
      </c>
      <c r="H17" s="69">
        <v>5.048</v>
      </c>
      <c r="I17" s="69">
        <v>5.048</v>
      </c>
      <c r="J17" s="69">
        <v>5.048</v>
      </c>
      <c r="K17" s="69">
        <v>5.048</v>
      </c>
      <c r="L17" s="69">
        <v>5.048</v>
      </c>
      <c r="M17" s="69">
        <v>5.048</v>
      </c>
      <c r="N17" s="69">
        <v>5.048</v>
      </c>
      <c r="O17" s="69">
        <v>5.048</v>
      </c>
      <c r="P17" s="69">
        <v>5.048</v>
      </c>
      <c r="Q17" s="69">
        <v>5.048</v>
      </c>
      <c r="R17" s="69">
        <v>5.048</v>
      </c>
      <c r="S17" s="69">
        <v>5.048</v>
      </c>
      <c r="T17" s="69">
        <v>5.048</v>
      </c>
      <c r="U17" s="69">
        <v>5.048</v>
      </c>
      <c r="V17" s="69">
        <v>5.048</v>
      </c>
      <c r="W17" s="69">
        <v>5.048</v>
      </c>
      <c r="X17" s="69">
        <v>5.048</v>
      </c>
      <c r="Y17" s="69">
        <v>5.048</v>
      </c>
      <c r="Z17" s="69">
        <v>5.048</v>
      </c>
      <c r="AA17" s="69">
        <v>5.048</v>
      </c>
      <c r="AB17" s="69">
        <v>5.048</v>
      </c>
      <c r="AC17" s="69">
        <v>5.048</v>
      </c>
      <c r="AD17" s="69">
        <v>5.048</v>
      </c>
      <c r="AE17" s="69">
        <v>5.048</v>
      </c>
      <c r="AF17" s="69">
        <v>5.048</v>
      </c>
      <c r="AG17" s="69">
        <v>5.048</v>
      </c>
      <c r="AH17" s="69">
        <v>5.048</v>
      </c>
      <c r="AI17" s="66">
        <v>0</v>
      </c>
    </row>
    <row r="18" spans="1:35" ht="15" customHeight="1" x14ac:dyDescent="0.25">
      <c r="A18" s="21" t="s">
        <v>1033</v>
      </c>
      <c r="B18" s="26" t="s">
        <v>1034</v>
      </c>
      <c r="C18" s="69">
        <v>5.359</v>
      </c>
      <c r="D18" s="69">
        <v>5.359</v>
      </c>
      <c r="E18" s="69">
        <v>5.359</v>
      </c>
      <c r="F18" s="69">
        <v>5.359</v>
      </c>
      <c r="G18" s="69">
        <v>5.359</v>
      </c>
      <c r="H18" s="69">
        <v>5.359</v>
      </c>
      <c r="I18" s="69">
        <v>5.359</v>
      </c>
      <c r="J18" s="69">
        <v>5.359</v>
      </c>
      <c r="K18" s="69">
        <v>5.359</v>
      </c>
      <c r="L18" s="69">
        <v>5.359</v>
      </c>
      <c r="M18" s="69">
        <v>5.359</v>
      </c>
      <c r="N18" s="69">
        <v>5.359</v>
      </c>
      <c r="O18" s="69">
        <v>5.359</v>
      </c>
      <c r="P18" s="69">
        <v>5.359</v>
      </c>
      <c r="Q18" s="69">
        <v>5.359</v>
      </c>
      <c r="R18" s="69">
        <v>5.359</v>
      </c>
      <c r="S18" s="69">
        <v>5.359</v>
      </c>
      <c r="T18" s="69">
        <v>5.359</v>
      </c>
      <c r="U18" s="69">
        <v>5.359</v>
      </c>
      <c r="V18" s="69">
        <v>5.359</v>
      </c>
      <c r="W18" s="69">
        <v>5.359</v>
      </c>
      <c r="X18" s="69">
        <v>5.359</v>
      </c>
      <c r="Y18" s="69">
        <v>5.359</v>
      </c>
      <c r="Z18" s="69">
        <v>5.359</v>
      </c>
      <c r="AA18" s="69">
        <v>5.359</v>
      </c>
      <c r="AB18" s="69">
        <v>5.359</v>
      </c>
      <c r="AC18" s="69">
        <v>5.359</v>
      </c>
      <c r="AD18" s="69">
        <v>5.359</v>
      </c>
      <c r="AE18" s="69">
        <v>5.359</v>
      </c>
      <c r="AF18" s="69">
        <v>5.359</v>
      </c>
      <c r="AG18" s="69">
        <v>5.359</v>
      </c>
      <c r="AH18" s="69">
        <v>5.359</v>
      </c>
      <c r="AI18" s="66">
        <v>0</v>
      </c>
    </row>
    <row r="19" spans="1:35" ht="15" customHeight="1" x14ac:dyDescent="0.25">
      <c r="A19" s="21" t="s">
        <v>1035</v>
      </c>
      <c r="B19" s="26" t="s">
        <v>1036</v>
      </c>
      <c r="C19" s="69">
        <v>5.8250000000000002</v>
      </c>
      <c r="D19" s="69">
        <v>5.8250000000000002</v>
      </c>
      <c r="E19" s="69">
        <v>5.8250000000000002</v>
      </c>
      <c r="F19" s="69">
        <v>5.8250000000000002</v>
      </c>
      <c r="G19" s="69">
        <v>5.8250000000000002</v>
      </c>
      <c r="H19" s="69">
        <v>5.8250000000000002</v>
      </c>
      <c r="I19" s="69">
        <v>5.8250000000000002</v>
      </c>
      <c r="J19" s="69">
        <v>5.8250000000000002</v>
      </c>
      <c r="K19" s="69">
        <v>5.8250000000000002</v>
      </c>
      <c r="L19" s="69">
        <v>5.8250000000000002</v>
      </c>
      <c r="M19" s="69">
        <v>5.8250000000000002</v>
      </c>
      <c r="N19" s="69">
        <v>5.8250000000000002</v>
      </c>
      <c r="O19" s="69">
        <v>5.8250000000000002</v>
      </c>
      <c r="P19" s="69">
        <v>5.8250000000000002</v>
      </c>
      <c r="Q19" s="69">
        <v>5.8250000000000002</v>
      </c>
      <c r="R19" s="69">
        <v>5.8250000000000002</v>
      </c>
      <c r="S19" s="69">
        <v>5.8250000000000002</v>
      </c>
      <c r="T19" s="69">
        <v>5.8250000000000002</v>
      </c>
      <c r="U19" s="69">
        <v>5.8250000000000002</v>
      </c>
      <c r="V19" s="69">
        <v>5.8250000000000002</v>
      </c>
      <c r="W19" s="69">
        <v>5.8250000000000002</v>
      </c>
      <c r="X19" s="69">
        <v>5.8250000000000002</v>
      </c>
      <c r="Y19" s="69">
        <v>5.8250000000000002</v>
      </c>
      <c r="Z19" s="69">
        <v>5.8250000000000002</v>
      </c>
      <c r="AA19" s="69">
        <v>5.8250000000000002</v>
      </c>
      <c r="AB19" s="69">
        <v>5.8250000000000002</v>
      </c>
      <c r="AC19" s="69">
        <v>5.8250000000000002</v>
      </c>
      <c r="AD19" s="69">
        <v>5.8250000000000002</v>
      </c>
      <c r="AE19" s="69">
        <v>5.8250000000000002</v>
      </c>
      <c r="AF19" s="69">
        <v>5.8250000000000002</v>
      </c>
      <c r="AG19" s="69">
        <v>5.8250000000000002</v>
      </c>
      <c r="AH19" s="69">
        <v>5.8250000000000002</v>
      </c>
      <c r="AI19" s="66">
        <v>0</v>
      </c>
    </row>
    <row r="20" spans="1:35" ht="15" customHeight="1" x14ac:dyDescent="0.25">
      <c r="A20" s="21" t="s">
        <v>1037</v>
      </c>
      <c r="B20" s="26" t="s">
        <v>1038</v>
      </c>
      <c r="C20" s="69">
        <v>5.7744949999999999</v>
      </c>
      <c r="D20" s="69">
        <v>5.7742430000000002</v>
      </c>
      <c r="E20" s="69">
        <v>5.7732469999999996</v>
      </c>
      <c r="F20" s="69">
        <v>5.7720890000000002</v>
      </c>
      <c r="G20" s="69">
        <v>5.7720359999999999</v>
      </c>
      <c r="H20" s="69">
        <v>5.7719430000000003</v>
      </c>
      <c r="I20" s="69">
        <v>5.7717720000000003</v>
      </c>
      <c r="J20" s="69">
        <v>5.7720830000000003</v>
      </c>
      <c r="K20" s="69">
        <v>5.7723529999999998</v>
      </c>
      <c r="L20" s="69">
        <v>5.772017</v>
      </c>
      <c r="M20" s="69">
        <v>5.7714939999999997</v>
      </c>
      <c r="N20" s="69">
        <v>5.7707269999999999</v>
      </c>
      <c r="O20" s="69">
        <v>5.77121</v>
      </c>
      <c r="P20" s="69">
        <v>5.7709510000000002</v>
      </c>
      <c r="Q20" s="69">
        <v>5.771115</v>
      </c>
      <c r="R20" s="69">
        <v>5.7709299999999999</v>
      </c>
      <c r="S20" s="69">
        <v>5.7711180000000004</v>
      </c>
      <c r="T20" s="69">
        <v>5.7708060000000003</v>
      </c>
      <c r="U20" s="69">
        <v>5.7721790000000004</v>
      </c>
      <c r="V20" s="69">
        <v>5.7709479999999997</v>
      </c>
      <c r="W20" s="69">
        <v>5.7718610000000004</v>
      </c>
      <c r="X20" s="69">
        <v>5.7706200000000001</v>
      </c>
      <c r="Y20" s="69">
        <v>5.7708899999999996</v>
      </c>
      <c r="Z20" s="69">
        <v>5.7710499999999998</v>
      </c>
      <c r="AA20" s="69">
        <v>5.773028</v>
      </c>
      <c r="AB20" s="69">
        <v>5.771064</v>
      </c>
      <c r="AC20" s="69">
        <v>5.7708570000000003</v>
      </c>
      <c r="AD20" s="69">
        <v>5.7706059999999999</v>
      </c>
      <c r="AE20" s="69">
        <v>5.7724450000000003</v>
      </c>
      <c r="AF20" s="69">
        <v>5.7733189999999999</v>
      </c>
      <c r="AG20" s="69">
        <v>5.7734350000000001</v>
      </c>
      <c r="AH20" s="69">
        <v>5.7726749999999996</v>
      </c>
      <c r="AI20" s="66">
        <v>-1.0000000000000001E-5</v>
      </c>
    </row>
    <row r="21" spans="1:35" ht="15" customHeight="1" x14ac:dyDescent="0.25">
      <c r="A21" s="21" t="s">
        <v>1039</v>
      </c>
      <c r="B21" s="26" t="s">
        <v>1040</v>
      </c>
      <c r="C21" s="69">
        <v>5.7744949999999999</v>
      </c>
      <c r="D21" s="69">
        <v>5.7742430000000002</v>
      </c>
      <c r="E21" s="69">
        <v>5.7732469999999996</v>
      </c>
      <c r="F21" s="69">
        <v>5.7720890000000002</v>
      </c>
      <c r="G21" s="69">
        <v>5.7720359999999999</v>
      </c>
      <c r="H21" s="69">
        <v>5.7719430000000003</v>
      </c>
      <c r="I21" s="69">
        <v>5.7717720000000003</v>
      </c>
      <c r="J21" s="69">
        <v>5.7720830000000003</v>
      </c>
      <c r="K21" s="69">
        <v>5.7723529999999998</v>
      </c>
      <c r="L21" s="69">
        <v>5.772017</v>
      </c>
      <c r="M21" s="69">
        <v>5.7714939999999997</v>
      </c>
      <c r="N21" s="69">
        <v>5.7707269999999999</v>
      </c>
      <c r="O21" s="69">
        <v>5.77121</v>
      </c>
      <c r="P21" s="69">
        <v>5.7709510000000002</v>
      </c>
      <c r="Q21" s="69">
        <v>5.771115</v>
      </c>
      <c r="R21" s="69">
        <v>5.7709299999999999</v>
      </c>
      <c r="S21" s="69">
        <v>5.7711180000000004</v>
      </c>
      <c r="T21" s="69">
        <v>5.7708060000000003</v>
      </c>
      <c r="U21" s="69">
        <v>5.7721790000000004</v>
      </c>
      <c r="V21" s="69">
        <v>5.7709479999999997</v>
      </c>
      <c r="W21" s="69">
        <v>5.7718610000000004</v>
      </c>
      <c r="X21" s="69">
        <v>5.7706200000000001</v>
      </c>
      <c r="Y21" s="69">
        <v>5.7708899999999996</v>
      </c>
      <c r="Z21" s="69">
        <v>5.7710499999999998</v>
      </c>
      <c r="AA21" s="69">
        <v>5.773028</v>
      </c>
      <c r="AB21" s="69">
        <v>5.771064</v>
      </c>
      <c r="AC21" s="69">
        <v>5.7708570000000003</v>
      </c>
      <c r="AD21" s="69">
        <v>5.7706059999999999</v>
      </c>
      <c r="AE21" s="69">
        <v>5.7724450000000003</v>
      </c>
      <c r="AF21" s="69">
        <v>5.7733189999999999</v>
      </c>
      <c r="AG21" s="69">
        <v>5.7734350000000001</v>
      </c>
      <c r="AH21" s="69">
        <v>5.7726749999999996</v>
      </c>
      <c r="AI21" s="66">
        <v>-1.0000000000000001E-5</v>
      </c>
    </row>
    <row r="22" spans="1:35" ht="15" customHeight="1" x14ac:dyDescent="0.25">
      <c r="A22" s="21" t="s">
        <v>1041</v>
      </c>
      <c r="B22" s="26" t="s">
        <v>1042</v>
      </c>
      <c r="C22" s="69">
        <v>5.7744949999999999</v>
      </c>
      <c r="D22" s="69">
        <v>5.7742430000000002</v>
      </c>
      <c r="E22" s="69">
        <v>5.7732469999999996</v>
      </c>
      <c r="F22" s="69">
        <v>5.7720890000000002</v>
      </c>
      <c r="G22" s="69">
        <v>5.7720359999999999</v>
      </c>
      <c r="H22" s="69">
        <v>5.7719430000000003</v>
      </c>
      <c r="I22" s="69">
        <v>5.7717720000000003</v>
      </c>
      <c r="J22" s="69">
        <v>5.7720830000000003</v>
      </c>
      <c r="K22" s="69">
        <v>5.7723529999999998</v>
      </c>
      <c r="L22" s="69">
        <v>5.772017</v>
      </c>
      <c r="M22" s="69">
        <v>5.7714939999999997</v>
      </c>
      <c r="N22" s="69">
        <v>5.7707269999999999</v>
      </c>
      <c r="O22" s="69">
        <v>5.77121</v>
      </c>
      <c r="P22" s="69">
        <v>5.7709510000000002</v>
      </c>
      <c r="Q22" s="69">
        <v>5.771115</v>
      </c>
      <c r="R22" s="69">
        <v>5.7709299999999999</v>
      </c>
      <c r="S22" s="69">
        <v>5.7711180000000004</v>
      </c>
      <c r="T22" s="69">
        <v>5.7708060000000003</v>
      </c>
      <c r="U22" s="69">
        <v>5.7721790000000004</v>
      </c>
      <c r="V22" s="69">
        <v>5.7709479999999997</v>
      </c>
      <c r="W22" s="69">
        <v>5.7718610000000004</v>
      </c>
      <c r="X22" s="69">
        <v>5.7706200000000001</v>
      </c>
      <c r="Y22" s="69">
        <v>5.7708899999999996</v>
      </c>
      <c r="Z22" s="69">
        <v>5.7710499999999998</v>
      </c>
      <c r="AA22" s="69">
        <v>5.773028</v>
      </c>
      <c r="AB22" s="69">
        <v>5.771064</v>
      </c>
      <c r="AC22" s="69">
        <v>5.7708570000000003</v>
      </c>
      <c r="AD22" s="69">
        <v>5.7706059999999999</v>
      </c>
      <c r="AE22" s="69">
        <v>5.7724450000000003</v>
      </c>
      <c r="AF22" s="69">
        <v>5.7733189999999999</v>
      </c>
      <c r="AG22" s="69">
        <v>5.7734350000000001</v>
      </c>
      <c r="AH22" s="69">
        <v>5.7726749999999996</v>
      </c>
      <c r="AI22" s="66">
        <v>-1.0000000000000001E-5</v>
      </c>
    </row>
    <row r="23" spans="1:35" ht="15" customHeight="1" x14ac:dyDescent="0.25">
      <c r="A23" s="21" t="s">
        <v>1043</v>
      </c>
      <c r="B23" s="26" t="s">
        <v>1044</v>
      </c>
      <c r="C23" s="69">
        <v>5.7744949999999999</v>
      </c>
      <c r="D23" s="69">
        <v>5.7742430000000002</v>
      </c>
      <c r="E23" s="69">
        <v>5.7732469999999996</v>
      </c>
      <c r="F23" s="69">
        <v>5.7720890000000002</v>
      </c>
      <c r="G23" s="69">
        <v>5.7720359999999999</v>
      </c>
      <c r="H23" s="69">
        <v>5.7719430000000003</v>
      </c>
      <c r="I23" s="69">
        <v>5.7717720000000003</v>
      </c>
      <c r="J23" s="69">
        <v>5.7720830000000003</v>
      </c>
      <c r="K23" s="69">
        <v>5.7723529999999998</v>
      </c>
      <c r="L23" s="69">
        <v>5.772017</v>
      </c>
      <c r="M23" s="69">
        <v>5.7714939999999997</v>
      </c>
      <c r="N23" s="69">
        <v>5.7707269999999999</v>
      </c>
      <c r="O23" s="69">
        <v>5.77121</v>
      </c>
      <c r="P23" s="69">
        <v>5.7709510000000002</v>
      </c>
      <c r="Q23" s="69">
        <v>5.771115</v>
      </c>
      <c r="R23" s="69">
        <v>5.7709299999999999</v>
      </c>
      <c r="S23" s="69">
        <v>5.7711180000000004</v>
      </c>
      <c r="T23" s="69">
        <v>5.7708060000000003</v>
      </c>
      <c r="U23" s="69">
        <v>5.7721790000000004</v>
      </c>
      <c r="V23" s="69">
        <v>5.7709479999999997</v>
      </c>
      <c r="W23" s="69">
        <v>5.7718610000000004</v>
      </c>
      <c r="X23" s="69">
        <v>5.7706200000000001</v>
      </c>
      <c r="Y23" s="69">
        <v>5.7708899999999996</v>
      </c>
      <c r="Z23" s="69">
        <v>5.7710499999999998</v>
      </c>
      <c r="AA23" s="69">
        <v>5.773028</v>
      </c>
      <c r="AB23" s="69">
        <v>5.771064</v>
      </c>
      <c r="AC23" s="69">
        <v>5.7708570000000003</v>
      </c>
      <c r="AD23" s="69">
        <v>5.7706059999999999</v>
      </c>
      <c r="AE23" s="69">
        <v>5.7724450000000003</v>
      </c>
      <c r="AF23" s="69">
        <v>5.7733189999999999</v>
      </c>
      <c r="AG23" s="69">
        <v>5.7734350000000001</v>
      </c>
      <c r="AH23" s="69">
        <v>5.7726749999999996</v>
      </c>
      <c r="AI23" s="66">
        <v>-1.0000000000000001E-5</v>
      </c>
    </row>
    <row r="24" spans="1:35" ht="15" customHeight="1" x14ac:dyDescent="0.25">
      <c r="A24" s="21" t="s">
        <v>1045</v>
      </c>
      <c r="B24" s="26" t="s">
        <v>1046</v>
      </c>
      <c r="C24" s="69">
        <v>5.7744949999999999</v>
      </c>
      <c r="D24" s="69">
        <v>5.7742430000000002</v>
      </c>
      <c r="E24" s="69">
        <v>5.7732469999999996</v>
      </c>
      <c r="F24" s="69">
        <v>5.7720890000000002</v>
      </c>
      <c r="G24" s="69">
        <v>5.7720359999999999</v>
      </c>
      <c r="H24" s="69">
        <v>5.7719430000000003</v>
      </c>
      <c r="I24" s="69">
        <v>5.7717720000000003</v>
      </c>
      <c r="J24" s="69">
        <v>5.7720830000000003</v>
      </c>
      <c r="K24" s="69">
        <v>5.7723529999999998</v>
      </c>
      <c r="L24" s="69">
        <v>5.772017</v>
      </c>
      <c r="M24" s="69">
        <v>5.7714939999999997</v>
      </c>
      <c r="N24" s="69">
        <v>5.7707269999999999</v>
      </c>
      <c r="O24" s="69">
        <v>5.77121</v>
      </c>
      <c r="P24" s="69">
        <v>5.7709510000000002</v>
      </c>
      <c r="Q24" s="69">
        <v>5.771115</v>
      </c>
      <c r="R24" s="69">
        <v>5.7709299999999999</v>
      </c>
      <c r="S24" s="69">
        <v>5.7711180000000004</v>
      </c>
      <c r="T24" s="69">
        <v>5.7708060000000003</v>
      </c>
      <c r="U24" s="69">
        <v>5.7721790000000004</v>
      </c>
      <c r="V24" s="69">
        <v>5.7709479999999997</v>
      </c>
      <c r="W24" s="69">
        <v>5.7718610000000004</v>
      </c>
      <c r="X24" s="69">
        <v>5.7706200000000001</v>
      </c>
      <c r="Y24" s="69">
        <v>5.7708899999999996</v>
      </c>
      <c r="Z24" s="69">
        <v>5.7710499999999998</v>
      </c>
      <c r="AA24" s="69">
        <v>5.773028</v>
      </c>
      <c r="AB24" s="69">
        <v>5.771064</v>
      </c>
      <c r="AC24" s="69">
        <v>5.7708570000000003</v>
      </c>
      <c r="AD24" s="69">
        <v>5.7706059999999999</v>
      </c>
      <c r="AE24" s="69">
        <v>5.7724450000000003</v>
      </c>
      <c r="AF24" s="69">
        <v>5.7733189999999999</v>
      </c>
      <c r="AG24" s="69">
        <v>5.7734350000000001</v>
      </c>
      <c r="AH24" s="69">
        <v>5.7726749999999996</v>
      </c>
      <c r="AI24" s="66">
        <v>-1.0000000000000001E-5</v>
      </c>
    </row>
    <row r="25" spans="1:35" ht="15" customHeight="1" x14ac:dyDescent="0.25">
      <c r="A25" s="21" t="s">
        <v>1047</v>
      </c>
      <c r="B25" s="26" t="s">
        <v>1048</v>
      </c>
      <c r="C25" s="69">
        <v>5.7744949999999999</v>
      </c>
      <c r="D25" s="69">
        <v>5.7742430000000002</v>
      </c>
      <c r="E25" s="69">
        <v>5.7732479999999997</v>
      </c>
      <c r="F25" s="69">
        <v>5.7720890000000002</v>
      </c>
      <c r="G25" s="69">
        <v>5.7720359999999999</v>
      </c>
      <c r="H25" s="69">
        <v>5.7719440000000004</v>
      </c>
      <c r="I25" s="69">
        <v>5.7717720000000003</v>
      </c>
      <c r="J25" s="69">
        <v>5.7720830000000003</v>
      </c>
      <c r="K25" s="69">
        <v>5.7723529999999998</v>
      </c>
      <c r="L25" s="69">
        <v>5.7720180000000001</v>
      </c>
      <c r="M25" s="69">
        <v>5.7714939999999997</v>
      </c>
      <c r="N25" s="69">
        <v>5.7707259999999998</v>
      </c>
      <c r="O25" s="69">
        <v>5.77121</v>
      </c>
      <c r="P25" s="69">
        <v>5.7709510000000002</v>
      </c>
      <c r="Q25" s="69">
        <v>5.771115</v>
      </c>
      <c r="R25" s="69">
        <v>5.7709299999999999</v>
      </c>
      <c r="S25" s="69">
        <v>5.7711180000000004</v>
      </c>
      <c r="T25" s="69">
        <v>5.7708060000000003</v>
      </c>
      <c r="U25" s="69">
        <v>5.7721790000000004</v>
      </c>
      <c r="V25" s="69">
        <v>5.7709479999999997</v>
      </c>
      <c r="W25" s="69">
        <v>5.7718610000000004</v>
      </c>
      <c r="X25" s="69">
        <v>5.7706200000000001</v>
      </c>
      <c r="Y25" s="69">
        <v>5.7708899999999996</v>
      </c>
      <c r="Z25" s="69">
        <v>5.7710509999999999</v>
      </c>
      <c r="AA25" s="69">
        <v>5.773028</v>
      </c>
      <c r="AB25" s="69">
        <v>5.7710629999999998</v>
      </c>
      <c r="AC25" s="69">
        <v>5.7708570000000003</v>
      </c>
      <c r="AD25" s="69">
        <v>5.770607</v>
      </c>
      <c r="AE25" s="69">
        <v>5.7724450000000003</v>
      </c>
      <c r="AF25" s="69">
        <v>5.7733179999999997</v>
      </c>
      <c r="AG25" s="69">
        <v>5.7734350000000001</v>
      </c>
      <c r="AH25" s="69">
        <v>5.7726740000000003</v>
      </c>
      <c r="AI25" s="66">
        <v>-1.0000000000000001E-5</v>
      </c>
    </row>
    <row r="26" spans="1:35" ht="15" customHeight="1" x14ac:dyDescent="0.25">
      <c r="A26" s="21" t="s">
        <v>1049</v>
      </c>
      <c r="B26" s="26" t="s">
        <v>1050</v>
      </c>
      <c r="C26" s="69">
        <v>5.8170000000000002</v>
      </c>
      <c r="D26" s="69">
        <v>5.8170000000000002</v>
      </c>
      <c r="E26" s="69">
        <v>5.8170000000000002</v>
      </c>
      <c r="F26" s="69">
        <v>5.8170000000000002</v>
      </c>
      <c r="G26" s="69">
        <v>5.8170000000000002</v>
      </c>
      <c r="H26" s="69">
        <v>5.8170000000000002</v>
      </c>
      <c r="I26" s="69">
        <v>5.8170000000000002</v>
      </c>
      <c r="J26" s="69">
        <v>5.8170000000000002</v>
      </c>
      <c r="K26" s="69">
        <v>5.8170000000000002</v>
      </c>
      <c r="L26" s="69">
        <v>5.8170000000000002</v>
      </c>
      <c r="M26" s="69">
        <v>5.8170000000000002</v>
      </c>
      <c r="N26" s="69">
        <v>5.8170000000000002</v>
      </c>
      <c r="O26" s="69">
        <v>5.8170000000000002</v>
      </c>
      <c r="P26" s="69">
        <v>5.8170000000000002</v>
      </c>
      <c r="Q26" s="69">
        <v>5.8170000000000002</v>
      </c>
      <c r="R26" s="69">
        <v>5.8170000000000002</v>
      </c>
      <c r="S26" s="69">
        <v>5.8170000000000002</v>
      </c>
      <c r="T26" s="69">
        <v>5.8170000000000002</v>
      </c>
      <c r="U26" s="69">
        <v>5.8170000000000002</v>
      </c>
      <c r="V26" s="69">
        <v>5.8170000000000002</v>
      </c>
      <c r="W26" s="69">
        <v>5.8170000000000002</v>
      </c>
      <c r="X26" s="69">
        <v>5.8170000000000002</v>
      </c>
      <c r="Y26" s="69">
        <v>5.8170000000000002</v>
      </c>
      <c r="Z26" s="69">
        <v>5.8170000000000002</v>
      </c>
      <c r="AA26" s="69">
        <v>5.8170000000000002</v>
      </c>
      <c r="AB26" s="69">
        <v>5.8170000000000002</v>
      </c>
      <c r="AC26" s="69">
        <v>5.8170000000000002</v>
      </c>
      <c r="AD26" s="69">
        <v>5.8170000000000002</v>
      </c>
      <c r="AE26" s="69">
        <v>5.8170000000000002</v>
      </c>
      <c r="AF26" s="69">
        <v>5.8170000000000002</v>
      </c>
      <c r="AG26" s="69">
        <v>5.8170000000000002</v>
      </c>
      <c r="AH26" s="69">
        <v>5.8170000000000002</v>
      </c>
      <c r="AI26" s="66">
        <v>0</v>
      </c>
    </row>
    <row r="27" spans="1:35" ht="15" customHeight="1" x14ac:dyDescent="0.25">
      <c r="A27" s="21" t="s">
        <v>1051</v>
      </c>
      <c r="B27" s="26" t="s">
        <v>1052</v>
      </c>
      <c r="C27" s="69">
        <v>5.77</v>
      </c>
      <c r="D27" s="69">
        <v>5.77</v>
      </c>
      <c r="E27" s="69">
        <v>5.77</v>
      </c>
      <c r="F27" s="69">
        <v>5.77</v>
      </c>
      <c r="G27" s="69">
        <v>5.77</v>
      </c>
      <c r="H27" s="69">
        <v>5.77</v>
      </c>
      <c r="I27" s="69">
        <v>5.77</v>
      </c>
      <c r="J27" s="69">
        <v>5.77</v>
      </c>
      <c r="K27" s="69">
        <v>5.77</v>
      </c>
      <c r="L27" s="69">
        <v>5.77</v>
      </c>
      <c r="M27" s="69">
        <v>5.77</v>
      </c>
      <c r="N27" s="69">
        <v>5.77</v>
      </c>
      <c r="O27" s="69">
        <v>5.77</v>
      </c>
      <c r="P27" s="69">
        <v>5.77</v>
      </c>
      <c r="Q27" s="69">
        <v>5.77</v>
      </c>
      <c r="R27" s="69">
        <v>5.77</v>
      </c>
      <c r="S27" s="69">
        <v>5.77</v>
      </c>
      <c r="T27" s="69">
        <v>5.77</v>
      </c>
      <c r="U27" s="69">
        <v>5.77</v>
      </c>
      <c r="V27" s="69">
        <v>5.77</v>
      </c>
      <c r="W27" s="69">
        <v>5.77</v>
      </c>
      <c r="X27" s="69">
        <v>5.77</v>
      </c>
      <c r="Y27" s="69">
        <v>5.77</v>
      </c>
      <c r="Z27" s="69">
        <v>5.77</v>
      </c>
      <c r="AA27" s="69">
        <v>5.77</v>
      </c>
      <c r="AB27" s="69">
        <v>5.77</v>
      </c>
      <c r="AC27" s="69">
        <v>5.77</v>
      </c>
      <c r="AD27" s="69">
        <v>5.77</v>
      </c>
      <c r="AE27" s="69">
        <v>5.77</v>
      </c>
      <c r="AF27" s="69">
        <v>5.77</v>
      </c>
      <c r="AG27" s="69">
        <v>5.77</v>
      </c>
      <c r="AH27" s="69">
        <v>5.77</v>
      </c>
      <c r="AI27" s="66">
        <v>0</v>
      </c>
    </row>
    <row r="28" spans="1:35" ht="15" customHeight="1" x14ac:dyDescent="0.25">
      <c r="A28" s="21" t="s">
        <v>1053</v>
      </c>
      <c r="B28" s="26" t="s">
        <v>1054</v>
      </c>
      <c r="C28" s="69">
        <v>3.5529999999999999</v>
      </c>
      <c r="D28" s="69">
        <v>3.5529999999999999</v>
      </c>
      <c r="E28" s="69">
        <v>3.5529999999999999</v>
      </c>
      <c r="F28" s="69">
        <v>3.5529999999999999</v>
      </c>
      <c r="G28" s="69">
        <v>3.5529999999999999</v>
      </c>
      <c r="H28" s="69">
        <v>3.5529999999999999</v>
      </c>
      <c r="I28" s="69">
        <v>3.5529999999999999</v>
      </c>
      <c r="J28" s="69">
        <v>3.5529999999999999</v>
      </c>
      <c r="K28" s="69">
        <v>3.5529999999999999</v>
      </c>
      <c r="L28" s="69">
        <v>3.5529999999999999</v>
      </c>
      <c r="M28" s="69">
        <v>3.5529999999999999</v>
      </c>
      <c r="N28" s="69">
        <v>3.5529999999999999</v>
      </c>
      <c r="O28" s="69">
        <v>3.5529999999999999</v>
      </c>
      <c r="P28" s="69">
        <v>3.5529999999999999</v>
      </c>
      <c r="Q28" s="69">
        <v>3.5529999999999999</v>
      </c>
      <c r="R28" s="69">
        <v>3.5529999999999999</v>
      </c>
      <c r="S28" s="69">
        <v>3.5529999999999999</v>
      </c>
      <c r="T28" s="69">
        <v>3.5529999999999999</v>
      </c>
      <c r="U28" s="69">
        <v>3.5529999999999999</v>
      </c>
      <c r="V28" s="69">
        <v>3.5529999999999999</v>
      </c>
      <c r="W28" s="69">
        <v>3.5529999999999999</v>
      </c>
      <c r="X28" s="69">
        <v>3.5529999999999999</v>
      </c>
      <c r="Y28" s="69">
        <v>3.5529999999999999</v>
      </c>
      <c r="Z28" s="69">
        <v>3.5529999999999999</v>
      </c>
      <c r="AA28" s="69">
        <v>3.5529999999999999</v>
      </c>
      <c r="AB28" s="69">
        <v>3.5529999999999999</v>
      </c>
      <c r="AC28" s="69">
        <v>3.5529999999999999</v>
      </c>
      <c r="AD28" s="69">
        <v>3.5529999999999999</v>
      </c>
      <c r="AE28" s="69">
        <v>3.5529999999999999</v>
      </c>
      <c r="AF28" s="69">
        <v>3.5529999999999999</v>
      </c>
      <c r="AG28" s="69">
        <v>3.5529999999999999</v>
      </c>
      <c r="AH28" s="69">
        <v>3.5529999999999999</v>
      </c>
      <c r="AI28" s="66">
        <v>0</v>
      </c>
    </row>
    <row r="29" spans="1:35" ht="15" customHeight="1" x14ac:dyDescent="0.25">
      <c r="A29" s="21" t="s">
        <v>1055</v>
      </c>
      <c r="B29" s="26" t="s">
        <v>913</v>
      </c>
      <c r="C29" s="69">
        <v>3.9870130000000001</v>
      </c>
      <c r="D29" s="69">
        <v>3.9870130000000001</v>
      </c>
      <c r="E29" s="69">
        <v>3.9870130000000001</v>
      </c>
      <c r="F29" s="69">
        <v>3.9870130000000001</v>
      </c>
      <c r="G29" s="69">
        <v>3.9870130000000001</v>
      </c>
      <c r="H29" s="69">
        <v>3.9870130000000001</v>
      </c>
      <c r="I29" s="69">
        <v>3.9870130000000001</v>
      </c>
      <c r="J29" s="69">
        <v>3.9870130000000001</v>
      </c>
      <c r="K29" s="69">
        <v>3.9870130000000001</v>
      </c>
      <c r="L29" s="69">
        <v>3.9870130000000001</v>
      </c>
      <c r="M29" s="69">
        <v>3.9870130000000001</v>
      </c>
      <c r="N29" s="69">
        <v>3.9870130000000001</v>
      </c>
      <c r="O29" s="69">
        <v>3.9870130000000001</v>
      </c>
      <c r="P29" s="69">
        <v>3.9870130000000001</v>
      </c>
      <c r="Q29" s="69">
        <v>3.9870130000000001</v>
      </c>
      <c r="R29" s="69">
        <v>3.9870130000000001</v>
      </c>
      <c r="S29" s="69">
        <v>3.9870130000000001</v>
      </c>
      <c r="T29" s="69">
        <v>3.9870130000000001</v>
      </c>
      <c r="U29" s="69">
        <v>3.9870130000000001</v>
      </c>
      <c r="V29" s="69">
        <v>3.9870130000000001</v>
      </c>
      <c r="W29" s="69">
        <v>3.9870130000000001</v>
      </c>
      <c r="X29" s="69">
        <v>3.9870130000000001</v>
      </c>
      <c r="Y29" s="69">
        <v>3.9870130000000001</v>
      </c>
      <c r="Z29" s="69">
        <v>3.9870130000000001</v>
      </c>
      <c r="AA29" s="69">
        <v>3.9870130000000001</v>
      </c>
      <c r="AB29" s="69">
        <v>3.9870130000000001</v>
      </c>
      <c r="AC29" s="69">
        <v>3.9870130000000001</v>
      </c>
      <c r="AD29" s="69">
        <v>3.9870130000000001</v>
      </c>
      <c r="AE29" s="69">
        <v>3.9870130000000001</v>
      </c>
      <c r="AF29" s="69">
        <v>3.9870130000000001</v>
      </c>
      <c r="AG29" s="69">
        <v>3.9870130000000001</v>
      </c>
      <c r="AH29" s="69">
        <v>3.9870130000000001</v>
      </c>
      <c r="AI29" s="66">
        <v>0</v>
      </c>
    </row>
    <row r="30" spans="1:35" ht="15" customHeight="1" x14ac:dyDescent="0.25">
      <c r="A30" s="21" t="s">
        <v>1056</v>
      </c>
      <c r="B30" s="26" t="s">
        <v>1057</v>
      </c>
      <c r="C30" s="69">
        <v>5.67</v>
      </c>
      <c r="D30" s="69">
        <v>5.67</v>
      </c>
      <c r="E30" s="69">
        <v>5.67</v>
      </c>
      <c r="F30" s="69">
        <v>5.67</v>
      </c>
      <c r="G30" s="69">
        <v>5.67</v>
      </c>
      <c r="H30" s="69">
        <v>5.67</v>
      </c>
      <c r="I30" s="69">
        <v>5.67</v>
      </c>
      <c r="J30" s="69">
        <v>5.67</v>
      </c>
      <c r="K30" s="69">
        <v>5.67</v>
      </c>
      <c r="L30" s="69">
        <v>5.67</v>
      </c>
      <c r="M30" s="69">
        <v>5.67</v>
      </c>
      <c r="N30" s="69">
        <v>5.67</v>
      </c>
      <c r="O30" s="69">
        <v>5.67</v>
      </c>
      <c r="P30" s="69">
        <v>5.67</v>
      </c>
      <c r="Q30" s="69">
        <v>5.67</v>
      </c>
      <c r="R30" s="69">
        <v>5.67</v>
      </c>
      <c r="S30" s="69">
        <v>5.67</v>
      </c>
      <c r="T30" s="69">
        <v>5.67</v>
      </c>
      <c r="U30" s="69">
        <v>5.67</v>
      </c>
      <c r="V30" s="69">
        <v>5.67</v>
      </c>
      <c r="W30" s="69">
        <v>5.67</v>
      </c>
      <c r="X30" s="69">
        <v>5.67</v>
      </c>
      <c r="Y30" s="69">
        <v>5.67</v>
      </c>
      <c r="Z30" s="69">
        <v>5.67</v>
      </c>
      <c r="AA30" s="69">
        <v>5.67</v>
      </c>
      <c r="AB30" s="69">
        <v>5.67</v>
      </c>
      <c r="AC30" s="69">
        <v>5.67</v>
      </c>
      <c r="AD30" s="69">
        <v>5.67</v>
      </c>
      <c r="AE30" s="69">
        <v>5.67</v>
      </c>
      <c r="AF30" s="69">
        <v>5.67</v>
      </c>
      <c r="AG30" s="69">
        <v>5.67</v>
      </c>
      <c r="AH30" s="69">
        <v>5.67</v>
      </c>
      <c r="AI30" s="66">
        <v>0</v>
      </c>
    </row>
    <row r="31" spans="1:35" ht="15" customHeight="1" x14ac:dyDescent="0.25">
      <c r="A31" s="21" t="s">
        <v>1058</v>
      </c>
      <c r="B31" s="26" t="s">
        <v>1059</v>
      </c>
      <c r="C31" s="69">
        <v>6.0650000000000004</v>
      </c>
      <c r="D31" s="69">
        <v>6.0650000000000004</v>
      </c>
      <c r="E31" s="69">
        <v>6.0650000000000004</v>
      </c>
      <c r="F31" s="69">
        <v>6.0650000000000004</v>
      </c>
      <c r="G31" s="69">
        <v>6.0650000000000004</v>
      </c>
      <c r="H31" s="69">
        <v>6.0650000000000004</v>
      </c>
      <c r="I31" s="69">
        <v>6.0650000000000004</v>
      </c>
      <c r="J31" s="69">
        <v>6.0650000000000004</v>
      </c>
      <c r="K31" s="69">
        <v>6.0650000000000004</v>
      </c>
      <c r="L31" s="69">
        <v>6.0650000000000004</v>
      </c>
      <c r="M31" s="69">
        <v>6.0650000000000004</v>
      </c>
      <c r="N31" s="69">
        <v>6.0650000000000004</v>
      </c>
      <c r="O31" s="69">
        <v>6.0650000000000004</v>
      </c>
      <c r="P31" s="69">
        <v>6.0650000000000004</v>
      </c>
      <c r="Q31" s="69">
        <v>6.0650000000000004</v>
      </c>
      <c r="R31" s="69">
        <v>6.0650000000000004</v>
      </c>
      <c r="S31" s="69">
        <v>6.0650000000000004</v>
      </c>
      <c r="T31" s="69">
        <v>6.0650000000000004</v>
      </c>
      <c r="U31" s="69">
        <v>6.0650000000000004</v>
      </c>
      <c r="V31" s="69">
        <v>6.0650000000000004</v>
      </c>
      <c r="W31" s="69">
        <v>6.0650000000000004</v>
      </c>
      <c r="X31" s="69">
        <v>6.0650000000000004</v>
      </c>
      <c r="Y31" s="69">
        <v>6.0650000000000004</v>
      </c>
      <c r="Z31" s="69">
        <v>6.0650000000000004</v>
      </c>
      <c r="AA31" s="69">
        <v>6.0650000000000004</v>
      </c>
      <c r="AB31" s="69">
        <v>6.0650000000000004</v>
      </c>
      <c r="AC31" s="69">
        <v>6.0650000000000004</v>
      </c>
      <c r="AD31" s="69">
        <v>6.0650000000000004</v>
      </c>
      <c r="AE31" s="69">
        <v>6.0650000000000004</v>
      </c>
      <c r="AF31" s="69">
        <v>6.0650000000000004</v>
      </c>
      <c r="AG31" s="69">
        <v>6.0650000000000004</v>
      </c>
      <c r="AH31" s="69">
        <v>6.0650000000000004</v>
      </c>
      <c r="AI31" s="66">
        <v>0</v>
      </c>
    </row>
    <row r="32" spans="1:35" ht="15" customHeight="1" x14ac:dyDescent="0.25">
      <c r="A32" s="21" t="s">
        <v>1060</v>
      </c>
      <c r="B32" s="26" t="s">
        <v>1061</v>
      </c>
      <c r="C32" s="69">
        <v>5.0538600000000002</v>
      </c>
      <c r="D32" s="69">
        <v>5.0535430000000003</v>
      </c>
      <c r="E32" s="69">
        <v>5.053223</v>
      </c>
      <c r="F32" s="69">
        <v>5.0529000000000002</v>
      </c>
      <c r="G32" s="69">
        <v>5.0525729999999998</v>
      </c>
      <c r="H32" s="69">
        <v>5.0522359999999997</v>
      </c>
      <c r="I32" s="69">
        <v>5.0510970000000004</v>
      </c>
      <c r="J32" s="69">
        <v>5.0498260000000004</v>
      </c>
      <c r="K32" s="69">
        <v>5.0485499999999996</v>
      </c>
      <c r="L32" s="69">
        <v>5.0474129999999997</v>
      </c>
      <c r="M32" s="69">
        <v>5.0462740000000004</v>
      </c>
      <c r="N32" s="69">
        <v>5.0450390000000001</v>
      </c>
      <c r="O32" s="69">
        <v>5.043882</v>
      </c>
      <c r="P32" s="69">
        <v>5.0427220000000004</v>
      </c>
      <c r="Q32" s="69">
        <v>5.0415729999999996</v>
      </c>
      <c r="R32" s="69">
        <v>5.0404229999999997</v>
      </c>
      <c r="S32" s="69">
        <v>5.0392700000000001</v>
      </c>
      <c r="T32" s="69">
        <v>5.038424</v>
      </c>
      <c r="U32" s="69">
        <v>5.0375779999999999</v>
      </c>
      <c r="V32" s="69">
        <v>5.0367350000000002</v>
      </c>
      <c r="W32" s="69">
        <v>5.0358960000000002</v>
      </c>
      <c r="X32" s="69">
        <v>5.0350590000000004</v>
      </c>
      <c r="Y32" s="69">
        <v>5.0343600000000004</v>
      </c>
      <c r="Z32" s="69">
        <v>5.0336629999999998</v>
      </c>
      <c r="AA32" s="69">
        <v>5.0329689999999996</v>
      </c>
      <c r="AB32" s="69">
        <v>5.032527</v>
      </c>
      <c r="AC32" s="69">
        <v>5.0320159999999996</v>
      </c>
      <c r="AD32" s="69">
        <v>5.0313330000000001</v>
      </c>
      <c r="AE32" s="69">
        <v>5.0306490000000004</v>
      </c>
      <c r="AF32" s="69">
        <v>5.0299610000000001</v>
      </c>
      <c r="AG32" s="69">
        <v>5.0292729999999999</v>
      </c>
      <c r="AH32" s="69">
        <v>5.0285859999999998</v>
      </c>
      <c r="AI32" s="66">
        <v>-1.6200000000000001E-4</v>
      </c>
    </row>
    <row r="33" spans="1:35" ht="15" customHeight="1" x14ac:dyDescent="0.25">
      <c r="A33" s="21" t="s">
        <v>1062</v>
      </c>
      <c r="B33" s="26" t="s">
        <v>1063</v>
      </c>
      <c r="C33" s="69">
        <v>5.0535759999999996</v>
      </c>
      <c r="D33" s="69">
        <v>5.0532260000000004</v>
      </c>
      <c r="E33" s="69">
        <v>5.0528750000000002</v>
      </c>
      <c r="F33" s="69">
        <v>5.0525229999999999</v>
      </c>
      <c r="G33" s="69">
        <v>5.0521690000000001</v>
      </c>
      <c r="H33" s="69">
        <v>5.051812</v>
      </c>
      <c r="I33" s="69">
        <v>5.0505709999999997</v>
      </c>
      <c r="J33" s="69">
        <v>5.0491549999999998</v>
      </c>
      <c r="K33" s="69">
        <v>5.0477340000000002</v>
      </c>
      <c r="L33" s="69">
        <v>5.0464950000000002</v>
      </c>
      <c r="M33" s="69">
        <v>5.0452570000000003</v>
      </c>
      <c r="N33" s="69">
        <v>5.0439020000000001</v>
      </c>
      <c r="O33" s="69">
        <v>5.0426479999999998</v>
      </c>
      <c r="P33" s="69">
        <v>5.0413930000000002</v>
      </c>
      <c r="Q33" s="69">
        <v>5.0401559999999996</v>
      </c>
      <c r="R33" s="69">
        <v>5.0389200000000001</v>
      </c>
      <c r="S33" s="69">
        <v>5.0376839999999996</v>
      </c>
      <c r="T33" s="69">
        <v>5.0367420000000003</v>
      </c>
      <c r="U33" s="69">
        <v>5.0358000000000001</v>
      </c>
      <c r="V33" s="69">
        <v>5.0348620000000004</v>
      </c>
      <c r="W33" s="69">
        <v>5.0339280000000004</v>
      </c>
      <c r="X33" s="69">
        <v>5.0329969999999999</v>
      </c>
      <c r="Y33" s="69">
        <v>5.0322360000000002</v>
      </c>
      <c r="Z33" s="69">
        <v>5.0314759999999996</v>
      </c>
      <c r="AA33" s="69">
        <v>5.0307209999999998</v>
      </c>
      <c r="AB33" s="69">
        <v>5.0302829999999998</v>
      </c>
      <c r="AC33" s="69">
        <v>5.0297590000000003</v>
      </c>
      <c r="AD33" s="69">
        <v>5.0290160000000004</v>
      </c>
      <c r="AE33" s="69">
        <v>5.0282689999999999</v>
      </c>
      <c r="AF33" s="69">
        <v>5.0275189999999998</v>
      </c>
      <c r="AG33" s="69">
        <v>5.0267670000000004</v>
      </c>
      <c r="AH33" s="69">
        <v>5.0260189999999998</v>
      </c>
      <c r="AI33" s="66">
        <v>-1.76E-4</v>
      </c>
    </row>
    <row r="34" spans="1:35" ht="15" customHeight="1" x14ac:dyDescent="0.25">
      <c r="A34" s="21" t="s">
        <v>1064</v>
      </c>
      <c r="B34" s="26" t="s">
        <v>1065</v>
      </c>
      <c r="C34" s="69">
        <v>5.0533919999999997</v>
      </c>
      <c r="D34" s="69">
        <v>5.0530220000000003</v>
      </c>
      <c r="E34" s="69">
        <v>5.052651</v>
      </c>
      <c r="F34" s="69">
        <v>5.0522799999999997</v>
      </c>
      <c r="G34" s="69">
        <v>5.0519100000000003</v>
      </c>
      <c r="H34" s="69">
        <v>5.0515400000000001</v>
      </c>
      <c r="I34" s="69">
        <v>5.0502739999999999</v>
      </c>
      <c r="J34" s="69">
        <v>5.0489230000000003</v>
      </c>
      <c r="K34" s="69">
        <v>5.0475700000000003</v>
      </c>
      <c r="L34" s="69">
        <v>5.0463040000000001</v>
      </c>
      <c r="M34" s="69">
        <v>5.0450400000000002</v>
      </c>
      <c r="N34" s="69">
        <v>5.0437209999999997</v>
      </c>
      <c r="O34" s="69">
        <v>5.0424509999999998</v>
      </c>
      <c r="P34" s="69">
        <v>5.0411809999999999</v>
      </c>
      <c r="Q34" s="69">
        <v>5.0399209999999997</v>
      </c>
      <c r="R34" s="69">
        <v>5.0386610000000003</v>
      </c>
      <c r="S34" s="69">
        <v>5.0374040000000004</v>
      </c>
      <c r="T34" s="69">
        <v>5.0365200000000003</v>
      </c>
      <c r="U34" s="69">
        <v>5.0356360000000002</v>
      </c>
      <c r="V34" s="69">
        <v>5.0347549999999996</v>
      </c>
      <c r="W34" s="69">
        <v>5.0338750000000001</v>
      </c>
      <c r="X34" s="69">
        <v>5.0329959999999998</v>
      </c>
      <c r="Y34" s="69">
        <v>5.0322180000000003</v>
      </c>
      <c r="Z34" s="69">
        <v>5.0314399999999999</v>
      </c>
      <c r="AA34" s="69">
        <v>5.0306649999999999</v>
      </c>
      <c r="AB34" s="69">
        <v>5.0300440000000002</v>
      </c>
      <c r="AC34" s="69">
        <v>5.0293799999999997</v>
      </c>
      <c r="AD34" s="69">
        <v>5.0286119999999999</v>
      </c>
      <c r="AE34" s="69">
        <v>5.0278419999999997</v>
      </c>
      <c r="AF34" s="69">
        <v>5.0270710000000003</v>
      </c>
      <c r="AG34" s="69">
        <v>5.0262969999999996</v>
      </c>
      <c r="AH34" s="69">
        <v>5.0255270000000003</v>
      </c>
      <c r="AI34" s="66">
        <v>-1.7799999999999999E-4</v>
      </c>
    </row>
    <row r="35" spans="1:35" ht="15" customHeight="1" x14ac:dyDescent="0.25">
      <c r="A35" s="21" t="s">
        <v>1066</v>
      </c>
      <c r="B35" s="26" t="s">
        <v>1067</v>
      </c>
      <c r="C35" s="69">
        <v>5.2222799999999996</v>
      </c>
      <c r="D35" s="69">
        <v>5.2222799999999996</v>
      </c>
      <c r="E35" s="69">
        <v>5.2222799999999996</v>
      </c>
      <c r="F35" s="69">
        <v>5.2222799999999996</v>
      </c>
      <c r="G35" s="69">
        <v>5.2222799999999996</v>
      </c>
      <c r="H35" s="69">
        <v>5.2222799999999996</v>
      </c>
      <c r="I35" s="69">
        <v>5.2222799999999996</v>
      </c>
      <c r="J35" s="69">
        <v>5.2222799999999996</v>
      </c>
      <c r="K35" s="69">
        <v>5.2222799999999996</v>
      </c>
      <c r="L35" s="69">
        <v>5.2222799999999996</v>
      </c>
      <c r="M35" s="69">
        <v>5.2222799999999996</v>
      </c>
      <c r="N35" s="69">
        <v>5.2222799999999996</v>
      </c>
      <c r="O35" s="69">
        <v>5.2222799999999996</v>
      </c>
      <c r="P35" s="69">
        <v>5.2222799999999996</v>
      </c>
      <c r="Q35" s="69">
        <v>5.2222799999999996</v>
      </c>
      <c r="R35" s="69">
        <v>5.2222799999999996</v>
      </c>
      <c r="S35" s="69">
        <v>5.2222799999999996</v>
      </c>
      <c r="T35" s="69">
        <v>5.2222799999999996</v>
      </c>
      <c r="U35" s="69">
        <v>5.2222799999999996</v>
      </c>
      <c r="V35" s="69">
        <v>5.2222799999999996</v>
      </c>
      <c r="W35" s="69">
        <v>5.2222799999999996</v>
      </c>
      <c r="X35" s="69">
        <v>5.2222799999999996</v>
      </c>
      <c r="Y35" s="69">
        <v>5.2222799999999996</v>
      </c>
      <c r="Z35" s="69">
        <v>5.2222799999999996</v>
      </c>
      <c r="AA35" s="69">
        <v>5.2222799999999996</v>
      </c>
      <c r="AB35" s="69">
        <v>5.2222799999999996</v>
      </c>
      <c r="AC35" s="69">
        <v>5.2222799999999996</v>
      </c>
      <c r="AD35" s="69">
        <v>5.2222799999999996</v>
      </c>
      <c r="AE35" s="69">
        <v>5.2222799999999996</v>
      </c>
      <c r="AF35" s="69">
        <v>5.2222799999999996</v>
      </c>
      <c r="AG35" s="69">
        <v>5.2222799999999996</v>
      </c>
      <c r="AH35" s="69">
        <v>5.2222799999999996</v>
      </c>
      <c r="AI35" s="66">
        <v>0</v>
      </c>
    </row>
    <row r="36" spans="1:35" ht="15" customHeight="1" x14ac:dyDescent="0.25">
      <c r="A36" s="21" t="s">
        <v>1068</v>
      </c>
      <c r="B36" s="26" t="s">
        <v>1069</v>
      </c>
      <c r="C36" s="69">
        <v>5.2222799999999996</v>
      </c>
      <c r="D36" s="69">
        <v>5.2222799999999996</v>
      </c>
      <c r="E36" s="69">
        <v>5.2222799999999996</v>
      </c>
      <c r="F36" s="69">
        <v>5.2222799999999996</v>
      </c>
      <c r="G36" s="69">
        <v>5.2222799999999996</v>
      </c>
      <c r="H36" s="69">
        <v>5.2222799999999996</v>
      </c>
      <c r="I36" s="69">
        <v>5.2222799999999996</v>
      </c>
      <c r="J36" s="69">
        <v>5.2222799999999996</v>
      </c>
      <c r="K36" s="69">
        <v>5.2222799999999996</v>
      </c>
      <c r="L36" s="69">
        <v>5.2222799999999996</v>
      </c>
      <c r="M36" s="69">
        <v>5.2222799999999996</v>
      </c>
      <c r="N36" s="69">
        <v>5.2222799999999996</v>
      </c>
      <c r="O36" s="69">
        <v>5.2222799999999996</v>
      </c>
      <c r="P36" s="69">
        <v>5.2222799999999996</v>
      </c>
      <c r="Q36" s="69">
        <v>5.2222799999999996</v>
      </c>
      <c r="R36" s="69">
        <v>5.2222799999999996</v>
      </c>
      <c r="S36" s="69">
        <v>5.2222799999999996</v>
      </c>
      <c r="T36" s="69">
        <v>5.2222799999999996</v>
      </c>
      <c r="U36" s="69">
        <v>5.2222799999999996</v>
      </c>
      <c r="V36" s="69">
        <v>5.2222799999999996</v>
      </c>
      <c r="W36" s="69">
        <v>5.2222799999999996</v>
      </c>
      <c r="X36" s="69">
        <v>5.2222799999999996</v>
      </c>
      <c r="Y36" s="69">
        <v>5.2222799999999996</v>
      </c>
      <c r="Z36" s="69">
        <v>5.2222799999999996</v>
      </c>
      <c r="AA36" s="69">
        <v>5.2222799999999996</v>
      </c>
      <c r="AB36" s="69">
        <v>5.2222799999999996</v>
      </c>
      <c r="AC36" s="69">
        <v>5.2222799999999996</v>
      </c>
      <c r="AD36" s="69">
        <v>5.2222799999999996</v>
      </c>
      <c r="AE36" s="69">
        <v>5.2222799999999996</v>
      </c>
      <c r="AF36" s="69">
        <v>5.2222799999999996</v>
      </c>
      <c r="AG36" s="69">
        <v>5.2222799999999996</v>
      </c>
      <c r="AH36" s="69">
        <v>5.2222799999999996</v>
      </c>
      <c r="AI36" s="66">
        <v>0</v>
      </c>
    </row>
    <row r="37" spans="1:35" ht="15" customHeight="1" x14ac:dyDescent="0.25">
      <c r="A37" s="21" t="s">
        <v>1070</v>
      </c>
      <c r="B37" s="26" t="s">
        <v>1071</v>
      </c>
      <c r="C37" s="69">
        <v>4.62</v>
      </c>
      <c r="D37" s="69">
        <v>4.62</v>
      </c>
      <c r="E37" s="69">
        <v>4.62</v>
      </c>
      <c r="F37" s="69">
        <v>4.62</v>
      </c>
      <c r="G37" s="69">
        <v>4.62</v>
      </c>
      <c r="H37" s="69">
        <v>4.62</v>
      </c>
      <c r="I37" s="69">
        <v>4.62</v>
      </c>
      <c r="J37" s="69">
        <v>4.62</v>
      </c>
      <c r="K37" s="69">
        <v>4.62</v>
      </c>
      <c r="L37" s="69">
        <v>4.62</v>
      </c>
      <c r="M37" s="69">
        <v>4.62</v>
      </c>
      <c r="N37" s="69">
        <v>4.62</v>
      </c>
      <c r="O37" s="69">
        <v>4.62</v>
      </c>
      <c r="P37" s="69">
        <v>4.62</v>
      </c>
      <c r="Q37" s="69">
        <v>4.62</v>
      </c>
      <c r="R37" s="69">
        <v>4.62</v>
      </c>
      <c r="S37" s="69">
        <v>4.62</v>
      </c>
      <c r="T37" s="69">
        <v>4.62</v>
      </c>
      <c r="U37" s="69">
        <v>4.62</v>
      </c>
      <c r="V37" s="69">
        <v>4.62</v>
      </c>
      <c r="W37" s="69">
        <v>4.62</v>
      </c>
      <c r="X37" s="69">
        <v>4.62</v>
      </c>
      <c r="Y37" s="69">
        <v>4.62</v>
      </c>
      <c r="Z37" s="69">
        <v>4.62</v>
      </c>
      <c r="AA37" s="69">
        <v>4.62</v>
      </c>
      <c r="AB37" s="69">
        <v>4.62</v>
      </c>
      <c r="AC37" s="69">
        <v>4.62</v>
      </c>
      <c r="AD37" s="69">
        <v>4.62</v>
      </c>
      <c r="AE37" s="69">
        <v>4.62</v>
      </c>
      <c r="AF37" s="69">
        <v>4.62</v>
      </c>
      <c r="AG37" s="69">
        <v>4.62</v>
      </c>
      <c r="AH37" s="69">
        <v>4.62</v>
      </c>
      <c r="AI37" s="66">
        <v>0</v>
      </c>
    </row>
    <row r="38" spans="1:35" ht="15" customHeight="1" x14ac:dyDescent="0.25">
      <c r="A38" s="21" t="s">
        <v>1072</v>
      </c>
      <c r="B38" s="26" t="s">
        <v>1073</v>
      </c>
      <c r="C38" s="69">
        <v>5.8</v>
      </c>
      <c r="D38" s="69">
        <v>5.8</v>
      </c>
      <c r="E38" s="69">
        <v>5.8</v>
      </c>
      <c r="F38" s="69">
        <v>5.8</v>
      </c>
      <c r="G38" s="69">
        <v>5.8</v>
      </c>
      <c r="H38" s="69">
        <v>5.8</v>
      </c>
      <c r="I38" s="69">
        <v>5.8</v>
      </c>
      <c r="J38" s="69">
        <v>5.8</v>
      </c>
      <c r="K38" s="69">
        <v>5.8</v>
      </c>
      <c r="L38" s="69">
        <v>5.8</v>
      </c>
      <c r="M38" s="69">
        <v>5.8</v>
      </c>
      <c r="N38" s="69">
        <v>5.8</v>
      </c>
      <c r="O38" s="69">
        <v>5.8</v>
      </c>
      <c r="P38" s="69">
        <v>5.8</v>
      </c>
      <c r="Q38" s="69">
        <v>5.8</v>
      </c>
      <c r="R38" s="69">
        <v>5.8</v>
      </c>
      <c r="S38" s="69">
        <v>5.8</v>
      </c>
      <c r="T38" s="69">
        <v>5.8</v>
      </c>
      <c r="U38" s="69">
        <v>5.8</v>
      </c>
      <c r="V38" s="69">
        <v>5.8</v>
      </c>
      <c r="W38" s="69">
        <v>5.8</v>
      </c>
      <c r="X38" s="69">
        <v>5.8</v>
      </c>
      <c r="Y38" s="69">
        <v>5.8</v>
      </c>
      <c r="Z38" s="69">
        <v>5.8</v>
      </c>
      <c r="AA38" s="69">
        <v>5.8</v>
      </c>
      <c r="AB38" s="69">
        <v>5.8</v>
      </c>
      <c r="AC38" s="69">
        <v>5.8</v>
      </c>
      <c r="AD38" s="69">
        <v>5.8</v>
      </c>
      <c r="AE38" s="69">
        <v>5.8</v>
      </c>
      <c r="AF38" s="69">
        <v>5.8</v>
      </c>
      <c r="AG38" s="69">
        <v>5.8</v>
      </c>
      <c r="AH38" s="69">
        <v>5.8</v>
      </c>
      <c r="AI38" s="66">
        <v>0</v>
      </c>
    </row>
    <row r="39" spans="1:35" ht="15" customHeight="1" x14ac:dyDescent="0.25">
      <c r="A39" s="21" t="s">
        <v>1074</v>
      </c>
      <c r="B39" s="26" t="s">
        <v>1075</v>
      </c>
      <c r="C39" s="69">
        <v>5.4356039999999997</v>
      </c>
      <c r="D39" s="69">
        <v>5.4356039999999997</v>
      </c>
      <c r="E39" s="69">
        <v>5.4356039999999997</v>
      </c>
      <c r="F39" s="69">
        <v>5.4356039999999997</v>
      </c>
      <c r="G39" s="69">
        <v>5.4356039999999997</v>
      </c>
      <c r="H39" s="69">
        <v>5.4356039999999997</v>
      </c>
      <c r="I39" s="69">
        <v>5.4356039999999997</v>
      </c>
      <c r="J39" s="69">
        <v>5.4356039999999997</v>
      </c>
      <c r="K39" s="69">
        <v>5.4356039999999997</v>
      </c>
      <c r="L39" s="69">
        <v>5.4356039999999997</v>
      </c>
      <c r="M39" s="69">
        <v>5.4356039999999997</v>
      </c>
      <c r="N39" s="69">
        <v>5.4356039999999997</v>
      </c>
      <c r="O39" s="69">
        <v>5.4356039999999997</v>
      </c>
      <c r="P39" s="69">
        <v>5.4356039999999997</v>
      </c>
      <c r="Q39" s="69">
        <v>5.4356039999999997</v>
      </c>
      <c r="R39" s="69">
        <v>5.4356039999999997</v>
      </c>
      <c r="S39" s="69">
        <v>5.4356039999999997</v>
      </c>
      <c r="T39" s="69">
        <v>5.4356039999999997</v>
      </c>
      <c r="U39" s="69">
        <v>5.4356039999999997</v>
      </c>
      <c r="V39" s="69">
        <v>5.4356039999999997</v>
      </c>
      <c r="W39" s="69">
        <v>5.4356039999999997</v>
      </c>
      <c r="X39" s="69">
        <v>5.4356039999999997</v>
      </c>
      <c r="Y39" s="69">
        <v>5.4356039999999997</v>
      </c>
      <c r="Z39" s="69">
        <v>5.4356039999999997</v>
      </c>
      <c r="AA39" s="69">
        <v>5.4356039999999997</v>
      </c>
      <c r="AB39" s="69">
        <v>5.4356039999999997</v>
      </c>
      <c r="AC39" s="69">
        <v>5.4356039999999997</v>
      </c>
      <c r="AD39" s="69">
        <v>5.4356039999999997</v>
      </c>
      <c r="AE39" s="69">
        <v>5.4356039999999997</v>
      </c>
      <c r="AF39" s="69">
        <v>5.4356039999999997</v>
      </c>
      <c r="AG39" s="69">
        <v>5.4356039999999997</v>
      </c>
      <c r="AH39" s="69">
        <v>5.4356039999999997</v>
      </c>
      <c r="AI39" s="66">
        <v>0</v>
      </c>
    </row>
    <row r="40" spans="1:35" ht="15" customHeight="1" x14ac:dyDescent="0.25">
      <c r="A40" s="21" t="s">
        <v>1076</v>
      </c>
      <c r="B40" s="26" t="s">
        <v>1077</v>
      </c>
      <c r="C40" s="69">
        <v>6.2869999999999999</v>
      </c>
      <c r="D40" s="69">
        <v>6.2869999999999999</v>
      </c>
      <c r="E40" s="69">
        <v>6.2869999999999999</v>
      </c>
      <c r="F40" s="69">
        <v>6.2869999999999999</v>
      </c>
      <c r="G40" s="69">
        <v>6.2869999999999999</v>
      </c>
      <c r="H40" s="69">
        <v>6.2869999999999999</v>
      </c>
      <c r="I40" s="69">
        <v>6.2869999999999999</v>
      </c>
      <c r="J40" s="69">
        <v>6.2869999999999999</v>
      </c>
      <c r="K40" s="69">
        <v>6.2869999999999999</v>
      </c>
      <c r="L40" s="69">
        <v>6.2869999999999999</v>
      </c>
      <c r="M40" s="69">
        <v>6.2869999999999999</v>
      </c>
      <c r="N40" s="69">
        <v>6.2869999999999999</v>
      </c>
      <c r="O40" s="69">
        <v>6.2869999999999999</v>
      </c>
      <c r="P40" s="69">
        <v>6.2869999999999999</v>
      </c>
      <c r="Q40" s="69">
        <v>6.2869999999999999</v>
      </c>
      <c r="R40" s="69">
        <v>6.2869999999999999</v>
      </c>
      <c r="S40" s="69">
        <v>6.2869999999999999</v>
      </c>
      <c r="T40" s="69">
        <v>6.2869999999999999</v>
      </c>
      <c r="U40" s="69">
        <v>6.2869999999999999</v>
      </c>
      <c r="V40" s="69">
        <v>6.2869999999999999</v>
      </c>
      <c r="W40" s="69">
        <v>6.2869999999999999</v>
      </c>
      <c r="X40" s="69">
        <v>6.2869999999999999</v>
      </c>
      <c r="Y40" s="69">
        <v>6.2869999999999999</v>
      </c>
      <c r="Z40" s="69">
        <v>6.2869999999999999</v>
      </c>
      <c r="AA40" s="69">
        <v>6.2869999999999999</v>
      </c>
      <c r="AB40" s="69">
        <v>6.2869999999999999</v>
      </c>
      <c r="AC40" s="69">
        <v>6.2869999999999999</v>
      </c>
      <c r="AD40" s="69">
        <v>6.2869999999999999</v>
      </c>
      <c r="AE40" s="69">
        <v>6.2869999999999999</v>
      </c>
      <c r="AF40" s="69">
        <v>6.2869999999999999</v>
      </c>
      <c r="AG40" s="69">
        <v>6.2869999999999999</v>
      </c>
      <c r="AH40" s="69">
        <v>6.2869999999999999</v>
      </c>
      <c r="AI40" s="66">
        <v>0</v>
      </c>
    </row>
    <row r="41" spans="1:35" ht="15" customHeight="1" x14ac:dyDescent="0.25">
      <c r="A41" s="21" t="s">
        <v>1078</v>
      </c>
      <c r="B41" s="26" t="s">
        <v>1079</v>
      </c>
      <c r="C41" s="69">
        <v>6.2869999999999999</v>
      </c>
      <c r="D41" s="69">
        <v>6.2869999999999999</v>
      </c>
      <c r="E41" s="69">
        <v>6.2869999999999999</v>
      </c>
      <c r="F41" s="69">
        <v>6.2869999999999999</v>
      </c>
      <c r="G41" s="69">
        <v>6.2869999999999999</v>
      </c>
      <c r="H41" s="69">
        <v>6.2869999999999999</v>
      </c>
      <c r="I41" s="69">
        <v>6.2869999999999999</v>
      </c>
      <c r="J41" s="69">
        <v>6.2869999999999999</v>
      </c>
      <c r="K41" s="69">
        <v>6.2869999999999999</v>
      </c>
      <c r="L41" s="69">
        <v>6.2869999999999999</v>
      </c>
      <c r="M41" s="69">
        <v>6.2869999999999999</v>
      </c>
      <c r="N41" s="69">
        <v>6.2869999999999999</v>
      </c>
      <c r="O41" s="69">
        <v>6.2869999999999999</v>
      </c>
      <c r="P41" s="69">
        <v>6.2869999999999999</v>
      </c>
      <c r="Q41" s="69">
        <v>6.2869999999999999</v>
      </c>
      <c r="R41" s="69">
        <v>6.2869999999999999</v>
      </c>
      <c r="S41" s="69">
        <v>6.2869999999999999</v>
      </c>
      <c r="T41" s="69">
        <v>6.2869999999999999</v>
      </c>
      <c r="U41" s="69">
        <v>6.2869999999999999</v>
      </c>
      <c r="V41" s="69">
        <v>6.2869999999999999</v>
      </c>
      <c r="W41" s="69">
        <v>6.2869999999999999</v>
      </c>
      <c r="X41" s="69">
        <v>6.2869999999999999</v>
      </c>
      <c r="Y41" s="69">
        <v>6.2869999999999999</v>
      </c>
      <c r="Z41" s="69">
        <v>6.2869999999999999</v>
      </c>
      <c r="AA41" s="69">
        <v>6.2869999999999999</v>
      </c>
      <c r="AB41" s="69">
        <v>6.2869999999999999</v>
      </c>
      <c r="AC41" s="69">
        <v>6.2869999999999999</v>
      </c>
      <c r="AD41" s="69">
        <v>6.2869999999999999</v>
      </c>
      <c r="AE41" s="69">
        <v>6.2869999999999999</v>
      </c>
      <c r="AF41" s="69">
        <v>6.2869999999999999</v>
      </c>
      <c r="AG41" s="69">
        <v>6.2869999999999999</v>
      </c>
      <c r="AH41" s="69">
        <v>6.2869999999999999</v>
      </c>
      <c r="AI41" s="66">
        <v>0</v>
      </c>
    </row>
    <row r="42" spans="1:35" ht="15" customHeight="1" x14ac:dyDescent="0.25">
      <c r="A42" s="21" t="s">
        <v>1080</v>
      </c>
      <c r="B42" s="26" t="s">
        <v>1081</v>
      </c>
      <c r="C42" s="69">
        <v>6.2869999999999999</v>
      </c>
      <c r="D42" s="69">
        <v>6.2869999999999999</v>
      </c>
      <c r="E42" s="69">
        <v>6.2869999999999999</v>
      </c>
      <c r="F42" s="69">
        <v>6.2869999999999999</v>
      </c>
      <c r="G42" s="69">
        <v>6.2869999999999999</v>
      </c>
      <c r="H42" s="69">
        <v>6.2869999999999999</v>
      </c>
      <c r="I42" s="69">
        <v>6.2869999999999999</v>
      </c>
      <c r="J42" s="69">
        <v>6.2869999999999999</v>
      </c>
      <c r="K42" s="69">
        <v>6.2869999999999999</v>
      </c>
      <c r="L42" s="69">
        <v>6.2869999999999999</v>
      </c>
      <c r="M42" s="69">
        <v>6.2869999999999999</v>
      </c>
      <c r="N42" s="69">
        <v>6.2869999999999999</v>
      </c>
      <c r="O42" s="69">
        <v>6.2869999999999999</v>
      </c>
      <c r="P42" s="69">
        <v>6.2869999999999999</v>
      </c>
      <c r="Q42" s="69">
        <v>6.2869999999999999</v>
      </c>
      <c r="R42" s="69">
        <v>6.2869999999999999</v>
      </c>
      <c r="S42" s="69">
        <v>6.2869999999999999</v>
      </c>
      <c r="T42" s="69">
        <v>6.2869999999999999</v>
      </c>
      <c r="U42" s="69">
        <v>6.2869999999999999</v>
      </c>
      <c r="V42" s="69">
        <v>6.2869999999999999</v>
      </c>
      <c r="W42" s="69">
        <v>6.2869999999999999</v>
      </c>
      <c r="X42" s="69">
        <v>6.2869999999999999</v>
      </c>
      <c r="Y42" s="69">
        <v>6.2869999999999999</v>
      </c>
      <c r="Z42" s="69">
        <v>6.2869999999999999</v>
      </c>
      <c r="AA42" s="69">
        <v>6.2869999999999999</v>
      </c>
      <c r="AB42" s="69">
        <v>6.2869999999999999</v>
      </c>
      <c r="AC42" s="69">
        <v>6.2869999999999999</v>
      </c>
      <c r="AD42" s="69">
        <v>6.2869999999999999</v>
      </c>
      <c r="AE42" s="69">
        <v>6.2869999999999999</v>
      </c>
      <c r="AF42" s="69">
        <v>6.2869999999999999</v>
      </c>
      <c r="AG42" s="69">
        <v>6.2869999999999999</v>
      </c>
      <c r="AH42" s="69">
        <v>6.2869999999999999</v>
      </c>
      <c r="AI42" s="66">
        <v>0</v>
      </c>
    </row>
    <row r="43" spans="1:35" ht="15" customHeight="1" x14ac:dyDescent="0.25">
      <c r="A43" s="21" t="s">
        <v>1082</v>
      </c>
      <c r="B43" s="26" t="s">
        <v>1083</v>
      </c>
      <c r="C43" s="69">
        <v>6.1537940000000004</v>
      </c>
      <c r="D43" s="69">
        <v>6.1942349999999999</v>
      </c>
      <c r="E43" s="69">
        <v>6.1891249999999998</v>
      </c>
      <c r="F43" s="69">
        <v>6.1852559999999999</v>
      </c>
      <c r="G43" s="69">
        <v>6.178966</v>
      </c>
      <c r="H43" s="69">
        <v>6.1728430000000003</v>
      </c>
      <c r="I43" s="69">
        <v>6.1658229999999996</v>
      </c>
      <c r="J43" s="69">
        <v>6.1576909999999998</v>
      </c>
      <c r="K43" s="69">
        <v>6.1587500000000004</v>
      </c>
      <c r="L43" s="69">
        <v>6.159815</v>
      </c>
      <c r="M43" s="69">
        <v>6.1608869999999998</v>
      </c>
      <c r="N43" s="69">
        <v>6.1629860000000001</v>
      </c>
      <c r="O43" s="69">
        <v>6.1630510000000003</v>
      </c>
      <c r="P43" s="69">
        <v>6.1646409999999996</v>
      </c>
      <c r="Q43" s="69">
        <v>6.1652430000000003</v>
      </c>
      <c r="R43" s="69">
        <v>6.1663500000000004</v>
      </c>
      <c r="S43" s="69">
        <v>6.1674639999999998</v>
      </c>
      <c r="T43" s="69">
        <v>6.1685860000000003</v>
      </c>
      <c r="U43" s="69">
        <v>6.1697150000000001</v>
      </c>
      <c r="V43" s="69">
        <v>6.1708509999999999</v>
      </c>
      <c r="W43" s="69">
        <v>6.1719949999999999</v>
      </c>
      <c r="X43" s="69">
        <v>6.1731449999999999</v>
      </c>
      <c r="Y43" s="69">
        <v>6.1742290000000004</v>
      </c>
      <c r="Z43" s="69">
        <v>6.1753960000000001</v>
      </c>
      <c r="AA43" s="69">
        <v>6.1765720000000002</v>
      </c>
      <c r="AB43" s="69">
        <v>6.1777540000000002</v>
      </c>
      <c r="AC43" s="69">
        <v>6.1789449999999997</v>
      </c>
      <c r="AD43" s="69">
        <v>6.1801440000000003</v>
      </c>
      <c r="AE43" s="69">
        <v>6.1813520000000004</v>
      </c>
      <c r="AF43" s="69">
        <v>6.1825669999999997</v>
      </c>
      <c r="AG43" s="69">
        <v>6.1837910000000003</v>
      </c>
      <c r="AH43" s="69">
        <v>6.1850230000000002</v>
      </c>
      <c r="AI43" s="66">
        <v>1.63E-4</v>
      </c>
    </row>
    <row r="44" spans="1:35" ht="15" customHeight="1" x14ac:dyDescent="0.25">
      <c r="A44" s="21" t="s">
        <v>1084</v>
      </c>
      <c r="B44" s="26" t="s">
        <v>1085</v>
      </c>
      <c r="C44" s="69">
        <v>5.1224769999999999</v>
      </c>
      <c r="D44" s="69">
        <v>5.0728400000000002</v>
      </c>
      <c r="E44" s="69">
        <v>5.1126719999999999</v>
      </c>
      <c r="F44" s="69">
        <v>5.1078010000000003</v>
      </c>
      <c r="G44" s="69">
        <v>5.1062950000000003</v>
      </c>
      <c r="H44" s="69">
        <v>5.1029629999999999</v>
      </c>
      <c r="I44" s="69">
        <v>5.1017799999999998</v>
      </c>
      <c r="J44" s="69">
        <v>5.1008440000000004</v>
      </c>
      <c r="K44" s="69">
        <v>5.0976090000000003</v>
      </c>
      <c r="L44" s="69">
        <v>5.0971089999999997</v>
      </c>
      <c r="M44" s="69">
        <v>5.0954790000000001</v>
      </c>
      <c r="N44" s="69">
        <v>5.0949309999999999</v>
      </c>
      <c r="O44" s="69">
        <v>5.0934990000000004</v>
      </c>
      <c r="P44" s="69">
        <v>5.0921919999999998</v>
      </c>
      <c r="Q44" s="69">
        <v>5.0898009999999996</v>
      </c>
      <c r="R44" s="69">
        <v>5.0900939999999997</v>
      </c>
      <c r="S44" s="69">
        <v>5.0890129999999996</v>
      </c>
      <c r="T44" s="69">
        <v>5.0869249999999999</v>
      </c>
      <c r="U44" s="69">
        <v>5.0863620000000003</v>
      </c>
      <c r="V44" s="69">
        <v>5.0856899999999996</v>
      </c>
      <c r="W44" s="69">
        <v>5.084962</v>
      </c>
      <c r="X44" s="69">
        <v>5.0830450000000003</v>
      </c>
      <c r="Y44" s="69">
        <v>5.0831059999999999</v>
      </c>
      <c r="Z44" s="69">
        <v>5.082249</v>
      </c>
      <c r="AA44" s="69">
        <v>5.082109</v>
      </c>
      <c r="AB44" s="69">
        <v>5.0817680000000003</v>
      </c>
      <c r="AC44" s="69">
        <v>5.0824860000000003</v>
      </c>
      <c r="AD44" s="69">
        <v>5.0815760000000001</v>
      </c>
      <c r="AE44" s="69">
        <v>5.0818589999999997</v>
      </c>
      <c r="AF44" s="69">
        <v>5.0821160000000001</v>
      </c>
      <c r="AG44" s="69">
        <v>5.0816090000000003</v>
      </c>
      <c r="AH44" s="69">
        <v>5.0825779999999998</v>
      </c>
      <c r="AI44" s="66">
        <v>-2.52E-4</v>
      </c>
    </row>
    <row r="45" spans="1:35" ht="15" customHeight="1" x14ac:dyDescent="0.25">
      <c r="A45" s="21" t="s">
        <v>1086</v>
      </c>
      <c r="B45" s="26" t="s">
        <v>1087</v>
      </c>
      <c r="C45" s="69">
        <v>5.8263579999999999</v>
      </c>
      <c r="D45" s="69">
        <v>5.9041889999999997</v>
      </c>
      <c r="E45" s="69">
        <v>5.8242399999999996</v>
      </c>
      <c r="F45" s="69">
        <v>5.8218940000000003</v>
      </c>
      <c r="G45" s="69">
        <v>5.809876</v>
      </c>
      <c r="H45" s="69">
        <v>5.8119930000000002</v>
      </c>
      <c r="I45" s="69">
        <v>5.793793</v>
      </c>
      <c r="J45" s="69">
        <v>5.8059700000000003</v>
      </c>
      <c r="K45" s="69">
        <v>5.8239140000000003</v>
      </c>
      <c r="L45" s="69">
        <v>5.8277539999999997</v>
      </c>
      <c r="M45" s="69">
        <v>5.8407840000000002</v>
      </c>
      <c r="N45" s="69">
        <v>5.8548770000000001</v>
      </c>
      <c r="O45" s="69">
        <v>5.8672399999999998</v>
      </c>
      <c r="P45" s="69">
        <v>5.8402649999999996</v>
      </c>
      <c r="Q45" s="69">
        <v>5.7788940000000002</v>
      </c>
      <c r="R45" s="69">
        <v>5.729787</v>
      </c>
      <c r="S45" s="69">
        <v>5.7048969999999999</v>
      </c>
      <c r="T45" s="69">
        <v>5.6519029999999999</v>
      </c>
      <c r="U45" s="69">
        <v>5.6004529999999999</v>
      </c>
      <c r="V45" s="69">
        <v>5.5453979999999996</v>
      </c>
      <c r="W45" s="69">
        <v>5.5111169999999996</v>
      </c>
      <c r="X45" s="69">
        <v>5.4868769999999998</v>
      </c>
      <c r="Y45" s="69">
        <v>5.4686709999999996</v>
      </c>
      <c r="Z45" s="69">
        <v>5.4392440000000004</v>
      </c>
      <c r="AA45" s="69">
        <v>5.4079420000000002</v>
      </c>
      <c r="AB45" s="69">
        <v>5.3613350000000004</v>
      </c>
      <c r="AC45" s="69">
        <v>5.3228869999999997</v>
      </c>
      <c r="AD45" s="69">
        <v>5.2692690000000004</v>
      </c>
      <c r="AE45" s="69">
        <v>5.2337259999999999</v>
      </c>
      <c r="AF45" s="69">
        <v>5.2014610000000001</v>
      </c>
      <c r="AG45" s="69">
        <v>5.1492509999999996</v>
      </c>
      <c r="AH45" s="69">
        <v>5.068886</v>
      </c>
      <c r="AI45" s="66">
        <v>-4.483E-3</v>
      </c>
    </row>
    <row r="46" spans="1:35" ht="15" customHeight="1" x14ac:dyDescent="0.25">
      <c r="A46" s="21" t="s">
        <v>1088</v>
      </c>
      <c r="B46" s="26" t="s">
        <v>1089</v>
      </c>
      <c r="C46" s="69">
        <v>5.1003509999999999</v>
      </c>
      <c r="D46" s="69">
        <v>5.19095</v>
      </c>
      <c r="E46" s="69">
        <v>5.1385969999999999</v>
      </c>
      <c r="F46" s="69">
        <v>5.0894640000000004</v>
      </c>
      <c r="G46" s="69">
        <v>5.1046940000000003</v>
      </c>
      <c r="H46" s="69">
        <v>5.1345169999999998</v>
      </c>
      <c r="I46" s="69">
        <v>5.1068559999999996</v>
      </c>
      <c r="J46" s="69">
        <v>5.1006679999999998</v>
      </c>
      <c r="K46" s="69">
        <v>5.0762419999999997</v>
      </c>
      <c r="L46" s="69">
        <v>5.06989</v>
      </c>
      <c r="M46" s="69">
        <v>5.0632720000000004</v>
      </c>
      <c r="N46" s="69">
        <v>5.0576210000000001</v>
      </c>
      <c r="O46" s="69">
        <v>5.0721869999999996</v>
      </c>
      <c r="P46" s="69">
        <v>5.0770879999999998</v>
      </c>
      <c r="Q46" s="69">
        <v>5.0616960000000004</v>
      </c>
      <c r="R46" s="69">
        <v>5.0570649999999997</v>
      </c>
      <c r="S46" s="69">
        <v>5.0569649999999999</v>
      </c>
      <c r="T46" s="69">
        <v>5.04183</v>
      </c>
      <c r="U46" s="69">
        <v>5.0463060000000004</v>
      </c>
      <c r="V46" s="69">
        <v>5.0448180000000002</v>
      </c>
      <c r="W46" s="69">
        <v>5.040044</v>
      </c>
      <c r="X46" s="69">
        <v>5.03599</v>
      </c>
      <c r="Y46" s="69">
        <v>5.0402969999999998</v>
      </c>
      <c r="Z46" s="69">
        <v>5.0372620000000001</v>
      </c>
      <c r="AA46" s="69">
        <v>5.0313840000000001</v>
      </c>
      <c r="AB46" s="69">
        <v>5.0328020000000002</v>
      </c>
      <c r="AC46" s="69">
        <v>5.0314100000000002</v>
      </c>
      <c r="AD46" s="69">
        <v>5.0186840000000004</v>
      </c>
      <c r="AE46" s="69">
        <v>5.0126299999999997</v>
      </c>
      <c r="AF46" s="69">
        <v>5.0103220000000004</v>
      </c>
      <c r="AG46" s="69">
        <v>5.0025890000000004</v>
      </c>
      <c r="AH46" s="69">
        <v>4.9924799999999996</v>
      </c>
      <c r="AI46" s="66">
        <v>-6.8900000000000005E-4</v>
      </c>
    </row>
    <row r="47" spans="1:35" ht="15" customHeight="1" x14ac:dyDescent="0.25">
      <c r="B47" s="25" t="s">
        <v>1090</v>
      </c>
    </row>
    <row r="48" spans="1:35" ht="15" customHeight="1" x14ac:dyDescent="0.25">
      <c r="A48" s="21" t="s">
        <v>1091</v>
      </c>
      <c r="B48" s="39" t="s">
        <v>1092</v>
      </c>
      <c r="C48" s="69">
        <v>5.7225630000000001</v>
      </c>
      <c r="D48" s="69">
        <v>5.7135199999999999</v>
      </c>
      <c r="E48" s="69">
        <v>5.7066689999999998</v>
      </c>
      <c r="F48" s="69">
        <v>5.7040249999999997</v>
      </c>
      <c r="G48" s="69">
        <v>5.7033769999999997</v>
      </c>
      <c r="H48" s="69">
        <v>5.7028970000000001</v>
      </c>
      <c r="I48" s="69">
        <v>5.7026890000000003</v>
      </c>
      <c r="J48" s="69">
        <v>5.7037319999999996</v>
      </c>
      <c r="K48" s="69">
        <v>5.7036410000000002</v>
      </c>
      <c r="L48" s="69">
        <v>5.702661</v>
      </c>
      <c r="M48" s="69">
        <v>5.7016349999999996</v>
      </c>
      <c r="N48" s="69">
        <v>5.7014750000000003</v>
      </c>
      <c r="O48" s="69">
        <v>5.7014170000000002</v>
      </c>
      <c r="P48" s="69">
        <v>5.7022620000000002</v>
      </c>
      <c r="Q48" s="69">
        <v>5.7015190000000002</v>
      </c>
      <c r="R48" s="69">
        <v>5.7000719999999996</v>
      </c>
      <c r="S48" s="69">
        <v>5.6984190000000003</v>
      </c>
      <c r="T48" s="69">
        <v>5.6941290000000002</v>
      </c>
      <c r="U48" s="69">
        <v>5.6900560000000002</v>
      </c>
      <c r="V48" s="69">
        <v>5.6877740000000001</v>
      </c>
      <c r="W48" s="69">
        <v>5.6851589999999996</v>
      </c>
      <c r="X48" s="69">
        <v>5.6867020000000004</v>
      </c>
      <c r="Y48" s="69">
        <v>5.6863799999999998</v>
      </c>
      <c r="Z48" s="69">
        <v>5.6841920000000004</v>
      </c>
      <c r="AA48" s="69">
        <v>5.6826610000000004</v>
      </c>
      <c r="AB48" s="69">
        <v>5.6813339999999997</v>
      </c>
      <c r="AC48" s="69">
        <v>5.6790409999999998</v>
      </c>
      <c r="AD48" s="69">
        <v>5.6805690000000002</v>
      </c>
      <c r="AE48" s="69">
        <v>5.6807049999999997</v>
      </c>
      <c r="AF48" s="69">
        <v>5.6790890000000003</v>
      </c>
      <c r="AG48" s="69">
        <v>5.6771739999999999</v>
      </c>
      <c r="AH48" s="69">
        <v>5.6792730000000002</v>
      </c>
      <c r="AI48" s="66">
        <v>-2.4499999999999999E-4</v>
      </c>
    </row>
    <row r="49" spans="1:35" ht="15" customHeight="1" x14ac:dyDescent="0.25">
      <c r="A49" s="21" t="s">
        <v>1093</v>
      </c>
      <c r="B49" s="39" t="s">
        <v>1094</v>
      </c>
      <c r="C49" s="69">
        <v>6.1305240000000003</v>
      </c>
      <c r="D49" s="69">
        <v>6.0841839999999996</v>
      </c>
      <c r="E49" s="69">
        <v>6.1114680000000003</v>
      </c>
      <c r="F49" s="69">
        <v>6.1130810000000002</v>
      </c>
      <c r="G49" s="69">
        <v>6.1187690000000003</v>
      </c>
      <c r="H49" s="69">
        <v>6.1226190000000003</v>
      </c>
      <c r="I49" s="69">
        <v>6.1158640000000002</v>
      </c>
      <c r="J49" s="69">
        <v>6.1192359999999999</v>
      </c>
      <c r="K49" s="69">
        <v>6.0960320000000001</v>
      </c>
      <c r="L49" s="69">
        <v>6.1291450000000003</v>
      </c>
      <c r="M49" s="69">
        <v>6.1319280000000003</v>
      </c>
      <c r="N49" s="69">
        <v>6.1168149999999999</v>
      </c>
      <c r="O49" s="69">
        <v>6.1202009999999998</v>
      </c>
      <c r="P49" s="69">
        <v>6.1327100000000003</v>
      </c>
      <c r="Q49" s="69">
        <v>6.0933419999999998</v>
      </c>
      <c r="R49" s="69">
        <v>6.118341</v>
      </c>
      <c r="S49" s="69">
        <v>6.1207529999999997</v>
      </c>
      <c r="T49" s="69">
        <v>6.1004300000000002</v>
      </c>
      <c r="U49" s="69">
        <v>6.1117100000000004</v>
      </c>
      <c r="V49" s="69">
        <v>6.1130500000000003</v>
      </c>
      <c r="W49" s="69">
        <v>6.1149480000000001</v>
      </c>
      <c r="X49" s="69">
        <v>6.1079689999999998</v>
      </c>
      <c r="Y49" s="69">
        <v>6.1098429999999997</v>
      </c>
      <c r="Z49" s="69">
        <v>6.1069060000000004</v>
      </c>
      <c r="AA49" s="69">
        <v>6.1139299999999999</v>
      </c>
      <c r="AB49" s="69">
        <v>6.1133459999999999</v>
      </c>
      <c r="AC49" s="69">
        <v>6.1226659999999997</v>
      </c>
      <c r="AD49" s="69">
        <v>6.1077810000000001</v>
      </c>
      <c r="AE49" s="69">
        <v>6.1212419999999996</v>
      </c>
      <c r="AF49" s="69">
        <v>6.1231780000000002</v>
      </c>
      <c r="AG49" s="69">
        <v>6.1245859999999999</v>
      </c>
      <c r="AH49" s="69">
        <v>6.1286420000000001</v>
      </c>
      <c r="AI49" s="66">
        <v>-1.0000000000000001E-5</v>
      </c>
    </row>
    <row r="50" spans="1:35" ht="15" customHeight="1" x14ac:dyDescent="0.25">
      <c r="A50" s="21" t="s">
        <v>1095</v>
      </c>
      <c r="B50" s="26" t="s">
        <v>1096</v>
      </c>
      <c r="C50" s="69">
        <v>5.5622879999999997</v>
      </c>
      <c r="D50" s="69">
        <v>5.5690999999999997</v>
      </c>
      <c r="E50" s="69">
        <v>5.5702199999999999</v>
      </c>
      <c r="F50" s="69">
        <v>5.5708989999999998</v>
      </c>
      <c r="G50" s="69">
        <v>5.5714829999999997</v>
      </c>
      <c r="H50" s="69">
        <v>5.5738000000000003</v>
      </c>
      <c r="I50" s="69">
        <v>5.5713730000000004</v>
      </c>
      <c r="J50" s="69">
        <v>5.5731999999999999</v>
      </c>
      <c r="K50" s="69">
        <v>5.572146</v>
      </c>
      <c r="L50" s="69">
        <v>5.5723079999999996</v>
      </c>
      <c r="M50" s="69">
        <v>5.5719799999999999</v>
      </c>
      <c r="N50" s="69">
        <v>5.5709470000000003</v>
      </c>
      <c r="O50" s="69">
        <v>5.5701020000000003</v>
      </c>
      <c r="P50" s="69">
        <v>5.5705920000000004</v>
      </c>
      <c r="Q50" s="69">
        <v>5.5700130000000003</v>
      </c>
      <c r="R50" s="69">
        <v>5.5710829999999998</v>
      </c>
      <c r="S50" s="69">
        <v>5.5704479999999998</v>
      </c>
      <c r="T50" s="69">
        <v>5.5693380000000001</v>
      </c>
      <c r="U50" s="69">
        <v>5.5705989999999996</v>
      </c>
      <c r="V50" s="69">
        <v>5.5686720000000003</v>
      </c>
      <c r="W50" s="69">
        <v>5.5678140000000003</v>
      </c>
      <c r="X50" s="69">
        <v>5.5768750000000002</v>
      </c>
      <c r="Y50" s="69">
        <v>5.584314</v>
      </c>
      <c r="Z50" s="69">
        <v>5.5797660000000002</v>
      </c>
      <c r="AA50" s="69">
        <v>5.5762309999999999</v>
      </c>
      <c r="AB50" s="69">
        <v>5.5726979999999999</v>
      </c>
      <c r="AC50" s="69">
        <v>5.569394</v>
      </c>
      <c r="AD50" s="69">
        <v>5.5642170000000002</v>
      </c>
      <c r="AE50" s="69">
        <v>5.5674640000000002</v>
      </c>
      <c r="AF50" s="69">
        <v>5.567901</v>
      </c>
      <c r="AG50" s="69">
        <v>5.5662229999999999</v>
      </c>
      <c r="AH50" s="69">
        <v>5.5511530000000002</v>
      </c>
      <c r="AI50" s="66">
        <v>-6.4999999999999994E-5</v>
      </c>
    </row>
    <row r="51" spans="1:35" ht="15" customHeight="1" x14ac:dyDescent="0.25">
      <c r="A51" s="21" t="s">
        <v>1097</v>
      </c>
      <c r="B51" s="26" t="s">
        <v>1098</v>
      </c>
      <c r="C51" s="69">
        <v>3.682947</v>
      </c>
      <c r="D51" s="69">
        <v>3.663116</v>
      </c>
      <c r="E51" s="69">
        <v>3.6539239999999999</v>
      </c>
      <c r="F51" s="69">
        <v>3.6615139999999999</v>
      </c>
      <c r="G51" s="69">
        <v>3.6598320000000002</v>
      </c>
      <c r="H51" s="69">
        <v>3.6557029999999999</v>
      </c>
      <c r="I51" s="69">
        <v>3.6514099999999998</v>
      </c>
      <c r="J51" s="69">
        <v>3.6476039999999998</v>
      </c>
      <c r="K51" s="69">
        <v>3.6431520000000002</v>
      </c>
      <c r="L51" s="69">
        <v>3.6405989999999999</v>
      </c>
      <c r="M51" s="69">
        <v>3.6389610000000001</v>
      </c>
      <c r="N51" s="69">
        <v>3.63795</v>
      </c>
      <c r="O51" s="69">
        <v>3.636663</v>
      </c>
      <c r="P51" s="69">
        <v>3.6371530000000001</v>
      </c>
      <c r="Q51" s="69">
        <v>3.6371120000000001</v>
      </c>
      <c r="R51" s="69">
        <v>3.6364209999999999</v>
      </c>
      <c r="S51" s="69">
        <v>3.6349469999999999</v>
      </c>
      <c r="T51" s="69">
        <v>3.6349290000000001</v>
      </c>
      <c r="U51" s="69">
        <v>3.6341160000000001</v>
      </c>
      <c r="V51" s="69">
        <v>3.6343890000000001</v>
      </c>
      <c r="W51" s="69">
        <v>3.634512</v>
      </c>
      <c r="X51" s="69">
        <v>3.636323</v>
      </c>
      <c r="Y51" s="69">
        <v>3.6369690000000001</v>
      </c>
      <c r="Z51" s="69">
        <v>3.6368309999999999</v>
      </c>
      <c r="AA51" s="69">
        <v>3.6374430000000002</v>
      </c>
      <c r="AB51" s="69">
        <v>3.6377199999999998</v>
      </c>
      <c r="AC51" s="69">
        <v>3.6380490000000001</v>
      </c>
      <c r="AD51" s="69">
        <v>3.6380089999999998</v>
      </c>
      <c r="AE51" s="69">
        <v>3.6372040000000001</v>
      </c>
      <c r="AF51" s="69">
        <v>3.6359210000000002</v>
      </c>
      <c r="AG51" s="69">
        <v>3.6357270000000002</v>
      </c>
      <c r="AH51" s="69">
        <v>3.6351249999999999</v>
      </c>
      <c r="AI51" s="66">
        <v>-4.2200000000000001E-4</v>
      </c>
    </row>
    <row r="53" spans="1:35" ht="15" customHeight="1" x14ac:dyDescent="0.25">
      <c r="B53" s="25" t="s">
        <v>1099</v>
      </c>
    </row>
    <row r="54" spans="1:35" ht="15" customHeight="1" x14ac:dyDescent="0.25">
      <c r="A54" s="21" t="s">
        <v>1100</v>
      </c>
      <c r="B54" s="26" t="s">
        <v>1101</v>
      </c>
      <c r="C54" s="69">
        <v>1.036</v>
      </c>
      <c r="D54" s="69">
        <v>1.036</v>
      </c>
      <c r="E54" s="69">
        <v>1.036</v>
      </c>
      <c r="F54" s="69">
        <v>1.036</v>
      </c>
      <c r="G54" s="69">
        <v>1.036</v>
      </c>
      <c r="H54" s="69">
        <v>1.036</v>
      </c>
      <c r="I54" s="69">
        <v>1.036</v>
      </c>
      <c r="J54" s="69">
        <v>1.036</v>
      </c>
      <c r="K54" s="69">
        <v>1.036</v>
      </c>
      <c r="L54" s="69">
        <v>1.036</v>
      </c>
      <c r="M54" s="69">
        <v>1.036</v>
      </c>
      <c r="N54" s="69">
        <v>1.036</v>
      </c>
      <c r="O54" s="69">
        <v>1.036</v>
      </c>
      <c r="P54" s="69">
        <v>1.036</v>
      </c>
      <c r="Q54" s="69">
        <v>1.036</v>
      </c>
      <c r="R54" s="69">
        <v>1.036</v>
      </c>
      <c r="S54" s="69">
        <v>1.036</v>
      </c>
      <c r="T54" s="69">
        <v>1.036</v>
      </c>
      <c r="U54" s="69">
        <v>1.036</v>
      </c>
      <c r="V54" s="69">
        <v>1.036</v>
      </c>
      <c r="W54" s="69">
        <v>1.036</v>
      </c>
      <c r="X54" s="69">
        <v>1.036</v>
      </c>
      <c r="Y54" s="69">
        <v>1.036</v>
      </c>
      <c r="Z54" s="69">
        <v>1.036</v>
      </c>
      <c r="AA54" s="69">
        <v>1.036</v>
      </c>
      <c r="AB54" s="69">
        <v>1.036</v>
      </c>
      <c r="AC54" s="69">
        <v>1.036</v>
      </c>
      <c r="AD54" s="69">
        <v>1.036</v>
      </c>
      <c r="AE54" s="69">
        <v>1.036</v>
      </c>
      <c r="AF54" s="69">
        <v>1.036</v>
      </c>
      <c r="AG54" s="69">
        <v>1.036</v>
      </c>
      <c r="AH54" s="69">
        <v>1.036</v>
      </c>
      <c r="AI54" s="66">
        <v>0</v>
      </c>
    </row>
    <row r="55" spans="1:35" ht="15" customHeight="1" x14ac:dyDescent="0.25">
      <c r="A55" s="21" t="s">
        <v>1102</v>
      </c>
      <c r="B55" s="26" t="s">
        <v>1103</v>
      </c>
      <c r="C55" s="69">
        <v>1.0329999999999999</v>
      </c>
      <c r="D55" s="69">
        <v>1.0329999999999999</v>
      </c>
      <c r="E55" s="69">
        <v>1.0329999999999999</v>
      </c>
      <c r="F55" s="69">
        <v>1.0329999999999999</v>
      </c>
      <c r="G55" s="69">
        <v>1.0329999999999999</v>
      </c>
      <c r="H55" s="69">
        <v>1.0329999999999999</v>
      </c>
      <c r="I55" s="69">
        <v>1.0329999999999999</v>
      </c>
      <c r="J55" s="69">
        <v>1.0329999999999999</v>
      </c>
      <c r="K55" s="69">
        <v>1.0329999999999999</v>
      </c>
      <c r="L55" s="69">
        <v>1.0329999999999999</v>
      </c>
      <c r="M55" s="69">
        <v>1.0329999999999999</v>
      </c>
      <c r="N55" s="69">
        <v>1.0329999999999999</v>
      </c>
      <c r="O55" s="69">
        <v>1.0329999999999999</v>
      </c>
      <c r="P55" s="69">
        <v>1.0329999999999999</v>
      </c>
      <c r="Q55" s="69">
        <v>1.0329999999999999</v>
      </c>
      <c r="R55" s="69">
        <v>1.0329999999999999</v>
      </c>
      <c r="S55" s="69">
        <v>1.0329999999999999</v>
      </c>
      <c r="T55" s="69">
        <v>1.0329999999999999</v>
      </c>
      <c r="U55" s="69">
        <v>1.0329999999999999</v>
      </c>
      <c r="V55" s="69">
        <v>1.0329999999999999</v>
      </c>
      <c r="W55" s="69">
        <v>1.0329999999999999</v>
      </c>
      <c r="X55" s="69">
        <v>1.0329999999999999</v>
      </c>
      <c r="Y55" s="69">
        <v>1.0329999999999999</v>
      </c>
      <c r="Z55" s="69">
        <v>1.0329999999999999</v>
      </c>
      <c r="AA55" s="69">
        <v>1.0329999999999999</v>
      </c>
      <c r="AB55" s="69">
        <v>1.0329999999999999</v>
      </c>
      <c r="AC55" s="69">
        <v>1.0329999999999999</v>
      </c>
      <c r="AD55" s="69">
        <v>1.0329999999999999</v>
      </c>
      <c r="AE55" s="69">
        <v>1.0329999999999999</v>
      </c>
      <c r="AF55" s="69">
        <v>1.0329999999999999</v>
      </c>
      <c r="AG55" s="69">
        <v>1.0329999999999999</v>
      </c>
      <c r="AH55" s="69">
        <v>1.0329999999999999</v>
      </c>
      <c r="AI55" s="66">
        <v>0</v>
      </c>
    </row>
    <row r="56" spans="1:35" ht="15" customHeight="1" x14ac:dyDescent="0.25">
      <c r="A56" s="21" t="s">
        <v>1104</v>
      </c>
      <c r="B56" s="26" t="s">
        <v>1105</v>
      </c>
      <c r="C56" s="69">
        <v>1.038</v>
      </c>
      <c r="D56" s="69">
        <v>1.038</v>
      </c>
      <c r="E56" s="69">
        <v>1.038</v>
      </c>
      <c r="F56" s="69">
        <v>1.038</v>
      </c>
      <c r="G56" s="69">
        <v>1.038</v>
      </c>
      <c r="H56" s="69">
        <v>1.038</v>
      </c>
      <c r="I56" s="69">
        <v>1.038</v>
      </c>
      <c r="J56" s="69">
        <v>1.038</v>
      </c>
      <c r="K56" s="69">
        <v>1.038</v>
      </c>
      <c r="L56" s="69">
        <v>1.038</v>
      </c>
      <c r="M56" s="69">
        <v>1.038</v>
      </c>
      <c r="N56" s="69">
        <v>1.038</v>
      </c>
      <c r="O56" s="69">
        <v>1.038</v>
      </c>
      <c r="P56" s="69">
        <v>1.038</v>
      </c>
      <c r="Q56" s="69">
        <v>1.038</v>
      </c>
      <c r="R56" s="69">
        <v>1.038</v>
      </c>
      <c r="S56" s="69">
        <v>1.038</v>
      </c>
      <c r="T56" s="69">
        <v>1.038</v>
      </c>
      <c r="U56" s="69">
        <v>1.038</v>
      </c>
      <c r="V56" s="69">
        <v>1.038</v>
      </c>
      <c r="W56" s="69">
        <v>1.038</v>
      </c>
      <c r="X56" s="69">
        <v>1.038</v>
      </c>
      <c r="Y56" s="69">
        <v>1.038</v>
      </c>
      <c r="Z56" s="69">
        <v>1.038</v>
      </c>
      <c r="AA56" s="69">
        <v>1.038</v>
      </c>
      <c r="AB56" s="69">
        <v>1.038</v>
      </c>
      <c r="AC56" s="69">
        <v>1.038</v>
      </c>
      <c r="AD56" s="69">
        <v>1.038</v>
      </c>
      <c r="AE56" s="69">
        <v>1.038</v>
      </c>
      <c r="AF56" s="69">
        <v>1.038</v>
      </c>
      <c r="AG56" s="69">
        <v>1.038</v>
      </c>
      <c r="AH56" s="69">
        <v>1.038</v>
      </c>
      <c r="AI56" s="66">
        <v>0</v>
      </c>
    </row>
    <row r="57" spans="1:35" ht="15" customHeight="1" x14ac:dyDescent="0.25">
      <c r="A57" s="21" t="s">
        <v>1106</v>
      </c>
      <c r="B57" s="26" t="s">
        <v>1107</v>
      </c>
      <c r="C57" s="69">
        <v>1.036</v>
      </c>
      <c r="D57" s="69">
        <v>1.036</v>
      </c>
      <c r="E57" s="69">
        <v>1.036</v>
      </c>
      <c r="F57" s="69">
        <v>1.036</v>
      </c>
      <c r="G57" s="69">
        <v>1.036</v>
      </c>
      <c r="H57" s="69">
        <v>1.036</v>
      </c>
      <c r="I57" s="69">
        <v>1.036</v>
      </c>
      <c r="J57" s="69">
        <v>1.036</v>
      </c>
      <c r="K57" s="69">
        <v>1.036</v>
      </c>
      <c r="L57" s="69">
        <v>1.036</v>
      </c>
      <c r="M57" s="69">
        <v>1.036</v>
      </c>
      <c r="N57" s="69">
        <v>1.036</v>
      </c>
      <c r="O57" s="69">
        <v>1.036</v>
      </c>
      <c r="P57" s="69">
        <v>1.036</v>
      </c>
      <c r="Q57" s="69">
        <v>1.036</v>
      </c>
      <c r="R57" s="69">
        <v>1.036</v>
      </c>
      <c r="S57" s="69">
        <v>1.036</v>
      </c>
      <c r="T57" s="69">
        <v>1.036</v>
      </c>
      <c r="U57" s="69">
        <v>1.036</v>
      </c>
      <c r="V57" s="69">
        <v>1.036</v>
      </c>
      <c r="W57" s="69">
        <v>1.036</v>
      </c>
      <c r="X57" s="69">
        <v>1.036</v>
      </c>
      <c r="Y57" s="69">
        <v>1.036</v>
      </c>
      <c r="Z57" s="69">
        <v>1.036</v>
      </c>
      <c r="AA57" s="69">
        <v>1.036</v>
      </c>
      <c r="AB57" s="69">
        <v>1.036</v>
      </c>
      <c r="AC57" s="69">
        <v>1.036</v>
      </c>
      <c r="AD57" s="69">
        <v>1.036</v>
      </c>
      <c r="AE57" s="69">
        <v>1.036</v>
      </c>
      <c r="AF57" s="69">
        <v>1.036</v>
      </c>
      <c r="AG57" s="69">
        <v>1.036</v>
      </c>
      <c r="AH57" s="69">
        <v>1.036</v>
      </c>
      <c r="AI57" s="66">
        <v>0</v>
      </c>
    </row>
    <row r="58" spans="1:35" ht="15" customHeight="1" x14ac:dyDescent="0.25">
      <c r="A58" s="21" t="s">
        <v>1108</v>
      </c>
      <c r="B58" s="26" t="s">
        <v>1109</v>
      </c>
      <c r="C58" s="69">
        <v>1.0249999999999999</v>
      </c>
      <c r="D58" s="69">
        <v>1.0249999999999999</v>
      </c>
      <c r="E58" s="69">
        <v>1.0249999999999999</v>
      </c>
      <c r="F58" s="69">
        <v>1.0249999999999999</v>
      </c>
      <c r="G58" s="69">
        <v>1.0249999999999999</v>
      </c>
      <c r="H58" s="69">
        <v>1.0249999999999999</v>
      </c>
      <c r="I58" s="69">
        <v>1.0249999999999999</v>
      </c>
      <c r="J58" s="69">
        <v>1.0249999999999999</v>
      </c>
      <c r="K58" s="69">
        <v>1.0249999999999999</v>
      </c>
      <c r="L58" s="69">
        <v>1.0249999999999999</v>
      </c>
      <c r="M58" s="69">
        <v>1.0249999999999999</v>
      </c>
      <c r="N58" s="69">
        <v>1.0249999999999999</v>
      </c>
      <c r="O58" s="69">
        <v>1.0249999999999999</v>
      </c>
      <c r="P58" s="69">
        <v>1.0249999999999999</v>
      </c>
      <c r="Q58" s="69">
        <v>1.0249999999999999</v>
      </c>
      <c r="R58" s="69">
        <v>1.0249999999999999</v>
      </c>
      <c r="S58" s="69">
        <v>1.0249999999999999</v>
      </c>
      <c r="T58" s="69">
        <v>1.0249999999999999</v>
      </c>
      <c r="U58" s="69">
        <v>1.0249999999999999</v>
      </c>
      <c r="V58" s="69">
        <v>1.0249999999999999</v>
      </c>
      <c r="W58" s="69">
        <v>1.0249999999999999</v>
      </c>
      <c r="X58" s="69">
        <v>1.0249999999999999</v>
      </c>
      <c r="Y58" s="69">
        <v>1.0249999999999999</v>
      </c>
      <c r="Z58" s="69">
        <v>1.0249999999999999</v>
      </c>
      <c r="AA58" s="69">
        <v>1.0249999999999999</v>
      </c>
      <c r="AB58" s="69">
        <v>1.0249999999999999</v>
      </c>
      <c r="AC58" s="69">
        <v>1.0249999999999999</v>
      </c>
      <c r="AD58" s="69">
        <v>1.0249999999999999</v>
      </c>
      <c r="AE58" s="69">
        <v>1.0249999999999999</v>
      </c>
      <c r="AF58" s="69">
        <v>1.0249999999999999</v>
      </c>
      <c r="AG58" s="69">
        <v>1.0249999999999999</v>
      </c>
      <c r="AH58" s="69">
        <v>1.0249999999999999</v>
      </c>
      <c r="AI58" s="66">
        <v>0</v>
      </c>
    </row>
    <row r="59" spans="1:35" ht="15" customHeight="1" x14ac:dyDescent="0.25">
      <c r="A59" s="21" t="s">
        <v>1110</v>
      </c>
      <c r="B59" s="26" t="s">
        <v>1111</v>
      </c>
      <c r="C59" s="69">
        <v>1.0089999999999999</v>
      </c>
      <c r="D59" s="69">
        <v>1.0089999999999999</v>
      </c>
      <c r="E59" s="69">
        <v>1.0089999999999999</v>
      </c>
      <c r="F59" s="69">
        <v>1.0089999999999999</v>
      </c>
      <c r="G59" s="69">
        <v>1.0089999999999999</v>
      </c>
      <c r="H59" s="69">
        <v>1.0089999999999999</v>
      </c>
      <c r="I59" s="69">
        <v>1.0089999999999999</v>
      </c>
      <c r="J59" s="69">
        <v>1.0089999999999999</v>
      </c>
      <c r="K59" s="69">
        <v>1.0089999999999999</v>
      </c>
      <c r="L59" s="69">
        <v>1.0089999999999999</v>
      </c>
      <c r="M59" s="69">
        <v>1.0089999999999999</v>
      </c>
      <c r="N59" s="69">
        <v>1.0089999999999999</v>
      </c>
      <c r="O59" s="69">
        <v>1.0089999999999999</v>
      </c>
      <c r="P59" s="69">
        <v>1.0089999999999999</v>
      </c>
      <c r="Q59" s="69">
        <v>1.0089999999999999</v>
      </c>
      <c r="R59" s="69">
        <v>1.0089999999999999</v>
      </c>
      <c r="S59" s="69">
        <v>1.0089999999999999</v>
      </c>
      <c r="T59" s="69">
        <v>1.0089999999999999</v>
      </c>
      <c r="U59" s="69">
        <v>1.0089999999999999</v>
      </c>
      <c r="V59" s="69">
        <v>1.0089999999999999</v>
      </c>
      <c r="W59" s="69">
        <v>1.0089999999999999</v>
      </c>
      <c r="X59" s="69">
        <v>1.0089999999999999</v>
      </c>
      <c r="Y59" s="69">
        <v>1.0089999999999999</v>
      </c>
      <c r="Z59" s="69">
        <v>1.0089999999999999</v>
      </c>
      <c r="AA59" s="69">
        <v>1.0089999999999999</v>
      </c>
      <c r="AB59" s="69">
        <v>1.0089999999999999</v>
      </c>
      <c r="AC59" s="69">
        <v>1.0089999999999999</v>
      </c>
      <c r="AD59" s="69">
        <v>1.0089999999999999</v>
      </c>
      <c r="AE59" s="69">
        <v>1.0089999999999999</v>
      </c>
      <c r="AF59" s="69">
        <v>1.0089999999999999</v>
      </c>
      <c r="AG59" s="69">
        <v>1.0089999999999999</v>
      </c>
      <c r="AH59" s="69">
        <v>1.0089999999999999</v>
      </c>
      <c r="AI59" s="66">
        <v>0</v>
      </c>
    </row>
    <row r="60" spans="1:35" ht="15" customHeight="1" x14ac:dyDescent="0.25">
      <c r="A60" s="21" t="s">
        <v>1112</v>
      </c>
      <c r="B60" s="26" t="s">
        <v>890</v>
      </c>
      <c r="C60" s="69">
        <v>0.96</v>
      </c>
      <c r="D60" s="69">
        <v>0.96</v>
      </c>
      <c r="E60" s="69">
        <v>0.96</v>
      </c>
      <c r="F60" s="69">
        <v>0.96</v>
      </c>
      <c r="G60" s="69">
        <v>0.96</v>
      </c>
      <c r="H60" s="69">
        <v>0.96</v>
      </c>
      <c r="I60" s="69">
        <v>0.96</v>
      </c>
      <c r="J60" s="69">
        <v>0.96</v>
      </c>
      <c r="K60" s="69">
        <v>0.96</v>
      </c>
      <c r="L60" s="69">
        <v>0.96</v>
      </c>
      <c r="M60" s="69">
        <v>0.96</v>
      </c>
      <c r="N60" s="69">
        <v>0.96</v>
      </c>
      <c r="O60" s="69">
        <v>0.96</v>
      </c>
      <c r="P60" s="69">
        <v>0.96</v>
      </c>
      <c r="Q60" s="69">
        <v>0.96</v>
      </c>
      <c r="R60" s="69">
        <v>0.96</v>
      </c>
      <c r="S60" s="69">
        <v>0.96</v>
      </c>
      <c r="T60" s="69">
        <v>0.96</v>
      </c>
      <c r="U60" s="69">
        <v>0.96</v>
      </c>
      <c r="V60" s="69">
        <v>0.96</v>
      </c>
      <c r="W60" s="69">
        <v>0.96</v>
      </c>
      <c r="X60" s="69">
        <v>0.96</v>
      </c>
      <c r="Y60" s="69">
        <v>0.96</v>
      </c>
      <c r="Z60" s="69">
        <v>0.96</v>
      </c>
      <c r="AA60" s="69">
        <v>0.96</v>
      </c>
      <c r="AB60" s="69">
        <v>0.96</v>
      </c>
      <c r="AC60" s="69">
        <v>0.96</v>
      </c>
      <c r="AD60" s="69">
        <v>0.96</v>
      </c>
      <c r="AE60" s="69">
        <v>0.96</v>
      </c>
      <c r="AF60" s="69">
        <v>0.96</v>
      </c>
      <c r="AG60" s="69">
        <v>0.96</v>
      </c>
      <c r="AH60" s="69">
        <v>0.96</v>
      </c>
      <c r="AI60" s="66">
        <v>0</v>
      </c>
    </row>
    <row r="62" spans="1:35" ht="15" customHeight="1" x14ac:dyDescent="0.25">
      <c r="B62" s="25" t="s">
        <v>1113</v>
      </c>
    </row>
    <row r="63" spans="1:35" ht="15" customHeight="1" x14ac:dyDescent="0.25">
      <c r="A63" s="21" t="s">
        <v>1114</v>
      </c>
      <c r="B63" s="26" t="s">
        <v>1107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66">
        <v>1.6609999999999999E-3</v>
      </c>
    </row>
    <row r="64" spans="1:35" ht="15" customHeight="1" x14ac:dyDescent="0.25">
      <c r="A64" s="21" t="s">
        <v>1115</v>
      </c>
      <c r="B64" s="26" t="s">
        <v>1116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66">
        <v>-5.0500000000000002E-4</v>
      </c>
    </row>
    <row r="65" spans="1:35" ht="15" customHeight="1" x14ac:dyDescent="0.25">
      <c r="A65" s="21" t="s">
        <v>1117</v>
      </c>
      <c r="B65" s="26" t="s">
        <v>1118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66">
        <v>-3.0600000000000001E-4</v>
      </c>
    </row>
    <row r="66" spans="1:35" ht="15" customHeight="1" x14ac:dyDescent="0.25">
      <c r="A66" s="21" t="s">
        <v>1119</v>
      </c>
      <c r="B66" s="26" t="s">
        <v>1101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66">
        <v>1.3550000000000001E-3</v>
      </c>
    </row>
    <row r="67" spans="1:35" ht="15" customHeight="1" x14ac:dyDescent="0.25">
      <c r="A67" s="21" t="s">
        <v>1120</v>
      </c>
      <c r="B67" s="26" t="s">
        <v>1121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66">
        <v>-1.2310000000000001E-3</v>
      </c>
    </row>
    <row r="68" spans="1:35" ht="15" customHeight="1" x14ac:dyDescent="0.25">
      <c r="A68" s="21" t="s">
        <v>1122</v>
      </c>
      <c r="B68" s="26" t="s">
        <v>1123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66">
        <v>-2.34E-4</v>
      </c>
    </row>
    <row r="69" spans="1:35" ht="15" customHeight="1" x14ac:dyDescent="0.25">
      <c r="A69" s="21" t="s">
        <v>1124</v>
      </c>
      <c r="B69" s="26" t="s">
        <v>1125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66">
        <v>-1.6799999999999999E-4</v>
      </c>
    </row>
    <row r="70" spans="1:35" ht="15" customHeight="1" x14ac:dyDescent="0.25">
      <c r="A70" s="21" t="s">
        <v>1126</v>
      </c>
      <c r="B70" s="26" t="s">
        <v>1127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66">
        <v>1.503E-3</v>
      </c>
    </row>
    <row r="71" spans="1:35" ht="15" customHeight="1" x14ac:dyDescent="0.25">
      <c r="A71" s="21" t="s">
        <v>1128</v>
      </c>
      <c r="B71" s="26" t="s">
        <v>1109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66">
        <v>1.0610000000000001E-3</v>
      </c>
    </row>
    <row r="72" spans="1:35" ht="15" customHeight="1" x14ac:dyDescent="0.25">
      <c r="A72" s="21" t="s">
        <v>1129</v>
      </c>
      <c r="B72" s="26" t="s">
        <v>1111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66">
        <v>-5.6899999999999995E-4</v>
      </c>
    </row>
    <row r="73" spans="1:35" ht="15" customHeight="1" x14ac:dyDescent="0.25">
      <c r="A73" s="21" t="s">
        <v>1130</v>
      </c>
      <c r="B73" s="26" t="s">
        <v>1131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66" t="s">
        <v>44</v>
      </c>
    </row>
    <row r="74" spans="1:35" ht="15" customHeight="1" x14ac:dyDescent="0.25">
      <c r="A74" s="21" t="s">
        <v>1132</v>
      </c>
      <c r="B74" s="26" t="s">
        <v>1133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66">
        <v>0</v>
      </c>
    </row>
    <row r="76" spans="1:35" ht="15" customHeight="1" x14ac:dyDescent="0.25">
      <c r="B76" s="25" t="s">
        <v>1134</v>
      </c>
    </row>
    <row r="77" spans="1:35" ht="15" customHeight="1" x14ac:dyDescent="0.25">
      <c r="B77" s="25" t="s">
        <v>1135</v>
      </c>
    </row>
    <row r="78" spans="1:35" ht="15" customHeight="1" x14ac:dyDescent="0.25">
      <c r="A78" s="21" t="s">
        <v>1136</v>
      </c>
      <c r="B78" s="26" t="s">
        <v>1137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66">
        <v>0</v>
      </c>
    </row>
    <row r="79" spans="1:35" ht="15" customHeight="1" thickBot="1" x14ac:dyDescent="0.3">
      <c r="A79" s="21" t="s">
        <v>1138</v>
      </c>
      <c r="B79" s="26" t="s">
        <v>1139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66">
        <v>-5.0530000000000002E-3</v>
      </c>
    </row>
    <row r="80" spans="1:35" ht="15" customHeight="1" x14ac:dyDescent="0.25">
      <c r="B80" s="114" t="s">
        <v>1140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</row>
    <row r="81" spans="2:2" ht="15" customHeight="1" x14ac:dyDescent="0.25">
      <c r="B81" s="19" t="s">
        <v>1141</v>
      </c>
    </row>
    <row r="82" spans="2:2" ht="15" customHeight="1" x14ac:dyDescent="0.25">
      <c r="B82" s="19" t="s">
        <v>1142</v>
      </c>
    </row>
    <row r="83" spans="2:2" ht="15" customHeight="1" x14ac:dyDescent="0.25">
      <c r="B83" s="19" t="s">
        <v>297</v>
      </c>
    </row>
    <row r="84" spans="2:2" ht="15" customHeight="1" x14ac:dyDescent="0.25">
      <c r="B84" s="19" t="s">
        <v>1143</v>
      </c>
    </row>
    <row r="85" spans="2:2" ht="15" customHeight="1" x14ac:dyDescent="0.25">
      <c r="B85" s="19" t="s">
        <v>1144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defaultColWidth="8.85546875" defaultRowHeight="15" x14ac:dyDescent="0.25"/>
  <cols>
    <col min="1" max="1" width="39.85546875" style="60" customWidth="1"/>
    <col min="2" max="2" width="14.7109375" style="60" customWidth="1"/>
    <col min="3" max="3" width="9.42578125" style="60" customWidth="1"/>
    <col min="4" max="35" width="9.42578125" style="60" bestFit="1" customWidth="1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B27" s="14"/>
    </row>
    <row r="28" spans="1:32" x14ac:dyDescent="0.25">
      <c r="A28" s="15"/>
      <c r="B28" s="14"/>
    </row>
    <row r="29" spans="1:32" x14ac:dyDescent="0.25">
      <c r="B29" s="14"/>
    </row>
    <row r="30" spans="1:32" x14ac:dyDescent="0.25">
      <c r="A30" s="15"/>
      <c r="B30" s="14"/>
    </row>
    <row r="31" spans="1:32" x14ac:dyDescent="0.25">
      <c r="B31" s="14"/>
    </row>
    <row r="33" spans="1:35" x14ac:dyDescent="0.25">
      <c r="A33" s="15"/>
    </row>
    <row r="34" spans="1:35" x14ac:dyDescent="0.2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x14ac:dyDescent="0.2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x14ac:dyDescent="0.2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x14ac:dyDescent="0.2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x14ac:dyDescent="0.2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x14ac:dyDescent="0.2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x14ac:dyDescent="0.2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x14ac:dyDescent="0.2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x14ac:dyDescent="0.2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x14ac:dyDescent="0.2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x14ac:dyDescent="0.2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x14ac:dyDescent="0.2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25">
      <c r="A47" s="15"/>
    </row>
    <row r="48" spans="1:35" x14ac:dyDescent="0.2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x14ac:dyDescent="0.2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x14ac:dyDescent="0.2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x14ac:dyDescent="0.2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x14ac:dyDescent="0.2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x14ac:dyDescent="0.2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x14ac:dyDescent="0.2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x14ac:dyDescent="0.2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x14ac:dyDescent="0.2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x14ac:dyDescent="0.2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x14ac:dyDescent="0.2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x14ac:dyDescent="0.2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x14ac:dyDescent="0.2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x14ac:dyDescent="0.2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25">
      <c r="A63" s="9"/>
    </row>
    <row r="64" spans="1:35" x14ac:dyDescent="0.2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x14ac:dyDescent="0.2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x14ac:dyDescent="0.2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x14ac:dyDescent="0.2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x14ac:dyDescent="0.2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x14ac:dyDescent="0.2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x14ac:dyDescent="0.2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x14ac:dyDescent="0.2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x14ac:dyDescent="0.2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x14ac:dyDescent="0.2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x14ac:dyDescent="0.2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x14ac:dyDescent="0.2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5">
      <c r="A77" s="9"/>
    </row>
    <row r="78" spans="1:35" x14ac:dyDescent="0.25">
      <c r="A78" s="9"/>
    </row>
    <row r="79" spans="1:35" x14ac:dyDescent="0.2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x14ac:dyDescent="0.2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x14ac:dyDescent="0.2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x14ac:dyDescent="0.2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x14ac:dyDescent="0.2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x14ac:dyDescent="0.2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x14ac:dyDescent="0.2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x14ac:dyDescent="0.2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x14ac:dyDescent="0.2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x14ac:dyDescent="0.2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x14ac:dyDescent="0.2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x14ac:dyDescent="0.2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x14ac:dyDescent="0.2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x14ac:dyDescent="0.2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x14ac:dyDescent="0.2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x14ac:dyDescent="0.2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x14ac:dyDescent="0.25">
      <c r="A95" s="9"/>
    </row>
    <row r="96" spans="1:35" x14ac:dyDescent="0.2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x14ac:dyDescent="0.2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x14ac:dyDescent="0.2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x14ac:dyDescent="0.2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x14ac:dyDescent="0.2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x14ac:dyDescent="0.2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x14ac:dyDescent="0.2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x14ac:dyDescent="0.2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x14ac:dyDescent="0.2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x14ac:dyDescent="0.2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x14ac:dyDescent="0.2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x14ac:dyDescent="0.2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5">
      <c r="A108" s="15"/>
    </row>
    <row r="109" spans="1:35" x14ac:dyDescent="0.2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2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 x14ac:dyDescent="0.2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 x14ac:dyDescent="0.2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 x14ac:dyDescent="0.25">
      <c r="A113" s="15"/>
    </row>
    <row r="114" spans="1:35" x14ac:dyDescent="0.2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x14ac:dyDescent="0.2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x14ac:dyDescent="0.2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x14ac:dyDescent="0.2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x14ac:dyDescent="0.2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x14ac:dyDescent="0.2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x14ac:dyDescent="0.2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x14ac:dyDescent="0.2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x14ac:dyDescent="0.2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x14ac:dyDescent="0.2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x14ac:dyDescent="0.2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25">
      <c r="A125" s="15"/>
    </row>
    <row r="126" spans="1:35" x14ac:dyDescent="0.2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 x14ac:dyDescent="0.2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 x14ac:dyDescent="0.2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 x14ac:dyDescent="0.2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 x14ac:dyDescent="0.2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 x14ac:dyDescent="0.2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 x14ac:dyDescent="0.2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 x14ac:dyDescent="0.2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 x14ac:dyDescent="0.2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 x14ac:dyDescent="0.2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 x14ac:dyDescent="0.2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 x14ac:dyDescent="0.2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 x14ac:dyDescent="0.2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 x14ac:dyDescent="0.2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 x14ac:dyDescent="0.2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 x14ac:dyDescent="0.2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 x14ac:dyDescent="0.2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 x14ac:dyDescent="0.2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 x14ac:dyDescent="0.2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 x14ac:dyDescent="0.2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 x14ac:dyDescent="0.2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 x14ac:dyDescent="0.2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 x14ac:dyDescent="0.2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 x14ac:dyDescent="0.25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 spans="1:35" x14ac:dyDescent="0.25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topLeftCell="A4" workbookViewId="0">
      <selection activeCell="A64" sqref="A64:A65"/>
    </sheetView>
  </sheetViews>
  <sheetFormatPr defaultColWidth="9.140625" defaultRowHeight="15" x14ac:dyDescent="0.25"/>
  <cols>
    <col min="1" max="1" width="39.85546875" style="60" customWidth="1"/>
    <col min="2" max="33" width="11" style="60" customWidth="1"/>
    <col min="34" max="35" width="9.42578125" style="60" bestFit="1" customWidth="1"/>
    <col min="36" max="38" width="9.140625" style="60" customWidth="1"/>
    <col min="39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 s="60">
        <v>1</v>
      </c>
      <c r="D2" s="60">
        <v>1</v>
      </c>
      <c r="E2" s="60">
        <v>1</v>
      </c>
      <c r="F2" s="60">
        <v>1</v>
      </c>
      <c r="G2" s="60">
        <v>1</v>
      </c>
      <c r="H2" s="60">
        <v>1</v>
      </c>
      <c r="I2" s="60">
        <v>1</v>
      </c>
      <c r="J2" s="60">
        <v>1</v>
      </c>
      <c r="K2" s="60">
        <v>1</v>
      </c>
      <c r="L2" s="60">
        <v>1</v>
      </c>
      <c r="M2" s="60">
        <v>1</v>
      </c>
      <c r="N2" s="60">
        <v>1</v>
      </c>
      <c r="O2" s="60">
        <v>1</v>
      </c>
      <c r="P2" s="60">
        <v>1</v>
      </c>
      <c r="Q2" s="60">
        <v>1</v>
      </c>
      <c r="R2" s="60">
        <v>1</v>
      </c>
      <c r="S2" s="60">
        <v>1</v>
      </c>
      <c r="T2" s="60">
        <v>1</v>
      </c>
      <c r="U2" s="60">
        <v>1</v>
      </c>
      <c r="V2" s="60">
        <v>1</v>
      </c>
      <c r="W2" s="60">
        <v>1</v>
      </c>
      <c r="X2" s="60">
        <v>1</v>
      </c>
      <c r="Y2" s="60">
        <v>1</v>
      </c>
      <c r="Z2" s="60">
        <v>1</v>
      </c>
      <c r="AA2" s="60">
        <v>1</v>
      </c>
      <c r="AB2" s="60">
        <v>1</v>
      </c>
      <c r="AC2" s="60">
        <v>1</v>
      </c>
      <c r="AD2" s="60">
        <v>1</v>
      </c>
      <c r="AE2" s="60">
        <v>1</v>
      </c>
      <c r="AF2" s="60">
        <v>1</v>
      </c>
    </row>
    <row r="3" spans="1:35" x14ac:dyDescent="0.25">
      <c r="A3" t="s">
        <v>1147</v>
      </c>
      <c r="B3" s="60">
        <v>1</v>
      </c>
      <c r="C3" s="60">
        <v>1</v>
      </c>
      <c r="D3" s="60">
        <v>1</v>
      </c>
      <c r="E3" s="60">
        <v>1</v>
      </c>
      <c r="F3" s="60">
        <v>1</v>
      </c>
      <c r="G3" s="60">
        <v>1</v>
      </c>
      <c r="H3" s="60">
        <v>1</v>
      </c>
      <c r="I3" s="60">
        <v>1</v>
      </c>
      <c r="J3" s="60">
        <v>1</v>
      </c>
      <c r="K3" s="60">
        <v>1</v>
      </c>
      <c r="L3" s="60">
        <v>1</v>
      </c>
      <c r="M3" s="60">
        <v>1</v>
      </c>
      <c r="N3" s="60">
        <v>1</v>
      </c>
      <c r="O3" s="60">
        <v>1</v>
      </c>
      <c r="P3" s="60">
        <v>1</v>
      </c>
      <c r="Q3" s="60">
        <v>1</v>
      </c>
      <c r="R3" s="60">
        <v>1</v>
      </c>
      <c r="S3" s="60">
        <v>1</v>
      </c>
      <c r="T3" s="60">
        <v>1</v>
      </c>
      <c r="U3" s="60">
        <v>1</v>
      </c>
      <c r="V3" s="60">
        <v>1</v>
      </c>
      <c r="W3" s="60">
        <v>1</v>
      </c>
      <c r="X3" s="60">
        <v>1</v>
      </c>
      <c r="Y3" s="60">
        <v>1</v>
      </c>
      <c r="Z3" s="60">
        <v>1</v>
      </c>
      <c r="AA3" s="60">
        <v>1</v>
      </c>
      <c r="AB3" s="60">
        <v>1</v>
      </c>
      <c r="AC3" s="60">
        <v>1</v>
      </c>
      <c r="AD3" s="60">
        <v>1</v>
      </c>
      <c r="AE3" s="60">
        <v>1</v>
      </c>
      <c r="AF3" s="60">
        <v>1</v>
      </c>
    </row>
    <row r="4" spans="1:35" x14ac:dyDescent="0.25">
      <c r="A4" t="s">
        <v>1148</v>
      </c>
      <c r="B4" s="60">
        <v>1</v>
      </c>
      <c r="C4" s="60">
        <v>1</v>
      </c>
      <c r="D4" s="60">
        <v>1</v>
      </c>
      <c r="E4" s="60">
        <v>1</v>
      </c>
      <c r="F4" s="60">
        <v>1</v>
      </c>
      <c r="G4" s="60">
        <v>1</v>
      </c>
      <c r="H4" s="60">
        <v>1</v>
      </c>
      <c r="I4" s="60">
        <v>1</v>
      </c>
      <c r="J4" s="60">
        <v>1</v>
      </c>
      <c r="K4" s="60">
        <v>1</v>
      </c>
      <c r="L4" s="60">
        <v>1</v>
      </c>
      <c r="M4" s="60">
        <v>1</v>
      </c>
      <c r="N4" s="60">
        <v>1</v>
      </c>
      <c r="O4" s="60">
        <v>1</v>
      </c>
      <c r="P4" s="60">
        <v>1</v>
      </c>
      <c r="Q4" s="60">
        <v>1</v>
      </c>
      <c r="R4" s="60">
        <v>1</v>
      </c>
      <c r="S4" s="60">
        <v>1</v>
      </c>
      <c r="T4" s="60">
        <v>1</v>
      </c>
      <c r="U4" s="60">
        <v>1</v>
      </c>
      <c r="V4" s="60">
        <v>1</v>
      </c>
      <c r="W4" s="60">
        <v>1</v>
      </c>
      <c r="X4" s="60">
        <v>1</v>
      </c>
      <c r="Y4" s="60">
        <v>1</v>
      </c>
      <c r="Z4" s="60">
        <v>1</v>
      </c>
      <c r="AA4" s="60">
        <v>1</v>
      </c>
      <c r="AB4" s="60">
        <v>1</v>
      </c>
      <c r="AC4" s="60">
        <v>1</v>
      </c>
      <c r="AD4" s="60">
        <v>1</v>
      </c>
      <c r="AE4" s="60">
        <v>1</v>
      </c>
      <c r="AF4" s="60">
        <v>1</v>
      </c>
    </row>
    <row r="5" spans="1:35" x14ac:dyDescent="0.25">
      <c r="A5" t="s">
        <v>1149</v>
      </c>
      <c r="B5" s="60">
        <v>1</v>
      </c>
      <c r="C5" s="60">
        <v>1</v>
      </c>
      <c r="D5" s="60">
        <v>1</v>
      </c>
      <c r="E5" s="60">
        <v>1</v>
      </c>
      <c r="F5" s="60">
        <v>1</v>
      </c>
      <c r="G5" s="60">
        <v>1</v>
      </c>
      <c r="H5" s="60">
        <v>1</v>
      </c>
      <c r="I5" s="60">
        <v>1</v>
      </c>
      <c r="J5" s="60">
        <v>1</v>
      </c>
      <c r="K5" s="60">
        <v>1</v>
      </c>
      <c r="L5" s="60">
        <v>1</v>
      </c>
      <c r="M5" s="60">
        <v>1</v>
      </c>
      <c r="N5" s="60">
        <v>1</v>
      </c>
      <c r="O5" s="60">
        <v>1</v>
      </c>
      <c r="P5" s="60">
        <v>1</v>
      </c>
      <c r="Q5" s="60">
        <v>1</v>
      </c>
      <c r="R5" s="60">
        <v>1</v>
      </c>
      <c r="S5" s="60">
        <v>1</v>
      </c>
      <c r="T5" s="60">
        <v>1</v>
      </c>
      <c r="U5" s="60">
        <v>1</v>
      </c>
      <c r="V5" s="60">
        <v>1</v>
      </c>
      <c r="W5" s="60">
        <v>1</v>
      </c>
      <c r="X5" s="60">
        <v>1</v>
      </c>
      <c r="Y5" s="60">
        <v>1</v>
      </c>
      <c r="Z5" s="60">
        <v>1</v>
      </c>
      <c r="AA5" s="60">
        <v>1</v>
      </c>
      <c r="AB5" s="60">
        <v>1</v>
      </c>
      <c r="AC5" s="60">
        <v>1</v>
      </c>
      <c r="AD5" s="60">
        <v>1</v>
      </c>
      <c r="AE5" s="60">
        <v>1</v>
      </c>
      <c r="AF5" s="60">
        <v>1</v>
      </c>
    </row>
    <row r="6" spans="1:35" x14ac:dyDescent="0.25">
      <c r="A6" t="s">
        <v>1150</v>
      </c>
      <c r="B6" s="60">
        <v>1</v>
      </c>
      <c r="C6" s="60">
        <v>1</v>
      </c>
      <c r="D6" s="60">
        <v>1</v>
      </c>
      <c r="E6" s="60">
        <v>1</v>
      </c>
      <c r="F6" s="60">
        <v>1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0">
        <v>1</v>
      </c>
      <c r="M6" s="60">
        <v>1</v>
      </c>
      <c r="N6" s="60">
        <v>1</v>
      </c>
      <c r="O6" s="60">
        <v>1</v>
      </c>
      <c r="P6" s="60">
        <v>1</v>
      </c>
      <c r="Q6" s="60">
        <v>1</v>
      </c>
      <c r="R6" s="60">
        <v>1</v>
      </c>
      <c r="S6" s="60">
        <v>1</v>
      </c>
      <c r="T6" s="60">
        <v>1</v>
      </c>
      <c r="U6" s="60">
        <v>1</v>
      </c>
      <c r="V6" s="60">
        <v>1</v>
      </c>
      <c r="W6" s="60">
        <v>1</v>
      </c>
      <c r="X6" s="60">
        <v>1</v>
      </c>
      <c r="Y6" s="60">
        <v>1</v>
      </c>
      <c r="Z6" s="60">
        <v>1</v>
      </c>
      <c r="AA6" s="60">
        <v>1</v>
      </c>
      <c r="AB6" s="60">
        <v>1</v>
      </c>
      <c r="AC6" s="60">
        <v>1</v>
      </c>
      <c r="AD6" s="60">
        <v>1</v>
      </c>
      <c r="AE6" s="60">
        <v>1</v>
      </c>
      <c r="AF6" s="60">
        <v>1</v>
      </c>
    </row>
    <row r="7" spans="1:35" x14ac:dyDescent="0.25">
      <c r="A7" t="s">
        <v>1151</v>
      </c>
      <c r="B7" s="60">
        <v>1</v>
      </c>
      <c r="C7" s="60">
        <v>1</v>
      </c>
      <c r="D7" s="60">
        <v>1</v>
      </c>
      <c r="E7" s="60">
        <v>1</v>
      </c>
      <c r="F7" s="60">
        <v>1</v>
      </c>
      <c r="G7" s="60">
        <v>1</v>
      </c>
      <c r="H7" s="60">
        <v>1</v>
      </c>
      <c r="I7" s="60">
        <v>1</v>
      </c>
      <c r="J7" s="60">
        <v>1</v>
      </c>
      <c r="K7" s="60">
        <v>1</v>
      </c>
      <c r="L7" s="60">
        <v>1</v>
      </c>
      <c r="M7" s="60">
        <v>1</v>
      </c>
      <c r="N7" s="60">
        <v>1</v>
      </c>
      <c r="O7" s="60">
        <v>1</v>
      </c>
      <c r="P7" s="60">
        <v>1</v>
      </c>
      <c r="Q7" s="60">
        <v>1</v>
      </c>
      <c r="R7" s="60">
        <v>1</v>
      </c>
      <c r="S7" s="60">
        <v>1</v>
      </c>
      <c r="T7" s="60">
        <v>1</v>
      </c>
      <c r="U7" s="60">
        <v>1</v>
      </c>
      <c r="V7" s="60">
        <v>1</v>
      </c>
      <c r="W7" s="60">
        <v>1</v>
      </c>
      <c r="X7" s="60">
        <v>1</v>
      </c>
      <c r="Y7" s="60">
        <v>1</v>
      </c>
      <c r="Z7" s="60">
        <v>1</v>
      </c>
      <c r="AA7" s="60">
        <v>1</v>
      </c>
      <c r="AB7" s="60">
        <v>1</v>
      </c>
      <c r="AC7" s="60">
        <v>1</v>
      </c>
      <c r="AD7" s="60">
        <v>1</v>
      </c>
      <c r="AE7" s="60">
        <v>1</v>
      </c>
      <c r="AF7" s="60">
        <v>1</v>
      </c>
    </row>
    <row r="8" spans="1:35" x14ac:dyDescent="0.25">
      <c r="A8" t="s">
        <v>1152</v>
      </c>
      <c r="B8" s="60">
        <v>1</v>
      </c>
      <c r="C8" s="60">
        <v>1</v>
      </c>
      <c r="D8" s="60">
        <v>1</v>
      </c>
      <c r="E8" s="60">
        <v>1</v>
      </c>
      <c r="F8" s="60">
        <v>1</v>
      </c>
      <c r="G8" s="60">
        <v>1</v>
      </c>
      <c r="H8" s="60">
        <v>1</v>
      </c>
      <c r="I8" s="60">
        <v>1</v>
      </c>
      <c r="J8" s="60">
        <v>1</v>
      </c>
      <c r="K8" s="60">
        <v>1</v>
      </c>
      <c r="L8" s="60">
        <v>1</v>
      </c>
      <c r="M8" s="60">
        <v>1</v>
      </c>
      <c r="N8" s="60">
        <v>1</v>
      </c>
      <c r="O8" s="60">
        <v>1</v>
      </c>
      <c r="P8" s="60">
        <v>1</v>
      </c>
      <c r="Q8" s="60">
        <v>1</v>
      </c>
      <c r="R8" s="60">
        <v>1</v>
      </c>
      <c r="S8" s="60">
        <v>1</v>
      </c>
      <c r="T8" s="60">
        <v>1</v>
      </c>
      <c r="U8" s="60">
        <v>1</v>
      </c>
      <c r="V8" s="60">
        <v>1</v>
      </c>
      <c r="W8" s="60">
        <v>1</v>
      </c>
      <c r="X8" s="60">
        <v>1</v>
      </c>
      <c r="Y8" s="60">
        <v>1</v>
      </c>
      <c r="Z8" s="60">
        <v>1</v>
      </c>
      <c r="AA8" s="60">
        <v>1</v>
      </c>
      <c r="AB8" s="60">
        <v>1</v>
      </c>
      <c r="AC8" s="60">
        <v>1</v>
      </c>
      <c r="AD8" s="60">
        <v>1</v>
      </c>
      <c r="AE8" s="60">
        <v>1</v>
      </c>
      <c r="AF8" s="60">
        <v>1</v>
      </c>
    </row>
    <row r="9" spans="1:35" x14ac:dyDescent="0.25">
      <c r="A9" t="s">
        <v>1153</v>
      </c>
      <c r="B9" s="60">
        <v>1</v>
      </c>
      <c r="C9" s="60">
        <v>1</v>
      </c>
      <c r="D9" s="60">
        <v>1</v>
      </c>
      <c r="E9" s="60">
        <v>1</v>
      </c>
      <c r="F9" s="60">
        <v>1</v>
      </c>
      <c r="G9" s="60">
        <v>1</v>
      </c>
      <c r="H9" s="60">
        <v>1</v>
      </c>
      <c r="I9" s="60">
        <v>1</v>
      </c>
      <c r="J9" s="60">
        <v>1</v>
      </c>
      <c r="K9" s="60">
        <v>1</v>
      </c>
      <c r="L9" s="60">
        <v>1</v>
      </c>
      <c r="M9" s="60">
        <v>1</v>
      </c>
      <c r="N9" s="60">
        <v>1</v>
      </c>
      <c r="O9" s="60">
        <v>1</v>
      </c>
      <c r="P9" s="60">
        <v>1</v>
      </c>
      <c r="Q9" s="60">
        <v>1</v>
      </c>
      <c r="R9" s="60">
        <v>1</v>
      </c>
      <c r="S9" s="60">
        <v>1</v>
      </c>
      <c r="T9" s="60">
        <v>1</v>
      </c>
      <c r="U9" s="60">
        <v>1</v>
      </c>
      <c r="V9" s="60">
        <v>1</v>
      </c>
      <c r="W9" s="60">
        <v>1</v>
      </c>
      <c r="X9" s="60">
        <v>1</v>
      </c>
      <c r="Y9" s="60">
        <v>1</v>
      </c>
      <c r="Z9" s="60">
        <v>1</v>
      </c>
      <c r="AA9" s="60">
        <v>1</v>
      </c>
      <c r="AB9" s="60">
        <v>1</v>
      </c>
      <c r="AC9" s="60">
        <v>1</v>
      </c>
      <c r="AD9" s="60">
        <v>1</v>
      </c>
      <c r="AE9" s="60">
        <v>1</v>
      </c>
      <c r="AF9" s="60">
        <v>1</v>
      </c>
    </row>
    <row r="10" spans="1:35" x14ac:dyDescent="0.25">
      <c r="A10" t="s">
        <v>1154</v>
      </c>
      <c r="B10" s="60">
        <v>1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1</v>
      </c>
      <c r="I10" s="84">
        <v>1</v>
      </c>
      <c r="J10" s="84">
        <v>1</v>
      </c>
      <c r="K10" s="84">
        <v>1</v>
      </c>
      <c r="L10" s="84">
        <v>1</v>
      </c>
      <c r="M10" s="84">
        <v>1</v>
      </c>
      <c r="N10" s="84">
        <v>1</v>
      </c>
      <c r="O10" s="84">
        <v>1</v>
      </c>
      <c r="P10" s="84">
        <v>1</v>
      </c>
      <c r="Q10" s="84">
        <v>1</v>
      </c>
      <c r="R10" s="84">
        <v>1</v>
      </c>
      <c r="S10" s="84">
        <v>1</v>
      </c>
      <c r="T10" s="84">
        <v>1</v>
      </c>
      <c r="U10" s="84">
        <v>1</v>
      </c>
      <c r="V10" s="84">
        <v>1</v>
      </c>
      <c r="W10" s="84">
        <v>1</v>
      </c>
      <c r="X10" s="84">
        <v>1</v>
      </c>
      <c r="Y10" s="84">
        <v>1</v>
      </c>
      <c r="Z10" s="84">
        <v>1</v>
      </c>
      <c r="AA10" s="84">
        <v>1</v>
      </c>
      <c r="AB10" s="84">
        <v>1</v>
      </c>
      <c r="AC10" s="84">
        <v>1</v>
      </c>
      <c r="AD10" s="84">
        <v>1</v>
      </c>
      <c r="AE10" s="84">
        <v>1</v>
      </c>
      <c r="AF10" s="84">
        <v>1</v>
      </c>
    </row>
    <row r="11" spans="1:35" x14ac:dyDescent="0.25">
      <c r="A11" t="s">
        <v>1155</v>
      </c>
      <c r="B11" s="60">
        <v>1</v>
      </c>
      <c r="C11" s="60">
        <v>1</v>
      </c>
      <c r="D11" s="60">
        <v>1</v>
      </c>
      <c r="E11" s="60">
        <v>1</v>
      </c>
      <c r="F11" s="60">
        <v>1</v>
      </c>
      <c r="G11" s="60">
        <v>1</v>
      </c>
      <c r="H11" s="60">
        <v>1</v>
      </c>
      <c r="I11" s="60">
        <v>1</v>
      </c>
      <c r="J11" s="60">
        <v>1</v>
      </c>
      <c r="K11" s="60">
        <v>1</v>
      </c>
      <c r="L11" s="60">
        <v>1</v>
      </c>
      <c r="M11" s="60">
        <v>1</v>
      </c>
      <c r="N11" s="60">
        <v>1</v>
      </c>
      <c r="O11" s="60">
        <v>1</v>
      </c>
      <c r="P11" s="60">
        <v>1</v>
      </c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>
        <v>1</v>
      </c>
      <c r="W11" s="60">
        <v>1</v>
      </c>
      <c r="X11" s="60">
        <v>1</v>
      </c>
      <c r="Y11" s="60">
        <v>1</v>
      </c>
      <c r="Z11" s="60">
        <v>1</v>
      </c>
      <c r="AA11" s="60">
        <v>1</v>
      </c>
      <c r="AB11" s="60">
        <v>1</v>
      </c>
      <c r="AC11" s="60">
        <v>1</v>
      </c>
      <c r="AD11" s="60">
        <v>1</v>
      </c>
      <c r="AE11" s="60">
        <v>1</v>
      </c>
      <c r="AF11" s="60">
        <v>1</v>
      </c>
    </row>
    <row r="12" spans="1:35" x14ac:dyDescent="0.25">
      <c r="A12" t="s">
        <v>1156</v>
      </c>
      <c r="B12" s="60">
        <v>1</v>
      </c>
      <c r="C12" s="60">
        <v>1</v>
      </c>
      <c r="D12" s="60">
        <v>1</v>
      </c>
      <c r="E12" s="60">
        <v>1</v>
      </c>
      <c r="F12" s="60">
        <v>1</v>
      </c>
      <c r="G12" s="60">
        <v>1</v>
      </c>
      <c r="H12" s="60">
        <v>1</v>
      </c>
      <c r="I12" s="60">
        <v>1</v>
      </c>
      <c r="J12" s="60">
        <v>1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60">
        <v>1</v>
      </c>
      <c r="Z12" s="60">
        <v>1</v>
      </c>
      <c r="AA12" s="60">
        <v>1</v>
      </c>
      <c r="AB12" s="60">
        <v>1</v>
      </c>
      <c r="AC12" s="60">
        <v>1</v>
      </c>
      <c r="AD12" s="60">
        <v>1</v>
      </c>
      <c r="AE12" s="60">
        <v>1</v>
      </c>
      <c r="AF12" s="60">
        <v>1</v>
      </c>
    </row>
    <row r="13" spans="1:35" x14ac:dyDescent="0.25">
      <c r="A13" t="s">
        <v>1157</v>
      </c>
      <c r="B13" s="60">
        <v>1</v>
      </c>
      <c r="C13" s="60">
        <v>1</v>
      </c>
      <c r="D13" s="60">
        <v>1</v>
      </c>
      <c r="E13" s="60">
        <v>1</v>
      </c>
      <c r="F13" s="60">
        <v>1</v>
      </c>
      <c r="G13" s="60">
        <v>1</v>
      </c>
      <c r="H13" s="60">
        <v>1</v>
      </c>
      <c r="I13" s="60">
        <v>1</v>
      </c>
      <c r="J13" s="60">
        <v>1</v>
      </c>
      <c r="K13" s="60">
        <v>1</v>
      </c>
      <c r="L13" s="60">
        <v>1</v>
      </c>
      <c r="M13" s="60">
        <v>1</v>
      </c>
      <c r="N13" s="60">
        <v>1</v>
      </c>
      <c r="O13" s="60">
        <v>1</v>
      </c>
      <c r="P13" s="60">
        <v>1</v>
      </c>
      <c r="Q13" s="60">
        <v>1</v>
      </c>
      <c r="R13" s="60">
        <v>1</v>
      </c>
      <c r="S13" s="60">
        <v>1</v>
      </c>
      <c r="T13" s="60">
        <v>1</v>
      </c>
      <c r="U13" s="60">
        <v>1</v>
      </c>
      <c r="V13" s="60">
        <v>1</v>
      </c>
      <c r="W13" s="60">
        <v>1</v>
      </c>
      <c r="X13" s="60">
        <v>1</v>
      </c>
      <c r="Y13" s="60">
        <v>1</v>
      </c>
      <c r="Z13" s="60">
        <v>1</v>
      </c>
      <c r="AA13" s="60">
        <v>1</v>
      </c>
      <c r="AB13" s="60">
        <v>1</v>
      </c>
      <c r="AC13" s="60">
        <v>1</v>
      </c>
      <c r="AD13" s="60">
        <v>1</v>
      </c>
      <c r="AE13" s="60">
        <v>1</v>
      </c>
      <c r="AF13" s="60">
        <v>1</v>
      </c>
    </row>
    <row r="14" spans="1:35" x14ac:dyDescent="0.25">
      <c r="A14" t="s">
        <v>1158</v>
      </c>
      <c r="B14" s="60">
        <v>1</v>
      </c>
      <c r="C14" s="60">
        <v>1</v>
      </c>
      <c r="D14" s="60">
        <v>1</v>
      </c>
      <c r="E14" s="60">
        <v>1</v>
      </c>
      <c r="F14" s="60">
        <v>1</v>
      </c>
      <c r="G14" s="60">
        <v>1</v>
      </c>
      <c r="H14" s="60">
        <v>1</v>
      </c>
      <c r="I14" s="60">
        <v>1</v>
      </c>
      <c r="J14" s="60">
        <v>1</v>
      </c>
      <c r="K14" s="60">
        <v>1</v>
      </c>
      <c r="L14" s="60">
        <v>1</v>
      </c>
      <c r="M14" s="60">
        <v>1</v>
      </c>
      <c r="N14" s="60">
        <v>1</v>
      </c>
      <c r="O14" s="60">
        <v>1</v>
      </c>
      <c r="P14" s="60">
        <v>1</v>
      </c>
      <c r="Q14" s="60">
        <v>1</v>
      </c>
      <c r="R14" s="60">
        <v>1</v>
      </c>
      <c r="S14" s="60">
        <v>1</v>
      </c>
      <c r="T14" s="60">
        <v>1</v>
      </c>
      <c r="U14" s="60">
        <v>1</v>
      </c>
      <c r="V14" s="60">
        <v>1</v>
      </c>
      <c r="W14" s="60">
        <v>1</v>
      </c>
      <c r="X14" s="60">
        <v>1</v>
      </c>
      <c r="Y14" s="60">
        <v>1</v>
      </c>
      <c r="Z14" s="60">
        <v>1</v>
      </c>
      <c r="AA14" s="60">
        <v>1</v>
      </c>
      <c r="AB14" s="60">
        <v>1</v>
      </c>
      <c r="AC14" s="60">
        <v>1</v>
      </c>
      <c r="AD14" s="60">
        <v>1</v>
      </c>
      <c r="AE14" s="60">
        <v>1</v>
      </c>
      <c r="AF14" s="60">
        <v>1</v>
      </c>
    </row>
    <row r="15" spans="1:35" x14ac:dyDescent="0.25">
      <c r="A15" s="12" t="s">
        <v>1159</v>
      </c>
      <c r="B15" s="60">
        <v>1</v>
      </c>
      <c r="C15" s="60">
        <v>1</v>
      </c>
      <c r="D15" s="60">
        <v>1</v>
      </c>
      <c r="E15" s="60">
        <v>1</v>
      </c>
      <c r="F15" s="60">
        <v>1</v>
      </c>
      <c r="G15" s="60">
        <v>1</v>
      </c>
      <c r="H15" s="60">
        <v>1</v>
      </c>
      <c r="I15" s="60">
        <v>1</v>
      </c>
      <c r="J15" s="60">
        <v>1</v>
      </c>
      <c r="K15" s="60">
        <v>1</v>
      </c>
      <c r="L15" s="60">
        <v>1</v>
      </c>
      <c r="M15" s="60">
        <v>1</v>
      </c>
      <c r="N15" s="60">
        <v>1</v>
      </c>
      <c r="O15" s="60">
        <v>1</v>
      </c>
      <c r="P15" s="60">
        <v>1</v>
      </c>
      <c r="Q15" s="60">
        <v>1</v>
      </c>
      <c r="R15" s="60">
        <v>1</v>
      </c>
      <c r="S15" s="60">
        <v>1</v>
      </c>
      <c r="T15" s="60">
        <v>1</v>
      </c>
      <c r="U15" s="60">
        <v>1</v>
      </c>
      <c r="V15" s="60">
        <v>1</v>
      </c>
      <c r="W15" s="60">
        <v>1</v>
      </c>
      <c r="X15" s="60">
        <v>1</v>
      </c>
      <c r="Y15" s="60">
        <v>1</v>
      </c>
      <c r="Z15" s="60">
        <v>1</v>
      </c>
      <c r="AA15" s="60">
        <v>1</v>
      </c>
      <c r="AB15" s="60">
        <v>1</v>
      </c>
      <c r="AC15" s="60">
        <v>1</v>
      </c>
      <c r="AD15" s="60">
        <v>1</v>
      </c>
      <c r="AE15" s="60">
        <v>1</v>
      </c>
      <c r="AF15" s="60">
        <v>1</v>
      </c>
    </row>
    <row r="16" spans="1:35" x14ac:dyDescent="0.25">
      <c r="A16" t="s">
        <v>1160</v>
      </c>
      <c r="B16" s="60">
        <v>1</v>
      </c>
      <c r="C16" s="60">
        <v>1</v>
      </c>
      <c r="D16" s="60">
        <v>1</v>
      </c>
      <c r="E16" s="60">
        <v>1</v>
      </c>
      <c r="F16" s="60">
        <v>1</v>
      </c>
      <c r="G16" s="60">
        <v>1</v>
      </c>
      <c r="H16" s="60">
        <v>1</v>
      </c>
      <c r="I16" s="60">
        <v>1</v>
      </c>
      <c r="J16" s="60">
        <v>1</v>
      </c>
      <c r="K16" s="60">
        <v>1</v>
      </c>
      <c r="L16" s="60">
        <v>1</v>
      </c>
      <c r="M16" s="60">
        <v>1</v>
      </c>
      <c r="N16" s="60">
        <v>1</v>
      </c>
      <c r="O16" s="60">
        <v>1</v>
      </c>
      <c r="P16" s="60">
        <v>1</v>
      </c>
      <c r="Q16" s="60">
        <v>1</v>
      </c>
      <c r="R16" s="60">
        <v>1</v>
      </c>
      <c r="S16" s="60">
        <v>1</v>
      </c>
      <c r="T16" s="60">
        <v>1</v>
      </c>
      <c r="U16" s="60">
        <v>1</v>
      </c>
      <c r="V16" s="60">
        <v>1</v>
      </c>
      <c r="W16" s="60">
        <v>1</v>
      </c>
      <c r="X16" s="60">
        <v>1</v>
      </c>
      <c r="Y16" s="60">
        <v>1</v>
      </c>
      <c r="Z16" s="60">
        <v>1</v>
      </c>
      <c r="AA16" s="60">
        <v>1</v>
      </c>
      <c r="AB16" s="60">
        <v>1</v>
      </c>
      <c r="AC16" s="60">
        <v>1</v>
      </c>
      <c r="AD16" s="60">
        <v>1</v>
      </c>
      <c r="AE16" s="60">
        <v>1</v>
      </c>
      <c r="AF16" s="60">
        <v>1</v>
      </c>
    </row>
    <row r="17" spans="1:32" x14ac:dyDescent="0.25">
      <c r="A17" t="s">
        <v>1161</v>
      </c>
      <c r="B17" s="60">
        <v>1</v>
      </c>
      <c r="C17" s="60">
        <v>1</v>
      </c>
      <c r="D17" s="60">
        <v>1</v>
      </c>
      <c r="E17" s="60">
        <v>1</v>
      </c>
      <c r="F17" s="60">
        <v>1</v>
      </c>
      <c r="G17" s="60">
        <v>1</v>
      </c>
      <c r="H17" s="60">
        <v>1</v>
      </c>
      <c r="I17" s="60">
        <v>1</v>
      </c>
      <c r="J17" s="60">
        <v>1</v>
      </c>
      <c r="K17" s="60">
        <v>1</v>
      </c>
      <c r="L17" s="60">
        <v>1</v>
      </c>
      <c r="M17" s="60">
        <v>1</v>
      </c>
      <c r="N17" s="60">
        <v>1</v>
      </c>
      <c r="O17" s="60">
        <v>1</v>
      </c>
      <c r="P17" s="60">
        <v>1</v>
      </c>
      <c r="Q17" s="60">
        <v>1</v>
      </c>
      <c r="R17" s="60">
        <v>1</v>
      </c>
      <c r="S17" s="60">
        <v>1</v>
      </c>
      <c r="T17" s="60">
        <v>1</v>
      </c>
      <c r="U17" s="60">
        <v>1</v>
      </c>
      <c r="V17" s="60">
        <v>1</v>
      </c>
      <c r="W17" s="60">
        <v>1</v>
      </c>
      <c r="X17" s="60">
        <v>1</v>
      </c>
      <c r="Y17" s="60">
        <v>1</v>
      </c>
      <c r="Z17" s="60">
        <v>1</v>
      </c>
      <c r="AA17" s="60">
        <v>1</v>
      </c>
      <c r="AB17" s="60">
        <v>1</v>
      </c>
      <c r="AC17" s="60">
        <v>1</v>
      </c>
      <c r="AD17" s="60">
        <v>1</v>
      </c>
      <c r="AE17" s="60">
        <v>1</v>
      </c>
      <c r="AF17" s="60">
        <v>1</v>
      </c>
    </row>
    <row r="18" spans="1:32" x14ac:dyDescent="0.25">
      <c r="A18" t="s">
        <v>1162</v>
      </c>
      <c r="B18" s="60">
        <v>1</v>
      </c>
      <c r="C18" s="60">
        <v>1</v>
      </c>
      <c r="D18" s="60">
        <v>1</v>
      </c>
      <c r="E18" s="60">
        <v>1</v>
      </c>
      <c r="F18" s="60">
        <v>1</v>
      </c>
      <c r="G18" s="60">
        <v>1</v>
      </c>
      <c r="H18" s="60">
        <v>1</v>
      </c>
      <c r="I18" s="60">
        <v>1</v>
      </c>
      <c r="J18" s="60">
        <v>1</v>
      </c>
      <c r="K18" s="60">
        <v>1</v>
      </c>
      <c r="L18" s="60">
        <v>1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1</v>
      </c>
      <c r="X18" s="60">
        <v>1</v>
      </c>
      <c r="Y18" s="60">
        <v>1</v>
      </c>
      <c r="Z18" s="60">
        <v>1</v>
      </c>
      <c r="AA18" s="60">
        <v>1</v>
      </c>
      <c r="AB18" s="60">
        <v>1</v>
      </c>
      <c r="AC18" s="60">
        <v>1</v>
      </c>
      <c r="AD18" s="60">
        <v>1</v>
      </c>
      <c r="AE18" s="60">
        <v>1</v>
      </c>
      <c r="AF18" s="60">
        <v>1</v>
      </c>
    </row>
    <row r="19" spans="1:32" x14ac:dyDescent="0.25">
      <c r="A19" t="s">
        <v>1163</v>
      </c>
      <c r="B19" s="60">
        <v>1</v>
      </c>
      <c r="C19" s="60">
        <v>1</v>
      </c>
      <c r="D19" s="60">
        <v>1</v>
      </c>
      <c r="E19" s="60">
        <v>1</v>
      </c>
      <c r="F19" s="60">
        <v>1</v>
      </c>
      <c r="G19" s="60">
        <v>1</v>
      </c>
      <c r="H19" s="60">
        <v>1</v>
      </c>
      <c r="I19" s="60">
        <v>1</v>
      </c>
      <c r="J19" s="60">
        <v>1</v>
      </c>
      <c r="K19" s="60">
        <v>1</v>
      </c>
      <c r="L19" s="60">
        <v>1</v>
      </c>
      <c r="M19" s="60">
        <v>1</v>
      </c>
      <c r="N19" s="60">
        <v>1</v>
      </c>
      <c r="O19" s="60">
        <v>1</v>
      </c>
      <c r="P19" s="60">
        <v>1</v>
      </c>
      <c r="Q19" s="60">
        <v>1</v>
      </c>
      <c r="R19" s="60">
        <v>1</v>
      </c>
      <c r="S19" s="60">
        <v>1</v>
      </c>
      <c r="T19" s="60">
        <v>1</v>
      </c>
      <c r="U19" s="60">
        <v>1</v>
      </c>
      <c r="V19" s="60">
        <v>1</v>
      </c>
      <c r="W19" s="60">
        <v>1</v>
      </c>
      <c r="X19" s="60">
        <v>1</v>
      </c>
      <c r="Y19" s="60">
        <v>1</v>
      </c>
      <c r="Z19" s="60">
        <v>1</v>
      </c>
      <c r="AA19" s="60">
        <v>1</v>
      </c>
      <c r="AB19" s="60">
        <v>1</v>
      </c>
      <c r="AC19" s="60">
        <v>1</v>
      </c>
      <c r="AD19" s="60">
        <v>1</v>
      </c>
      <c r="AE19" s="60">
        <v>1</v>
      </c>
      <c r="AF19" s="60">
        <v>1</v>
      </c>
    </row>
    <row r="20" spans="1:32" x14ac:dyDescent="0.25">
      <c r="A20" t="s">
        <v>1164</v>
      </c>
      <c r="B20" s="60">
        <v>1</v>
      </c>
      <c r="C20" s="60">
        <v>1</v>
      </c>
      <c r="D20" s="60">
        <v>1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</row>
    <row r="21" spans="1:32" x14ac:dyDescent="0.25">
      <c r="A21" t="s">
        <v>1165</v>
      </c>
      <c r="B21" s="60">
        <v>1</v>
      </c>
      <c r="C21" s="60">
        <v>1</v>
      </c>
      <c r="D21" s="60">
        <v>1</v>
      </c>
      <c r="E21" s="60">
        <v>1</v>
      </c>
      <c r="F21" s="60">
        <v>1</v>
      </c>
      <c r="G21" s="60">
        <v>1</v>
      </c>
      <c r="H21" s="60">
        <v>1</v>
      </c>
      <c r="I21" s="60">
        <v>1</v>
      </c>
      <c r="J21" s="60">
        <v>1</v>
      </c>
      <c r="K21" s="60">
        <v>1</v>
      </c>
      <c r="L21" s="60">
        <v>1</v>
      </c>
      <c r="M21" s="60">
        <v>1</v>
      </c>
      <c r="N21" s="60">
        <v>1</v>
      </c>
      <c r="O21" s="60">
        <v>1</v>
      </c>
      <c r="P21" s="60">
        <v>1</v>
      </c>
      <c r="Q21" s="60">
        <v>1</v>
      </c>
      <c r="R21" s="60">
        <v>1</v>
      </c>
      <c r="S21" s="60">
        <v>1</v>
      </c>
      <c r="T21" s="60">
        <v>1</v>
      </c>
      <c r="U21" s="60">
        <v>1</v>
      </c>
      <c r="V21" s="60">
        <v>1</v>
      </c>
      <c r="W21" s="60">
        <v>1</v>
      </c>
      <c r="X21" s="60">
        <v>1</v>
      </c>
      <c r="Y21" s="60">
        <v>1</v>
      </c>
      <c r="Z21" s="60">
        <v>1</v>
      </c>
      <c r="AA21" s="60">
        <v>1</v>
      </c>
      <c r="AB21" s="60">
        <v>1</v>
      </c>
      <c r="AC21" s="60">
        <v>1</v>
      </c>
      <c r="AD21" s="60">
        <v>1</v>
      </c>
      <c r="AE21" s="60">
        <v>1</v>
      </c>
      <c r="AF21" s="60">
        <v>1</v>
      </c>
    </row>
    <row r="22" spans="1:32" x14ac:dyDescent="0.25">
      <c r="A22" t="s">
        <v>1166</v>
      </c>
      <c r="B22" s="60">
        <v>1</v>
      </c>
      <c r="C22" s="60">
        <v>1</v>
      </c>
      <c r="D22" s="60">
        <v>1</v>
      </c>
      <c r="E22" s="60">
        <v>1</v>
      </c>
      <c r="F22" s="60">
        <v>1</v>
      </c>
      <c r="G22" s="60">
        <v>1</v>
      </c>
      <c r="H22" s="60">
        <v>1</v>
      </c>
      <c r="I22" s="60">
        <v>1</v>
      </c>
      <c r="J22" s="60">
        <v>1</v>
      </c>
      <c r="K22" s="60">
        <v>1</v>
      </c>
      <c r="L22" s="60">
        <v>1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1</v>
      </c>
      <c r="X22" s="60">
        <v>1</v>
      </c>
      <c r="Y22" s="60">
        <v>1</v>
      </c>
      <c r="Z22" s="60">
        <v>1</v>
      </c>
      <c r="AA22" s="60">
        <v>1</v>
      </c>
      <c r="AB22" s="60">
        <v>1</v>
      </c>
      <c r="AC22" s="60">
        <v>1</v>
      </c>
      <c r="AD22" s="60">
        <v>1</v>
      </c>
      <c r="AE22" s="60">
        <v>1</v>
      </c>
      <c r="AF22" s="60">
        <v>1</v>
      </c>
    </row>
    <row r="23" spans="1:32" x14ac:dyDescent="0.25">
      <c r="A23" t="s">
        <v>1167</v>
      </c>
      <c r="B23" s="60">
        <v>1</v>
      </c>
      <c r="C23" s="60">
        <v>1</v>
      </c>
      <c r="D23" s="60">
        <v>1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  <c r="N23" s="60">
        <v>1</v>
      </c>
      <c r="O23" s="60">
        <v>1</v>
      </c>
      <c r="P23" s="60">
        <v>1</v>
      </c>
      <c r="Q23" s="60">
        <v>1</v>
      </c>
      <c r="R23" s="60">
        <v>1</v>
      </c>
      <c r="S23" s="60">
        <v>1</v>
      </c>
      <c r="T23" s="60">
        <v>1</v>
      </c>
      <c r="U23" s="60">
        <v>1</v>
      </c>
      <c r="V23" s="60">
        <v>1</v>
      </c>
      <c r="W23" s="60">
        <v>1</v>
      </c>
      <c r="X23" s="60">
        <v>1</v>
      </c>
      <c r="Y23" s="60">
        <v>1</v>
      </c>
      <c r="Z23" s="60">
        <v>1</v>
      </c>
      <c r="AA23" s="60">
        <v>1</v>
      </c>
      <c r="AB23" s="60">
        <v>1</v>
      </c>
      <c r="AC23" s="60">
        <v>1</v>
      </c>
      <c r="AD23" s="60">
        <v>1</v>
      </c>
      <c r="AE23" s="60">
        <v>1</v>
      </c>
      <c r="AF23" s="60">
        <v>1</v>
      </c>
    </row>
    <row r="24" spans="1:32" x14ac:dyDescent="0.25">
      <c r="A24" t="s">
        <v>1168</v>
      </c>
      <c r="B24" s="60">
        <v>1</v>
      </c>
      <c r="C24" s="60">
        <v>1</v>
      </c>
      <c r="D24" s="60">
        <v>1</v>
      </c>
      <c r="E24" s="60">
        <v>1</v>
      </c>
      <c r="F24" s="60">
        <v>1</v>
      </c>
      <c r="G24" s="60">
        <v>1</v>
      </c>
      <c r="H24" s="60">
        <v>1</v>
      </c>
      <c r="I24" s="60">
        <v>1</v>
      </c>
      <c r="J24" s="60">
        <v>1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60">
        <v>1</v>
      </c>
      <c r="Q24" s="60">
        <v>1</v>
      </c>
      <c r="R24" s="60">
        <v>1</v>
      </c>
      <c r="S24" s="60">
        <v>1</v>
      </c>
      <c r="T24" s="60">
        <v>1</v>
      </c>
      <c r="U24" s="60">
        <v>1</v>
      </c>
      <c r="V24" s="60">
        <v>1</v>
      </c>
      <c r="W24" s="60">
        <v>1</v>
      </c>
      <c r="X24" s="60">
        <v>1</v>
      </c>
      <c r="Y24" s="60">
        <v>1</v>
      </c>
      <c r="Z24" s="60">
        <v>1</v>
      </c>
      <c r="AA24" s="60">
        <v>1</v>
      </c>
      <c r="AB24" s="60">
        <v>1</v>
      </c>
      <c r="AC24" s="60">
        <v>1</v>
      </c>
      <c r="AD24" s="60">
        <v>1</v>
      </c>
      <c r="AE24" s="60">
        <v>1</v>
      </c>
      <c r="AF24" s="60">
        <v>1</v>
      </c>
    </row>
    <row r="25" spans="1:32" x14ac:dyDescent="0.25">
      <c r="A25" t="s">
        <v>1169</v>
      </c>
      <c r="B25" s="60">
        <v>1</v>
      </c>
      <c r="C25" s="60">
        <v>1</v>
      </c>
      <c r="D25" s="60">
        <v>1</v>
      </c>
      <c r="E25" s="60">
        <v>1</v>
      </c>
      <c r="F25" s="60">
        <v>1</v>
      </c>
      <c r="G25" s="60">
        <v>1</v>
      </c>
      <c r="H25" s="60">
        <v>1</v>
      </c>
      <c r="I25" s="60">
        <v>1</v>
      </c>
      <c r="J25" s="60">
        <v>1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1</v>
      </c>
      <c r="S25" s="60">
        <v>1</v>
      </c>
      <c r="T25" s="60">
        <v>1</v>
      </c>
      <c r="U25" s="60">
        <v>1</v>
      </c>
      <c r="V25" s="60">
        <v>1</v>
      </c>
      <c r="W25" s="60">
        <v>1</v>
      </c>
      <c r="X25" s="60">
        <v>1</v>
      </c>
      <c r="Y25" s="60">
        <v>1</v>
      </c>
      <c r="Z25" s="60">
        <v>1</v>
      </c>
      <c r="AA25" s="60">
        <v>1</v>
      </c>
      <c r="AB25" s="60">
        <v>1</v>
      </c>
      <c r="AC25" s="60">
        <v>1</v>
      </c>
      <c r="AD25" s="60">
        <v>1</v>
      </c>
      <c r="AE25" s="60">
        <v>1</v>
      </c>
      <c r="AF25" s="60">
        <v>1</v>
      </c>
    </row>
    <row r="26" spans="1:32" x14ac:dyDescent="0.25">
      <c r="A26" t="s">
        <v>1170</v>
      </c>
      <c r="B26" s="60">
        <v>1</v>
      </c>
      <c r="C26" s="60">
        <v>1</v>
      </c>
      <c r="D26" s="60">
        <v>1</v>
      </c>
      <c r="E26" s="60">
        <v>1</v>
      </c>
      <c r="F26" s="60">
        <v>1</v>
      </c>
      <c r="G26" s="60">
        <v>1</v>
      </c>
      <c r="H26" s="60">
        <v>1</v>
      </c>
      <c r="I26" s="60">
        <v>1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  <c r="Z26" s="60">
        <v>1</v>
      </c>
      <c r="AA26" s="60">
        <v>1</v>
      </c>
      <c r="AB26" s="60">
        <v>1</v>
      </c>
      <c r="AC26" s="60">
        <v>1</v>
      </c>
      <c r="AD26" s="60">
        <v>1</v>
      </c>
      <c r="AE26" s="60">
        <v>1</v>
      </c>
      <c r="AF26" s="60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tabSelected="1" workbookViewId="0">
      <selection activeCell="B10" sqref="B10:AF10"/>
    </sheetView>
  </sheetViews>
  <sheetFormatPr defaultColWidth="9.140625" defaultRowHeight="15" x14ac:dyDescent="0.25"/>
  <cols>
    <col min="1" max="1" width="39.85546875" style="60" customWidth="1"/>
    <col min="2" max="33" width="10.7109375" style="60" customWidth="1"/>
    <col min="34" max="35" width="9.42578125" style="60" bestFit="1" customWidth="1"/>
    <col min="36" max="38" width="9.140625" style="60" customWidth="1"/>
    <col min="39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 s="60">
        <v>1</v>
      </c>
      <c r="D2" s="60">
        <v>1</v>
      </c>
      <c r="E2" s="60">
        <v>1</v>
      </c>
      <c r="F2" s="60">
        <v>1</v>
      </c>
      <c r="G2" s="60">
        <v>1</v>
      </c>
      <c r="H2" s="60">
        <v>1</v>
      </c>
      <c r="I2" s="60">
        <v>1</v>
      </c>
      <c r="J2" s="60">
        <v>1</v>
      </c>
      <c r="K2" s="60">
        <v>1</v>
      </c>
      <c r="L2" s="60">
        <v>1</v>
      </c>
      <c r="M2" s="60">
        <v>1</v>
      </c>
      <c r="N2" s="60">
        <v>1</v>
      </c>
      <c r="O2" s="60">
        <v>1</v>
      </c>
      <c r="P2" s="60">
        <v>1</v>
      </c>
      <c r="Q2" s="60">
        <v>1</v>
      </c>
      <c r="R2" s="60">
        <v>1</v>
      </c>
      <c r="S2" s="60">
        <v>1</v>
      </c>
      <c r="T2" s="60">
        <v>1</v>
      </c>
      <c r="U2" s="60">
        <v>1</v>
      </c>
      <c r="V2" s="60">
        <v>1</v>
      </c>
      <c r="W2" s="60">
        <v>1</v>
      </c>
      <c r="X2" s="60">
        <v>1</v>
      </c>
      <c r="Y2" s="60">
        <v>1</v>
      </c>
      <c r="Z2" s="60">
        <v>1</v>
      </c>
      <c r="AA2" s="60">
        <v>1</v>
      </c>
      <c r="AB2" s="60">
        <v>1</v>
      </c>
      <c r="AC2" s="60">
        <v>1</v>
      </c>
      <c r="AD2" s="60">
        <v>1</v>
      </c>
      <c r="AE2" s="60">
        <v>1</v>
      </c>
      <c r="AF2" s="60">
        <v>1</v>
      </c>
    </row>
    <row r="3" spans="1:35" x14ac:dyDescent="0.25">
      <c r="A3" t="s">
        <v>1147</v>
      </c>
      <c r="B3" s="60">
        <v>1</v>
      </c>
      <c r="C3" s="60">
        <v>1</v>
      </c>
      <c r="D3" s="60">
        <v>1</v>
      </c>
      <c r="E3" s="60">
        <v>1</v>
      </c>
      <c r="F3" s="60">
        <v>1</v>
      </c>
      <c r="G3" s="60">
        <v>1</v>
      </c>
      <c r="H3" s="60">
        <v>1</v>
      </c>
      <c r="I3" s="60">
        <v>1</v>
      </c>
      <c r="J3" s="60">
        <v>1</v>
      </c>
      <c r="K3" s="60">
        <v>1</v>
      </c>
      <c r="L3" s="60">
        <v>1</v>
      </c>
      <c r="M3" s="60">
        <v>1</v>
      </c>
      <c r="N3" s="60">
        <v>1</v>
      </c>
      <c r="O3" s="60">
        <v>1</v>
      </c>
      <c r="P3" s="60">
        <v>1</v>
      </c>
      <c r="Q3" s="60">
        <v>1</v>
      </c>
      <c r="R3" s="60">
        <v>1</v>
      </c>
      <c r="S3" s="60">
        <v>1</v>
      </c>
      <c r="T3" s="60">
        <v>1</v>
      </c>
      <c r="U3" s="60">
        <v>1</v>
      </c>
      <c r="V3" s="60">
        <v>1</v>
      </c>
      <c r="W3" s="60">
        <v>1</v>
      </c>
      <c r="X3" s="60">
        <v>1</v>
      </c>
      <c r="Y3" s="60">
        <v>1</v>
      </c>
      <c r="Z3" s="60">
        <v>1</v>
      </c>
      <c r="AA3" s="60">
        <v>1</v>
      </c>
      <c r="AB3" s="60">
        <v>1</v>
      </c>
      <c r="AC3" s="60">
        <v>1</v>
      </c>
      <c r="AD3" s="60">
        <v>1</v>
      </c>
      <c r="AE3" s="60">
        <v>1</v>
      </c>
      <c r="AF3" s="60">
        <v>1</v>
      </c>
    </row>
    <row r="4" spans="1:35" x14ac:dyDescent="0.25">
      <c r="A4" t="s">
        <v>1148</v>
      </c>
      <c r="B4" s="60">
        <v>1</v>
      </c>
      <c r="C4" s="60">
        <v>1</v>
      </c>
      <c r="D4" s="60">
        <v>1</v>
      </c>
      <c r="E4" s="60">
        <v>1</v>
      </c>
      <c r="F4" s="60">
        <v>1</v>
      </c>
      <c r="G4" s="60">
        <v>1</v>
      </c>
      <c r="H4" s="60">
        <v>1</v>
      </c>
      <c r="I4" s="60">
        <v>1</v>
      </c>
      <c r="J4" s="60">
        <v>1</v>
      </c>
      <c r="K4" s="60">
        <v>1</v>
      </c>
      <c r="L4" s="60">
        <v>1</v>
      </c>
      <c r="M4" s="60">
        <v>1</v>
      </c>
      <c r="N4" s="60">
        <v>1</v>
      </c>
      <c r="O4" s="60">
        <v>1</v>
      </c>
      <c r="P4" s="60">
        <v>1</v>
      </c>
      <c r="Q4" s="60">
        <v>1</v>
      </c>
      <c r="R4" s="60">
        <v>1</v>
      </c>
      <c r="S4" s="60">
        <v>1</v>
      </c>
      <c r="T4" s="60">
        <v>1</v>
      </c>
      <c r="U4" s="60">
        <v>1</v>
      </c>
      <c r="V4" s="60">
        <v>1</v>
      </c>
      <c r="W4" s="60">
        <v>1</v>
      </c>
      <c r="X4" s="60">
        <v>1</v>
      </c>
      <c r="Y4" s="60">
        <v>1</v>
      </c>
      <c r="Z4" s="60">
        <v>1</v>
      </c>
      <c r="AA4" s="60">
        <v>1</v>
      </c>
      <c r="AB4" s="60">
        <v>1</v>
      </c>
      <c r="AC4" s="60">
        <v>1</v>
      </c>
      <c r="AD4" s="60">
        <v>1</v>
      </c>
      <c r="AE4" s="60">
        <v>1</v>
      </c>
      <c r="AF4" s="60">
        <v>1</v>
      </c>
    </row>
    <row r="5" spans="1:35" x14ac:dyDescent="0.25">
      <c r="A5" t="s">
        <v>1149</v>
      </c>
      <c r="B5" s="60">
        <v>1</v>
      </c>
      <c r="C5" s="60">
        <v>1</v>
      </c>
      <c r="D5" s="60">
        <v>1</v>
      </c>
      <c r="E5" s="60">
        <v>1</v>
      </c>
      <c r="F5" s="60">
        <v>1</v>
      </c>
      <c r="G5" s="60">
        <v>1</v>
      </c>
      <c r="H5" s="60">
        <v>1</v>
      </c>
      <c r="I5" s="60">
        <v>1</v>
      </c>
      <c r="J5" s="60">
        <v>1</v>
      </c>
      <c r="K5" s="60">
        <v>1</v>
      </c>
      <c r="L5" s="60">
        <v>1</v>
      </c>
      <c r="M5" s="60">
        <v>1</v>
      </c>
      <c r="N5" s="60">
        <v>1</v>
      </c>
      <c r="O5" s="60">
        <v>1</v>
      </c>
      <c r="P5" s="60">
        <v>1</v>
      </c>
      <c r="Q5" s="60">
        <v>1</v>
      </c>
      <c r="R5" s="60">
        <v>1</v>
      </c>
      <c r="S5" s="60">
        <v>1</v>
      </c>
      <c r="T5" s="60">
        <v>1</v>
      </c>
      <c r="U5" s="60">
        <v>1</v>
      </c>
      <c r="V5" s="60">
        <v>1</v>
      </c>
      <c r="W5" s="60">
        <v>1</v>
      </c>
      <c r="X5" s="60">
        <v>1</v>
      </c>
      <c r="Y5" s="60">
        <v>1</v>
      </c>
      <c r="Z5" s="60">
        <v>1</v>
      </c>
      <c r="AA5" s="60">
        <v>1</v>
      </c>
      <c r="AB5" s="60">
        <v>1</v>
      </c>
      <c r="AC5" s="60">
        <v>1</v>
      </c>
      <c r="AD5" s="60">
        <v>1</v>
      </c>
      <c r="AE5" s="60">
        <v>1</v>
      </c>
      <c r="AF5" s="60">
        <v>1</v>
      </c>
    </row>
    <row r="6" spans="1:35" x14ac:dyDescent="0.25">
      <c r="A6" t="s">
        <v>1150</v>
      </c>
      <c r="B6" s="60">
        <v>1</v>
      </c>
      <c r="C6" s="60">
        <v>1</v>
      </c>
      <c r="D6" s="60">
        <v>1</v>
      </c>
      <c r="E6" s="60">
        <v>1</v>
      </c>
      <c r="F6" s="60">
        <v>1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0">
        <v>1</v>
      </c>
      <c r="M6" s="60">
        <v>1</v>
      </c>
      <c r="N6" s="60">
        <v>1</v>
      </c>
      <c r="O6" s="60">
        <v>1</v>
      </c>
      <c r="P6" s="60">
        <v>1</v>
      </c>
      <c r="Q6" s="60">
        <v>1</v>
      </c>
      <c r="R6" s="60">
        <v>1</v>
      </c>
      <c r="S6" s="60">
        <v>1</v>
      </c>
      <c r="T6" s="60">
        <v>1</v>
      </c>
      <c r="U6" s="60">
        <v>1</v>
      </c>
      <c r="V6" s="60">
        <v>1</v>
      </c>
      <c r="W6" s="60">
        <v>1</v>
      </c>
      <c r="X6" s="60">
        <v>1</v>
      </c>
      <c r="Y6" s="60">
        <v>1</v>
      </c>
      <c r="Z6" s="60">
        <v>1</v>
      </c>
      <c r="AA6" s="60">
        <v>1</v>
      </c>
      <c r="AB6" s="60">
        <v>1</v>
      </c>
      <c r="AC6" s="60">
        <v>1</v>
      </c>
      <c r="AD6" s="60">
        <v>1</v>
      </c>
      <c r="AE6" s="60">
        <v>1</v>
      </c>
      <c r="AF6" s="60">
        <v>1</v>
      </c>
    </row>
    <row r="7" spans="1:35" x14ac:dyDescent="0.25">
      <c r="A7" t="s">
        <v>1151</v>
      </c>
      <c r="B7" s="60">
        <v>1</v>
      </c>
      <c r="C7" s="60">
        <v>1</v>
      </c>
      <c r="D7" s="60">
        <v>1</v>
      </c>
      <c r="E7" s="60">
        <v>1</v>
      </c>
      <c r="F7" s="60">
        <v>1</v>
      </c>
      <c r="G7" s="60">
        <v>1</v>
      </c>
      <c r="H7" s="60">
        <v>1</v>
      </c>
      <c r="I7" s="60">
        <v>1</v>
      </c>
      <c r="J7" s="60">
        <v>1</v>
      </c>
      <c r="K7" s="60">
        <v>1</v>
      </c>
      <c r="L7" s="60">
        <v>1</v>
      </c>
      <c r="M7" s="60">
        <v>1</v>
      </c>
      <c r="N7" s="60">
        <v>1</v>
      </c>
      <c r="O7" s="60">
        <v>1</v>
      </c>
      <c r="P7" s="60">
        <v>1</v>
      </c>
      <c r="Q7" s="60">
        <v>1</v>
      </c>
      <c r="R7" s="60">
        <v>1</v>
      </c>
      <c r="S7" s="60">
        <v>1</v>
      </c>
      <c r="T7" s="60">
        <v>1</v>
      </c>
      <c r="U7" s="60">
        <v>1</v>
      </c>
      <c r="V7" s="60">
        <v>1</v>
      </c>
      <c r="W7" s="60">
        <v>1</v>
      </c>
      <c r="X7" s="60">
        <v>1</v>
      </c>
      <c r="Y7" s="60">
        <v>1</v>
      </c>
      <c r="Z7" s="60">
        <v>1</v>
      </c>
      <c r="AA7" s="60">
        <v>1</v>
      </c>
      <c r="AB7" s="60">
        <v>1</v>
      </c>
      <c r="AC7" s="60">
        <v>1</v>
      </c>
      <c r="AD7" s="60">
        <v>1</v>
      </c>
      <c r="AE7" s="60">
        <v>1</v>
      </c>
      <c r="AF7" s="60">
        <v>1</v>
      </c>
    </row>
    <row r="8" spans="1:35" x14ac:dyDescent="0.25">
      <c r="A8" t="s">
        <v>1152</v>
      </c>
      <c r="B8" s="60">
        <v>1</v>
      </c>
      <c r="C8" s="60">
        <v>1</v>
      </c>
      <c r="D8" s="60">
        <v>1</v>
      </c>
      <c r="E8" s="60">
        <v>1</v>
      </c>
      <c r="F8" s="60">
        <v>1</v>
      </c>
      <c r="G8" s="60">
        <v>1</v>
      </c>
      <c r="H8" s="60">
        <v>1</v>
      </c>
      <c r="I8" s="60">
        <v>1</v>
      </c>
      <c r="J8" s="60">
        <v>1</v>
      </c>
      <c r="K8" s="60">
        <v>1</v>
      </c>
      <c r="L8" s="60">
        <v>1</v>
      </c>
      <c r="M8" s="60">
        <v>1</v>
      </c>
      <c r="N8" s="60">
        <v>1</v>
      </c>
      <c r="O8" s="60">
        <v>1</v>
      </c>
      <c r="P8" s="60">
        <v>1</v>
      </c>
      <c r="Q8" s="60">
        <v>1</v>
      </c>
      <c r="R8" s="60">
        <v>1</v>
      </c>
      <c r="S8" s="60">
        <v>1</v>
      </c>
      <c r="T8" s="60">
        <v>1</v>
      </c>
      <c r="U8" s="60">
        <v>1</v>
      </c>
      <c r="V8" s="60">
        <v>1</v>
      </c>
      <c r="W8" s="60">
        <v>1</v>
      </c>
      <c r="X8" s="60">
        <v>1</v>
      </c>
      <c r="Y8" s="60">
        <v>1</v>
      </c>
      <c r="Z8" s="60">
        <v>1</v>
      </c>
      <c r="AA8" s="60">
        <v>1</v>
      </c>
      <c r="AB8" s="60">
        <v>1</v>
      </c>
      <c r="AC8" s="60">
        <v>1</v>
      </c>
      <c r="AD8" s="60">
        <v>1</v>
      </c>
      <c r="AE8" s="60">
        <v>1</v>
      </c>
      <c r="AF8" s="60">
        <v>1</v>
      </c>
    </row>
    <row r="9" spans="1:35" x14ac:dyDescent="0.25">
      <c r="A9" t="s">
        <v>1153</v>
      </c>
      <c r="B9" s="60">
        <v>1</v>
      </c>
      <c r="C9" s="60">
        <v>1</v>
      </c>
      <c r="D9" s="60">
        <v>1</v>
      </c>
      <c r="E9" s="60">
        <v>1</v>
      </c>
      <c r="F9" s="60">
        <v>1</v>
      </c>
      <c r="G9" s="60">
        <v>1</v>
      </c>
      <c r="H9" s="60">
        <v>1</v>
      </c>
      <c r="I9" s="60">
        <v>1</v>
      </c>
      <c r="J9" s="60">
        <v>1</v>
      </c>
      <c r="K9" s="60">
        <v>1</v>
      </c>
      <c r="L9" s="60">
        <v>1</v>
      </c>
      <c r="M9" s="60">
        <v>1</v>
      </c>
      <c r="N9" s="60">
        <v>1</v>
      </c>
      <c r="O9" s="60">
        <v>1</v>
      </c>
      <c r="P9" s="60">
        <v>1</v>
      </c>
      <c r="Q9" s="60">
        <v>1</v>
      </c>
      <c r="R9" s="60">
        <v>1</v>
      </c>
      <c r="S9" s="60">
        <v>1</v>
      </c>
      <c r="T9" s="60">
        <v>1</v>
      </c>
      <c r="U9" s="60">
        <v>1</v>
      </c>
      <c r="V9" s="60">
        <v>1</v>
      </c>
      <c r="W9" s="60">
        <v>1</v>
      </c>
      <c r="X9" s="60">
        <v>1</v>
      </c>
      <c r="Y9" s="60">
        <v>1</v>
      </c>
      <c r="Z9" s="60">
        <v>1</v>
      </c>
      <c r="AA9" s="60">
        <v>1</v>
      </c>
      <c r="AB9" s="60">
        <v>1</v>
      </c>
      <c r="AC9" s="60">
        <v>1</v>
      </c>
      <c r="AD9" s="60">
        <v>1</v>
      </c>
      <c r="AE9" s="60">
        <v>1</v>
      </c>
      <c r="AF9" s="60">
        <v>1</v>
      </c>
    </row>
    <row r="10" spans="1:35" x14ac:dyDescent="0.25">
      <c r="A10" t="s">
        <v>1154</v>
      </c>
      <c r="B10" s="60">
        <f>'CA refineries'!$U$48</f>
        <v>0.90778099764670406</v>
      </c>
      <c r="C10" s="107">
        <f>'CA refineries'!$U$48</f>
        <v>0.90778099764670406</v>
      </c>
      <c r="D10" s="107">
        <f>'CA refineries'!$U$48</f>
        <v>0.90778099764670406</v>
      </c>
      <c r="E10" s="107">
        <f>'CA refineries'!$U$48</f>
        <v>0.90778099764670406</v>
      </c>
      <c r="F10" s="107">
        <f>'CA refineries'!$U$48</f>
        <v>0.90778099764670406</v>
      </c>
      <c r="G10" s="107">
        <f>'CA refineries'!$U$48</f>
        <v>0.90778099764670406</v>
      </c>
      <c r="H10" s="107">
        <f>'CA refineries'!$U$48</f>
        <v>0.90778099764670406</v>
      </c>
      <c r="I10" s="107">
        <f>'CA refineries'!$U$48</f>
        <v>0.90778099764670406</v>
      </c>
      <c r="J10" s="107">
        <f>'CA refineries'!$U$48</f>
        <v>0.90778099764670406</v>
      </c>
      <c r="K10" s="107">
        <f>'CA refineries'!$U$48</f>
        <v>0.90778099764670406</v>
      </c>
      <c r="L10" s="107">
        <f>'CA refineries'!$U$48</f>
        <v>0.90778099764670406</v>
      </c>
      <c r="M10" s="107">
        <f>'CA refineries'!$U$48</f>
        <v>0.90778099764670406</v>
      </c>
      <c r="N10" s="107">
        <f>'CA refineries'!$U$48</f>
        <v>0.90778099764670406</v>
      </c>
      <c r="O10" s="107">
        <f>'CA refineries'!$U$48</f>
        <v>0.90778099764670406</v>
      </c>
      <c r="P10" s="107">
        <f>'CA refineries'!$U$48</f>
        <v>0.90778099764670406</v>
      </c>
      <c r="Q10" s="107">
        <f>'CA refineries'!$U$48</f>
        <v>0.90778099764670406</v>
      </c>
      <c r="R10" s="107">
        <f>'CA refineries'!$U$48</f>
        <v>0.90778099764670406</v>
      </c>
      <c r="S10" s="107">
        <f>'CA refineries'!$U$48</f>
        <v>0.90778099764670406</v>
      </c>
      <c r="T10" s="107">
        <f>'CA refineries'!$U$48</f>
        <v>0.90778099764670406</v>
      </c>
      <c r="U10" s="107">
        <f>'CA refineries'!$U$48</f>
        <v>0.90778099764670406</v>
      </c>
      <c r="V10" s="107">
        <f>'CA refineries'!$U$48</f>
        <v>0.90778099764670406</v>
      </c>
      <c r="W10" s="107">
        <f>'CA refineries'!$U$48</f>
        <v>0.90778099764670406</v>
      </c>
      <c r="X10" s="107">
        <f>'CA refineries'!$U$48</f>
        <v>0.90778099764670406</v>
      </c>
      <c r="Y10" s="107">
        <f>'CA refineries'!$U$48</f>
        <v>0.90778099764670406</v>
      </c>
      <c r="Z10" s="107">
        <f>'CA refineries'!$U$48</f>
        <v>0.90778099764670406</v>
      </c>
      <c r="AA10" s="107">
        <f>'CA refineries'!$U$48</f>
        <v>0.90778099764670406</v>
      </c>
      <c r="AB10" s="107">
        <f>'CA refineries'!$U$48</f>
        <v>0.90778099764670406</v>
      </c>
      <c r="AC10" s="107">
        <f>'CA refineries'!$U$48</f>
        <v>0.90778099764670406</v>
      </c>
      <c r="AD10" s="107">
        <f>'CA refineries'!$U$48</f>
        <v>0.90778099764670406</v>
      </c>
      <c r="AE10" s="107">
        <f>'CA refineries'!$U$48</f>
        <v>0.90778099764670406</v>
      </c>
      <c r="AF10" s="107">
        <f>'CA refineries'!$U$48</f>
        <v>0.90778099764670406</v>
      </c>
    </row>
    <row r="11" spans="1:35" x14ac:dyDescent="0.25">
      <c r="A11" t="s">
        <v>1155</v>
      </c>
      <c r="B11" s="60">
        <v>1</v>
      </c>
      <c r="C11" s="60">
        <v>1</v>
      </c>
      <c r="D11" s="60">
        <v>1</v>
      </c>
      <c r="E11" s="60">
        <v>1</v>
      </c>
      <c r="F11" s="60">
        <v>1</v>
      </c>
      <c r="G11" s="60">
        <v>1</v>
      </c>
      <c r="H11" s="60">
        <v>1</v>
      </c>
      <c r="I11" s="60">
        <v>1</v>
      </c>
      <c r="J11" s="60">
        <v>1</v>
      </c>
      <c r="K11" s="60">
        <v>1</v>
      </c>
      <c r="L11" s="60">
        <v>1</v>
      </c>
      <c r="M11" s="60">
        <v>1</v>
      </c>
      <c r="N11" s="60">
        <v>1</v>
      </c>
      <c r="O11" s="60">
        <v>1</v>
      </c>
      <c r="P11" s="60">
        <v>1</v>
      </c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>
        <v>1</v>
      </c>
      <c r="W11" s="60">
        <v>1</v>
      </c>
      <c r="X11" s="60">
        <v>1</v>
      </c>
      <c r="Y11" s="60">
        <v>1</v>
      </c>
      <c r="Z11" s="60">
        <v>1</v>
      </c>
      <c r="AA11" s="60">
        <v>1</v>
      </c>
      <c r="AB11" s="60">
        <v>1</v>
      </c>
      <c r="AC11" s="60">
        <v>1</v>
      </c>
      <c r="AD11" s="60">
        <v>1</v>
      </c>
      <c r="AE11" s="60">
        <v>1</v>
      </c>
      <c r="AF11" s="60">
        <v>1</v>
      </c>
    </row>
    <row r="12" spans="1:35" x14ac:dyDescent="0.25">
      <c r="A12" t="s">
        <v>1156</v>
      </c>
      <c r="B12" s="60">
        <v>1</v>
      </c>
      <c r="C12" s="60">
        <v>1</v>
      </c>
      <c r="D12" s="60">
        <v>1</v>
      </c>
      <c r="E12" s="60">
        <v>1</v>
      </c>
      <c r="F12" s="60">
        <v>1</v>
      </c>
      <c r="G12" s="60">
        <v>1</v>
      </c>
      <c r="H12" s="60">
        <v>1</v>
      </c>
      <c r="I12" s="60">
        <v>1</v>
      </c>
      <c r="J12" s="60">
        <v>1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60">
        <v>1</v>
      </c>
      <c r="Z12" s="60">
        <v>1</v>
      </c>
      <c r="AA12" s="60">
        <v>1</v>
      </c>
      <c r="AB12" s="60">
        <v>1</v>
      </c>
      <c r="AC12" s="60">
        <v>1</v>
      </c>
      <c r="AD12" s="60">
        <v>1</v>
      </c>
      <c r="AE12" s="60">
        <v>1</v>
      </c>
      <c r="AF12" s="60">
        <v>1</v>
      </c>
    </row>
    <row r="13" spans="1:35" x14ac:dyDescent="0.25">
      <c r="A13" t="s">
        <v>1157</v>
      </c>
      <c r="B13" s="60">
        <v>1</v>
      </c>
      <c r="C13" s="60">
        <v>1</v>
      </c>
      <c r="D13" s="60">
        <v>1</v>
      </c>
      <c r="E13" s="60">
        <v>1</v>
      </c>
      <c r="F13" s="60">
        <v>1</v>
      </c>
      <c r="G13" s="60">
        <v>1</v>
      </c>
      <c r="H13" s="60">
        <v>1</v>
      </c>
      <c r="I13" s="60">
        <v>1</v>
      </c>
      <c r="J13" s="60">
        <v>1</v>
      </c>
      <c r="K13" s="60">
        <v>1</v>
      </c>
      <c r="L13" s="60">
        <v>1</v>
      </c>
      <c r="M13" s="60">
        <v>1</v>
      </c>
      <c r="N13" s="60">
        <v>1</v>
      </c>
      <c r="O13" s="60">
        <v>1</v>
      </c>
      <c r="P13" s="60">
        <v>1</v>
      </c>
      <c r="Q13" s="60">
        <v>1</v>
      </c>
      <c r="R13" s="60">
        <v>1</v>
      </c>
      <c r="S13" s="60">
        <v>1</v>
      </c>
      <c r="T13" s="60">
        <v>1</v>
      </c>
      <c r="U13" s="60">
        <v>1</v>
      </c>
      <c r="V13" s="60">
        <v>1</v>
      </c>
      <c r="W13" s="60">
        <v>1</v>
      </c>
      <c r="X13" s="60">
        <v>1</v>
      </c>
      <c r="Y13" s="60">
        <v>1</v>
      </c>
      <c r="Z13" s="60">
        <v>1</v>
      </c>
      <c r="AA13" s="60">
        <v>1</v>
      </c>
      <c r="AB13" s="60">
        <v>1</v>
      </c>
      <c r="AC13" s="60">
        <v>1</v>
      </c>
      <c r="AD13" s="60">
        <v>1</v>
      </c>
      <c r="AE13" s="60">
        <v>1</v>
      </c>
      <c r="AF13" s="60">
        <v>1</v>
      </c>
    </row>
    <row r="14" spans="1:35" x14ac:dyDescent="0.25">
      <c r="A14" t="s">
        <v>1158</v>
      </c>
      <c r="B14" s="60">
        <v>1</v>
      </c>
      <c r="C14" s="60">
        <v>1</v>
      </c>
      <c r="D14" s="60">
        <v>1</v>
      </c>
      <c r="E14" s="60">
        <v>1</v>
      </c>
      <c r="F14" s="60">
        <v>1</v>
      </c>
      <c r="G14" s="60">
        <v>1</v>
      </c>
      <c r="H14" s="60">
        <v>1</v>
      </c>
      <c r="I14" s="60">
        <v>1</v>
      </c>
      <c r="J14" s="60">
        <v>1</v>
      </c>
      <c r="K14" s="60">
        <v>1</v>
      </c>
      <c r="L14" s="60">
        <v>1</v>
      </c>
      <c r="M14" s="60">
        <v>1</v>
      </c>
      <c r="N14" s="60">
        <v>1</v>
      </c>
      <c r="O14" s="60">
        <v>1</v>
      </c>
      <c r="P14" s="60">
        <v>1</v>
      </c>
      <c r="Q14" s="60">
        <v>1</v>
      </c>
      <c r="R14" s="60">
        <v>1</v>
      </c>
      <c r="S14" s="60">
        <v>1</v>
      </c>
      <c r="T14" s="60">
        <v>1</v>
      </c>
      <c r="U14" s="60">
        <v>1</v>
      </c>
      <c r="V14" s="60">
        <v>1</v>
      </c>
      <c r="W14" s="60">
        <v>1</v>
      </c>
      <c r="X14" s="60">
        <v>1</v>
      </c>
      <c r="Y14" s="60">
        <v>1</v>
      </c>
      <c r="Z14" s="60">
        <v>1</v>
      </c>
      <c r="AA14" s="60">
        <v>1</v>
      </c>
      <c r="AB14" s="60">
        <v>1</v>
      </c>
      <c r="AC14" s="60">
        <v>1</v>
      </c>
      <c r="AD14" s="60">
        <v>1</v>
      </c>
      <c r="AE14" s="60">
        <v>1</v>
      </c>
      <c r="AF14" s="60">
        <v>1</v>
      </c>
    </row>
    <row r="15" spans="1:35" x14ac:dyDescent="0.25">
      <c r="A15" t="s">
        <v>1159</v>
      </c>
      <c r="B15" s="60">
        <v>1</v>
      </c>
      <c r="C15" s="60">
        <v>1</v>
      </c>
      <c r="D15" s="60">
        <v>1</v>
      </c>
      <c r="E15" s="60">
        <v>1</v>
      </c>
      <c r="F15" s="60">
        <v>1</v>
      </c>
      <c r="G15" s="60">
        <v>1</v>
      </c>
      <c r="H15" s="60">
        <v>1</v>
      </c>
      <c r="I15" s="60">
        <v>1</v>
      </c>
      <c r="J15" s="60">
        <v>1</v>
      </c>
      <c r="K15" s="60">
        <v>1</v>
      </c>
      <c r="L15" s="60">
        <v>1</v>
      </c>
      <c r="M15" s="60">
        <v>1</v>
      </c>
      <c r="N15" s="60">
        <v>1</v>
      </c>
      <c r="O15" s="60">
        <v>1</v>
      </c>
      <c r="P15" s="60">
        <v>1</v>
      </c>
      <c r="Q15" s="60">
        <v>1</v>
      </c>
      <c r="R15" s="60">
        <v>1</v>
      </c>
      <c r="S15" s="60">
        <v>1</v>
      </c>
      <c r="T15" s="60">
        <v>1</v>
      </c>
      <c r="U15" s="60">
        <v>1</v>
      </c>
      <c r="V15" s="60">
        <v>1</v>
      </c>
      <c r="W15" s="60">
        <v>1</v>
      </c>
      <c r="X15" s="60">
        <v>1</v>
      </c>
      <c r="Y15" s="60">
        <v>1</v>
      </c>
      <c r="Z15" s="60">
        <v>1</v>
      </c>
      <c r="AA15" s="60">
        <v>1</v>
      </c>
      <c r="AB15" s="60">
        <v>1</v>
      </c>
      <c r="AC15" s="60">
        <v>1</v>
      </c>
      <c r="AD15" s="60">
        <v>1</v>
      </c>
      <c r="AE15" s="60">
        <v>1</v>
      </c>
      <c r="AF15" s="60">
        <v>1</v>
      </c>
    </row>
    <row r="16" spans="1:35" x14ac:dyDescent="0.25">
      <c r="A16" t="s">
        <v>1160</v>
      </c>
      <c r="B16" s="60">
        <v>1</v>
      </c>
      <c r="C16" s="60">
        <v>1</v>
      </c>
      <c r="D16" s="60">
        <v>1</v>
      </c>
      <c r="E16" s="60">
        <v>1</v>
      </c>
      <c r="F16" s="60">
        <v>1</v>
      </c>
      <c r="G16" s="60">
        <v>1</v>
      </c>
      <c r="H16" s="60">
        <v>1</v>
      </c>
      <c r="I16" s="60">
        <v>1</v>
      </c>
      <c r="J16" s="60">
        <v>1</v>
      </c>
      <c r="K16" s="60">
        <v>1</v>
      </c>
      <c r="L16" s="60">
        <v>1</v>
      </c>
      <c r="M16" s="60">
        <v>1</v>
      </c>
      <c r="N16" s="60">
        <v>1</v>
      </c>
      <c r="O16" s="60">
        <v>1</v>
      </c>
      <c r="P16" s="60">
        <v>1</v>
      </c>
      <c r="Q16" s="60">
        <v>1</v>
      </c>
      <c r="R16" s="60">
        <v>1</v>
      </c>
      <c r="S16" s="60">
        <v>1</v>
      </c>
      <c r="T16" s="60">
        <v>1</v>
      </c>
      <c r="U16" s="60">
        <v>1</v>
      </c>
      <c r="V16" s="60">
        <v>1</v>
      </c>
      <c r="W16" s="60">
        <v>1</v>
      </c>
      <c r="X16" s="60">
        <v>1</v>
      </c>
      <c r="Y16" s="60">
        <v>1</v>
      </c>
      <c r="Z16" s="60">
        <v>1</v>
      </c>
      <c r="AA16" s="60">
        <v>1</v>
      </c>
      <c r="AB16" s="60">
        <v>1</v>
      </c>
      <c r="AC16" s="60">
        <v>1</v>
      </c>
      <c r="AD16" s="60">
        <v>1</v>
      </c>
      <c r="AE16" s="60">
        <v>1</v>
      </c>
      <c r="AF16" s="60">
        <v>1</v>
      </c>
    </row>
    <row r="17" spans="1:32" x14ac:dyDescent="0.25">
      <c r="A17" t="s">
        <v>1161</v>
      </c>
      <c r="B17" s="60">
        <v>1</v>
      </c>
      <c r="C17" s="60">
        <v>1</v>
      </c>
      <c r="D17" s="60">
        <v>1</v>
      </c>
      <c r="E17" s="60">
        <v>1</v>
      </c>
      <c r="F17" s="60">
        <v>1</v>
      </c>
      <c r="G17" s="60">
        <v>1</v>
      </c>
      <c r="H17" s="60">
        <v>1</v>
      </c>
      <c r="I17" s="60">
        <v>1</v>
      </c>
      <c r="J17" s="60">
        <v>1</v>
      </c>
      <c r="K17" s="60">
        <v>1</v>
      </c>
      <c r="L17" s="60">
        <v>1</v>
      </c>
      <c r="M17" s="60">
        <v>1</v>
      </c>
      <c r="N17" s="60">
        <v>1</v>
      </c>
      <c r="O17" s="60">
        <v>1</v>
      </c>
      <c r="P17" s="60">
        <v>1</v>
      </c>
      <c r="Q17" s="60">
        <v>1</v>
      </c>
      <c r="R17" s="60">
        <v>1</v>
      </c>
      <c r="S17" s="60">
        <v>1</v>
      </c>
      <c r="T17" s="60">
        <v>1</v>
      </c>
      <c r="U17" s="60">
        <v>1</v>
      </c>
      <c r="V17" s="60">
        <v>1</v>
      </c>
      <c r="W17" s="60">
        <v>1</v>
      </c>
      <c r="X17" s="60">
        <v>1</v>
      </c>
      <c r="Y17" s="60">
        <v>1</v>
      </c>
      <c r="Z17" s="60">
        <v>1</v>
      </c>
      <c r="AA17" s="60">
        <v>1</v>
      </c>
      <c r="AB17" s="60">
        <v>1</v>
      </c>
      <c r="AC17" s="60">
        <v>1</v>
      </c>
      <c r="AD17" s="60">
        <v>1</v>
      </c>
      <c r="AE17" s="60">
        <v>1</v>
      </c>
      <c r="AF17" s="60">
        <v>1</v>
      </c>
    </row>
    <row r="18" spans="1:32" x14ac:dyDescent="0.25">
      <c r="A18" t="s">
        <v>1162</v>
      </c>
      <c r="B18" s="60">
        <v>1</v>
      </c>
      <c r="C18" s="60">
        <v>1</v>
      </c>
      <c r="D18" s="60">
        <v>1</v>
      </c>
      <c r="E18" s="60">
        <v>1</v>
      </c>
      <c r="F18" s="60">
        <v>1</v>
      </c>
      <c r="G18" s="60">
        <v>1</v>
      </c>
      <c r="H18" s="60">
        <v>1</v>
      </c>
      <c r="I18" s="60">
        <v>1</v>
      </c>
      <c r="J18" s="60">
        <v>1</v>
      </c>
      <c r="K18" s="60">
        <v>1</v>
      </c>
      <c r="L18" s="60">
        <v>1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1</v>
      </c>
      <c r="X18" s="60">
        <v>1</v>
      </c>
      <c r="Y18" s="60">
        <v>1</v>
      </c>
      <c r="Z18" s="60">
        <v>1</v>
      </c>
      <c r="AA18" s="60">
        <v>1</v>
      </c>
      <c r="AB18" s="60">
        <v>1</v>
      </c>
      <c r="AC18" s="60">
        <v>1</v>
      </c>
      <c r="AD18" s="60">
        <v>1</v>
      </c>
      <c r="AE18" s="60">
        <v>1</v>
      </c>
      <c r="AF18" s="60">
        <v>1</v>
      </c>
    </row>
    <row r="19" spans="1:32" x14ac:dyDescent="0.25">
      <c r="A19" t="s">
        <v>1163</v>
      </c>
      <c r="B19" s="60">
        <v>1</v>
      </c>
      <c r="C19" s="60">
        <v>1</v>
      </c>
      <c r="D19" s="60">
        <v>1</v>
      </c>
      <c r="E19" s="60">
        <v>1</v>
      </c>
      <c r="F19" s="60">
        <v>1</v>
      </c>
      <c r="G19" s="60">
        <v>1</v>
      </c>
      <c r="H19" s="60">
        <v>1</v>
      </c>
      <c r="I19" s="60">
        <v>1</v>
      </c>
      <c r="J19" s="60">
        <v>1</v>
      </c>
      <c r="K19" s="60">
        <v>1</v>
      </c>
      <c r="L19" s="60">
        <v>1</v>
      </c>
      <c r="M19" s="60">
        <v>1</v>
      </c>
      <c r="N19" s="60">
        <v>1</v>
      </c>
      <c r="O19" s="60">
        <v>1</v>
      </c>
      <c r="P19" s="60">
        <v>1</v>
      </c>
      <c r="Q19" s="60">
        <v>1</v>
      </c>
      <c r="R19" s="60">
        <v>1</v>
      </c>
      <c r="S19" s="60">
        <v>1</v>
      </c>
      <c r="T19" s="60">
        <v>1</v>
      </c>
      <c r="U19" s="60">
        <v>1</v>
      </c>
      <c r="V19" s="60">
        <v>1</v>
      </c>
      <c r="W19" s="60">
        <v>1</v>
      </c>
      <c r="X19" s="60">
        <v>1</v>
      </c>
      <c r="Y19" s="60">
        <v>1</v>
      </c>
      <c r="Z19" s="60">
        <v>1</v>
      </c>
      <c r="AA19" s="60">
        <v>1</v>
      </c>
      <c r="AB19" s="60">
        <v>1</v>
      </c>
      <c r="AC19" s="60">
        <v>1</v>
      </c>
      <c r="AD19" s="60">
        <v>1</v>
      </c>
      <c r="AE19" s="60">
        <v>1</v>
      </c>
      <c r="AF19" s="60">
        <v>1</v>
      </c>
    </row>
    <row r="20" spans="1:32" x14ac:dyDescent="0.25">
      <c r="A20" t="s">
        <v>1164</v>
      </c>
      <c r="B20" s="60">
        <v>1</v>
      </c>
      <c r="C20" s="60">
        <v>1</v>
      </c>
      <c r="D20" s="60">
        <v>1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</row>
    <row r="21" spans="1:32" x14ac:dyDescent="0.25">
      <c r="A21" t="s">
        <v>1165</v>
      </c>
      <c r="B21" s="60">
        <v>1</v>
      </c>
      <c r="C21" s="60">
        <v>1</v>
      </c>
      <c r="D21" s="60">
        <v>1</v>
      </c>
      <c r="E21" s="60">
        <v>1</v>
      </c>
      <c r="F21" s="60">
        <v>1</v>
      </c>
      <c r="G21" s="60">
        <v>1</v>
      </c>
      <c r="H21" s="60">
        <v>1</v>
      </c>
      <c r="I21" s="60">
        <v>1</v>
      </c>
      <c r="J21" s="60">
        <v>1</v>
      </c>
      <c r="K21" s="60">
        <v>1</v>
      </c>
      <c r="L21" s="60">
        <v>1</v>
      </c>
      <c r="M21" s="60">
        <v>1</v>
      </c>
      <c r="N21" s="60">
        <v>1</v>
      </c>
      <c r="O21" s="60">
        <v>1</v>
      </c>
      <c r="P21" s="60">
        <v>1</v>
      </c>
      <c r="Q21" s="60">
        <v>1</v>
      </c>
      <c r="R21" s="60">
        <v>1</v>
      </c>
      <c r="S21" s="60">
        <v>1</v>
      </c>
      <c r="T21" s="60">
        <v>1</v>
      </c>
      <c r="U21" s="60">
        <v>1</v>
      </c>
      <c r="V21" s="60">
        <v>1</v>
      </c>
      <c r="W21" s="60">
        <v>1</v>
      </c>
      <c r="X21" s="60">
        <v>1</v>
      </c>
      <c r="Y21" s="60">
        <v>1</v>
      </c>
      <c r="Z21" s="60">
        <v>1</v>
      </c>
      <c r="AA21" s="60">
        <v>1</v>
      </c>
      <c r="AB21" s="60">
        <v>1</v>
      </c>
      <c r="AC21" s="60">
        <v>1</v>
      </c>
      <c r="AD21" s="60">
        <v>1</v>
      </c>
      <c r="AE21" s="60">
        <v>1</v>
      </c>
      <c r="AF21" s="60">
        <v>1</v>
      </c>
    </row>
    <row r="22" spans="1:32" x14ac:dyDescent="0.25">
      <c r="A22" t="s">
        <v>1166</v>
      </c>
      <c r="B22" s="60">
        <v>1</v>
      </c>
      <c r="C22" s="60">
        <v>1</v>
      </c>
      <c r="D22" s="60">
        <v>1</v>
      </c>
      <c r="E22" s="60">
        <v>1</v>
      </c>
      <c r="F22" s="60">
        <v>1</v>
      </c>
      <c r="G22" s="60">
        <v>1</v>
      </c>
      <c r="H22" s="60">
        <v>1</v>
      </c>
      <c r="I22" s="60">
        <v>1</v>
      </c>
      <c r="J22" s="60">
        <v>1</v>
      </c>
      <c r="K22" s="60">
        <v>1</v>
      </c>
      <c r="L22" s="60">
        <v>1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1</v>
      </c>
      <c r="X22" s="60">
        <v>1</v>
      </c>
      <c r="Y22" s="60">
        <v>1</v>
      </c>
      <c r="Z22" s="60">
        <v>1</v>
      </c>
      <c r="AA22" s="60">
        <v>1</v>
      </c>
      <c r="AB22" s="60">
        <v>1</v>
      </c>
      <c r="AC22" s="60">
        <v>1</v>
      </c>
      <c r="AD22" s="60">
        <v>1</v>
      </c>
      <c r="AE22" s="60">
        <v>1</v>
      </c>
      <c r="AF22" s="60">
        <v>1</v>
      </c>
    </row>
    <row r="23" spans="1:32" x14ac:dyDescent="0.25">
      <c r="A23" t="s">
        <v>1167</v>
      </c>
      <c r="B23" s="60">
        <v>1</v>
      </c>
      <c r="C23" s="60">
        <v>1</v>
      </c>
      <c r="D23" s="60">
        <v>1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  <c r="N23" s="60">
        <v>1</v>
      </c>
      <c r="O23" s="60">
        <v>1</v>
      </c>
      <c r="P23" s="60">
        <v>1</v>
      </c>
      <c r="Q23" s="60">
        <v>1</v>
      </c>
      <c r="R23" s="60">
        <v>1</v>
      </c>
      <c r="S23" s="60">
        <v>1</v>
      </c>
      <c r="T23" s="60">
        <v>1</v>
      </c>
      <c r="U23" s="60">
        <v>1</v>
      </c>
      <c r="V23" s="60">
        <v>1</v>
      </c>
      <c r="W23" s="60">
        <v>1</v>
      </c>
      <c r="X23" s="60">
        <v>1</v>
      </c>
      <c r="Y23" s="60">
        <v>1</v>
      </c>
      <c r="Z23" s="60">
        <v>1</v>
      </c>
      <c r="AA23" s="60">
        <v>1</v>
      </c>
      <c r="AB23" s="60">
        <v>1</v>
      </c>
      <c r="AC23" s="60">
        <v>1</v>
      </c>
      <c r="AD23" s="60">
        <v>1</v>
      </c>
      <c r="AE23" s="60">
        <v>1</v>
      </c>
      <c r="AF23" s="60">
        <v>1</v>
      </c>
    </row>
    <row r="24" spans="1:32" x14ac:dyDescent="0.25">
      <c r="A24" t="s">
        <v>1168</v>
      </c>
      <c r="B24" s="60">
        <v>1</v>
      </c>
      <c r="C24" s="60">
        <v>1</v>
      </c>
      <c r="D24" s="60">
        <v>1</v>
      </c>
      <c r="E24" s="60">
        <v>1</v>
      </c>
      <c r="F24" s="60">
        <v>1</v>
      </c>
      <c r="G24" s="60">
        <v>1</v>
      </c>
      <c r="H24" s="60">
        <v>1</v>
      </c>
      <c r="I24" s="60">
        <v>1</v>
      </c>
      <c r="J24" s="60">
        <v>1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60">
        <v>1</v>
      </c>
      <c r="Q24" s="60">
        <v>1</v>
      </c>
      <c r="R24" s="60">
        <v>1</v>
      </c>
      <c r="S24" s="60">
        <v>1</v>
      </c>
      <c r="T24" s="60">
        <v>1</v>
      </c>
      <c r="U24" s="60">
        <v>1</v>
      </c>
      <c r="V24" s="60">
        <v>1</v>
      </c>
      <c r="W24" s="60">
        <v>1</v>
      </c>
      <c r="X24" s="60">
        <v>1</v>
      </c>
      <c r="Y24" s="60">
        <v>1</v>
      </c>
      <c r="Z24" s="60">
        <v>1</v>
      </c>
      <c r="AA24" s="60">
        <v>1</v>
      </c>
      <c r="AB24" s="60">
        <v>1</v>
      </c>
      <c r="AC24" s="60">
        <v>1</v>
      </c>
      <c r="AD24" s="60">
        <v>1</v>
      </c>
      <c r="AE24" s="60">
        <v>1</v>
      </c>
      <c r="AF24" s="60">
        <v>1</v>
      </c>
    </row>
    <row r="25" spans="1:32" x14ac:dyDescent="0.25">
      <c r="A25" t="s">
        <v>1169</v>
      </c>
      <c r="B25" s="60">
        <v>1</v>
      </c>
      <c r="C25" s="60">
        <v>1</v>
      </c>
      <c r="D25" s="60">
        <v>1</v>
      </c>
      <c r="E25" s="60">
        <v>1</v>
      </c>
      <c r="F25" s="60">
        <v>1</v>
      </c>
      <c r="G25" s="60">
        <v>1</v>
      </c>
      <c r="H25" s="60">
        <v>1</v>
      </c>
      <c r="I25" s="60">
        <v>1</v>
      </c>
      <c r="J25" s="60">
        <v>1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1</v>
      </c>
      <c r="S25" s="60">
        <v>1</v>
      </c>
      <c r="T25" s="60">
        <v>1</v>
      </c>
      <c r="U25" s="60">
        <v>1</v>
      </c>
      <c r="V25" s="60">
        <v>1</v>
      </c>
      <c r="W25" s="60">
        <v>1</v>
      </c>
      <c r="X25" s="60">
        <v>1</v>
      </c>
      <c r="Y25" s="60">
        <v>1</v>
      </c>
      <c r="Z25" s="60">
        <v>1</v>
      </c>
      <c r="AA25" s="60">
        <v>1</v>
      </c>
      <c r="AB25" s="60">
        <v>1</v>
      </c>
      <c r="AC25" s="60">
        <v>1</v>
      </c>
      <c r="AD25" s="60">
        <v>1</v>
      </c>
      <c r="AE25" s="60">
        <v>1</v>
      </c>
      <c r="AF25" s="60">
        <v>1</v>
      </c>
    </row>
    <row r="26" spans="1:32" x14ac:dyDescent="0.25">
      <c r="A26" t="s">
        <v>1170</v>
      </c>
      <c r="B26" s="60">
        <v>1</v>
      </c>
      <c r="C26" s="60">
        <v>1</v>
      </c>
      <c r="D26" s="60">
        <v>1</v>
      </c>
      <c r="E26" s="60">
        <v>1</v>
      </c>
      <c r="F26" s="60">
        <v>1</v>
      </c>
      <c r="G26" s="60">
        <v>1</v>
      </c>
      <c r="H26" s="60">
        <v>1</v>
      </c>
      <c r="I26" s="60">
        <v>1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  <c r="Z26" s="60">
        <v>1</v>
      </c>
      <c r="AA26" s="60">
        <v>1</v>
      </c>
      <c r="AB26" s="60">
        <v>1</v>
      </c>
      <c r="AC26" s="60">
        <v>1</v>
      </c>
      <c r="AD26" s="60">
        <v>1</v>
      </c>
      <c r="AE26" s="60">
        <v>1</v>
      </c>
      <c r="AF26" s="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BAC7-E830-4682-96B1-430C2E3F6D30}">
  <dimension ref="A1:AG151"/>
  <sheetViews>
    <sheetView topLeftCell="A7" workbookViewId="0">
      <selection activeCell="U49" sqref="U49"/>
    </sheetView>
  </sheetViews>
  <sheetFormatPr defaultRowHeight="15" x14ac:dyDescent="0.25"/>
  <cols>
    <col min="1" max="1" width="18.7109375" customWidth="1"/>
    <col min="2" max="2" width="12" bestFit="1" customWidth="1"/>
    <col min="3" max="3" width="9.7109375" bestFit="1" customWidth="1"/>
    <col min="7" max="7" width="9.7109375" bestFit="1" customWidth="1"/>
    <col min="9" max="9" width="9.7109375" bestFit="1" customWidth="1"/>
    <col min="10" max="10" width="10.5703125" customWidth="1"/>
    <col min="11" max="11" width="12" customWidth="1"/>
    <col min="12" max="12" width="14.42578125" customWidth="1"/>
    <col min="18" max="18" width="20.85546875" bestFit="1" customWidth="1"/>
    <col min="19" max="19" width="31" bestFit="1" customWidth="1"/>
    <col min="20" max="23" width="17" bestFit="1" customWidth="1"/>
    <col min="24" max="24" width="20.85546875" bestFit="1" customWidth="1"/>
    <col min="25" max="25" width="12" bestFit="1" customWidth="1"/>
    <col min="26" max="26" width="16.5703125" bestFit="1" customWidth="1"/>
    <col min="27" max="27" width="15.42578125" bestFit="1" customWidth="1"/>
  </cols>
  <sheetData>
    <row r="1" spans="1:33" x14ac:dyDescent="0.25">
      <c r="A1" t="s">
        <v>1180</v>
      </c>
      <c r="B1" s="15" t="s">
        <v>1173</v>
      </c>
    </row>
    <row r="2" spans="1:33" s="70" customFormat="1" x14ac:dyDescent="0.25">
      <c r="B2" s="15" t="s">
        <v>1181</v>
      </c>
      <c r="K2" s="79">
        <f>5.8*10^6</f>
        <v>5800000</v>
      </c>
    </row>
    <row r="3" spans="1:33" ht="113.25" thickBot="1" x14ac:dyDescent="0.35">
      <c r="B3" s="71" t="s">
        <v>1175</v>
      </c>
      <c r="C3" s="72" t="s">
        <v>1176</v>
      </c>
      <c r="D3" s="72" t="s">
        <v>1177</v>
      </c>
      <c r="E3" s="72" t="s">
        <v>1178</v>
      </c>
      <c r="F3" s="72" t="s">
        <v>1177</v>
      </c>
      <c r="G3" s="72" t="s">
        <v>1179</v>
      </c>
      <c r="H3" s="72" t="s">
        <v>1177</v>
      </c>
      <c r="I3" s="72" t="s">
        <v>1145</v>
      </c>
      <c r="J3" s="78" t="s">
        <v>1182</v>
      </c>
      <c r="K3" s="78" t="s">
        <v>1183</v>
      </c>
      <c r="L3" s="77" t="s">
        <v>1184</v>
      </c>
    </row>
    <row r="4" spans="1:33" ht="20.25" thickTop="1" thickBot="1" x14ac:dyDescent="0.3">
      <c r="B4" s="73">
        <v>2020</v>
      </c>
      <c r="C4" s="74">
        <v>169211</v>
      </c>
      <c r="D4" s="75">
        <v>0.34899999999999998</v>
      </c>
      <c r="E4" s="74">
        <v>85662</v>
      </c>
      <c r="F4" s="75">
        <v>0.17599999999999999</v>
      </c>
      <c r="G4" s="74">
        <v>230581</v>
      </c>
      <c r="H4" s="75">
        <v>0.47499999999999998</v>
      </c>
      <c r="I4" s="76">
        <v>485454</v>
      </c>
      <c r="J4" s="80">
        <f>I4*1000</f>
        <v>485454000</v>
      </c>
      <c r="K4" s="80">
        <f>J4*$K$2</f>
        <v>2815633200000000</v>
      </c>
      <c r="L4" s="70">
        <f>SUM(G13:G37)</f>
        <v>3573507600000000</v>
      </c>
      <c r="M4" s="81">
        <f>L4/K4</f>
        <v>1.2691665945692074</v>
      </c>
    </row>
    <row r="5" spans="1:33" ht="19.5" thickBot="1" x14ac:dyDescent="0.3">
      <c r="B5" s="73">
        <v>2019</v>
      </c>
      <c r="C5" s="74">
        <v>183158</v>
      </c>
      <c r="D5" s="75">
        <v>0.29699999999999999</v>
      </c>
      <c r="E5" s="74">
        <v>73252</v>
      </c>
      <c r="F5" s="75">
        <v>0.11899999999999999</v>
      </c>
      <c r="G5" s="74">
        <v>359712</v>
      </c>
      <c r="H5" s="75">
        <v>0.58399999999999996</v>
      </c>
      <c r="I5" s="76">
        <v>616122</v>
      </c>
      <c r="J5" s="80">
        <f>I5*1000</f>
        <v>616122000</v>
      </c>
      <c r="K5" s="80">
        <f>J5*$K$2</f>
        <v>3573507600000000</v>
      </c>
      <c r="L5">
        <f>SUM(F13:F37)</f>
        <v>3573507600000000</v>
      </c>
      <c r="M5" s="81">
        <f>L5/K5</f>
        <v>1</v>
      </c>
    </row>
    <row r="11" spans="1:33" s="86" customFormat="1" x14ac:dyDescent="0.25"/>
    <row r="12" spans="1:33" x14ac:dyDescent="0.25">
      <c r="B12">
        <v>2019</v>
      </c>
      <c r="C12">
        <v>2020</v>
      </c>
      <c r="D12">
        <v>2021</v>
      </c>
      <c r="E12">
        <v>2022</v>
      </c>
      <c r="F12">
        <v>2023</v>
      </c>
      <c r="G12" s="86">
        <v>2024</v>
      </c>
      <c r="H12" s="86">
        <v>2025</v>
      </c>
      <c r="I12" s="86">
        <v>2026</v>
      </c>
      <c r="J12" s="86">
        <v>2027</v>
      </c>
      <c r="K12" s="86">
        <v>2028</v>
      </c>
      <c r="L12" s="86">
        <v>2029</v>
      </c>
      <c r="M12" s="86">
        <v>2030</v>
      </c>
      <c r="N12" s="86">
        <v>2031</v>
      </c>
      <c r="O12" s="86">
        <v>2032</v>
      </c>
      <c r="P12" s="86">
        <v>2033</v>
      </c>
      <c r="Q12" s="86">
        <v>2034</v>
      </c>
      <c r="R12" s="86">
        <v>2035</v>
      </c>
      <c r="S12" s="86">
        <v>2036</v>
      </c>
      <c r="T12" s="86">
        <v>2037</v>
      </c>
      <c r="U12" s="86">
        <v>2038</v>
      </c>
      <c r="V12" s="86">
        <v>2039</v>
      </c>
      <c r="W12" s="86">
        <v>2040</v>
      </c>
      <c r="X12" s="86">
        <v>2041</v>
      </c>
      <c r="Y12" s="86">
        <v>2042</v>
      </c>
      <c r="Z12" s="86">
        <v>2043</v>
      </c>
      <c r="AA12" s="86">
        <v>2044</v>
      </c>
      <c r="AB12" s="86">
        <v>2045</v>
      </c>
      <c r="AC12" s="86">
        <v>2046</v>
      </c>
      <c r="AD12" s="86">
        <v>2047</v>
      </c>
      <c r="AE12" s="86">
        <v>2048</v>
      </c>
      <c r="AF12" s="86">
        <v>2049</v>
      </c>
      <c r="AG12" s="86">
        <v>2050</v>
      </c>
    </row>
    <row r="13" spans="1:33" x14ac:dyDescent="0.25">
      <c r="A13" s="86" t="s">
        <v>1373</v>
      </c>
      <c r="B13" s="108">
        <f>K5</f>
        <v>3573507600000000</v>
      </c>
      <c r="C13" s="108">
        <f>K4</f>
        <v>2815633200000000</v>
      </c>
      <c r="D13" s="108">
        <f>K5</f>
        <v>3573507600000000</v>
      </c>
      <c r="E13" s="108">
        <f>D13</f>
        <v>3573507600000000</v>
      </c>
      <c r="F13" s="108">
        <f>E13</f>
        <v>3573507600000000</v>
      </c>
      <c r="G13" s="108">
        <f t="shared" ref="G13:V13" si="0">F13</f>
        <v>3573507600000000</v>
      </c>
      <c r="H13" s="108">
        <f t="shared" si="0"/>
        <v>3573507600000000</v>
      </c>
      <c r="I13" s="108">
        <f t="shared" si="0"/>
        <v>3573507600000000</v>
      </c>
      <c r="J13" s="108">
        <f t="shared" si="0"/>
        <v>3573507600000000</v>
      </c>
      <c r="K13" s="108">
        <f t="shared" si="0"/>
        <v>3573507600000000</v>
      </c>
      <c r="L13" s="108">
        <f t="shared" si="0"/>
        <v>3573507600000000</v>
      </c>
      <c r="M13" s="108">
        <f t="shared" si="0"/>
        <v>3573507600000000</v>
      </c>
      <c r="N13" s="108">
        <f t="shared" si="0"/>
        <v>3573507600000000</v>
      </c>
      <c r="O13" s="108">
        <f t="shared" si="0"/>
        <v>3573507600000000</v>
      </c>
      <c r="P13" s="108">
        <f t="shared" si="0"/>
        <v>3573507600000000</v>
      </c>
      <c r="Q13" s="108">
        <f t="shared" si="0"/>
        <v>3573507600000000</v>
      </c>
      <c r="R13" s="108">
        <f t="shared" si="0"/>
        <v>3573507600000000</v>
      </c>
      <c r="S13" s="108">
        <f t="shared" si="0"/>
        <v>3573507600000000</v>
      </c>
      <c r="T13" s="108">
        <f t="shared" si="0"/>
        <v>3573507600000000</v>
      </c>
      <c r="U13" s="108">
        <f t="shared" si="0"/>
        <v>3573507600000000</v>
      </c>
      <c r="V13" s="108">
        <f t="shared" si="0"/>
        <v>3573507600000000</v>
      </c>
      <c r="W13" s="108">
        <f>V13</f>
        <v>3573507600000000</v>
      </c>
      <c r="X13" s="108">
        <f>W13</f>
        <v>3573507600000000</v>
      </c>
      <c r="Y13" s="108">
        <f t="shared" ref="Y13:AD13" si="1">X13</f>
        <v>3573507600000000</v>
      </c>
      <c r="Z13" s="108">
        <f t="shared" si="1"/>
        <v>3573507600000000</v>
      </c>
      <c r="AA13" s="108">
        <f t="shared" si="1"/>
        <v>3573507600000000</v>
      </c>
      <c r="AB13" s="108">
        <f t="shared" si="1"/>
        <v>3573507600000000</v>
      </c>
      <c r="AC13" s="108">
        <f t="shared" si="1"/>
        <v>3573507600000000</v>
      </c>
      <c r="AD13" s="108">
        <f t="shared" si="1"/>
        <v>3573507600000000</v>
      </c>
      <c r="AE13" s="108">
        <f>AD13</f>
        <v>3573507600000000</v>
      </c>
      <c r="AF13" s="108">
        <f>AE13</f>
        <v>3573507600000000</v>
      </c>
      <c r="AG13" s="108">
        <f>AF13</f>
        <v>3573507600000000</v>
      </c>
    </row>
    <row r="14" spans="1:33" x14ac:dyDescent="0.25">
      <c r="A14" t="s">
        <v>1374</v>
      </c>
      <c r="B14" s="108">
        <f>GETPIVOTDATA("2019",$R$42,"Activity Level 1","Fuel combustion","EPS Fuel","Crude Oil")+J133</f>
        <v>439907162176629.88</v>
      </c>
      <c r="H14" s="82"/>
    </row>
    <row r="15" spans="1:33" x14ac:dyDescent="0.25">
      <c r="A15" t="s">
        <v>1375</v>
      </c>
      <c r="B15" s="108">
        <f>B14/B13</f>
        <v>0.12310234408809705</v>
      </c>
      <c r="H15" s="83"/>
    </row>
    <row r="16" spans="1:33" x14ac:dyDescent="0.25">
      <c r="H16" s="82"/>
    </row>
    <row r="17" spans="8:8" x14ac:dyDescent="0.25">
      <c r="H17" s="82"/>
    </row>
    <row r="18" spans="8:8" x14ac:dyDescent="0.25">
      <c r="H18" s="82"/>
    </row>
    <row r="19" spans="8:8" x14ac:dyDescent="0.25">
      <c r="H19" s="82"/>
    </row>
    <row r="20" spans="8:8" x14ac:dyDescent="0.25">
      <c r="H20" s="82"/>
    </row>
    <row r="21" spans="8:8" x14ac:dyDescent="0.25">
      <c r="H21" s="83"/>
    </row>
    <row r="22" spans="8:8" x14ac:dyDescent="0.25">
      <c r="H22" s="82"/>
    </row>
    <row r="23" spans="8:8" x14ac:dyDescent="0.25">
      <c r="H23" s="82"/>
    </row>
    <row r="24" spans="8:8" x14ac:dyDescent="0.25">
      <c r="H24" s="82"/>
    </row>
    <row r="25" spans="8:8" x14ac:dyDescent="0.25">
      <c r="H25" s="82"/>
    </row>
    <row r="26" spans="8:8" x14ac:dyDescent="0.25">
      <c r="H26" s="82"/>
    </row>
    <row r="27" spans="8:8" x14ac:dyDescent="0.25">
      <c r="H27" s="82"/>
    </row>
    <row r="28" spans="8:8" x14ac:dyDescent="0.25">
      <c r="H28" s="82"/>
    </row>
    <row r="29" spans="8:8" x14ac:dyDescent="0.25">
      <c r="H29" s="82"/>
    </row>
    <row r="30" spans="8:8" x14ac:dyDescent="0.25">
      <c r="H30" s="82"/>
    </row>
    <row r="31" spans="8:8" x14ac:dyDescent="0.25">
      <c r="H31" s="82"/>
    </row>
    <row r="32" spans="8:8" x14ac:dyDescent="0.25">
      <c r="H32" s="82"/>
    </row>
    <row r="33" spans="1:21" x14ac:dyDescent="0.25">
      <c r="H33" s="82"/>
    </row>
    <row r="34" spans="1:21" x14ac:dyDescent="0.25">
      <c r="H34" s="82"/>
    </row>
    <row r="35" spans="1:21" x14ac:dyDescent="0.25">
      <c r="H35" s="82"/>
    </row>
    <row r="36" spans="1:21" x14ac:dyDescent="0.25">
      <c r="H36" s="82"/>
    </row>
    <row r="37" spans="1:21" x14ac:dyDescent="0.25">
      <c r="H37" s="82"/>
    </row>
    <row r="40" spans="1:21" x14ac:dyDescent="0.25">
      <c r="A40" s="87" t="s">
        <v>1185</v>
      </c>
      <c r="B40" s="85"/>
      <c r="C40" s="85"/>
      <c r="D40" s="88"/>
      <c r="E40" s="85"/>
      <c r="F40" s="85"/>
      <c r="G40" s="85"/>
      <c r="H40" s="85"/>
      <c r="I40" s="89" t="s">
        <v>1186</v>
      </c>
      <c r="J40" s="90">
        <v>1292933038575193.3</v>
      </c>
      <c r="K40" s="91"/>
      <c r="L40" s="85"/>
      <c r="M40" s="85"/>
      <c r="R40" s="105" t="s">
        <v>1197</v>
      </c>
      <c r="S40" s="107" t="s">
        <v>1154</v>
      </c>
    </row>
    <row r="41" spans="1:21" ht="25.5" x14ac:dyDescent="0.25">
      <c r="A41" s="92" t="s">
        <v>1187</v>
      </c>
      <c r="B41" s="93" t="s">
        <v>1188</v>
      </c>
      <c r="C41" s="94" t="s">
        <v>1189</v>
      </c>
      <c r="D41" s="94" t="s">
        <v>1190</v>
      </c>
      <c r="E41" s="94" t="s">
        <v>1191</v>
      </c>
      <c r="F41" s="94" t="s">
        <v>1192</v>
      </c>
      <c r="G41" s="94" t="s">
        <v>1193</v>
      </c>
      <c r="H41" s="94" t="s">
        <v>1194</v>
      </c>
      <c r="I41" s="95" t="s">
        <v>1195</v>
      </c>
      <c r="J41" s="96">
        <v>2019</v>
      </c>
      <c r="K41" s="97" t="s">
        <v>1196</v>
      </c>
      <c r="L41" s="98" t="s">
        <v>1197</v>
      </c>
      <c r="M41" s="98" t="s">
        <v>1198</v>
      </c>
    </row>
    <row r="42" spans="1:21" x14ac:dyDescent="0.25">
      <c r="A42" s="99" t="s">
        <v>1199</v>
      </c>
      <c r="B42" s="99" t="s">
        <v>1200</v>
      </c>
      <c r="C42" s="99" t="s">
        <v>1201</v>
      </c>
      <c r="D42" s="99" t="s">
        <v>1202</v>
      </c>
      <c r="E42" s="99" t="s">
        <v>1203</v>
      </c>
      <c r="F42" s="99" t="s">
        <v>1204</v>
      </c>
      <c r="G42" s="99" t="s">
        <v>1205</v>
      </c>
      <c r="H42" s="99" t="s">
        <v>1206</v>
      </c>
      <c r="I42" s="100" t="s">
        <v>1207</v>
      </c>
      <c r="J42" s="101">
        <v>10981077800000</v>
      </c>
      <c r="K42" s="101" t="s">
        <v>1208</v>
      </c>
      <c r="L42" s="107" t="s">
        <v>1146</v>
      </c>
      <c r="M42" s="98" t="str">
        <f>H42</f>
        <v>Natural gas</v>
      </c>
      <c r="R42" s="105" t="s">
        <v>1371</v>
      </c>
      <c r="S42" s="105" t="s">
        <v>1193</v>
      </c>
    </row>
    <row r="43" spans="1:21" x14ac:dyDescent="0.25">
      <c r="A43" s="102" t="s">
        <v>1199</v>
      </c>
      <c r="B43" s="102" t="s">
        <v>1200</v>
      </c>
      <c r="C43" s="102" t="s">
        <v>1201</v>
      </c>
      <c r="D43" s="102" t="s">
        <v>1202</v>
      </c>
      <c r="E43" s="102" t="s">
        <v>1209</v>
      </c>
      <c r="F43" s="102" t="s">
        <v>1204</v>
      </c>
      <c r="G43" s="102" t="s">
        <v>1205</v>
      </c>
      <c r="H43" s="102" t="s">
        <v>1206</v>
      </c>
      <c r="I43" s="103" t="s">
        <v>1207</v>
      </c>
      <c r="J43" s="104">
        <v>1578395000000</v>
      </c>
      <c r="K43" s="104" t="s">
        <v>1210</v>
      </c>
      <c r="L43" s="107" t="s">
        <v>1146</v>
      </c>
      <c r="M43" s="98" t="str">
        <f t="shared" ref="M43:M99" si="2">H43</f>
        <v>Natural gas</v>
      </c>
      <c r="R43" s="105" t="s">
        <v>1198</v>
      </c>
      <c r="S43" s="107" t="s">
        <v>1205</v>
      </c>
      <c r="T43" s="107" t="s">
        <v>1352</v>
      </c>
      <c r="U43" t="s">
        <v>1372</v>
      </c>
    </row>
    <row r="44" spans="1:21" x14ac:dyDescent="0.25">
      <c r="A44" s="99" t="s">
        <v>1199</v>
      </c>
      <c r="B44" s="99" t="s">
        <v>1200</v>
      </c>
      <c r="C44" s="99" t="s">
        <v>1201</v>
      </c>
      <c r="D44" s="99" t="s">
        <v>1202</v>
      </c>
      <c r="E44" s="99" t="s">
        <v>1211</v>
      </c>
      <c r="F44" s="99" t="s">
        <v>1204</v>
      </c>
      <c r="G44" s="99" t="s">
        <v>1205</v>
      </c>
      <c r="H44" s="99" t="s">
        <v>1212</v>
      </c>
      <c r="I44" s="100" t="s">
        <v>1207</v>
      </c>
      <c r="J44" s="101">
        <v>24956334000000</v>
      </c>
      <c r="K44" s="101" t="s">
        <v>1213</v>
      </c>
      <c r="L44" s="107" t="s">
        <v>1146</v>
      </c>
      <c r="M44" s="98" t="s">
        <v>1214</v>
      </c>
      <c r="R44" s="107" t="s">
        <v>1282</v>
      </c>
      <c r="S44" s="106">
        <v>17901057998065.699</v>
      </c>
      <c r="T44" s="106"/>
      <c r="U44">
        <f>S44/SUM(S44:T44)</f>
        <v>1</v>
      </c>
    </row>
    <row r="45" spans="1:21" x14ac:dyDescent="0.25">
      <c r="A45" s="102" t="s">
        <v>1199</v>
      </c>
      <c r="B45" s="102" t="s">
        <v>1200</v>
      </c>
      <c r="C45" s="102" t="s">
        <v>1201</v>
      </c>
      <c r="D45" s="102" t="s">
        <v>1202</v>
      </c>
      <c r="E45" s="102" t="s">
        <v>1211</v>
      </c>
      <c r="F45" s="102" t="s">
        <v>1204</v>
      </c>
      <c r="G45" s="102" t="s">
        <v>1205</v>
      </c>
      <c r="H45" s="102" t="s">
        <v>1215</v>
      </c>
      <c r="I45" s="103" t="s">
        <v>1207</v>
      </c>
      <c r="J45" s="104">
        <v>7204290767.3727493</v>
      </c>
      <c r="K45" s="104" t="s">
        <v>1216</v>
      </c>
      <c r="L45" s="107" t="s">
        <v>1146</v>
      </c>
      <c r="M45" s="98" t="s">
        <v>1214</v>
      </c>
      <c r="R45" s="107" t="s">
        <v>1251</v>
      </c>
      <c r="S45" s="106">
        <v>60579087180808.289</v>
      </c>
      <c r="T45" s="106"/>
      <c r="U45" s="85">
        <f t="shared" ref="U45:U49" si="3">S45/SUM(S45:T45)</f>
        <v>1</v>
      </c>
    </row>
    <row r="46" spans="1:21" x14ac:dyDescent="0.25">
      <c r="A46" s="99" t="s">
        <v>1199</v>
      </c>
      <c r="B46" s="99" t="s">
        <v>1200</v>
      </c>
      <c r="C46" s="99" t="s">
        <v>1201</v>
      </c>
      <c r="D46" s="99" t="s">
        <v>1202</v>
      </c>
      <c r="E46" s="99" t="s">
        <v>1211</v>
      </c>
      <c r="F46" s="99" t="s">
        <v>1204</v>
      </c>
      <c r="G46" s="99" t="s">
        <v>1205</v>
      </c>
      <c r="H46" s="99" t="s">
        <v>1217</v>
      </c>
      <c r="I46" s="100" t="s">
        <v>1207</v>
      </c>
      <c r="J46" s="101">
        <v>96504614429.63295</v>
      </c>
      <c r="K46" s="101" t="s">
        <v>1218</v>
      </c>
      <c r="L46" s="107" t="s">
        <v>1146</v>
      </c>
      <c r="M46" s="98" t="s">
        <v>1214</v>
      </c>
      <c r="R46" s="107" t="s">
        <v>1334</v>
      </c>
      <c r="S46" s="106">
        <v>420948925458860.81</v>
      </c>
      <c r="T46" s="106">
        <v>54544452005407.109</v>
      </c>
      <c r="U46" s="85">
        <f t="shared" si="3"/>
        <v>0.88528872411160764</v>
      </c>
    </row>
    <row r="47" spans="1:21" x14ac:dyDescent="0.25">
      <c r="A47" s="102" t="s">
        <v>1199</v>
      </c>
      <c r="B47" s="102" t="s">
        <v>1200</v>
      </c>
      <c r="C47" s="102" t="s">
        <v>1201</v>
      </c>
      <c r="D47" s="102" t="s">
        <v>1202</v>
      </c>
      <c r="E47" s="102" t="s">
        <v>1211</v>
      </c>
      <c r="F47" s="102" t="s">
        <v>1204</v>
      </c>
      <c r="G47" s="102" t="s">
        <v>1205</v>
      </c>
      <c r="H47" s="102" t="s">
        <v>1219</v>
      </c>
      <c r="I47" s="103" t="s">
        <v>1207</v>
      </c>
      <c r="J47" s="104">
        <v>2295000000</v>
      </c>
      <c r="K47" s="104" t="s">
        <v>1220</v>
      </c>
      <c r="L47" s="107" t="s">
        <v>1146</v>
      </c>
      <c r="M47" s="98" t="s">
        <v>1214</v>
      </c>
      <c r="R47" s="107" t="s">
        <v>1259</v>
      </c>
      <c r="S47" s="106">
        <v>256588175176.54709</v>
      </c>
      <c r="T47" s="106"/>
      <c r="U47" s="85">
        <f t="shared" si="3"/>
        <v>1</v>
      </c>
    </row>
    <row r="48" spans="1:21" x14ac:dyDescent="0.25">
      <c r="A48" s="99" t="s">
        <v>1199</v>
      </c>
      <c r="B48" s="99" t="s">
        <v>1200</v>
      </c>
      <c r="C48" s="99" t="s">
        <v>1201</v>
      </c>
      <c r="D48" s="99" t="s">
        <v>1202</v>
      </c>
      <c r="E48" s="99" t="s">
        <v>1211</v>
      </c>
      <c r="F48" s="99" t="s">
        <v>1204</v>
      </c>
      <c r="G48" s="99" t="s">
        <v>1205</v>
      </c>
      <c r="H48" s="99" t="s">
        <v>1206</v>
      </c>
      <c r="I48" s="100" t="s">
        <v>1207</v>
      </c>
      <c r="J48" s="101">
        <v>214006228480.71875</v>
      </c>
      <c r="K48" s="101" t="s">
        <v>1221</v>
      </c>
      <c r="L48" s="107" t="s">
        <v>1146</v>
      </c>
      <c r="M48" s="98" t="str">
        <f t="shared" si="2"/>
        <v>Natural gas</v>
      </c>
      <c r="R48" s="107" t="s">
        <v>1206</v>
      </c>
      <c r="S48" s="106">
        <v>179122457996645.28</v>
      </c>
      <c r="T48" s="106">
        <v>29594424509267.711</v>
      </c>
      <c r="U48" s="108">
        <f>(Q144+S48)/SUM(S48:T48,Q144)</f>
        <v>0.90778099764670406</v>
      </c>
    </row>
    <row r="49" spans="1:21" x14ac:dyDescent="0.25">
      <c r="A49" s="102" t="s">
        <v>1199</v>
      </c>
      <c r="B49" s="102" t="s">
        <v>1222</v>
      </c>
      <c r="C49" s="102" t="s">
        <v>1223</v>
      </c>
      <c r="D49" s="102" t="s">
        <v>1224</v>
      </c>
      <c r="E49" s="102" t="s">
        <v>1225</v>
      </c>
      <c r="F49" s="102" t="s">
        <v>1226</v>
      </c>
      <c r="G49" s="102" t="s">
        <v>1205</v>
      </c>
      <c r="H49" s="102" t="s">
        <v>1206</v>
      </c>
      <c r="I49" s="103" t="s">
        <v>1207</v>
      </c>
      <c r="J49" s="104">
        <v>142124347569581.97</v>
      </c>
      <c r="K49" s="104" t="s">
        <v>1227</v>
      </c>
      <c r="L49" s="107" t="s">
        <v>1155</v>
      </c>
      <c r="M49" s="98" t="str">
        <f t="shared" si="2"/>
        <v>Natural gas</v>
      </c>
      <c r="R49" s="107" t="s">
        <v>1214</v>
      </c>
      <c r="S49" s="106">
        <v>103245042433.478</v>
      </c>
      <c r="T49" s="106"/>
      <c r="U49" s="85">
        <f t="shared" si="3"/>
        <v>1</v>
      </c>
    </row>
    <row r="50" spans="1:21" x14ac:dyDescent="0.25">
      <c r="A50" s="99" t="s">
        <v>1199</v>
      </c>
      <c r="B50" s="99" t="s">
        <v>1228</v>
      </c>
      <c r="C50" s="99" t="s">
        <v>1223</v>
      </c>
      <c r="D50" s="99" t="s">
        <v>1224</v>
      </c>
      <c r="E50" s="99" t="s">
        <v>1229</v>
      </c>
      <c r="F50" s="99" t="s">
        <v>1204</v>
      </c>
      <c r="G50" s="99" t="s">
        <v>1205</v>
      </c>
      <c r="H50" s="99" t="s">
        <v>1215</v>
      </c>
      <c r="I50" s="100" t="s">
        <v>1207</v>
      </c>
      <c r="J50" s="101">
        <v>20517347628.05505</v>
      </c>
      <c r="K50" s="101" t="s">
        <v>1230</v>
      </c>
      <c r="L50" s="107" t="s">
        <v>1170</v>
      </c>
      <c r="M50" s="98" t="s">
        <v>1214</v>
      </c>
      <c r="R50" s="107" t="s">
        <v>1263</v>
      </c>
      <c r="S50" s="106">
        <v>3055907978802.7861</v>
      </c>
      <c r="T50" s="106"/>
      <c r="U50" s="85"/>
    </row>
    <row r="51" spans="1:21" x14ac:dyDescent="0.25">
      <c r="A51" s="102" t="s">
        <v>1199</v>
      </c>
      <c r="B51" s="102" t="s">
        <v>1228</v>
      </c>
      <c r="C51" s="102" t="s">
        <v>1223</v>
      </c>
      <c r="D51" s="102" t="s">
        <v>1224</v>
      </c>
      <c r="E51" s="102" t="s">
        <v>1229</v>
      </c>
      <c r="F51" s="102" t="s">
        <v>1204</v>
      </c>
      <c r="G51" s="102" t="s">
        <v>1205</v>
      </c>
      <c r="H51" s="102" t="s">
        <v>1217</v>
      </c>
      <c r="I51" s="103" t="s">
        <v>1207</v>
      </c>
      <c r="J51" s="104">
        <v>274838812854.61591</v>
      </c>
      <c r="K51" s="104" t="s">
        <v>1231</v>
      </c>
      <c r="L51" s="107" t="s">
        <v>1170</v>
      </c>
      <c r="M51" s="98" t="s">
        <v>1214</v>
      </c>
      <c r="U51" s="85"/>
    </row>
    <row r="52" spans="1:21" x14ac:dyDescent="0.25">
      <c r="A52" s="99" t="s">
        <v>1199</v>
      </c>
      <c r="B52" s="99" t="s">
        <v>1228</v>
      </c>
      <c r="C52" s="99" t="s">
        <v>1223</v>
      </c>
      <c r="D52" s="99" t="s">
        <v>1224</v>
      </c>
      <c r="E52" s="99" t="s">
        <v>1229</v>
      </c>
      <c r="F52" s="99" t="s">
        <v>1204</v>
      </c>
      <c r="G52" s="99" t="s">
        <v>1205</v>
      </c>
      <c r="H52" s="99" t="s">
        <v>1206</v>
      </c>
      <c r="I52" s="100" t="s">
        <v>1207</v>
      </c>
      <c r="J52" s="101">
        <v>1995404299999.9993</v>
      </c>
      <c r="K52" s="101" t="s">
        <v>1232</v>
      </c>
      <c r="L52" s="107" t="s">
        <v>1170</v>
      </c>
      <c r="M52" s="98" t="str">
        <f t="shared" si="2"/>
        <v>Natural gas</v>
      </c>
      <c r="U52" s="85"/>
    </row>
    <row r="53" spans="1:21" x14ac:dyDescent="0.25">
      <c r="A53" s="102" t="s">
        <v>1199</v>
      </c>
      <c r="B53" s="102" t="s">
        <v>1233</v>
      </c>
      <c r="C53" s="102" t="s">
        <v>1223</v>
      </c>
      <c r="D53" s="102" t="s">
        <v>1224</v>
      </c>
      <c r="E53" s="102" t="s">
        <v>1234</v>
      </c>
      <c r="F53" s="102" t="s">
        <v>1204</v>
      </c>
      <c r="G53" s="102" t="s">
        <v>1205</v>
      </c>
      <c r="H53" s="102" t="s">
        <v>1206</v>
      </c>
      <c r="I53" s="103" t="s">
        <v>1207</v>
      </c>
      <c r="J53" s="104">
        <v>448159700000</v>
      </c>
      <c r="K53" s="104" t="s">
        <v>1235</v>
      </c>
      <c r="L53" s="107" t="s">
        <v>1163</v>
      </c>
      <c r="M53" s="98" t="str">
        <f t="shared" si="2"/>
        <v>Natural gas</v>
      </c>
      <c r="U53" s="85"/>
    </row>
    <row r="54" spans="1:21" x14ac:dyDescent="0.25">
      <c r="A54" s="99" t="s">
        <v>1199</v>
      </c>
      <c r="B54" s="99" t="s">
        <v>1236</v>
      </c>
      <c r="C54" s="99" t="s">
        <v>1223</v>
      </c>
      <c r="D54" s="99" t="s">
        <v>1224</v>
      </c>
      <c r="E54" s="99" t="s">
        <v>1237</v>
      </c>
      <c r="F54" s="99" t="s">
        <v>1238</v>
      </c>
      <c r="G54" s="99" t="s">
        <v>1205</v>
      </c>
      <c r="H54" s="99" t="s">
        <v>1206</v>
      </c>
      <c r="I54" s="100" t="s">
        <v>1207</v>
      </c>
      <c r="J54" s="101">
        <v>55592374500000.008</v>
      </c>
      <c r="K54" s="101" t="s">
        <v>1239</v>
      </c>
      <c r="L54" s="107" t="s">
        <v>1150</v>
      </c>
      <c r="M54" s="98" t="str">
        <f t="shared" si="2"/>
        <v>Natural gas</v>
      </c>
      <c r="U54" s="85"/>
    </row>
    <row r="55" spans="1:21" x14ac:dyDescent="0.25">
      <c r="A55" s="102" t="s">
        <v>1199</v>
      </c>
      <c r="B55" s="102" t="s">
        <v>1236</v>
      </c>
      <c r="C55" s="102" t="s">
        <v>1223</v>
      </c>
      <c r="D55" s="102" t="s">
        <v>1224</v>
      </c>
      <c r="E55" s="102" t="s">
        <v>1237</v>
      </c>
      <c r="F55" s="102" t="s">
        <v>1204</v>
      </c>
      <c r="G55" s="102" t="s">
        <v>1205</v>
      </c>
      <c r="H55" s="102" t="s">
        <v>1206</v>
      </c>
      <c r="I55" s="103" t="s">
        <v>1207</v>
      </c>
      <c r="J55" s="104">
        <v>4271049200000</v>
      </c>
      <c r="K55" s="104" t="s">
        <v>1240</v>
      </c>
      <c r="L55" s="107" t="s">
        <v>1150</v>
      </c>
      <c r="M55" s="98" t="str">
        <f t="shared" si="2"/>
        <v>Natural gas</v>
      </c>
      <c r="U55" s="85"/>
    </row>
    <row r="56" spans="1:21" x14ac:dyDescent="0.25">
      <c r="A56" s="99" t="s">
        <v>1199</v>
      </c>
      <c r="B56" s="99" t="s">
        <v>1236</v>
      </c>
      <c r="C56" s="99" t="s">
        <v>1223</v>
      </c>
      <c r="D56" s="99" t="s">
        <v>1224</v>
      </c>
      <c r="E56" s="99" t="s">
        <v>1237</v>
      </c>
      <c r="F56" s="99" t="s">
        <v>1241</v>
      </c>
      <c r="G56" s="99" t="s">
        <v>1205</v>
      </c>
      <c r="H56" s="99" t="s">
        <v>1206</v>
      </c>
      <c r="I56" s="100" t="s">
        <v>1207</v>
      </c>
      <c r="J56" s="101">
        <v>1972846699999.9998</v>
      </c>
      <c r="K56" s="101" t="s">
        <v>1242</v>
      </c>
      <c r="L56" s="107" t="s">
        <v>1150</v>
      </c>
      <c r="M56" s="98" t="str">
        <f t="shared" si="2"/>
        <v>Natural gas</v>
      </c>
      <c r="U56" s="85"/>
    </row>
    <row r="57" spans="1:21" x14ac:dyDescent="0.25">
      <c r="A57" s="102" t="s">
        <v>1199</v>
      </c>
      <c r="B57" s="102" t="s">
        <v>1233</v>
      </c>
      <c r="C57" s="102" t="s">
        <v>1223</v>
      </c>
      <c r="D57" s="102" t="s">
        <v>1224</v>
      </c>
      <c r="E57" s="102" t="s">
        <v>1243</v>
      </c>
      <c r="F57" s="102" t="s">
        <v>1244</v>
      </c>
      <c r="G57" s="102" t="s">
        <v>1205</v>
      </c>
      <c r="H57" s="102" t="s">
        <v>1206</v>
      </c>
      <c r="I57" s="103" t="s">
        <v>1207</v>
      </c>
      <c r="J57" s="104">
        <v>3200644800000.0005</v>
      </c>
      <c r="K57" s="104" t="s">
        <v>1245</v>
      </c>
      <c r="L57" s="107" t="s">
        <v>1162</v>
      </c>
      <c r="M57" s="98" t="str">
        <f t="shared" si="2"/>
        <v>Natural gas</v>
      </c>
    </row>
    <row r="58" spans="1:21" x14ac:dyDescent="0.25">
      <c r="A58" s="99" t="s">
        <v>1199</v>
      </c>
      <c r="B58" s="99" t="s">
        <v>1233</v>
      </c>
      <c r="C58" s="99" t="s">
        <v>1223</v>
      </c>
      <c r="D58" s="99" t="s">
        <v>1224</v>
      </c>
      <c r="E58" s="99" t="s">
        <v>1243</v>
      </c>
      <c r="F58" s="99" t="s">
        <v>1246</v>
      </c>
      <c r="G58" s="99" t="s">
        <v>1205</v>
      </c>
      <c r="H58" s="99" t="s">
        <v>1206</v>
      </c>
      <c r="I58" s="100" t="s">
        <v>1207</v>
      </c>
      <c r="J58" s="101">
        <v>8686384099999.999</v>
      </c>
      <c r="K58" s="101" t="s">
        <v>1247</v>
      </c>
      <c r="L58" s="107" t="s">
        <v>1161</v>
      </c>
      <c r="M58" s="98" t="str">
        <f t="shared" si="2"/>
        <v>Natural gas</v>
      </c>
    </row>
    <row r="59" spans="1:21" x14ac:dyDescent="0.25">
      <c r="A59" s="102" t="s">
        <v>1199</v>
      </c>
      <c r="B59" s="102" t="s">
        <v>1233</v>
      </c>
      <c r="C59" s="102" t="s">
        <v>1223</v>
      </c>
      <c r="D59" s="102" t="s">
        <v>1224</v>
      </c>
      <c r="E59" s="102" t="s">
        <v>1243</v>
      </c>
      <c r="F59" s="102" t="s">
        <v>1248</v>
      </c>
      <c r="G59" s="102" t="s">
        <v>1205</v>
      </c>
      <c r="H59" s="102" t="s">
        <v>1206</v>
      </c>
      <c r="I59" s="103" t="s">
        <v>1207</v>
      </c>
      <c r="J59" s="104">
        <v>1743129992901.8904</v>
      </c>
      <c r="K59" s="104" t="s">
        <v>1249</v>
      </c>
      <c r="L59" s="107" t="s">
        <v>1164</v>
      </c>
      <c r="M59" s="98" t="str">
        <f t="shared" si="2"/>
        <v>Natural gas</v>
      </c>
    </row>
    <row r="60" spans="1:21" x14ac:dyDescent="0.25">
      <c r="A60" s="99" t="s">
        <v>1199</v>
      </c>
      <c r="B60" s="99" t="s">
        <v>1250</v>
      </c>
      <c r="C60" s="99" t="s">
        <v>1223</v>
      </c>
      <c r="D60" s="99" t="s">
        <v>1224</v>
      </c>
      <c r="E60" s="99" t="s">
        <v>1211</v>
      </c>
      <c r="F60" s="99" t="s">
        <v>1204</v>
      </c>
      <c r="G60" s="99" t="s">
        <v>1205</v>
      </c>
      <c r="H60" s="99" t="s">
        <v>1251</v>
      </c>
      <c r="I60" s="100" t="s">
        <v>1207</v>
      </c>
      <c r="J60" s="101">
        <v>83714039500.000015</v>
      </c>
      <c r="K60" s="101" t="s">
        <v>1252</v>
      </c>
      <c r="L60" s="107" t="s">
        <v>1167</v>
      </c>
      <c r="M60" s="98" t="str">
        <f t="shared" si="2"/>
        <v>Coal</v>
      </c>
    </row>
    <row r="61" spans="1:21" x14ac:dyDescent="0.25">
      <c r="A61" s="102" t="s">
        <v>1199</v>
      </c>
      <c r="B61" s="102" t="s">
        <v>1250</v>
      </c>
      <c r="C61" s="102" t="s">
        <v>1223</v>
      </c>
      <c r="D61" s="102" t="s">
        <v>1224</v>
      </c>
      <c r="E61" s="102" t="s">
        <v>1211</v>
      </c>
      <c r="F61" s="102" t="s">
        <v>1204</v>
      </c>
      <c r="G61" s="102" t="s">
        <v>1205</v>
      </c>
      <c r="H61" s="102" t="s">
        <v>1212</v>
      </c>
      <c r="I61" s="103" t="s">
        <v>1207</v>
      </c>
      <c r="J61" s="104">
        <v>7022820000000</v>
      </c>
      <c r="K61" s="104" t="s">
        <v>1253</v>
      </c>
      <c r="L61" s="107" t="s">
        <v>1167</v>
      </c>
      <c r="M61" s="98" t="s">
        <v>1214</v>
      </c>
    </row>
    <row r="62" spans="1:21" x14ac:dyDescent="0.25">
      <c r="A62" s="99" t="s">
        <v>1199</v>
      </c>
      <c r="B62" s="99" t="s">
        <v>1250</v>
      </c>
      <c r="C62" s="99" t="s">
        <v>1223</v>
      </c>
      <c r="D62" s="99" t="s">
        <v>1224</v>
      </c>
      <c r="E62" s="99" t="s">
        <v>1211</v>
      </c>
      <c r="F62" s="99" t="s">
        <v>1204</v>
      </c>
      <c r="G62" s="99" t="s">
        <v>1205</v>
      </c>
      <c r="H62" s="99" t="s">
        <v>1215</v>
      </c>
      <c r="I62" s="100" t="s">
        <v>1207</v>
      </c>
      <c r="J62" s="101">
        <v>105075448856.17993</v>
      </c>
      <c r="K62" s="101" t="s">
        <v>1254</v>
      </c>
      <c r="L62" s="107" t="s">
        <v>1167</v>
      </c>
      <c r="M62" s="107" t="s">
        <v>1214</v>
      </c>
    </row>
    <row r="63" spans="1:21" x14ac:dyDescent="0.25">
      <c r="A63" s="102" t="s">
        <v>1199</v>
      </c>
      <c r="B63" s="102" t="s">
        <v>1250</v>
      </c>
      <c r="C63" s="102" t="s">
        <v>1223</v>
      </c>
      <c r="D63" s="102" t="s">
        <v>1224</v>
      </c>
      <c r="E63" s="102" t="s">
        <v>1211</v>
      </c>
      <c r="F63" s="102" t="s">
        <v>1204</v>
      </c>
      <c r="G63" s="102" t="s">
        <v>1205</v>
      </c>
      <c r="H63" s="102" t="s">
        <v>1217</v>
      </c>
      <c r="I63" s="103" t="s">
        <v>1207</v>
      </c>
      <c r="J63" s="104">
        <v>1407531428882.6516</v>
      </c>
      <c r="K63" s="104" t="s">
        <v>1255</v>
      </c>
      <c r="L63" s="107" t="s">
        <v>1167</v>
      </c>
      <c r="M63" s="107" t="s">
        <v>1214</v>
      </c>
    </row>
    <row r="64" spans="1:21" x14ac:dyDescent="0.25">
      <c r="A64" s="99" t="s">
        <v>1199</v>
      </c>
      <c r="B64" s="99" t="s">
        <v>1250</v>
      </c>
      <c r="C64" s="99" t="s">
        <v>1223</v>
      </c>
      <c r="D64" s="99" t="s">
        <v>1224</v>
      </c>
      <c r="E64" s="99" t="s">
        <v>1211</v>
      </c>
      <c r="F64" s="99" t="s">
        <v>1204</v>
      </c>
      <c r="G64" s="99" t="s">
        <v>1205</v>
      </c>
      <c r="H64" s="99" t="s">
        <v>1219</v>
      </c>
      <c r="I64" s="100" t="s">
        <v>1207</v>
      </c>
      <c r="J64" s="101">
        <v>1215000000</v>
      </c>
      <c r="K64" s="101" t="s">
        <v>1256</v>
      </c>
      <c r="L64" s="107" t="s">
        <v>1167</v>
      </c>
      <c r="M64" s="107" t="s">
        <v>1214</v>
      </c>
    </row>
    <row r="65" spans="1:13" x14ac:dyDescent="0.25">
      <c r="A65" s="102" t="s">
        <v>1199</v>
      </c>
      <c r="B65" s="102" t="s">
        <v>1250</v>
      </c>
      <c r="C65" s="102" t="s">
        <v>1223</v>
      </c>
      <c r="D65" s="102" t="s">
        <v>1224</v>
      </c>
      <c r="E65" s="102" t="s">
        <v>1211</v>
      </c>
      <c r="F65" s="102" t="s">
        <v>1204</v>
      </c>
      <c r="G65" s="102" t="s">
        <v>1205</v>
      </c>
      <c r="H65" s="102" t="s">
        <v>1257</v>
      </c>
      <c r="I65" s="103" t="s">
        <v>1207</v>
      </c>
      <c r="J65" s="104">
        <v>21779000000000</v>
      </c>
      <c r="K65" s="104" t="s">
        <v>1258</v>
      </c>
      <c r="L65" s="107" t="s">
        <v>1167</v>
      </c>
      <c r="M65" s="107" t="s">
        <v>1259</v>
      </c>
    </row>
    <row r="66" spans="1:13" x14ac:dyDescent="0.25">
      <c r="A66" s="99" t="s">
        <v>1199</v>
      </c>
      <c r="B66" s="99" t="s">
        <v>1250</v>
      </c>
      <c r="C66" s="99" t="s">
        <v>1223</v>
      </c>
      <c r="D66" s="99" t="s">
        <v>1224</v>
      </c>
      <c r="E66" s="99" t="s">
        <v>1211</v>
      </c>
      <c r="F66" s="99" t="s">
        <v>1204</v>
      </c>
      <c r="G66" s="99" t="s">
        <v>1205</v>
      </c>
      <c r="H66" s="99" t="s">
        <v>1206</v>
      </c>
      <c r="I66" s="100" t="s">
        <v>1207</v>
      </c>
      <c r="J66" s="101">
        <v>31705114700000.004</v>
      </c>
      <c r="K66" s="101" t="s">
        <v>1260</v>
      </c>
      <c r="L66" s="107" t="s">
        <v>1167</v>
      </c>
      <c r="M66" s="107" t="str">
        <f t="shared" si="2"/>
        <v>Natural gas</v>
      </c>
    </row>
    <row r="67" spans="1:13" x14ac:dyDescent="0.25">
      <c r="A67" s="102" t="s">
        <v>1199</v>
      </c>
      <c r="B67" s="102" t="s">
        <v>1250</v>
      </c>
      <c r="C67" s="102" t="s">
        <v>1223</v>
      </c>
      <c r="D67" s="102" t="s">
        <v>1224</v>
      </c>
      <c r="E67" s="102" t="s">
        <v>1211</v>
      </c>
      <c r="F67" s="102" t="s">
        <v>1204</v>
      </c>
      <c r="G67" s="102" t="s">
        <v>1205</v>
      </c>
      <c r="H67" s="102" t="s">
        <v>1261</v>
      </c>
      <c r="I67" s="103" t="s">
        <v>1207</v>
      </c>
      <c r="J67" s="104">
        <v>314205088000.00012</v>
      </c>
      <c r="K67" s="104" t="s">
        <v>1262</v>
      </c>
      <c r="L67" s="107" t="s">
        <v>1167</v>
      </c>
      <c r="M67" s="107" t="s">
        <v>1251</v>
      </c>
    </row>
    <row r="68" spans="1:13" x14ac:dyDescent="0.25">
      <c r="A68" s="99" t="s">
        <v>1199</v>
      </c>
      <c r="B68" s="99" t="s">
        <v>1250</v>
      </c>
      <c r="C68" s="99" t="s">
        <v>1223</v>
      </c>
      <c r="D68" s="99" t="s">
        <v>1224</v>
      </c>
      <c r="E68" s="99" t="s">
        <v>1211</v>
      </c>
      <c r="F68" s="99" t="s">
        <v>1204</v>
      </c>
      <c r="G68" s="99" t="s">
        <v>1205</v>
      </c>
      <c r="H68" s="99" t="s">
        <v>1263</v>
      </c>
      <c r="I68" s="100" t="s">
        <v>1207</v>
      </c>
      <c r="J68" s="101">
        <v>68250000000</v>
      </c>
      <c r="K68" s="101" t="s">
        <v>1264</v>
      </c>
      <c r="L68" s="107" t="s">
        <v>1167</v>
      </c>
      <c r="M68" s="107" t="str">
        <f t="shared" si="2"/>
        <v>Residual fuel oil</v>
      </c>
    </row>
    <row r="69" spans="1:13" x14ac:dyDescent="0.25">
      <c r="A69" s="102" t="s">
        <v>1199</v>
      </c>
      <c r="B69" s="102" t="s">
        <v>1250</v>
      </c>
      <c r="C69" s="102" t="s">
        <v>1223</v>
      </c>
      <c r="D69" s="102" t="s">
        <v>1224</v>
      </c>
      <c r="E69" s="102" t="s">
        <v>1265</v>
      </c>
      <c r="F69" s="102" t="s">
        <v>1204</v>
      </c>
      <c r="G69" s="102" t="s">
        <v>1205</v>
      </c>
      <c r="H69" s="102" t="s">
        <v>1206</v>
      </c>
      <c r="I69" s="103" t="s">
        <v>1207</v>
      </c>
      <c r="J69" s="104">
        <v>208855399999.99988</v>
      </c>
      <c r="K69" s="104" t="s">
        <v>1266</v>
      </c>
      <c r="L69" s="107" t="s">
        <v>1156</v>
      </c>
      <c r="M69" s="107" t="str">
        <f t="shared" si="2"/>
        <v>Natural gas</v>
      </c>
    </row>
    <row r="70" spans="1:13" x14ac:dyDescent="0.25">
      <c r="A70" s="99" t="s">
        <v>1199</v>
      </c>
      <c r="B70" s="99" t="s">
        <v>1250</v>
      </c>
      <c r="C70" s="99" t="s">
        <v>1223</v>
      </c>
      <c r="D70" s="99" t="s">
        <v>1224</v>
      </c>
      <c r="E70" s="99" t="s">
        <v>1265</v>
      </c>
      <c r="F70" s="99" t="s">
        <v>1267</v>
      </c>
      <c r="G70" s="99" t="s">
        <v>1205</v>
      </c>
      <c r="H70" s="99" t="s">
        <v>1206</v>
      </c>
      <c r="I70" s="100" t="s">
        <v>1207</v>
      </c>
      <c r="J70" s="101">
        <v>1626829000000.0002</v>
      </c>
      <c r="K70" s="101" t="s">
        <v>1268</v>
      </c>
      <c r="L70" s="107" t="s">
        <v>1156</v>
      </c>
      <c r="M70" s="107" t="str">
        <f t="shared" si="2"/>
        <v>Natural gas</v>
      </c>
    </row>
    <row r="71" spans="1:13" x14ac:dyDescent="0.25">
      <c r="A71" s="102" t="s">
        <v>1199</v>
      </c>
      <c r="B71" s="102" t="s">
        <v>1269</v>
      </c>
      <c r="C71" s="102" t="s">
        <v>1223</v>
      </c>
      <c r="D71" s="102" t="s">
        <v>1224</v>
      </c>
      <c r="E71" s="102" t="s">
        <v>1270</v>
      </c>
      <c r="F71" s="102" t="s">
        <v>1204</v>
      </c>
      <c r="G71" s="102" t="s">
        <v>1205</v>
      </c>
      <c r="H71" s="102" t="s">
        <v>1206</v>
      </c>
      <c r="I71" s="103" t="s">
        <v>1207</v>
      </c>
      <c r="J71" s="104">
        <v>8351389100000</v>
      </c>
      <c r="K71" s="104" t="s">
        <v>1271</v>
      </c>
      <c r="L71" s="107" t="s">
        <v>1159</v>
      </c>
      <c r="M71" s="107" t="str">
        <f t="shared" si="2"/>
        <v>Natural gas</v>
      </c>
    </row>
    <row r="72" spans="1:13" x14ac:dyDescent="0.25">
      <c r="A72" s="99" t="s">
        <v>1199</v>
      </c>
      <c r="B72" s="99" t="s">
        <v>1272</v>
      </c>
      <c r="C72" s="99" t="s">
        <v>1223</v>
      </c>
      <c r="D72" s="99" t="s">
        <v>1224</v>
      </c>
      <c r="E72" s="99" t="s">
        <v>1273</v>
      </c>
      <c r="F72" s="99" t="s">
        <v>1204</v>
      </c>
      <c r="G72" s="99" t="s">
        <v>1205</v>
      </c>
      <c r="H72" s="99" t="s">
        <v>1206</v>
      </c>
      <c r="I72" s="100" t="s">
        <v>1207</v>
      </c>
      <c r="J72" s="101">
        <v>843984400000.00012</v>
      </c>
      <c r="K72" s="101" t="s">
        <v>1274</v>
      </c>
      <c r="L72" s="107" t="s">
        <v>1153</v>
      </c>
      <c r="M72" s="107" t="str">
        <f t="shared" si="2"/>
        <v>Natural gas</v>
      </c>
    </row>
    <row r="73" spans="1:13" x14ac:dyDescent="0.25">
      <c r="A73" s="102" t="s">
        <v>1199</v>
      </c>
      <c r="B73" s="102" t="s">
        <v>1272</v>
      </c>
      <c r="C73" s="102" t="s">
        <v>1223</v>
      </c>
      <c r="D73" s="102" t="s">
        <v>1224</v>
      </c>
      <c r="E73" s="102" t="s">
        <v>1275</v>
      </c>
      <c r="F73" s="102" t="s">
        <v>1204</v>
      </c>
      <c r="G73" s="102" t="s">
        <v>1205</v>
      </c>
      <c r="H73" s="102" t="s">
        <v>1206</v>
      </c>
      <c r="I73" s="103" t="s">
        <v>1207</v>
      </c>
      <c r="J73" s="104">
        <v>6311159999999.9971</v>
      </c>
      <c r="K73" s="104" t="s">
        <v>1276</v>
      </c>
      <c r="L73" s="107" t="s">
        <v>1153</v>
      </c>
      <c r="M73" s="107" t="str">
        <f t="shared" si="2"/>
        <v>Natural gas</v>
      </c>
    </row>
    <row r="74" spans="1:13" x14ac:dyDescent="0.25">
      <c r="A74" s="99" t="s">
        <v>1199</v>
      </c>
      <c r="B74" s="99" t="s">
        <v>1277</v>
      </c>
      <c r="C74" s="99" t="s">
        <v>1223</v>
      </c>
      <c r="D74" s="99" t="s">
        <v>1224</v>
      </c>
      <c r="E74" s="99" t="s">
        <v>1278</v>
      </c>
      <c r="F74" s="99" t="s">
        <v>1279</v>
      </c>
      <c r="G74" s="99" t="s">
        <v>1205</v>
      </c>
      <c r="H74" s="99" t="s">
        <v>1280</v>
      </c>
      <c r="I74" s="100" t="s">
        <v>1207</v>
      </c>
      <c r="J74" s="101">
        <v>1251192527080</v>
      </c>
      <c r="K74" s="101" t="s">
        <v>1281</v>
      </c>
      <c r="L74" s="107" t="s">
        <v>1158</v>
      </c>
      <c r="M74" s="107" t="s">
        <v>1282</v>
      </c>
    </row>
    <row r="75" spans="1:13" x14ac:dyDescent="0.25">
      <c r="A75" s="102" t="s">
        <v>1199</v>
      </c>
      <c r="B75" s="102" t="s">
        <v>1277</v>
      </c>
      <c r="C75" s="102" t="s">
        <v>1223</v>
      </c>
      <c r="D75" s="102" t="s">
        <v>1224</v>
      </c>
      <c r="E75" s="102" t="s">
        <v>1278</v>
      </c>
      <c r="F75" s="102" t="s">
        <v>1279</v>
      </c>
      <c r="G75" s="102" t="s">
        <v>1205</v>
      </c>
      <c r="H75" s="102" t="s">
        <v>1251</v>
      </c>
      <c r="I75" s="103" t="s">
        <v>1207</v>
      </c>
      <c r="J75" s="104">
        <v>20135613169289.898</v>
      </c>
      <c r="K75" s="104" t="s">
        <v>1283</v>
      </c>
      <c r="L75" s="107" t="s">
        <v>1158</v>
      </c>
      <c r="M75" s="107" t="str">
        <f t="shared" si="2"/>
        <v>Coal</v>
      </c>
    </row>
    <row r="76" spans="1:13" x14ac:dyDescent="0.25">
      <c r="A76" s="99" t="s">
        <v>1199</v>
      </c>
      <c r="B76" s="99" t="s">
        <v>1277</v>
      </c>
      <c r="C76" s="99" t="s">
        <v>1223</v>
      </c>
      <c r="D76" s="99" t="s">
        <v>1224</v>
      </c>
      <c r="E76" s="99" t="s">
        <v>1278</v>
      </c>
      <c r="F76" s="99" t="s">
        <v>1279</v>
      </c>
      <c r="G76" s="99" t="s">
        <v>1205</v>
      </c>
      <c r="H76" s="99" t="s">
        <v>1212</v>
      </c>
      <c r="I76" s="100" t="s">
        <v>1207</v>
      </c>
      <c r="J76" s="101"/>
      <c r="K76" s="101" t="s">
        <v>1284</v>
      </c>
      <c r="L76" s="107" t="s">
        <v>1158</v>
      </c>
      <c r="M76" s="107" t="s">
        <v>1214</v>
      </c>
    </row>
    <row r="77" spans="1:13" x14ac:dyDescent="0.25">
      <c r="A77" s="102" t="s">
        <v>1199</v>
      </c>
      <c r="B77" s="102" t="s">
        <v>1277</v>
      </c>
      <c r="C77" s="102" t="s">
        <v>1223</v>
      </c>
      <c r="D77" s="102" t="s">
        <v>1224</v>
      </c>
      <c r="E77" s="102" t="s">
        <v>1278</v>
      </c>
      <c r="F77" s="102" t="s">
        <v>1279</v>
      </c>
      <c r="G77" s="102" t="s">
        <v>1205</v>
      </c>
      <c r="H77" s="102" t="s">
        <v>1257</v>
      </c>
      <c r="I77" s="103" t="s">
        <v>1207</v>
      </c>
      <c r="J77" s="104">
        <v>562988102.68472004</v>
      </c>
      <c r="K77" s="104" t="s">
        <v>1285</v>
      </c>
      <c r="L77" s="107" t="s">
        <v>1158</v>
      </c>
      <c r="M77" s="107" t="s">
        <v>1259</v>
      </c>
    </row>
    <row r="78" spans="1:13" x14ac:dyDescent="0.25">
      <c r="A78" s="99" t="s">
        <v>1199</v>
      </c>
      <c r="B78" s="99" t="s">
        <v>1277</v>
      </c>
      <c r="C78" s="99" t="s">
        <v>1223</v>
      </c>
      <c r="D78" s="99" t="s">
        <v>1224</v>
      </c>
      <c r="E78" s="99" t="s">
        <v>1278</v>
      </c>
      <c r="F78" s="99" t="s">
        <v>1279</v>
      </c>
      <c r="G78" s="99" t="s">
        <v>1205</v>
      </c>
      <c r="H78" s="99" t="s">
        <v>1286</v>
      </c>
      <c r="I78" s="100" t="s">
        <v>1207</v>
      </c>
      <c r="J78" s="101">
        <v>253633763936.79443</v>
      </c>
      <c r="K78" s="101" t="s">
        <v>1287</v>
      </c>
      <c r="L78" s="107" t="s">
        <v>1158</v>
      </c>
      <c r="M78" s="107" t="s">
        <v>1282</v>
      </c>
    </row>
    <row r="79" spans="1:13" x14ac:dyDescent="0.25">
      <c r="A79" s="102" t="s">
        <v>1199</v>
      </c>
      <c r="B79" s="102" t="s">
        <v>1277</v>
      </c>
      <c r="C79" s="102" t="s">
        <v>1223</v>
      </c>
      <c r="D79" s="102" t="s">
        <v>1224</v>
      </c>
      <c r="E79" s="102" t="s">
        <v>1278</v>
      </c>
      <c r="F79" s="102" t="s">
        <v>1279</v>
      </c>
      <c r="G79" s="102" t="s">
        <v>1205</v>
      </c>
      <c r="H79" s="102" t="s">
        <v>1206</v>
      </c>
      <c r="I79" s="103" t="s">
        <v>1207</v>
      </c>
      <c r="J79" s="104">
        <v>5218541953652.0664</v>
      </c>
      <c r="K79" s="104" t="s">
        <v>1288</v>
      </c>
      <c r="L79" s="107" t="s">
        <v>1158</v>
      </c>
      <c r="M79" s="107" t="str">
        <f t="shared" si="2"/>
        <v>Natural gas</v>
      </c>
    </row>
    <row r="80" spans="1:13" x14ac:dyDescent="0.25">
      <c r="A80" s="99" t="s">
        <v>1199</v>
      </c>
      <c r="B80" s="99" t="s">
        <v>1277</v>
      </c>
      <c r="C80" s="99" t="s">
        <v>1223</v>
      </c>
      <c r="D80" s="99" t="s">
        <v>1224</v>
      </c>
      <c r="E80" s="99" t="s">
        <v>1278</v>
      </c>
      <c r="F80" s="99" t="s">
        <v>1279</v>
      </c>
      <c r="G80" s="99" t="s">
        <v>1205</v>
      </c>
      <c r="H80" s="99" t="s">
        <v>1261</v>
      </c>
      <c r="I80" s="100" t="s">
        <v>1207</v>
      </c>
      <c r="J80" s="101">
        <v>4853114683917.2988</v>
      </c>
      <c r="K80" s="101" t="s">
        <v>1289</v>
      </c>
      <c r="L80" s="107" t="s">
        <v>1158</v>
      </c>
      <c r="M80" s="107" t="s">
        <v>1251</v>
      </c>
    </row>
    <row r="81" spans="1:13" x14ac:dyDescent="0.25">
      <c r="A81" s="102" t="s">
        <v>1199</v>
      </c>
      <c r="B81" s="102" t="s">
        <v>1277</v>
      </c>
      <c r="C81" s="102" t="s">
        <v>1223</v>
      </c>
      <c r="D81" s="102" t="s">
        <v>1224</v>
      </c>
      <c r="E81" s="102" t="s">
        <v>1278</v>
      </c>
      <c r="F81" s="102" t="s">
        <v>1279</v>
      </c>
      <c r="G81" s="102" t="s">
        <v>1205</v>
      </c>
      <c r="H81" s="102" t="s">
        <v>1263</v>
      </c>
      <c r="I81" s="103" t="s">
        <v>1207</v>
      </c>
      <c r="J81" s="104"/>
      <c r="K81" s="104" t="s">
        <v>1290</v>
      </c>
      <c r="L81" s="107" t="s">
        <v>1158</v>
      </c>
      <c r="M81" s="107" t="str">
        <f t="shared" si="2"/>
        <v>Residual fuel oil</v>
      </c>
    </row>
    <row r="82" spans="1:13" x14ac:dyDescent="0.25">
      <c r="A82" s="99" t="s">
        <v>1199</v>
      </c>
      <c r="B82" s="99" t="s">
        <v>1277</v>
      </c>
      <c r="C82" s="99" t="s">
        <v>1223</v>
      </c>
      <c r="D82" s="99" t="s">
        <v>1224</v>
      </c>
      <c r="E82" s="99" t="s">
        <v>1278</v>
      </c>
      <c r="F82" s="99" t="s">
        <v>1279</v>
      </c>
      <c r="G82" s="99" t="s">
        <v>1205</v>
      </c>
      <c r="H82" s="99" t="s">
        <v>1291</v>
      </c>
      <c r="I82" s="100" t="s">
        <v>1207</v>
      </c>
      <c r="J82" s="101">
        <v>2040374235858.9934</v>
      </c>
      <c r="K82" s="101" t="s">
        <v>1292</v>
      </c>
      <c r="L82" s="107" t="s">
        <v>1158</v>
      </c>
      <c r="M82" s="107" t="s">
        <v>1214</v>
      </c>
    </row>
    <row r="83" spans="1:13" x14ac:dyDescent="0.25">
      <c r="A83" s="102" t="s">
        <v>1199</v>
      </c>
      <c r="B83" s="102" t="s">
        <v>1277</v>
      </c>
      <c r="C83" s="102" t="s">
        <v>1223</v>
      </c>
      <c r="D83" s="102" t="s">
        <v>1224</v>
      </c>
      <c r="E83" s="102" t="s">
        <v>1278</v>
      </c>
      <c r="F83" s="102" t="s">
        <v>1293</v>
      </c>
      <c r="G83" s="102" t="s">
        <v>1205</v>
      </c>
      <c r="H83" s="102" t="s">
        <v>1206</v>
      </c>
      <c r="I83" s="103" t="s">
        <v>1207</v>
      </c>
      <c r="J83" s="104">
        <v>9009100000</v>
      </c>
      <c r="K83" s="104" t="s">
        <v>1294</v>
      </c>
      <c r="L83" s="107" t="s">
        <v>1157</v>
      </c>
      <c r="M83" s="107" t="str">
        <f t="shared" si="2"/>
        <v>Natural gas</v>
      </c>
    </row>
    <row r="84" spans="1:13" x14ac:dyDescent="0.25">
      <c r="A84" s="99" t="s">
        <v>1199</v>
      </c>
      <c r="B84" s="99" t="s">
        <v>1277</v>
      </c>
      <c r="C84" s="99" t="s">
        <v>1223</v>
      </c>
      <c r="D84" s="99" t="s">
        <v>1224</v>
      </c>
      <c r="E84" s="99" t="s">
        <v>1278</v>
      </c>
      <c r="F84" s="99" t="s">
        <v>1295</v>
      </c>
      <c r="G84" s="99" t="s">
        <v>1205</v>
      </c>
      <c r="H84" s="99" t="s">
        <v>1206</v>
      </c>
      <c r="I84" s="100" t="s">
        <v>1207</v>
      </c>
      <c r="J84" s="101">
        <v>6881541600000</v>
      </c>
      <c r="K84" s="101" t="s">
        <v>1296</v>
      </c>
      <c r="L84" s="107" t="s">
        <v>1157</v>
      </c>
      <c r="M84" s="107" t="str">
        <f t="shared" si="2"/>
        <v>Natural gas</v>
      </c>
    </row>
    <row r="85" spans="1:13" x14ac:dyDescent="0.25">
      <c r="A85" s="102" t="s">
        <v>1199</v>
      </c>
      <c r="B85" s="102" t="s">
        <v>1277</v>
      </c>
      <c r="C85" s="102" t="s">
        <v>1223</v>
      </c>
      <c r="D85" s="102" t="s">
        <v>1224</v>
      </c>
      <c r="E85" s="102" t="s">
        <v>1278</v>
      </c>
      <c r="F85" s="102" t="s">
        <v>1204</v>
      </c>
      <c r="G85" s="102" t="s">
        <v>1205</v>
      </c>
      <c r="H85" s="102" t="s">
        <v>1206</v>
      </c>
      <c r="I85" s="103" t="s">
        <v>1207</v>
      </c>
      <c r="J85" s="104">
        <v>8449362681767.002</v>
      </c>
      <c r="K85" s="104" t="s">
        <v>1297</v>
      </c>
      <c r="L85" s="107" t="s">
        <v>1157</v>
      </c>
      <c r="M85" s="98" t="str">
        <f t="shared" si="2"/>
        <v>Natural gas</v>
      </c>
    </row>
    <row r="86" spans="1:13" x14ac:dyDescent="0.25">
      <c r="A86" s="99" t="s">
        <v>1199</v>
      </c>
      <c r="B86" s="99" t="s">
        <v>1298</v>
      </c>
      <c r="C86" s="99" t="s">
        <v>1223</v>
      </c>
      <c r="D86" s="99" t="s">
        <v>1224</v>
      </c>
      <c r="E86" s="99" t="s">
        <v>1299</v>
      </c>
      <c r="F86" s="99" t="s">
        <v>1300</v>
      </c>
      <c r="G86" s="99" t="s">
        <v>1205</v>
      </c>
      <c r="H86" s="99" t="s">
        <v>1206</v>
      </c>
      <c r="I86" s="100" t="s">
        <v>1207</v>
      </c>
      <c r="J86" s="101">
        <v>101262700000</v>
      </c>
      <c r="K86" s="101" t="s">
        <v>1301</v>
      </c>
      <c r="L86" s="107" t="s">
        <v>1151</v>
      </c>
      <c r="M86" s="98" t="str">
        <f t="shared" si="2"/>
        <v>Natural gas</v>
      </c>
    </row>
    <row r="87" spans="1:13" x14ac:dyDescent="0.25">
      <c r="A87" s="102" t="s">
        <v>1199</v>
      </c>
      <c r="B87" s="102" t="s">
        <v>1298</v>
      </c>
      <c r="C87" s="102" t="s">
        <v>1223</v>
      </c>
      <c r="D87" s="102" t="s">
        <v>1224</v>
      </c>
      <c r="E87" s="102" t="s">
        <v>1299</v>
      </c>
      <c r="F87" s="102" t="s">
        <v>1302</v>
      </c>
      <c r="G87" s="102" t="s">
        <v>1205</v>
      </c>
      <c r="H87" s="102" t="s">
        <v>1206</v>
      </c>
      <c r="I87" s="103" t="s">
        <v>1207</v>
      </c>
      <c r="J87" s="104">
        <v>16032800000.000002</v>
      </c>
      <c r="K87" s="104" t="s">
        <v>1303</v>
      </c>
      <c r="L87" s="107" t="s">
        <v>1151</v>
      </c>
      <c r="M87" s="98" t="str">
        <f t="shared" si="2"/>
        <v>Natural gas</v>
      </c>
    </row>
    <row r="88" spans="1:13" x14ac:dyDescent="0.25">
      <c r="A88" s="99" t="s">
        <v>1199</v>
      </c>
      <c r="B88" s="99" t="s">
        <v>1298</v>
      </c>
      <c r="C88" s="99" t="s">
        <v>1223</v>
      </c>
      <c r="D88" s="99" t="s">
        <v>1224</v>
      </c>
      <c r="E88" s="99" t="s">
        <v>1299</v>
      </c>
      <c r="F88" s="99" t="s">
        <v>1304</v>
      </c>
      <c r="G88" s="99" t="s">
        <v>1205</v>
      </c>
      <c r="H88" s="99" t="s">
        <v>1206</v>
      </c>
      <c r="I88" s="100" t="s">
        <v>1207</v>
      </c>
      <c r="J88" s="101">
        <v>3381247000000</v>
      </c>
      <c r="K88" s="101" t="s">
        <v>1305</v>
      </c>
      <c r="L88" s="107" t="s">
        <v>1151</v>
      </c>
      <c r="M88" s="98" t="str">
        <f t="shared" si="2"/>
        <v>Natural gas</v>
      </c>
    </row>
    <row r="89" spans="1:13" x14ac:dyDescent="0.25">
      <c r="A89" s="102" t="s">
        <v>1199</v>
      </c>
      <c r="B89" s="102" t="s">
        <v>1236</v>
      </c>
      <c r="C89" s="102" t="s">
        <v>1223</v>
      </c>
      <c r="D89" s="102" t="s">
        <v>1224</v>
      </c>
      <c r="E89" s="102" t="s">
        <v>1306</v>
      </c>
      <c r="F89" s="102" t="s">
        <v>1204</v>
      </c>
      <c r="G89" s="102" t="s">
        <v>1205</v>
      </c>
      <c r="H89" s="102" t="s">
        <v>1206</v>
      </c>
      <c r="I89" s="103" t="s">
        <v>1207</v>
      </c>
      <c r="J89" s="104">
        <v>703400000</v>
      </c>
      <c r="K89" s="104" t="s">
        <v>1307</v>
      </c>
      <c r="L89" s="107" t="s">
        <v>1150</v>
      </c>
      <c r="M89" s="98" t="str">
        <f t="shared" si="2"/>
        <v>Natural gas</v>
      </c>
    </row>
    <row r="90" spans="1:13" x14ac:dyDescent="0.25">
      <c r="A90" s="99" t="s">
        <v>1199</v>
      </c>
      <c r="B90" s="99" t="s">
        <v>1308</v>
      </c>
      <c r="C90" s="99" t="s">
        <v>1223</v>
      </c>
      <c r="D90" s="99" t="s">
        <v>1224</v>
      </c>
      <c r="E90" s="99" t="s">
        <v>1309</v>
      </c>
      <c r="F90" s="99" t="s">
        <v>1204</v>
      </c>
      <c r="G90" s="99" t="s">
        <v>1205</v>
      </c>
      <c r="H90" s="99" t="s">
        <v>1206</v>
      </c>
      <c r="I90" s="100" t="s">
        <v>1207</v>
      </c>
      <c r="J90" s="101">
        <v>3975708600000</v>
      </c>
      <c r="K90" s="101" t="s">
        <v>1310</v>
      </c>
      <c r="L90" s="107" t="s">
        <v>1165</v>
      </c>
      <c r="M90" s="98" t="str">
        <f t="shared" si="2"/>
        <v>Natural gas</v>
      </c>
    </row>
    <row r="91" spans="1:13" x14ac:dyDescent="0.25">
      <c r="A91" s="102" t="s">
        <v>1199</v>
      </c>
      <c r="B91" s="102" t="s">
        <v>1311</v>
      </c>
      <c r="C91" s="102" t="s">
        <v>1223</v>
      </c>
      <c r="D91" s="102" t="s">
        <v>1224</v>
      </c>
      <c r="E91" s="102" t="s">
        <v>1312</v>
      </c>
      <c r="F91" s="102" t="s">
        <v>1313</v>
      </c>
      <c r="G91" s="102" t="s">
        <v>1205</v>
      </c>
      <c r="H91" s="102" t="s">
        <v>1206</v>
      </c>
      <c r="I91" s="103" t="s">
        <v>1207</v>
      </c>
      <c r="J91" s="104">
        <v>256708100000</v>
      </c>
      <c r="K91" s="104" t="s">
        <v>1314</v>
      </c>
      <c r="L91" s="107" t="s">
        <v>1167</v>
      </c>
      <c r="M91" s="98" t="str">
        <f t="shared" si="2"/>
        <v>Natural gas</v>
      </c>
    </row>
    <row r="92" spans="1:13" x14ac:dyDescent="0.25">
      <c r="A92" s="99" t="s">
        <v>1199</v>
      </c>
      <c r="B92" s="99" t="s">
        <v>1311</v>
      </c>
      <c r="C92" s="99" t="s">
        <v>1223</v>
      </c>
      <c r="D92" s="99" t="s">
        <v>1224</v>
      </c>
      <c r="E92" s="99" t="s">
        <v>1312</v>
      </c>
      <c r="F92" s="99" t="s">
        <v>1315</v>
      </c>
      <c r="G92" s="99" t="s">
        <v>1205</v>
      </c>
      <c r="H92" s="99" t="s">
        <v>1206</v>
      </c>
      <c r="I92" s="100" t="s">
        <v>1207</v>
      </c>
      <c r="J92" s="101">
        <v>471589289618.66693</v>
      </c>
      <c r="K92" s="101" t="s">
        <v>1316</v>
      </c>
      <c r="L92" s="107" t="s">
        <v>1167</v>
      </c>
      <c r="M92" s="98" t="str">
        <f t="shared" si="2"/>
        <v>Natural gas</v>
      </c>
    </row>
    <row r="93" spans="1:13" x14ac:dyDescent="0.25">
      <c r="A93" s="102" t="s">
        <v>1199</v>
      </c>
      <c r="B93" s="102" t="s">
        <v>1317</v>
      </c>
      <c r="C93" s="102" t="s">
        <v>1223</v>
      </c>
      <c r="D93" s="102" t="s">
        <v>1318</v>
      </c>
      <c r="E93" s="102" t="s">
        <v>1251</v>
      </c>
      <c r="F93" s="102" t="s">
        <v>1204</v>
      </c>
      <c r="G93" s="102" t="s">
        <v>1205</v>
      </c>
      <c r="H93" s="102" t="s">
        <v>1206</v>
      </c>
      <c r="I93" s="103" t="s">
        <v>1207</v>
      </c>
      <c r="J93" s="104">
        <v>33400000.000000007</v>
      </c>
      <c r="K93" s="104" t="s">
        <v>1319</v>
      </c>
      <c r="L93" s="98" t="s">
        <v>1147</v>
      </c>
      <c r="M93" s="98" t="str">
        <f t="shared" si="2"/>
        <v>Natural gas</v>
      </c>
    </row>
    <row r="94" spans="1:13" x14ac:dyDescent="0.25">
      <c r="A94" s="99" t="s">
        <v>1199</v>
      </c>
      <c r="B94" s="99" t="s">
        <v>1317</v>
      </c>
      <c r="C94" s="99" t="s">
        <v>1223</v>
      </c>
      <c r="D94" s="99" t="s">
        <v>1318</v>
      </c>
      <c r="E94" s="99" t="s">
        <v>1320</v>
      </c>
      <c r="F94" s="99" t="s">
        <v>1204</v>
      </c>
      <c r="G94" s="99" t="s">
        <v>1205</v>
      </c>
      <c r="H94" s="99" t="s">
        <v>1206</v>
      </c>
      <c r="I94" s="100" t="s">
        <v>1207</v>
      </c>
      <c r="J94" s="101">
        <v>445395898191.09302</v>
      </c>
      <c r="K94" s="101" t="s">
        <v>1321</v>
      </c>
      <c r="L94" s="98" t="s">
        <v>1149</v>
      </c>
      <c r="M94" s="98" t="str">
        <f t="shared" si="2"/>
        <v>Natural gas</v>
      </c>
    </row>
    <row r="95" spans="1:13" x14ac:dyDescent="0.25">
      <c r="A95" s="102" t="s">
        <v>1199</v>
      </c>
      <c r="B95" s="102" t="s">
        <v>1317</v>
      </c>
      <c r="C95" s="102" t="s">
        <v>1223</v>
      </c>
      <c r="D95" s="102" t="s">
        <v>1318</v>
      </c>
      <c r="E95" s="102" t="s">
        <v>1322</v>
      </c>
      <c r="F95" s="102" t="s">
        <v>1204</v>
      </c>
      <c r="G95" s="102" t="s">
        <v>1205</v>
      </c>
      <c r="H95" s="102" t="s">
        <v>1206</v>
      </c>
      <c r="I95" s="103" t="s">
        <v>1207</v>
      </c>
      <c r="J95" s="104">
        <v>2477876200000</v>
      </c>
      <c r="K95" s="104" t="s">
        <v>1323</v>
      </c>
      <c r="L95" s="98" t="s">
        <v>1149</v>
      </c>
      <c r="M95" s="98" t="str">
        <f t="shared" si="2"/>
        <v>Natural gas</v>
      </c>
    </row>
    <row r="96" spans="1:13" x14ac:dyDescent="0.25">
      <c r="A96" s="102" t="s">
        <v>1199</v>
      </c>
      <c r="B96" s="102" t="s">
        <v>1324</v>
      </c>
      <c r="C96" s="102" t="s">
        <v>1223</v>
      </c>
      <c r="D96" s="102" t="s">
        <v>1325</v>
      </c>
      <c r="E96" s="102" t="s">
        <v>1211</v>
      </c>
      <c r="F96" s="102" t="s">
        <v>1204</v>
      </c>
      <c r="G96" s="102" t="s">
        <v>1205</v>
      </c>
      <c r="H96" s="102" t="s">
        <v>1326</v>
      </c>
      <c r="I96" s="103" t="s">
        <v>1207</v>
      </c>
      <c r="J96" s="104">
        <v>29566233383999.996</v>
      </c>
      <c r="K96" s="104" t="s">
        <v>1327</v>
      </c>
      <c r="L96" s="107" t="s">
        <v>1148</v>
      </c>
      <c r="M96" s="98" t="s">
        <v>1206</v>
      </c>
    </row>
    <row r="97" spans="1:13" x14ac:dyDescent="0.25">
      <c r="A97" s="99" t="s">
        <v>1199</v>
      </c>
      <c r="B97" s="99" t="s">
        <v>1324</v>
      </c>
      <c r="C97" s="99" t="s">
        <v>1223</v>
      </c>
      <c r="D97" s="99" t="s">
        <v>1325</v>
      </c>
      <c r="E97" s="99" t="s">
        <v>1211</v>
      </c>
      <c r="F97" s="99" t="s">
        <v>1204</v>
      </c>
      <c r="G97" s="99" t="s">
        <v>1205</v>
      </c>
      <c r="H97" s="99" t="s">
        <v>1212</v>
      </c>
      <c r="I97" s="100" t="s">
        <v>1207</v>
      </c>
      <c r="J97" s="101">
        <v>590364000000</v>
      </c>
      <c r="K97" s="101" t="s">
        <v>1328</v>
      </c>
      <c r="L97" s="107" t="s">
        <v>1148</v>
      </c>
      <c r="M97" s="98" t="s">
        <v>1214</v>
      </c>
    </row>
    <row r="98" spans="1:13" x14ac:dyDescent="0.25">
      <c r="A98" s="102" t="s">
        <v>1199</v>
      </c>
      <c r="B98" s="102" t="s">
        <v>1324</v>
      </c>
      <c r="C98" s="102" t="s">
        <v>1223</v>
      </c>
      <c r="D98" s="102" t="s">
        <v>1325</v>
      </c>
      <c r="E98" s="102" t="s">
        <v>1211</v>
      </c>
      <c r="F98" s="102" t="s">
        <v>1204</v>
      </c>
      <c r="G98" s="102" t="s">
        <v>1205</v>
      </c>
      <c r="H98" s="102" t="s">
        <v>1206</v>
      </c>
      <c r="I98" s="103" t="s">
        <v>1207</v>
      </c>
      <c r="J98" s="104">
        <v>232422779121227.5</v>
      </c>
      <c r="K98" s="104" t="s">
        <v>1329</v>
      </c>
      <c r="L98" s="107" t="s">
        <v>1148</v>
      </c>
      <c r="M98" s="98" t="str">
        <f t="shared" si="2"/>
        <v>Natural gas</v>
      </c>
    </row>
    <row r="99" spans="1:13" x14ac:dyDescent="0.25">
      <c r="A99" s="99" t="s">
        <v>1199</v>
      </c>
      <c r="B99" s="99" t="s">
        <v>1324</v>
      </c>
      <c r="C99" s="99" t="s">
        <v>1223</v>
      </c>
      <c r="D99" s="99" t="s">
        <v>1325</v>
      </c>
      <c r="E99" s="99" t="s">
        <v>1211</v>
      </c>
      <c r="F99" s="99" t="s">
        <v>1204</v>
      </c>
      <c r="G99" s="99" t="s">
        <v>1205</v>
      </c>
      <c r="H99" s="99" t="s">
        <v>1263</v>
      </c>
      <c r="I99" s="100" t="s">
        <v>1207</v>
      </c>
      <c r="J99" s="101"/>
      <c r="K99" s="101" t="s">
        <v>1330</v>
      </c>
      <c r="L99" s="107" t="s">
        <v>1148</v>
      </c>
      <c r="M99" s="98" t="str">
        <f t="shared" si="2"/>
        <v>Residual fuel oil</v>
      </c>
    </row>
    <row r="100" spans="1:13" x14ac:dyDescent="0.25">
      <c r="A100" s="102" t="s">
        <v>1199</v>
      </c>
      <c r="B100" s="102" t="s">
        <v>1331</v>
      </c>
      <c r="C100" s="102" t="s">
        <v>1223</v>
      </c>
      <c r="D100" s="102" t="s">
        <v>1332</v>
      </c>
      <c r="E100" s="102" t="s">
        <v>1211</v>
      </c>
      <c r="F100" s="102" t="s">
        <v>1204</v>
      </c>
      <c r="G100" s="102" t="s">
        <v>1205</v>
      </c>
      <c r="H100" s="102" t="s">
        <v>1326</v>
      </c>
      <c r="I100" s="103" t="s">
        <v>1207</v>
      </c>
      <c r="J100" s="104">
        <v>110196776252.33713</v>
      </c>
      <c r="K100" s="104" t="s">
        <v>1333</v>
      </c>
      <c r="L100" s="107" t="s">
        <v>1154</v>
      </c>
      <c r="M100" s="98" t="s">
        <v>1334</v>
      </c>
    </row>
    <row r="101" spans="1:13" x14ac:dyDescent="0.25">
      <c r="A101" s="99" t="s">
        <v>1199</v>
      </c>
      <c r="B101" s="99" t="s">
        <v>1331</v>
      </c>
      <c r="C101" s="99" t="s">
        <v>1223</v>
      </c>
      <c r="D101" s="99" t="s">
        <v>1332</v>
      </c>
      <c r="E101" s="99" t="s">
        <v>1211</v>
      </c>
      <c r="F101" s="99" t="s">
        <v>1204</v>
      </c>
      <c r="G101" s="99" t="s">
        <v>1205</v>
      </c>
      <c r="H101" s="99" t="s">
        <v>1335</v>
      </c>
      <c r="I101" s="100" t="s">
        <v>1207</v>
      </c>
      <c r="J101" s="101">
        <v>51647383150094.086</v>
      </c>
      <c r="K101" s="101" t="s">
        <v>1336</v>
      </c>
      <c r="L101" s="107" t="s">
        <v>1154</v>
      </c>
      <c r="M101" s="98" t="s">
        <v>1251</v>
      </c>
    </row>
    <row r="102" spans="1:13" x14ac:dyDescent="0.25">
      <c r="A102" s="102" t="s">
        <v>1199</v>
      </c>
      <c r="B102" s="102" t="s">
        <v>1331</v>
      </c>
      <c r="C102" s="102" t="s">
        <v>1223</v>
      </c>
      <c r="D102" s="102" t="s">
        <v>1332</v>
      </c>
      <c r="E102" s="102" t="s">
        <v>1211</v>
      </c>
      <c r="F102" s="102" t="s">
        <v>1204</v>
      </c>
      <c r="G102" s="102" t="s">
        <v>1205</v>
      </c>
      <c r="H102" s="102" t="s">
        <v>1337</v>
      </c>
      <c r="I102" s="103" t="s">
        <v>1207</v>
      </c>
      <c r="J102" s="104"/>
      <c r="K102" s="104" t="s">
        <v>1338</v>
      </c>
      <c r="L102" s="107" t="s">
        <v>1154</v>
      </c>
      <c r="M102" s="98" t="s">
        <v>1206</v>
      </c>
    </row>
    <row r="103" spans="1:13" x14ac:dyDescent="0.25">
      <c r="A103" s="99" t="s">
        <v>1199</v>
      </c>
      <c r="B103" s="99" t="s">
        <v>1331</v>
      </c>
      <c r="C103" s="99" t="s">
        <v>1223</v>
      </c>
      <c r="D103" s="99" t="s">
        <v>1332</v>
      </c>
      <c r="E103" s="99" t="s">
        <v>1211</v>
      </c>
      <c r="F103" s="99" t="s">
        <v>1204</v>
      </c>
      <c r="G103" s="99" t="s">
        <v>1205</v>
      </c>
      <c r="H103" s="99" t="s">
        <v>1212</v>
      </c>
      <c r="I103" s="100" t="s">
        <v>1207</v>
      </c>
      <c r="J103" s="101">
        <v>58073628442.946564</v>
      </c>
      <c r="K103" s="101" t="s">
        <v>1339</v>
      </c>
      <c r="L103" s="107" t="s">
        <v>1154</v>
      </c>
      <c r="M103" s="98" t="s">
        <v>1214</v>
      </c>
    </row>
    <row r="104" spans="1:13" x14ac:dyDescent="0.25">
      <c r="A104" s="102" t="s">
        <v>1199</v>
      </c>
      <c r="B104" s="102" t="s">
        <v>1331</v>
      </c>
      <c r="C104" s="102" t="s">
        <v>1223</v>
      </c>
      <c r="D104" s="102" t="s">
        <v>1332</v>
      </c>
      <c r="E104" s="102" t="s">
        <v>1211</v>
      </c>
      <c r="F104" s="102" t="s">
        <v>1204</v>
      </c>
      <c r="G104" s="102" t="s">
        <v>1205</v>
      </c>
      <c r="H104" s="102" t="s">
        <v>1215</v>
      </c>
      <c r="I104" s="103" t="s">
        <v>1207</v>
      </c>
      <c r="J104" s="104"/>
      <c r="K104" s="104" t="s">
        <v>1340</v>
      </c>
      <c r="L104" s="107" t="s">
        <v>1154</v>
      </c>
      <c r="M104" s="98" t="s">
        <v>1214</v>
      </c>
    </row>
    <row r="105" spans="1:13" x14ac:dyDescent="0.25">
      <c r="A105" s="99" t="s">
        <v>1199</v>
      </c>
      <c r="B105" s="99" t="s">
        <v>1331</v>
      </c>
      <c r="C105" s="99" t="s">
        <v>1223</v>
      </c>
      <c r="D105" s="99" t="s">
        <v>1332</v>
      </c>
      <c r="E105" s="99" t="s">
        <v>1211</v>
      </c>
      <c r="F105" s="99" t="s">
        <v>1204</v>
      </c>
      <c r="G105" s="99" t="s">
        <v>1205</v>
      </c>
      <c r="H105" s="99" t="s">
        <v>1217</v>
      </c>
      <c r="I105" s="100" t="s">
        <v>1207</v>
      </c>
      <c r="J105" s="101">
        <v>29760230250</v>
      </c>
      <c r="K105" s="101" t="s">
        <v>1341</v>
      </c>
      <c r="L105" s="107" t="s">
        <v>1154</v>
      </c>
      <c r="M105" s="98" t="s">
        <v>1214</v>
      </c>
    </row>
    <row r="106" spans="1:13" x14ac:dyDescent="0.25">
      <c r="A106" s="102" t="s">
        <v>1199</v>
      </c>
      <c r="B106" s="102" t="s">
        <v>1331</v>
      </c>
      <c r="C106" s="102" t="s">
        <v>1223</v>
      </c>
      <c r="D106" s="102" t="s">
        <v>1332</v>
      </c>
      <c r="E106" s="102" t="s">
        <v>1211</v>
      </c>
      <c r="F106" s="102" t="s">
        <v>1204</v>
      </c>
      <c r="G106" s="102" t="s">
        <v>1205</v>
      </c>
      <c r="H106" s="102" t="s">
        <v>1257</v>
      </c>
      <c r="I106" s="103" t="s">
        <v>1207</v>
      </c>
      <c r="J106" s="104">
        <v>38119989804.567482</v>
      </c>
      <c r="K106" s="104" t="s">
        <v>1342</v>
      </c>
      <c r="L106" s="107" t="s">
        <v>1154</v>
      </c>
      <c r="M106" s="107" t="s">
        <v>1259</v>
      </c>
    </row>
    <row r="107" spans="1:13" x14ac:dyDescent="0.25">
      <c r="A107" s="99" t="s">
        <v>1199</v>
      </c>
      <c r="B107" s="99" t="s">
        <v>1331</v>
      </c>
      <c r="C107" s="99" t="s">
        <v>1223</v>
      </c>
      <c r="D107" s="99" t="s">
        <v>1332</v>
      </c>
      <c r="E107" s="99" t="s">
        <v>1211</v>
      </c>
      <c r="F107" s="99" t="s">
        <v>1204</v>
      </c>
      <c r="G107" s="99" t="s">
        <v>1205</v>
      </c>
      <c r="H107" s="99" t="s">
        <v>1206</v>
      </c>
      <c r="I107" s="100" t="s">
        <v>1207</v>
      </c>
      <c r="J107" s="101">
        <v>46461651955862.617</v>
      </c>
      <c r="K107" s="101" t="s">
        <v>1343</v>
      </c>
      <c r="L107" s="107" t="s">
        <v>1154</v>
      </c>
      <c r="M107" s="98" t="str">
        <f t="shared" ref="M107:M116" si="4">H107</f>
        <v>Natural gas</v>
      </c>
    </row>
    <row r="108" spans="1:13" x14ac:dyDescent="0.25">
      <c r="A108" s="102" t="s">
        <v>1199</v>
      </c>
      <c r="B108" s="102" t="s">
        <v>1331</v>
      </c>
      <c r="C108" s="102" t="s">
        <v>1223</v>
      </c>
      <c r="D108" s="102" t="s">
        <v>1332</v>
      </c>
      <c r="E108" s="102" t="s">
        <v>1211</v>
      </c>
      <c r="F108" s="102" t="s">
        <v>1204</v>
      </c>
      <c r="G108" s="102" t="s">
        <v>1205</v>
      </c>
      <c r="H108" s="102" t="s">
        <v>1261</v>
      </c>
      <c r="I108" s="103" t="s">
        <v>1207</v>
      </c>
      <c r="J108" s="104">
        <v>5498196162792.0488</v>
      </c>
      <c r="K108" s="104" t="s">
        <v>1344</v>
      </c>
      <c r="L108" s="107" t="s">
        <v>1154</v>
      </c>
      <c r="M108" s="98" t="s">
        <v>1251</v>
      </c>
    </row>
    <row r="109" spans="1:13" x14ac:dyDescent="0.25">
      <c r="A109" s="99" t="s">
        <v>1199</v>
      </c>
      <c r="B109" s="99" t="s">
        <v>1331</v>
      </c>
      <c r="C109" s="99" t="s">
        <v>1223</v>
      </c>
      <c r="D109" s="99" t="s">
        <v>1332</v>
      </c>
      <c r="E109" s="99" t="s">
        <v>1211</v>
      </c>
      <c r="F109" s="99" t="s">
        <v>1204</v>
      </c>
      <c r="G109" s="99" t="s">
        <v>1205</v>
      </c>
      <c r="H109" s="99" t="s">
        <v>1345</v>
      </c>
      <c r="I109" s="100" t="s">
        <v>1207</v>
      </c>
      <c r="J109" s="101">
        <v>68090806323056.859</v>
      </c>
      <c r="K109" s="101" t="s">
        <v>1346</v>
      </c>
      <c r="L109" s="107" t="s">
        <v>1154</v>
      </c>
      <c r="M109" s="98" t="s">
        <v>1334</v>
      </c>
    </row>
    <row r="110" spans="1:13" x14ac:dyDescent="0.25">
      <c r="A110" s="102" t="s">
        <v>1199</v>
      </c>
      <c r="B110" s="102" t="s">
        <v>1331</v>
      </c>
      <c r="C110" s="102" t="s">
        <v>1223</v>
      </c>
      <c r="D110" s="102" t="s">
        <v>1332</v>
      </c>
      <c r="E110" s="102" t="s">
        <v>1211</v>
      </c>
      <c r="F110" s="102" t="s">
        <v>1204</v>
      </c>
      <c r="G110" s="102" t="s">
        <v>1205</v>
      </c>
      <c r="H110" s="102" t="s">
        <v>1347</v>
      </c>
      <c r="I110" s="103" t="s">
        <v>1207</v>
      </c>
      <c r="J110" s="104">
        <v>311545618256415.38</v>
      </c>
      <c r="K110" s="104" t="s">
        <v>1348</v>
      </c>
      <c r="L110" s="107" t="s">
        <v>1154</v>
      </c>
      <c r="M110" s="98" t="s">
        <v>1334</v>
      </c>
    </row>
    <row r="111" spans="1:13" x14ac:dyDescent="0.25">
      <c r="A111" s="99" t="s">
        <v>1199</v>
      </c>
      <c r="B111" s="99" t="s">
        <v>1331</v>
      </c>
      <c r="C111" s="99" t="s">
        <v>1223</v>
      </c>
      <c r="D111" s="99" t="s">
        <v>1332</v>
      </c>
      <c r="E111" s="99" t="s">
        <v>1211</v>
      </c>
      <c r="F111" s="99" t="s">
        <v>1204</v>
      </c>
      <c r="G111" s="99" t="s">
        <v>1205</v>
      </c>
      <c r="H111" s="99" t="s">
        <v>1263</v>
      </c>
      <c r="I111" s="100" t="s">
        <v>1207</v>
      </c>
      <c r="J111" s="101">
        <v>3055907978802.7861</v>
      </c>
      <c r="K111" s="101" t="s">
        <v>1349</v>
      </c>
      <c r="L111" s="107" t="s">
        <v>1154</v>
      </c>
      <c r="M111" s="98" t="str">
        <f t="shared" si="4"/>
        <v>Residual fuel oil</v>
      </c>
    </row>
    <row r="112" spans="1:13" x14ac:dyDescent="0.25">
      <c r="A112" s="102" t="s">
        <v>1199</v>
      </c>
      <c r="B112" s="102" t="s">
        <v>1350</v>
      </c>
      <c r="C112" s="102" t="s">
        <v>1223</v>
      </c>
      <c r="D112" s="102" t="s">
        <v>1332</v>
      </c>
      <c r="E112" s="102" t="s">
        <v>1351</v>
      </c>
      <c r="F112" s="102" t="s">
        <v>1204</v>
      </c>
      <c r="G112" s="102" t="s">
        <v>1352</v>
      </c>
      <c r="H112" s="102" t="s">
        <v>1206</v>
      </c>
      <c r="I112" s="103" t="s">
        <v>1207</v>
      </c>
      <c r="J112" s="104">
        <v>29594424509267.711</v>
      </c>
      <c r="K112" s="104" t="s">
        <v>1353</v>
      </c>
      <c r="L112" s="107" t="s">
        <v>1154</v>
      </c>
      <c r="M112" s="98" t="str">
        <f t="shared" si="4"/>
        <v>Natural gas</v>
      </c>
    </row>
    <row r="113" spans="1:14" x14ac:dyDescent="0.25">
      <c r="A113" s="99" t="s">
        <v>1199</v>
      </c>
      <c r="B113" s="99" t="s">
        <v>1350</v>
      </c>
      <c r="C113" s="99" t="s">
        <v>1223</v>
      </c>
      <c r="D113" s="99" t="s">
        <v>1332</v>
      </c>
      <c r="E113" s="99" t="s">
        <v>1351</v>
      </c>
      <c r="F113" s="99" t="s">
        <v>1204</v>
      </c>
      <c r="G113" s="99" t="s">
        <v>1352</v>
      </c>
      <c r="H113" s="99" t="s">
        <v>1354</v>
      </c>
      <c r="I113" s="100" t="s">
        <v>1207</v>
      </c>
      <c r="J113" s="101"/>
      <c r="K113" s="101" t="s">
        <v>1355</v>
      </c>
      <c r="L113" s="107" t="s">
        <v>1154</v>
      </c>
      <c r="M113" s="98" t="s">
        <v>1251</v>
      </c>
    </row>
    <row r="114" spans="1:14" x14ac:dyDescent="0.25">
      <c r="A114" s="102" t="s">
        <v>1199</v>
      </c>
      <c r="B114" s="102" t="s">
        <v>1350</v>
      </c>
      <c r="C114" s="102" t="s">
        <v>1223</v>
      </c>
      <c r="D114" s="102" t="s">
        <v>1332</v>
      </c>
      <c r="E114" s="102" t="s">
        <v>1351</v>
      </c>
      <c r="F114" s="102" t="s">
        <v>1204</v>
      </c>
      <c r="G114" s="102" t="s">
        <v>1352</v>
      </c>
      <c r="H114" s="102" t="s">
        <v>1347</v>
      </c>
      <c r="I114" s="103" t="s">
        <v>1207</v>
      </c>
      <c r="J114" s="104">
        <v>54544452005407.109</v>
      </c>
      <c r="K114" s="104" t="s">
        <v>1356</v>
      </c>
      <c r="L114" s="107" t="s">
        <v>1154</v>
      </c>
      <c r="M114" s="98" t="s">
        <v>1334</v>
      </c>
    </row>
    <row r="115" spans="1:14" x14ac:dyDescent="0.25">
      <c r="A115" s="99" t="s">
        <v>1199</v>
      </c>
      <c r="B115" s="99" t="s">
        <v>1324</v>
      </c>
      <c r="C115" s="99" t="s">
        <v>1223</v>
      </c>
      <c r="D115" s="99" t="s">
        <v>1357</v>
      </c>
      <c r="E115" s="99" t="s">
        <v>1358</v>
      </c>
      <c r="F115" s="99" t="s">
        <v>1204</v>
      </c>
      <c r="G115" s="99" t="s">
        <v>1205</v>
      </c>
      <c r="H115" s="99" t="s">
        <v>1206</v>
      </c>
      <c r="I115" s="100" t="s">
        <v>1207</v>
      </c>
      <c r="J115" s="101">
        <v>21082224000000</v>
      </c>
      <c r="K115" s="101" t="s">
        <v>1359</v>
      </c>
      <c r="L115" s="107" t="s">
        <v>1168</v>
      </c>
      <c r="M115" s="98" t="str">
        <f t="shared" si="4"/>
        <v>Natural gas</v>
      </c>
    </row>
    <row r="116" spans="1:14" x14ac:dyDescent="0.25">
      <c r="A116" s="102" t="s">
        <v>1199</v>
      </c>
      <c r="B116" s="102" t="s">
        <v>1324</v>
      </c>
      <c r="C116" s="102" t="s">
        <v>1223</v>
      </c>
      <c r="D116" s="102" t="s">
        <v>1357</v>
      </c>
      <c r="E116" s="102" t="s">
        <v>1360</v>
      </c>
      <c r="F116" s="102" t="s">
        <v>1204</v>
      </c>
      <c r="G116" s="102" t="s">
        <v>1205</v>
      </c>
      <c r="H116" s="102" t="s">
        <v>1206</v>
      </c>
      <c r="I116" s="103" t="s">
        <v>1207</v>
      </c>
      <c r="J116" s="104">
        <v>1354388900000</v>
      </c>
      <c r="K116" s="104" t="s">
        <v>1361</v>
      </c>
      <c r="L116" s="107" t="s">
        <v>1168</v>
      </c>
      <c r="M116" s="98" t="str">
        <f t="shared" si="4"/>
        <v>Natural gas</v>
      </c>
    </row>
    <row r="117" spans="1:14" x14ac:dyDescent="0.25">
      <c r="A117" s="102" t="s">
        <v>1199</v>
      </c>
      <c r="B117" s="102" t="s">
        <v>1362</v>
      </c>
      <c r="C117" s="102" t="s">
        <v>1363</v>
      </c>
      <c r="D117" s="102" t="s">
        <v>1364</v>
      </c>
      <c r="E117" s="102" t="s">
        <v>1365</v>
      </c>
      <c r="F117" s="102" t="s">
        <v>1204</v>
      </c>
      <c r="G117" s="102" t="s">
        <v>1205</v>
      </c>
      <c r="H117" s="102" t="s">
        <v>1212</v>
      </c>
      <c r="I117" s="103" t="s">
        <v>1207</v>
      </c>
      <c r="J117" s="104">
        <v>34696202479328.148</v>
      </c>
      <c r="K117" s="104" t="s">
        <v>1366</v>
      </c>
      <c r="L117" s="98" t="s">
        <v>1170</v>
      </c>
      <c r="M117" s="98" t="s">
        <v>1214</v>
      </c>
    </row>
    <row r="118" spans="1:14" x14ac:dyDescent="0.25">
      <c r="A118" s="99" t="s">
        <v>1199</v>
      </c>
      <c r="B118" s="99" t="s">
        <v>1362</v>
      </c>
      <c r="C118" s="99" t="s">
        <v>1363</v>
      </c>
      <c r="D118" s="99" t="s">
        <v>1364</v>
      </c>
      <c r="E118" s="99" t="s">
        <v>1367</v>
      </c>
      <c r="F118" s="99" t="s">
        <v>1204</v>
      </c>
      <c r="G118" s="99" t="s">
        <v>1205</v>
      </c>
      <c r="H118" s="99" t="s">
        <v>1212</v>
      </c>
      <c r="I118" s="100" t="s">
        <v>1207</v>
      </c>
      <c r="J118" s="101">
        <v>2935570545502.7544</v>
      </c>
      <c r="K118" s="101" t="s">
        <v>1368</v>
      </c>
      <c r="L118" s="107" t="s">
        <v>1167</v>
      </c>
      <c r="M118" s="98" t="s">
        <v>1214</v>
      </c>
    </row>
    <row r="119" spans="1:14" x14ac:dyDescent="0.25">
      <c r="A119" s="102" t="s">
        <v>1199</v>
      </c>
      <c r="B119" s="102" t="s">
        <v>1362</v>
      </c>
      <c r="C119" s="102" t="s">
        <v>1363</v>
      </c>
      <c r="D119" s="102" t="s">
        <v>1364</v>
      </c>
      <c r="E119" s="102" t="s">
        <v>1369</v>
      </c>
      <c r="F119" s="102" t="s">
        <v>1204</v>
      </c>
      <c r="G119" s="102" t="s">
        <v>1205</v>
      </c>
      <c r="H119" s="102" t="s">
        <v>1212</v>
      </c>
      <c r="I119" s="103" t="s">
        <v>1207</v>
      </c>
      <c r="J119" s="104">
        <v>1396523525388.8723</v>
      </c>
      <c r="K119" s="104" t="s">
        <v>1370</v>
      </c>
      <c r="L119" s="107" t="s">
        <v>1148</v>
      </c>
      <c r="M119" s="98" t="s">
        <v>1214</v>
      </c>
    </row>
    <row r="120" spans="1:14" x14ac:dyDescent="0.25">
      <c r="A120" s="99" t="s">
        <v>1199</v>
      </c>
      <c r="B120" s="99" t="s">
        <v>1376</v>
      </c>
      <c r="C120" s="99" t="s">
        <v>1377</v>
      </c>
      <c r="D120" s="99" t="s">
        <v>1378</v>
      </c>
      <c r="E120" s="99" t="s">
        <v>1211</v>
      </c>
      <c r="F120" s="99" t="s">
        <v>1204</v>
      </c>
      <c r="G120" s="99" t="s">
        <v>1205</v>
      </c>
      <c r="H120" s="99" t="s">
        <v>1326</v>
      </c>
      <c r="I120" s="100" t="s">
        <v>1207</v>
      </c>
      <c r="J120" s="101">
        <v>22047661796808.285</v>
      </c>
      <c r="K120" s="101" t="s">
        <v>1379</v>
      </c>
      <c r="L120" s="110" t="s">
        <v>1148</v>
      </c>
      <c r="M120" s="98" t="s">
        <v>1334</v>
      </c>
      <c r="N120" s="81">
        <f>J120/SUM($J$78:$J$94)</f>
        <v>0.60646709017792999</v>
      </c>
    </row>
    <row r="121" spans="1:14" x14ac:dyDescent="0.25">
      <c r="A121" s="102" t="s">
        <v>1199</v>
      </c>
      <c r="B121" s="102" t="s">
        <v>1376</v>
      </c>
      <c r="C121" s="102" t="s">
        <v>1377</v>
      </c>
      <c r="D121" s="102" t="s">
        <v>1378</v>
      </c>
      <c r="E121" s="102" t="s">
        <v>1211</v>
      </c>
      <c r="F121" s="102" t="s">
        <v>1204</v>
      </c>
      <c r="G121" s="102" t="s">
        <v>1205</v>
      </c>
      <c r="H121" s="102" t="s">
        <v>1282</v>
      </c>
      <c r="I121" s="103" t="s">
        <v>1207</v>
      </c>
      <c r="J121" s="104">
        <v>17901057998065.699</v>
      </c>
      <c r="K121" s="104" t="s">
        <v>1380</v>
      </c>
      <c r="L121" s="110"/>
      <c r="M121" s="98" t="s">
        <v>1381</v>
      </c>
      <c r="N121" s="81">
        <f t="shared" ref="N121:N136" si="5">J121/SUM($J$78:$J$94)</f>
        <v>0.49240607259155644</v>
      </c>
    </row>
    <row r="122" spans="1:14" x14ac:dyDescent="0.25">
      <c r="A122" s="99" t="s">
        <v>1199</v>
      </c>
      <c r="B122" s="99" t="s">
        <v>1376</v>
      </c>
      <c r="C122" s="99" t="s">
        <v>1377</v>
      </c>
      <c r="D122" s="99" t="s">
        <v>1378</v>
      </c>
      <c r="E122" s="99" t="s">
        <v>1211</v>
      </c>
      <c r="F122" s="99" t="s">
        <v>1204</v>
      </c>
      <c r="G122" s="99" t="s">
        <v>1205</v>
      </c>
      <c r="H122" s="99" t="s">
        <v>1382</v>
      </c>
      <c r="I122" s="100" t="s">
        <v>1207</v>
      </c>
      <c r="J122" s="101"/>
      <c r="K122" s="101" t="s">
        <v>1383</v>
      </c>
      <c r="L122" s="110"/>
      <c r="M122" s="98" t="s">
        <v>1381</v>
      </c>
      <c r="N122" s="81">
        <f t="shared" si="5"/>
        <v>0</v>
      </c>
    </row>
    <row r="123" spans="1:14" x14ac:dyDescent="0.25">
      <c r="A123" s="102" t="s">
        <v>1199</v>
      </c>
      <c r="B123" s="102" t="s">
        <v>1376</v>
      </c>
      <c r="C123" s="102" t="s">
        <v>1377</v>
      </c>
      <c r="D123" s="102" t="s">
        <v>1378</v>
      </c>
      <c r="E123" s="102" t="s">
        <v>1211</v>
      </c>
      <c r="F123" s="102" t="s">
        <v>1204</v>
      </c>
      <c r="G123" s="102" t="s">
        <v>1205</v>
      </c>
      <c r="H123" s="102" t="s">
        <v>1251</v>
      </c>
      <c r="I123" s="103" t="s">
        <v>1207</v>
      </c>
      <c r="J123" s="104">
        <v>2497935571946.9731</v>
      </c>
      <c r="K123" s="104" t="s">
        <v>1384</v>
      </c>
      <c r="L123" s="110" t="s">
        <v>1158</v>
      </c>
      <c r="M123" s="98" t="s">
        <v>1385</v>
      </c>
      <c r="N123" s="81">
        <f t="shared" si="5"/>
        <v>6.8710946844709395E-2</v>
      </c>
    </row>
    <row r="124" spans="1:14" x14ac:dyDescent="0.25">
      <c r="A124" s="99" t="s">
        <v>1199</v>
      </c>
      <c r="B124" s="99" t="s">
        <v>1376</v>
      </c>
      <c r="C124" s="99" t="s">
        <v>1377</v>
      </c>
      <c r="D124" s="99" t="s">
        <v>1378</v>
      </c>
      <c r="E124" s="99" t="s">
        <v>1211</v>
      </c>
      <c r="F124" s="99" t="s">
        <v>1204</v>
      </c>
      <c r="G124" s="99" t="s">
        <v>1205</v>
      </c>
      <c r="H124" s="99" t="s">
        <v>1386</v>
      </c>
      <c r="I124" s="100" t="s">
        <v>1207</v>
      </c>
      <c r="J124" s="101"/>
      <c r="K124" s="101" t="s">
        <v>1387</v>
      </c>
      <c r="L124" s="110"/>
      <c r="M124" s="98" t="s">
        <v>1334</v>
      </c>
      <c r="N124" s="81">
        <f t="shared" si="5"/>
        <v>0</v>
      </c>
    </row>
    <row r="125" spans="1:14" x14ac:dyDescent="0.25">
      <c r="A125" s="102" t="s">
        <v>1199</v>
      </c>
      <c r="B125" s="102" t="s">
        <v>1376</v>
      </c>
      <c r="C125" s="102" t="s">
        <v>1377</v>
      </c>
      <c r="D125" s="102" t="s">
        <v>1378</v>
      </c>
      <c r="E125" s="102" t="s">
        <v>1211</v>
      </c>
      <c r="F125" s="102" t="s">
        <v>1204</v>
      </c>
      <c r="G125" s="102" t="s">
        <v>1205</v>
      </c>
      <c r="H125" s="102" t="s">
        <v>1337</v>
      </c>
      <c r="I125" s="103" t="s">
        <v>1207</v>
      </c>
      <c r="J125" s="104">
        <v>196405588558.89142</v>
      </c>
      <c r="K125" s="104" t="s">
        <v>1388</v>
      </c>
      <c r="L125" s="110" t="s">
        <v>1169</v>
      </c>
      <c r="M125" s="98" t="s">
        <v>1334</v>
      </c>
      <c r="N125" s="81">
        <f t="shared" si="5"/>
        <v>5.4025468498994306E-3</v>
      </c>
    </row>
    <row r="126" spans="1:14" x14ac:dyDescent="0.25">
      <c r="A126" s="99" t="s">
        <v>1199</v>
      </c>
      <c r="B126" s="99" t="s">
        <v>1376</v>
      </c>
      <c r="C126" s="99" t="s">
        <v>1377</v>
      </c>
      <c r="D126" s="99" t="s">
        <v>1378</v>
      </c>
      <c r="E126" s="99" t="s">
        <v>1211</v>
      </c>
      <c r="F126" s="99" t="s">
        <v>1204</v>
      </c>
      <c r="G126" s="99" t="s">
        <v>1205</v>
      </c>
      <c r="H126" s="99" t="s">
        <v>1212</v>
      </c>
      <c r="I126" s="100" t="s">
        <v>1207</v>
      </c>
      <c r="J126" s="101">
        <v>15411183740.531441</v>
      </c>
      <c r="K126" s="101" t="s">
        <v>1389</v>
      </c>
      <c r="L126" s="110" t="s">
        <v>1167</v>
      </c>
      <c r="M126" s="98" t="s">
        <v>1214</v>
      </c>
      <c r="N126" s="81">
        <f t="shared" si="5"/>
        <v>4.2391686907454978E-4</v>
      </c>
    </row>
    <row r="127" spans="1:14" x14ac:dyDescent="0.25">
      <c r="A127" s="102" t="s">
        <v>1199</v>
      </c>
      <c r="B127" s="102" t="s">
        <v>1376</v>
      </c>
      <c r="C127" s="102" t="s">
        <v>1377</v>
      </c>
      <c r="D127" s="102" t="s">
        <v>1378</v>
      </c>
      <c r="E127" s="102" t="s">
        <v>1211</v>
      </c>
      <c r="F127" s="102" t="s">
        <v>1204</v>
      </c>
      <c r="G127" s="102" t="s">
        <v>1205</v>
      </c>
      <c r="H127" s="102" t="s">
        <v>1219</v>
      </c>
      <c r="I127" s="103" t="s">
        <v>1207</v>
      </c>
      <c r="J127" s="104"/>
      <c r="K127" s="104" t="s">
        <v>1390</v>
      </c>
      <c r="L127" s="110"/>
      <c r="M127" s="98" t="s">
        <v>1214</v>
      </c>
      <c r="N127" s="81">
        <f t="shared" si="5"/>
        <v>0</v>
      </c>
    </row>
    <row r="128" spans="1:14" x14ac:dyDescent="0.25">
      <c r="A128" s="99" t="s">
        <v>1199</v>
      </c>
      <c r="B128" s="99" t="s">
        <v>1376</v>
      </c>
      <c r="C128" s="99" t="s">
        <v>1377</v>
      </c>
      <c r="D128" s="99" t="s">
        <v>1378</v>
      </c>
      <c r="E128" s="99" t="s">
        <v>1211</v>
      </c>
      <c r="F128" s="99" t="s">
        <v>1204</v>
      </c>
      <c r="G128" s="99" t="s">
        <v>1205</v>
      </c>
      <c r="H128" s="99" t="s">
        <v>1391</v>
      </c>
      <c r="I128" s="100" t="s">
        <v>1207</v>
      </c>
      <c r="J128" s="101">
        <v>257131213696.33765</v>
      </c>
      <c r="K128" s="101" t="s">
        <v>1392</v>
      </c>
      <c r="L128" s="110" t="s">
        <v>1169</v>
      </c>
      <c r="M128" s="98" t="s">
        <v>1206</v>
      </c>
      <c r="N128" s="81">
        <f t="shared" si="5"/>
        <v>7.0729322864936262E-3</v>
      </c>
    </row>
    <row r="129" spans="1:21" x14ac:dyDescent="0.25">
      <c r="A129" s="102" t="s">
        <v>1199</v>
      </c>
      <c r="B129" s="102" t="s">
        <v>1376</v>
      </c>
      <c r="C129" s="102" t="s">
        <v>1377</v>
      </c>
      <c r="D129" s="102" t="s">
        <v>1378</v>
      </c>
      <c r="E129" s="102" t="s">
        <v>1211</v>
      </c>
      <c r="F129" s="102" t="s">
        <v>1204</v>
      </c>
      <c r="G129" s="102" t="s">
        <v>1205</v>
      </c>
      <c r="H129" s="102" t="s">
        <v>1286</v>
      </c>
      <c r="I129" s="103" t="s">
        <v>1207</v>
      </c>
      <c r="J129" s="104"/>
      <c r="K129" s="104" t="s">
        <v>1393</v>
      </c>
      <c r="L129" s="110"/>
      <c r="M129" s="98" t="s">
        <v>1282</v>
      </c>
      <c r="N129" s="81">
        <f t="shared" si="5"/>
        <v>0</v>
      </c>
    </row>
    <row r="130" spans="1:21" x14ac:dyDescent="0.25">
      <c r="A130" s="99" t="s">
        <v>1199</v>
      </c>
      <c r="B130" s="99" t="s">
        <v>1376</v>
      </c>
      <c r="C130" s="99" t="s">
        <v>1377</v>
      </c>
      <c r="D130" s="99" t="s">
        <v>1378</v>
      </c>
      <c r="E130" s="99" t="s">
        <v>1211</v>
      </c>
      <c r="F130" s="99" t="s">
        <v>1204</v>
      </c>
      <c r="G130" s="99" t="s">
        <v>1205</v>
      </c>
      <c r="H130" s="99" t="s">
        <v>1206</v>
      </c>
      <c r="I130" s="100" t="s">
        <v>1207</v>
      </c>
      <c r="J130" s="101">
        <v>132403674827086.31</v>
      </c>
      <c r="K130" s="101" t="s">
        <v>1394</v>
      </c>
      <c r="L130" s="110"/>
      <c r="M130" s="98" t="s">
        <v>1206</v>
      </c>
      <c r="N130" s="81">
        <f t="shared" si="5"/>
        <v>3.6420402372496588</v>
      </c>
    </row>
    <row r="131" spans="1:21" x14ac:dyDescent="0.25">
      <c r="A131" s="102" t="s">
        <v>1199</v>
      </c>
      <c r="B131" s="102" t="s">
        <v>1376</v>
      </c>
      <c r="C131" s="102" t="s">
        <v>1377</v>
      </c>
      <c r="D131" s="102" t="s">
        <v>1378</v>
      </c>
      <c r="E131" s="102" t="s">
        <v>1211</v>
      </c>
      <c r="F131" s="102" t="s">
        <v>1204</v>
      </c>
      <c r="G131" s="102" t="s">
        <v>1205</v>
      </c>
      <c r="H131" s="102" t="s">
        <v>1261</v>
      </c>
      <c r="I131" s="103" t="s">
        <v>1207</v>
      </c>
      <c r="J131" s="104">
        <v>935572295975.1792</v>
      </c>
      <c r="K131" s="104" t="s">
        <v>1395</v>
      </c>
      <c r="L131" s="110" t="s">
        <v>1154</v>
      </c>
      <c r="M131" s="98" t="s">
        <v>1385</v>
      </c>
      <c r="N131" s="81">
        <f t="shared" si="5"/>
        <v>2.5734874437945636E-2</v>
      </c>
    </row>
    <row r="132" spans="1:21" x14ac:dyDescent="0.25">
      <c r="A132" s="99" t="s">
        <v>1199</v>
      </c>
      <c r="B132" s="99" t="s">
        <v>1376</v>
      </c>
      <c r="C132" s="99" t="s">
        <v>1377</v>
      </c>
      <c r="D132" s="99" t="s">
        <v>1378</v>
      </c>
      <c r="E132" s="99" t="s">
        <v>1211</v>
      </c>
      <c r="F132" s="99" t="s">
        <v>1204</v>
      </c>
      <c r="G132" s="99" t="s">
        <v>1205</v>
      </c>
      <c r="H132" s="99" t="s">
        <v>1396</v>
      </c>
      <c r="I132" s="100" t="s">
        <v>1207</v>
      </c>
      <c r="J132" s="101">
        <v>218468185371.97961</v>
      </c>
      <c r="K132" s="101" t="s">
        <v>1397</v>
      </c>
      <c r="L132" s="110" t="s">
        <v>1167</v>
      </c>
      <c r="M132" s="98" t="s">
        <v>1259</v>
      </c>
      <c r="N132" s="81">
        <f t="shared" si="5"/>
        <v>6.0094247589636681E-3</v>
      </c>
    </row>
    <row r="133" spans="1:21" x14ac:dyDescent="0.25">
      <c r="A133" s="102" t="s">
        <v>1199</v>
      </c>
      <c r="B133" s="102" t="s">
        <v>1376</v>
      </c>
      <c r="C133" s="102" t="s">
        <v>1377</v>
      </c>
      <c r="D133" s="102" t="s">
        <v>1378</v>
      </c>
      <c r="E133" s="102" t="s">
        <v>1211</v>
      </c>
      <c r="F133" s="102" t="s">
        <v>1204</v>
      </c>
      <c r="G133" s="102" t="s">
        <v>1205</v>
      </c>
      <c r="H133" s="102" t="s">
        <v>1347</v>
      </c>
      <c r="I133" s="103" t="s">
        <v>1207</v>
      </c>
      <c r="J133" s="104">
        <v>18958236717769.086</v>
      </c>
      <c r="K133" s="104" t="s">
        <v>1398</v>
      </c>
      <c r="L133" s="110" t="s">
        <v>1154</v>
      </c>
      <c r="M133" s="98" t="s">
        <v>1334</v>
      </c>
      <c r="N133" s="81">
        <f t="shared" si="5"/>
        <v>0.52148598627334908</v>
      </c>
    </row>
    <row r="134" spans="1:21" x14ac:dyDescent="0.25">
      <c r="A134" s="99" t="s">
        <v>1199</v>
      </c>
      <c r="B134" s="99" t="s">
        <v>1376</v>
      </c>
      <c r="C134" s="99" t="s">
        <v>1377</v>
      </c>
      <c r="D134" s="99" t="s">
        <v>1378</v>
      </c>
      <c r="E134" s="99" t="s">
        <v>1211</v>
      </c>
      <c r="F134" s="99" t="s">
        <v>1204</v>
      </c>
      <c r="G134" s="99" t="s">
        <v>1205</v>
      </c>
      <c r="H134" s="99" t="s">
        <v>1263</v>
      </c>
      <c r="I134" s="100" t="s">
        <v>1207</v>
      </c>
      <c r="J134" s="101"/>
      <c r="K134" s="101" t="s">
        <v>1399</v>
      </c>
      <c r="L134" s="110"/>
      <c r="M134" s="98" t="s">
        <v>1263</v>
      </c>
      <c r="N134" s="81">
        <f t="shared" si="5"/>
        <v>0</v>
      </c>
    </row>
    <row r="135" spans="1:21" x14ac:dyDescent="0.25">
      <c r="A135" s="102" t="s">
        <v>1199</v>
      </c>
      <c r="B135" s="102" t="s">
        <v>1376</v>
      </c>
      <c r="C135" s="102" t="s">
        <v>1377</v>
      </c>
      <c r="D135" s="102" t="s">
        <v>1378</v>
      </c>
      <c r="E135" s="102" t="s">
        <v>1211</v>
      </c>
      <c r="F135" s="102" t="s">
        <v>1204</v>
      </c>
      <c r="G135" s="102" t="s">
        <v>1205</v>
      </c>
      <c r="H135" s="102" t="s">
        <v>1291</v>
      </c>
      <c r="I135" s="103" t="s">
        <v>1207</v>
      </c>
      <c r="J135" s="104"/>
      <c r="K135" s="104" t="s">
        <v>1400</v>
      </c>
      <c r="L135" s="110"/>
      <c r="M135" s="98" t="s">
        <v>1214</v>
      </c>
      <c r="N135" s="81">
        <f t="shared" si="5"/>
        <v>0</v>
      </c>
    </row>
    <row r="136" spans="1:21" x14ac:dyDescent="0.25">
      <c r="A136" s="99" t="s">
        <v>1199</v>
      </c>
      <c r="B136" s="99" t="s">
        <v>1376</v>
      </c>
      <c r="C136" s="99" t="s">
        <v>1377</v>
      </c>
      <c r="D136" s="99" t="s">
        <v>1378</v>
      </c>
      <c r="E136" s="99" t="s">
        <v>1211</v>
      </c>
      <c r="F136" s="99" t="s">
        <v>1204</v>
      </c>
      <c r="G136" s="99" t="s">
        <v>1205</v>
      </c>
      <c r="H136" s="99" t="s">
        <v>1401</v>
      </c>
      <c r="I136" s="100" t="s">
        <v>1207</v>
      </c>
      <c r="J136" s="101"/>
      <c r="K136" s="101" t="s">
        <v>1402</v>
      </c>
      <c r="L136" s="110"/>
      <c r="M136" s="98" t="s">
        <v>1263</v>
      </c>
      <c r="N136" s="81">
        <f t="shared" si="5"/>
        <v>0</v>
      </c>
    </row>
    <row r="137" spans="1:21" x14ac:dyDescent="0.25"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</row>
    <row r="138" spans="1:21" x14ac:dyDescent="0.25"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</row>
    <row r="139" spans="1:21" x14ac:dyDescent="0.25">
      <c r="L139" s="110"/>
      <c r="M139" s="110"/>
      <c r="N139" s="110"/>
      <c r="O139" s="110"/>
      <c r="P139" s="110"/>
      <c r="Q139" s="116" t="s">
        <v>1403</v>
      </c>
      <c r="R139" s="98"/>
      <c r="S139" s="110"/>
      <c r="T139" s="81"/>
      <c r="U139" s="110"/>
    </row>
    <row r="140" spans="1:21" x14ac:dyDescent="0.25">
      <c r="L140" s="81"/>
      <c r="M140" s="81"/>
      <c r="N140" s="81"/>
      <c r="O140" s="110"/>
      <c r="P140" s="117" t="s">
        <v>1148</v>
      </c>
      <c r="Q140" s="108">
        <f>(N141-(J120/SUM(J120:J136)))*J130</f>
        <v>12398285495408.531</v>
      </c>
      <c r="R140" s="118" t="str">
        <f>L141</f>
        <v>oil and gas extraction</v>
      </c>
      <c r="S140" s="110"/>
      <c r="T140" s="81">
        <f>Q140/$J$130</f>
        <v>9.3640040668056798E-2</v>
      </c>
      <c r="U140" s="98" t="s">
        <v>1404</v>
      </c>
    </row>
    <row r="141" spans="1:21" x14ac:dyDescent="0.25">
      <c r="L141" s="81" t="s">
        <v>1405</v>
      </c>
      <c r="M141" s="119">
        <v>469.5</v>
      </c>
      <c r="N141" s="81">
        <v>0.20645530099819706</v>
      </c>
      <c r="O141" s="110"/>
      <c r="P141" s="117" t="s">
        <v>1150</v>
      </c>
      <c r="Q141" s="108">
        <f>N142*SUM($J$78:$J$94)</f>
        <v>1005533135797.3029</v>
      </c>
      <c r="R141" s="118" t="str">
        <f t="shared" ref="R141:R149" si="6">L142</f>
        <v>food beverage and tobacco</v>
      </c>
      <c r="S141" s="110"/>
      <c r="T141" s="81">
        <f t="shared" ref="T141:T149" si="7">Q141/$J$130</f>
        <v>7.5944503588022561E-3</v>
      </c>
      <c r="U141" s="98" t="s">
        <v>1404</v>
      </c>
    </row>
    <row r="142" spans="1:21" x14ac:dyDescent="0.25">
      <c r="L142" s="81" t="s">
        <v>1406</v>
      </c>
      <c r="M142" s="119">
        <v>62.900000000000006</v>
      </c>
      <c r="N142" s="81">
        <v>2.7659293786552921E-2</v>
      </c>
      <c r="O142" s="110"/>
      <c r="P142" s="117" t="s">
        <v>1152</v>
      </c>
      <c r="Q142" s="108">
        <f>N143*SUM($J$78:$J$94)</f>
        <v>1843210978655.4692</v>
      </c>
      <c r="R142" s="118" t="str">
        <f t="shared" si="6"/>
        <v>wood products</v>
      </c>
      <c r="S142" s="110"/>
      <c r="T142" s="81">
        <f t="shared" si="7"/>
        <v>1.3921146683146266E-2</v>
      </c>
      <c r="U142" s="98" t="s">
        <v>1404</v>
      </c>
    </row>
    <row r="143" spans="1:21" x14ac:dyDescent="0.25">
      <c r="L143" s="81" t="s">
        <v>1407</v>
      </c>
      <c r="M143" s="119">
        <v>115.30000000000001</v>
      </c>
      <c r="N143" s="81">
        <v>5.070137636867332E-2</v>
      </c>
      <c r="O143" s="110"/>
      <c r="P143" s="117" t="s">
        <v>1153</v>
      </c>
      <c r="Q143" s="108">
        <f>N144*SUM($J$78:$J$94)</f>
        <v>1561853535252.7261</v>
      </c>
      <c r="R143" s="118" t="str">
        <f t="shared" si="6"/>
        <v>pulp and paper</v>
      </c>
      <c r="S143" s="110"/>
      <c r="T143" s="81">
        <f t="shared" si="7"/>
        <v>1.1796149444435298E-2</v>
      </c>
      <c r="U143" s="98" t="s">
        <v>1404</v>
      </c>
    </row>
    <row r="144" spans="1:21" x14ac:dyDescent="0.25">
      <c r="L144" s="81" t="s">
        <v>1408</v>
      </c>
      <c r="M144" s="119">
        <v>97.7</v>
      </c>
      <c r="N144" s="81">
        <v>4.2962050921243562E-2</v>
      </c>
      <c r="O144" s="110"/>
      <c r="P144" s="117" t="s">
        <v>1154</v>
      </c>
      <c r="Q144" s="108">
        <f>J130-SUM(Q140:Q143,Q145:Q149)</f>
        <v>112197720277251.66</v>
      </c>
      <c r="R144" s="118" t="str">
        <f t="shared" si="6"/>
        <v>refining</v>
      </c>
      <c r="S144" s="110"/>
      <c r="T144" s="81">
        <f t="shared" si="7"/>
        <v>0.84739128595771385</v>
      </c>
      <c r="U144" s="98" t="s">
        <v>1404</v>
      </c>
    </row>
    <row r="145" spans="12:21" x14ac:dyDescent="0.25">
      <c r="L145" s="81" t="s">
        <v>1409</v>
      </c>
      <c r="M145" s="119">
        <v>1316.2</v>
      </c>
      <c r="N145" s="81">
        <v>0.57877841783562722</v>
      </c>
      <c r="O145" s="110"/>
      <c r="P145" s="117" t="s">
        <v>1155</v>
      </c>
      <c r="Q145" s="108">
        <f>N146*SUM($J$78:$J$94)</f>
        <v>2468272117124.0625</v>
      </c>
      <c r="R145" s="118" t="str">
        <f t="shared" si="6"/>
        <v>chemicals</v>
      </c>
      <c r="S145" s="110"/>
      <c r="T145" s="81">
        <f t="shared" si="7"/>
        <v>1.8642021230509825E-2</v>
      </c>
      <c r="U145" s="98" t="s">
        <v>1404</v>
      </c>
    </row>
    <row r="146" spans="12:21" x14ac:dyDescent="0.25">
      <c r="L146" s="81" t="s">
        <v>1410</v>
      </c>
      <c r="M146" s="119">
        <v>154.4</v>
      </c>
      <c r="N146" s="81">
        <v>6.7894991425179185E-2</v>
      </c>
      <c r="O146" s="110"/>
      <c r="P146" s="120" t="s">
        <v>1162</v>
      </c>
      <c r="Q146" s="108">
        <f>N147*SUM($J$78:$J$94)</f>
        <v>60747629825.592209</v>
      </c>
      <c r="R146" s="118" t="str">
        <f t="shared" si="6"/>
        <v>computer and electronics</v>
      </c>
      <c r="S146" s="110"/>
      <c r="T146" s="81">
        <f t="shared" si="7"/>
        <v>4.5880622199441279E-4</v>
      </c>
      <c r="U146" s="110"/>
    </row>
    <row r="147" spans="12:21" x14ac:dyDescent="0.25">
      <c r="L147" s="81" t="s">
        <v>1411</v>
      </c>
      <c r="M147" s="119">
        <v>3.8</v>
      </c>
      <c r="N147" s="81">
        <v>1.6709907216041508E-3</v>
      </c>
      <c r="O147" s="110"/>
      <c r="P147" s="117" t="s">
        <v>1167</v>
      </c>
      <c r="Q147" s="108">
        <f t="shared" ref="Q147:Q149" si="8">N148*SUM($J$78:$J$94)</f>
        <v>97515932088.450638</v>
      </c>
      <c r="R147" s="118" t="str">
        <f t="shared" si="6"/>
        <v>other manufacturing</v>
      </c>
      <c r="S147" s="110"/>
      <c r="T147" s="81">
        <f t="shared" si="7"/>
        <v>7.3650472478050462E-4</v>
      </c>
      <c r="U147" s="110"/>
    </row>
    <row r="148" spans="12:21" x14ac:dyDescent="0.25">
      <c r="L148" s="81" t="s">
        <v>1412</v>
      </c>
      <c r="M148" s="119">
        <v>6.1</v>
      </c>
      <c r="N148" s="81">
        <v>2.6823798425750838E-3</v>
      </c>
      <c r="O148" s="110"/>
      <c r="P148" s="117" t="s">
        <v>1149</v>
      </c>
      <c r="Q148" s="108">
        <f t="shared" si="8"/>
        <v>770535725682.51184</v>
      </c>
      <c r="R148" s="118" t="str">
        <f t="shared" si="6"/>
        <v>other mining</v>
      </c>
      <c r="S148" s="110"/>
      <c r="T148" s="81">
        <f t="shared" si="7"/>
        <v>5.8195947105607109E-3</v>
      </c>
      <c r="U148" s="110"/>
    </row>
    <row r="149" spans="12:21" x14ac:dyDescent="0.25">
      <c r="L149" s="81" t="s">
        <v>1413</v>
      </c>
      <c r="M149" s="119">
        <v>48.2</v>
      </c>
      <c r="N149" s="81">
        <v>2.1195198100347389E-2</v>
      </c>
      <c r="O149" s="110"/>
      <c r="P149" s="117" t="s">
        <v>1158</v>
      </c>
      <c r="Q149" s="108">
        <f t="shared" si="8"/>
        <v>0</v>
      </c>
      <c r="R149" s="118" t="str">
        <f t="shared" si="6"/>
        <v>cement</v>
      </c>
      <c r="S149" s="110"/>
      <c r="T149" s="81">
        <f t="shared" si="7"/>
        <v>0</v>
      </c>
      <c r="U149" s="110"/>
    </row>
    <row r="150" spans="12:21" x14ac:dyDescent="0.25">
      <c r="L150" s="81" t="s">
        <v>1414</v>
      </c>
      <c r="M150" s="119">
        <v>0</v>
      </c>
      <c r="N150" s="81">
        <v>0</v>
      </c>
      <c r="O150" s="110"/>
      <c r="P150" s="110"/>
      <c r="Q150" s="110"/>
      <c r="R150" s="110"/>
      <c r="S150" s="110"/>
      <c r="T150" s="110"/>
      <c r="U150" s="110"/>
    </row>
    <row r="151" spans="12:21" x14ac:dyDescent="0.25">
      <c r="L151" s="81"/>
      <c r="M151" s="110"/>
      <c r="N151" s="110"/>
      <c r="O151" s="110"/>
      <c r="P151" s="110"/>
      <c r="Q151" s="110"/>
      <c r="R151" s="110"/>
      <c r="S151" s="110"/>
      <c r="T151" s="121">
        <f>SUM(T139:T149)</f>
        <v>1</v>
      </c>
      <c r="U151" s="110"/>
    </row>
  </sheetData>
  <pageMargins left="0.7" right="0.7" top="0.75" bottom="0.75" header="0.3" footer="0.3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>
      <selection activeCell="B2" sqref="B2"/>
    </sheetView>
  </sheetViews>
  <sheetFormatPr defaultColWidth="9.140625" defaultRowHeight="15" x14ac:dyDescent="0.25"/>
  <cols>
    <col min="1" max="1" width="39.85546875" style="60" customWidth="1"/>
    <col min="2" max="33" width="11.42578125" style="60" customWidth="1"/>
    <col min="34" max="35" width="9.42578125" style="60" bestFit="1" customWidth="1"/>
    <col min="36" max="38" width="9.140625" style="60" customWidth="1"/>
    <col min="39" max="16384" width="9.140625" style="60"/>
  </cols>
  <sheetData>
    <row r="1" spans="1:35" x14ac:dyDescent="0.25">
      <c r="A1" s="38" t="s">
        <v>1171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60" customWidth="1"/>
    <col min="2" max="33" width="11.85546875" style="60" customWidth="1"/>
    <col min="34" max="35" width="9.42578125" style="60" bestFit="1" customWidth="1"/>
    <col min="36" max="38" width="9.140625" style="60" customWidth="1"/>
    <col min="39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s="12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60" customWidth="1"/>
    <col min="2" max="4" width="9.140625" style="60" customWidth="1"/>
    <col min="5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topLeftCell="A4" workbookViewId="0">
      <selection activeCell="A64" sqref="A64:A65"/>
    </sheetView>
  </sheetViews>
  <sheetFormatPr defaultColWidth="9.140625" defaultRowHeight="15" x14ac:dyDescent="0.25"/>
  <cols>
    <col min="1" max="1" width="39.85546875" style="60" customWidth="1"/>
    <col min="2" max="33" width="11.28515625" style="60" customWidth="1"/>
    <col min="34" max="36" width="9.140625" style="60" customWidth="1"/>
    <col min="37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0</v>
      </c>
      <c r="C2" s="86">
        <v>0</v>
      </c>
      <c r="D2" s="86">
        <v>0</v>
      </c>
      <c r="E2" s="86">
        <v>0</v>
      </c>
      <c r="F2" s="86">
        <v>0</v>
      </c>
      <c r="G2" s="86">
        <v>0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  <c r="P2" s="86">
        <v>0</v>
      </c>
      <c r="Q2" s="86">
        <v>0</v>
      </c>
      <c r="R2" s="86">
        <v>0</v>
      </c>
      <c r="S2" s="86">
        <v>0</v>
      </c>
      <c r="T2" s="86">
        <v>0</v>
      </c>
      <c r="U2" s="86">
        <v>0</v>
      </c>
      <c r="V2" s="86">
        <v>0</v>
      </c>
      <c r="W2" s="86">
        <v>0</v>
      </c>
      <c r="X2" s="86">
        <v>0</v>
      </c>
      <c r="Y2" s="86">
        <v>0</v>
      </c>
      <c r="Z2" s="86">
        <v>0</v>
      </c>
      <c r="AA2" s="86">
        <v>0</v>
      </c>
      <c r="AB2" s="86">
        <v>0</v>
      </c>
      <c r="AC2" s="86">
        <v>0</v>
      </c>
      <c r="AD2" s="86">
        <v>0</v>
      </c>
      <c r="AE2" s="86">
        <v>0</v>
      </c>
      <c r="AF2" s="86">
        <v>0</v>
      </c>
    </row>
    <row r="3" spans="1:35" x14ac:dyDescent="0.25">
      <c r="A3" t="s">
        <v>1147</v>
      </c>
      <c r="B3" s="70">
        <f>'CA refineries'!$H14</f>
        <v>0</v>
      </c>
      <c r="C3" s="70">
        <f>'CA refineries'!$H14</f>
        <v>0</v>
      </c>
      <c r="D3" s="70">
        <f>'CA refineries'!$H14</f>
        <v>0</v>
      </c>
      <c r="E3" s="70">
        <f>'CA refineries'!$H14</f>
        <v>0</v>
      </c>
      <c r="F3" s="70">
        <f>'CA refineries'!$H14</f>
        <v>0</v>
      </c>
      <c r="G3" s="70">
        <f>'CA refineries'!$H14</f>
        <v>0</v>
      </c>
      <c r="H3" s="70">
        <f>'CA refineries'!$H14</f>
        <v>0</v>
      </c>
      <c r="I3" s="70">
        <f>'CA refineries'!$H14</f>
        <v>0</v>
      </c>
      <c r="J3" s="70">
        <f>'CA refineries'!$H14</f>
        <v>0</v>
      </c>
      <c r="K3" s="70">
        <f>'CA refineries'!$H14</f>
        <v>0</v>
      </c>
      <c r="L3" s="70">
        <f>'CA refineries'!$H14</f>
        <v>0</v>
      </c>
      <c r="M3" s="70">
        <f>'CA refineries'!$H14</f>
        <v>0</v>
      </c>
      <c r="N3" s="70">
        <f>'CA refineries'!$H14</f>
        <v>0</v>
      </c>
      <c r="O3" s="70">
        <f>'CA refineries'!$H14</f>
        <v>0</v>
      </c>
      <c r="P3" s="70">
        <f>'CA refineries'!$H14</f>
        <v>0</v>
      </c>
      <c r="Q3" s="70">
        <f>'CA refineries'!$H14</f>
        <v>0</v>
      </c>
      <c r="R3" s="70">
        <f>'CA refineries'!$H14</f>
        <v>0</v>
      </c>
      <c r="S3" s="70">
        <f>'CA refineries'!$H14</f>
        <v>0</v>
      </c>
      <c r="T3" s="70">
        <f>'CA refineries'!$H14</f>
        <v>0</v>
      </c>
      <c r="U3" s="70">
        <f>'CA refineries'!$H14</f>
        <v>0</v>
      </c>
      <c r="V3" s="70">
        <f>'CA refineries'!$H14</f>
        <v>0</v>
      </c>
      <c r="W3" s="70">
        <f>'CA refineries'!$H14</f>
        <v>0</v>
      </c>
      <c r="X3" s="70">
        <f>'CA refineries'!$H14</f>
        <v>0</v>
      </c>
      <c r="Y3" s="70">
        <f>'CA refineries'!$H14</f>
        <v>0</v>
      </c>
      <c r="Z3" s="70">
        <f>'CA refineries'!$H14</f>
        <v>0</v>
      </c>
      <c r="AA3" s="70">
        <f>'CA refineries'!$H14</f>
        <v>0</v>
      </c>
      <c r="AB3" s="70">
        <f>'CA refineries'!$H14</f>
        <v>0</v>
      </c>
      <c r="AC3" s="70">
        <f>'CA refineries'!$H14</f>
        <v>0</v>
      </c>
      <c r="AD3" s="70">
        <f>'CA refineries'!$H14</f>
        <v>0</v>
      </c>
      <c r="AE3" s="70">
        <f>'CA refineries'!$H14</f>
        <v>0</v>
      </c>
      <c r="AF3" s="70">
        <f>'CA refineries'!$H14</f>
        <v>0</v>
      </c>
    </row>
    <row r="4" spans="1:35" x14ac:dyDescent="0.25">
      <c r="A4" t="s">
        <v>1148</v>
      </c>
      <c r="B4" s="70">
        <f>'CA refineries'!$H15</f>
        <v>0</v>
      </c>
      <c r="C4" s="70">
        <f>'CA refineries'!$H15</f>
        <v>0</v>
      </c>
      <c r="D4" s="70">
        <f>'CA refineries'!$H15</f>
        <v>0</v>
      </c>
      <c r="E4" s="70">
        <f>'CA refineries'!$H15</f>
        <v>0</v>
      </c>
      <c r="F4" s="70">
        <f>'CA refineries'!$H15</f>
        <v>0</v>
      </c>
      <c r="G4" s="70">
        <f>'CA refineries'!$H15</f>
        <v>0</v>
      </c>
      <c r="H4" s="70">
        <f>'CA refineries'!$H15</f>
        <v>0</v>
      </c>
      <c r="I4" s="70">
        <f>'CA refineries'!$H15</f>
        <v>0</v>
      </c>
      <c r="J4" s="70">
        <f>'CA refineries'!$H15</f>
        <v>0</v>
      </c>
      <c r="K4" s="70">
        <f>'CA refineries'!$H15</f>
        <v>0</v>
      </c>
      <c r="L4" s="70">
        <f>'CA refineries'!$H15</f>
        <v>0</v>
      </c>
      <c r="M4" s="70">
        <f>'CA refineries'!$H15</f>
        <v>0</v>
      </c>
      <c r="N4" s="70">
        <f>'CA refineries'!$H15</f>
        <v>0</v>
      </c>
      <c r="O4" s="70">
        <f>'CA refineries'!$H15</f>
        <v>0</v>
      </c>
      <c r="P4" s="70">
        <f>'CA refineries'!$H15</f>
        <v>0</v>
      </c>
      <c r="Q4" s="70">
        <f>'CA refineries'!$H15</f>
        <v>0</v>
      </c>
      <c r="R4" s="70">
        <f>'CA refineries'!$H15</f>
        <v>0</v>
      </c>
      <c r="S4" s="70">
        <f>'CA refineries'!$H15</f>
        <v>0</v>
      </c>
      <c r="T4" s="70">
        <f>'CA refineries'!$H15</f>
        <v>0</v>
      </c>
      <c r="U4" s="70">
        <f>'CA refineries'!$H15</f>
        <v>0</v>
      </c>
      <c r="V4" s="70">
        <f>'CA refineries'!$H15</f>
        <v>0</v>
      </c>
      <c r="W4" s="70">
        <f>'CA refineries'!$H15</f>
        <v>0</v>
      </c>
      <c r="X4" s="70">
        <f>'CA refineries'!$H15</f>
        <v>0</v>
      </c>
      <c r="Y4" s="70">
        <f>'CA refineries'!$H15</f>
        <v>0</v>
      </c>
      <c r="Z4" s="70">
        <f>'CA refineries'!$H15</f>
        <v>0</v>
      </c>
      <c r="AA4" s="70">
        <f>'CA refineries'!$H15</f>
        <v>0</v>
      </c>
      <c r="AB4" s="70">
        <f>'CA refineries'!$H15</f>
        <v>0</v>
      </c>
      <c r="AC4" s="70">
        <f>'CA refineries'!$H15</f>
        <v>0</v>
      </c>
      <c r="AD4" s="70">
        <f>'CA refineries'!$H15</f>
        <v>0</v>
      </c>
      <c r="AE4" s="70">
        <f>'CA refineries'!$H15</f>
        <v>0</v>
      </c>
      <c r="AF4" s="70">
        <f>'CA refineries'!$H15</f>
        <v>0</v>
      </c>
    </row>
    <row r="5" spans="1:35" x14ac:dyDescent="0.25">
      <c r="A5" t="s">
        <v>1149</v>
      </c>
      <c r="B5" s="70">
        <f>'CA refineries'!$H16</f>
        <v>0</v>
      </c>
      <c r="C5" s="70">
        <f>'CA refineries'!$H16</f>
        <v>0</v>
      </c>
      <c r="D5" s="70">
        <f>'CA refineries'!$H16</f>
        <v>0</v>
      </c>
      <c r="E5" s="70">
        <f>'CA refineries'!$H16</f>
        <v>0</v>
      </c>
      <c r="F5" s="70">
        <f>'CA refineries'!$H16</f>
        <v>0</v>
      </c>
      <c r="G5" s="70">
        <f>'CA refineries'!$H16</f>
        <v>0</v>
      </c>
      <c r="H5" s="70">
        <f>'CA refineries'!$H16</f>
        <v>0</v>
      </c>
      <c r="I5" s="70">
        <f>'CA refineries'!$H16</f>
        <v>0</v>
      </c>
      <c r="J5" s="70">
        <f>'CA refineries'!$H16</f>
        <v>0</v>
      </c>
      <c r="K5" s="70">
        <f>'CA refineries'!$H16</f>
        <v>0</v>
      </c>
      <c r="L5" s="70">
        <f>'CA refineries'!$H16</f>
        <v>0</v>
      </c>
      <c r="M5" s="70">
        <f>'CA refineries'!$H16</f>
        <v>0</v>
      </c>
      <c r="N5" s="70">
        <f>'CA refineries'!$H16</f>
        <v>0</v>
      </c>
      <c r="O5" s="70">
        <f>'CA refineries'!$H16</f>
        <v>0</v>
      </c>
      <c r="P5" s="70">
        <f>'CA refineries'!$H16</f>
        <v>0</v>
      </c>
      <c r="Q5" s="70">
        <f>'CA refineries'!$H16</f>
        <v>0</v>
      </c>
      <c r="R5" s="70">
        <f>'CA refineries'!$H16</f>
        <v>0</v>
      </c>
      <c r="S5" s="70">
        <f>'CA refineries'!$H16</f>
        <v>0</v>
      </c>
      <c r="T5" s="70">
        <f>'CA refineries'!$H16</f>
        <v>0</v>
      </c>
      <c r="U5" s="70">
        <f>'CA refineries'!$H16</f>
        <v>0</v>
      </c>
      <c r="V5" s="70">
        <f>'CA refineries'!$H16</f>
        <v>0</v>
      </c>
      <c r="W5" s="70">
        <f>'CA refineries'!$H16</f>
        <v>0</v>
      </c>
      <c r="X5" s="70">
        <f>'CA refineries'!$H16</f>
        <v>0</v>
      </c>
      <c r="Y5" s="70">
        <f>'CA refineries'!$H16</f>
        <v>0</v>
      </c>
      <c r="Z5" s="70">
        <f>'CA refineries'!$H16</f>
        <v>0</v>
      </c>
      <c r="AA5" s="70">
        <f>'CA refineries'!$H16</f>
        <v>0</v>
      </c>
      <c r="AB5" s="70">
        <f>'CA refineries'!$H16</f>
        <v>0</v>
      </c>
      <c r="AC5" s="70">
        <f>'CA refineries'!$H16</f>
        <v>0</v>
      </c>
      <c r="AD5" s="70">
        <f>'CA refineries'!$H16</f>
        <v>0</v>
      </c>
      <c r="AE5" s="70">
        <f>'CA refineries'!$H16</f>
        <v>0</v>
      </c>
      <c r="AF5" s="70">
        <f>'CA refineries'!$H16</f>
        <v>0</v>
      </c>
    </row>
    <row r="6" spans="1:35" x14ac:dyDescent="0.25">
      <c r="A6" t="s">
        <v>1150</v>
      </c>
      <c r="B6" s="70">
        <f>'CA refineries'!$H17</f>
        <v>0</v>
      </c>
      <c r="C6" s="70">
        <f>'CA refineries'!$H17</f>
        <v>0</v>
      </c>
      <c r="D6" s="70">
        <f>'CA refineries'!$H17</f>
        <v>0</v>
      </c>
      <c r="E6" s="70">
        <f>'CA refineries'!$H17</f>
        <v>0</v>
      </c>
      <c r="F6" s="70">
        <f>'CA refineries'!$H17</f>
        <v>0</v>
      </c>
      <c r="G6" s="70">
        <f>'CA refineries'!$H17</f>
        <v>0</v>
      </c>
      <c r="H6" s="70">
        <f>'CA refineries'!$H17</f>
        <v>0</v>
      </c>
      <c r="I6" s="70">
        <f>'CA refineries'!$H17</f>
        <v>0</v>
      </c>
      <c r="J6" s="70">
        <f>'CA refineries'!$H17</f>
        <v>0</v>
      </c>
      <c r="K6" s="70">
        <f>'CA refineries'!$H17</f>
        <v>0</v>
      </c>
      <c r="L6" s="70">
        <f>'CA refineries'!$H17</f>
        <v>0</v>
      </c>
      <c r="M6" s="70">
        <f>'CA refineries'!$H17</f>
        <v>0</v>
      </c>
      <c r="N6" s="70">
        <f>'CA refineries'!$H17</f>
        <v>0</v>
      </c>
      <c r="O6" s="70">
        <f>'CA refineries'!$H17</f>
        <v>0</v>
      </c>
      <c r="P6" s="70">
        <f>'CA refineries'!$H17</f>
        <v>0</v>
      </c>
      <c r="Q6" s="70">
        <f>'CA refineries'!$H17</f>
        <v>0</v>
      </c>
      <c r="R6" s="70">
        <f>'CA refineries'!$H17</f>
        <v>0</v>
      </c>
      <c r="S6" s="70">
        <f>'CA refineries'!$H17</f>
        <v>0</v>
      </c>
      <c r="T6" s="70">
        <f>'CA refineries'!$H17</f>
        <v>0</v>
      </c>
      <c r="U6" s="70">
        <f>'CA refineries'!$H17</f>
        <v>0</v>
      </c>
      <c r="V6" s="70">
        <f>'CA refineries'!$H17</f>
        <v>0</v>
      </c>
      <c r="W6" s="70">
        <f>'CA refineries'!$H17</f>
        <v>0</v>
      </c>
      <c r="X6" s="70">
        <f>'CA refineries'!$H17</f>
        <v>0</v>
      </c>
      <c r="Y6" s="70">
        <f>'CA refineries'!$H17</f>
        <v>0</v>
      </c>
      <c r="Z6" s="70">
        <f>'CA refineries'!$H17</f>
        <v>0</v>
      </c>
      <c r="AA6" s="70">
        <f>'CA refineries'!$H17</f>
        <v>0</v>
      </c>
      <c r="AB6" s="70">
        <f>'CA refineries'!$H17</f>
        <v>0</v>
      </c>
      <c r="AC6" s="70">
        <f>'CA refineries'!$H17</f>
        <v>0</v>
      </c>
      <c r="AD6" s="70">
        <f>'CA refineries'!$H17</f>
        <v>0</v>
      </c>
      <c r="AE6" s="70">
        <f>'CA refineries'!$H17</f>
        <v>0</v>
      </c>
      <c r="AF6" s="70">
        <f>'CA refineries'!$H17</f>
        <v>0</v>
      </c>
    </row>
    <row r="7" spans="1:35" x14ac:dyDescent="0.25">
      <c r="A7" t="s">
        <v>1151</v>
      </c>
      <c r="B7" s="70">
        <f>'CA refineries'!$H18</f>
        <v>0</v>
      </c>
      <c r="C7" s="70">
        <f>'CA refineries'!$H18</f>
        <v>0</v>
      </c>
      <c r="D7" s="70">
        <f>'CA refineries'!$H18</f>
        <v>0</v>
      </c>
      <c r="E7" s="70">
        <f>'CA refineries'!$H18</f>
        <v>0</v>
      </c>
      <c r="F7" s="70">
        <f>'CA refineries'!$H18</f>
        <v>0</v>
      </c>
      <c r="G7" s="70">
        <f>'CA refineries'!$H18</f>
        <v>0</v>
      </c>
      <c r="H7" s="70">
        <f>'CA refineries'!$H18</f>
        <v>0</v>
      </c>
      <c r="I7" s="70">
        <f>'CA refineries'!$H18</f>
        <v>0</v>
      </c>
      <c r="J7" s="70">
        <f>'CA refineries'!$H18</f>
        <v>0</v>
      </c>
      <c r="K7" s="70">
        <f>'CA refineries'!$H18</f>
        <v>0</v>
      </c>
      <c r="L7" s="70">
        <f>'CA refineries'!$H18</f>
        <v>0</v>
      </c>
      <c r="M7" s="70">
        <f>'CA refineries'!$H18</f>
        <v>0</v>
      </c>
      <c r="N7" s="70">
        <f>'CA refineries'!$H18</f>
        <v>0</v>
      </c>
      <c r="O7" s="70">
        <f>'CA refineries'!$H18</f>
        <v>0</v>
      </c>
      <c r="P7" s="70">
        <f>'CA refineries'!$H18</f>
        <v>0</v>
      </c>
      <c r="Q7" s="70">
        <f>'CA refineries'!$H18</f>
        <v>0</v>
      </c>
      <c r="R7" s="70">
        <f>'CA refineries'!$H18</f>
        <v>0</v>
      </c>
      <c r="S7" s="70">
        <f>'CA refineries'!$H18</f>
        <v>0</v>
      </c>
      <c r="T7" s="70">
        <f>'CA refineries'!$H18</f>
        <v>0</v>
      </c>
      <c r="U7" s="70">
        <f>'CA refineries'!$H18</f>
        <v>0</v>
      </c>
      <c r="V7" s="70">
        <f>'CA refineries'!$H18</f>
        <v>0</v>
      </c>
      <c r="W7" s="70">
        <f>'CA refineries'!$H18</f>
        <v>0</v>
      </c>
      <c r="X7" s="70">
        <f>'CA refineries'!$H18</f>
        <v>0</v>
      </c>
      <c r="Y7" s="70">
        <f>'CA refineries'!$H18</f>
        <v>0</v>
      </c>
      <c r="Z7" s="70">
        <f>'CA refineries'!$H18</f>
        <v>0</v>
      </c>
      <c r="AA7" s="70">
        <f>'CA refineries'!$H18</f>
        <v>0</v>
      </c>
      <c r="AB7" s="70">
        <f>'CA refineries'!$H18</f>
        <v>0</v>
      </c>
      <c r="AC7" s="70">
        <f>'CA refineries'!$H18</f>
        <v>0</v>
      </c>
      <c r="AD7" s="70">
        <f>'CA refineries'!$H18</f>
        <v>0</v>
      </c>
      <c r="AE7" s="70">
        <f>'CA refineries'!$H18</f>
        <v>0</v>
      </c>
      <c r="AF7" s="70">
        <f>'CA refineries'!$H18</f>
        <v>0</v>
      </c>
    </row>
    <row r="8" spans="1:35" x14ac:dyDescent="0.25">
      <c r="A8" t="s">
        <v>1152</v>
      </c>
      <c r="B8" s="70">
        <f>'CA refineries'!$H19</f>
        <v>0</v>
      </c>
      <c r="C8" s="70">
        <f>'CA refineries'!$H19</f>
        <v>0</v>
      </c>
      <c r="D8" s="70">
        <f>'CA refineries'!$H19</f>
        <v>0</v>
      </c>
      <c r="E8" s="70">
        <f>'CA refineries'!$H19</f>
        <v>0</v>
      </c>
      <c r="F8" s="70">
        <f>'CA refineries'!$H19</f>
        <v>0</v>
      </c>
      <c r="G8" s="70">
        <f>'CA refineries'!$H19</f>
        <v>0</v>
      </c>
      <c r="H8" s="70">
        <f>'CA refineries'!$H19</f>
        <v>0</v>
      </c>
      <c r="I8" s="70">
        <f>'CA refineries'!$H19</f>
        <v>0</v>
      </c>
      <c r="J8" s="70">
        <f>'CA refineries'!$H19</f>
        <v>0</v>
      </c>
      <c r="K8" s="70">
        <f>'CA refineries'!$H19</f>
        <v>0</v>
      </c>
      <c r="L8" s="70">
        <f>'CA refineries'!$H19</f>
        <v>0</v>
      </c>
      <c r="M8" s="70">
        <f>'CA refineries'!$H19</f>
        <v>0</v>
      </c>
      <c r="N8" s="70">
        <f>'CA refineries'!$H19</f>
        <v>0</v>
      </c>
      <c r="O8" s="70">
        <f>'CA refineries'!$H19</f>
        <v>0</v>
      </c>
      <c r="P8" s="70">
        <f>'CA refineries'!$H19</f>
        <v>0</v>
      </c>
      <c r="Q8" s="70">
        <f>'CA refineries'!$H19</f>
        <v>0</v>
      </c>
      <c r="R8" s="70">
        <f>'CA refineries'!$H19</f>
        <v>0</v>
      </c>
      <c r="S8" s="70">
        <f>'CA refineries'!$H19</f>
        <v>0</v>
      </c>
      <c r="T8" s="70">
        <f>'CA refineries'!$H19</f>
        <v>0</v>
      </c>
      <c r="U8" s="70">
        <f>'CA refineries'!$H19</f>
        <v>0</v>
      </c>
      <c r="V8" s="70">
        <f>'CA refineries'!$H19</f>
        <v>0</v>
      </c>
      <c r="W8" s="70">
        <f>'CA refineries'!$H19</f>
        <v>0</v>
      </c>
      <c r="X8" s="70">
        <f>'CA refineries'!$H19</f>
        <v>0</v>
      </c>
      <c r="Y8" s="70">
        <f>'CA refineries'!$H19</f>
        <v>0</v>
      </c>
      <c r="Z8" s="70">
        <f>'CA refineries'!$H19</f>
        <v>0</v>
      </c>
      <c r="AA8" s="70">
        <f>'CA refineries'!$H19</f>
        <v>0</v>
      </c>
      <c r="AB8" s="70">
        <f>'CA refineries'!$H19</f>
        <v>0</v>
      </c>
      <c r="AC8" s="70">
        <f>'CA refineries'!$H19</f>
        <v>0</v>
      </c>
      <c r="AD8" s="70">
        <f>'CA refineries'!$H19</f>
        <v>0</v>
      </c>
      <c r="AE8" s="70">
        <f>'CA refineries'!$H19</f>
        <v>0</v>
      </c>
      <c r="AF8" s="70">
        <f>'CA refineries'!$H19</f>
        <v>0</v>
      </c>
    </row>
    <row r="9" spans="1:35" x14ac:dyDescent="0.25">
      <c r="A9" t="s">
        <v>1153</v>
      </c>
      <c r="B9" s="70">
        <f>'CA refineries'!$H20</f>
        <v>0</v>
      </c>
      <c r="C9" s="70">
        <f>'CA refineries'!$H20</f>
        <v>0</v>
      </c>
      <c r="D9" s="70">
        <f>'CA refineries'!$H20</f>
        <v>0</v>
      </c>
      <c r="E9" s="70">
        <f>'CA refineries'!$H20</f>
        <v>0</v>
      </c>
      <c r="F9" s="70">
        <f>'CA refineries'!$H20</f>
        <v>0</v>
      </c>
      <c r="G9" s="70">
        <f>'CA refineries'!$H20</f>
        <v>0</v>
      </c>
      <c r="H9" s="70">
        <f>'CA refineries'!$H20</f>
        <v>0</v>
      </c>
      <c r="I9" s="70">
        <f>'CA refineries'!$H20</f>
        <v>0</v>
      </c>
      <c r="J9" s="70">
        <f>'CA refineries'!$H20</f>
        <v>0</v>
      </c>
      <c r="K9" s="70">
        <f>'CA refineries'!$H20</f>
        <v>0</v>
      </c>
      <c r="L9" s="70">
        <f>'CA refineries'!$H20</f>
        <v>0</v>
      </c>
      <c r="M9" s="70">
        <f>'CA refineries'!$H20</f>
        <v>0</v>
      </c>
      <c r="N9" s="70">
        <f>'CA refineries'!$H20</f>
        <v>0</v>
      </c>
      <c r="O9" s="70">
        <f>'CA refineries'!$H20</f>
        <v>0</v>
      </c>
      <c r="P9" s="70">
        <f>'CA refineries'!$H20</f>
        <v>0</v>
      </c>
      <c r="Q9" s="70">
        <f>'CA refineries'!$H20</f>
        <v>0</v>
      </c>
      <c r="R9" s="70">
        <f>'CA refineries'!$H20</f>
        <v>0</v>
      </c>
      <c r="S9" s="70">
        <f>'CA refineries'!$H20</f>
        <v>0</v>
      </c>
      <c r="T9" s="70">
        <f>'CA refineries'!$H20</f>
        <v>0</v>
      </c>
      <c r="U9" s="70">
        <f>'CA refineries'!$H20</f>
        <v>0</v>
      </c>
      <c r="V9" s="70">
        <f>'CA refineries'!$H20</f>
        <v>0</v>
      </c>
      <c r="W9" s="70">
        <f>'CA refineries'!$H20</f>
        <v>0</v>
      </c>
      <c r="X9" s="70">
        <f>'CA refineries'!$H20</f>
        <v>0</v>
      </c>
      <c r="Y9" s="70">
        <f>'CA refineries'!$H20</f>
        <v>0</v>
      </c>
      <c r="Z9" s="70">
        <f>'CA refineries'!$H20</f>
        <v>0</v>
      </c>
      <c r="AA9" s="70">
        <f>'CA refineries'!$H20</f>
        <v>0</v>
      </c>
      <c r="AB9" s="70">
        <f>'CA refineries'!$H20</f>
        <v>0</v>
      </c>
      <c r="AC9" s="70">
        <f>'CA refineries'!$H20</f>
        <v>0</v>
      </c>
      <c r="AD9" s="70">
        <f>'CA refineries'!$H20</f>
        <v>0</v>
      </c>
      <c r="AE9" s="70">
        <f>'CA refineries'!$H20</f>
        <v>0</v>
      </c>
      <c r="AF9" s="70">
        <f>'CA refineries'!$H20</f>
        <v>0</v>
      </c>
    </row>
    <row r="10" spans="1:35" x14ac:dyDescent="0.25">
      <c r="A10" t="s">
        <v>1154</v>
      </c>
      <c r="B10" s="109">
        <f>'CA refineries'!$B$15</f>
        <v>0.12310234408809705</v>
      </c>
      <c r="C10" s="109">
        <f>'CA refineries'!$B$15</f>
        <v>0.12310234408809705</v>
      </c>
      <c r="D10" s="109">
        <f>'CA refineries'!$B$15</f>
        <v>0.12310234408809705</v>
      </c>
      <c r="E10" s="109">
        <f>'CA refineries'!$B$15</f>
        <v>0.12310234408809705</v>
      </c>
      <c r="F10" s="109">
        <f>'CA refineries'!$B$15</f>
        <v>0.12310234408809705</v>
      </c>
      <c r="G10" s="109">
        <f>'CA refineries'!$B$15</f>
        <v>0.12310234408809705</v>
      </c>
      <c r="H10" s="109">
        <f>'CA refineries'!$B$15</f>
        <v>0.12310234408809705</v>
      </c>
      <c r="I10" s="109">
        <f>'CA refineries'!$B$15</f>
        <v>0.12310234408809705</v>
      </c>
      <c r="J10" s="109">
        <f>'CA refineries'!$B$15</f>
        <v>0.12310234408809705</v>
      </c>
      <c r="K10" s="109">
        <f>'CA refineries'!$B$15</f>
        <v>0.12310234408809705</v>
      </c>
      <c r="L10" s="109">
        <f>'CA refineries'!$B$15</f>
        <v>0.12310234408809705</v>
      </c>
      <c r="M10" s="109">
        <f>'CA refineries'!$B$15</f>
        <v>0.12310234408809705</v>
      </c>
      <c r="N10" s="109">
        <f>'CA refineries'!$B$15</f>
        <v>0.12310234408809705</v>
      </c>
      <c r="O10" s="109">
        <f>'CA refineries'!$B$15</f>
        <v>0.12310234408809705</v>
      </c>
      <c r="P10" s="109">
        <f>'CA refineries'!$B$15</f>
        <v>0.12310234408809705</v>
      </c>
      <c r="Q10" s="109">
        <f>'CA refineries'!$B$15</f>
        <v>0.12310234408809705</v>
      </c>
      <c r="R10" s="109">
        <f>'CA refineries'!$B$15</f>
        <v>0.12310234408809705</v>
      </c>
      <c r="S10" s="109">
        <f>'CA refineries'!$B$15</f>
        <v>0.12310234408809705</v>
      </c>
      <c r="T10" s="109">
        <f>'CA refineries'!$B$15</f>
        <v>0.12310234408809705</v>
      </c>
      <c r="U10" s="109">
        <f>'CA refineries'!$B$15</f>
        <v>0.12310234408809705</v>
      </c>
      <c r="V10" s="109">
        <f>'CA refineries'!$B$15</f>
        <v>0.12310234408809705</v>
      </c>
      <c r="W10" s="109">
        <f>'CA refineries'!$B$15</f>
        <v>0.12310234408809705</v>
      </c>
      <c r="X10" s="109">
        <f>'CA refineries'!$B$15</f>
        <v>0.12310234408809705</v>
      </c>
      <c r="Y10" s="109">
        <f>'CA refineries'!$B$15</f>
        <v>0.12310234408809705</v>
      </c>
      <c r="Z10" s="109">
        <f>'CA refineries'!$B$15</f>
        <v>0.12310234408809705</v>
      </c>
      <c r="AA10" s="109">
        <f>'CA refineries'!$B$15</f>
        <v>0.12310234408809705</v>
      </c>
      <c r="AB10" s="109">
        <f>'CA refineries'!$B$15</f>
        <v>0.12310234408809705</v>
      </c>
      <c r="AC10" s="109">
        <f>'CA refineries'!$B$15</f>
        <v>0.12310234408809705</v>
      </c>
      <c r="AD10" s="109">
        <f>'CA refineries'!$B$15</f>
        <v>0.12310234408809705</v>
      </c>
      <c r="AE10" s="109">
        <f>'CA refineries'!$B$15</f>
        <v>0.12310234408809705</v>
      </c>
      <c r="AF10" s="109">
        <f>'CA refineries'!$B$15</f>
        <v>0.12310234408809705</v>
      </c>
    </row>
    <row r="11" spans="1:35" x14ac:dyDescent="0.25">
      <c r="A11" t="s">
        <v>1155</v>
      </c>
      <c r="B11" s="70">
        <f>'CA refineries'!$H22</f>
        <v>0</v>
      </c>
      <c r="C11" s="70">
        <f>'CA refineries'!$H22</f>
        <v>0</v>
      </c>
      <c r="D11" s="70">
        <f>'CA refineries'!$H22</f>
        <v>0</v>
      </c>
      <c r="E11" s="70">
        <f>'CA refineries'!$H22</f>
        <v>0</v>
      </c>
      <c r="F11" s="70">
        <f>'CA refineries'!$H22</f>
        <v>0</v>
      </c>
      <c r="G11" s="70">
        <f>'CA refineries'!$H22</f>
        <v>0</v>
      </c>
      <c r="H11" s="70">
        <f>'CA refineries'!$H22</f>
        <v>0</v>
      </c>
      <c r="I11" s="70">
        <f>'CA refineries'!$H22</f>
        <v>0</v>
      </c>
      <c r="J11" s="70">
        <f>'CA refineries'!$H22</f>
        <v>0</v>
      </c>
      <c r="K11" s="70">
        <f>'CA refineries'!$H22</f>
        <v>0</v>
      </c>
      <c r="L11" s="70">
        <f>'CA refineries'!$H22</f>
        <v>0</v>
      </c>
      <c r="M11" s="70">
        <f>'CA refineries'!$H22</f>
        <v>0</v>
      </c>
      <c r="N11" s="70">
        <f>'CA refineries'!$H22</f>
        <v>0</v>
      </c>
      <c r="O11" s="70">
        <f>'CA refineries'!$H22</f>
        <v>0</v>
      </c>
      <c r="P11" s="70">
        <f>'CA refineries'!$H22</f>
        <v>0</v>
      </c>
      <c r="Q11" s="70">
        <f>'CA refineries'!$H22</f>
        <v>0</v>
      </c>
      <c r="R11" s="70">
        <f>'CA refineries'!$H22</f>
        <v>0</v>
      </c>
      <c r="S11" s="70">
        <f>'CA refineries'!$H22</f>
        <v>0</v>
      </c>
      <c r="T11" s="70">
        <f>'CA refineries'!$H22</f>
        <v>0</v>
      </c>
      <c r="U11" s="70">
        <f>'CA refineries'!$H22</f>
        <v>0</v>
      </c>
      <c r="V11" s="70">
        <f>'CA refineries'!$H22</f>
        <v>0</v>
      </c>
      <c r="W11" s="70">
        <f>'CA refineries'!$H22</f>
        <v>0</v>
      </c>
      <c r="X11" s="70">
        <f>'CA refineries'!$H22</f>
        <v>0</v>
      </c>
      <c r="Y11" s="70">
        <f>'CA refineries'!$H22</f>
        <v>0</v>
      </c>
      <c r="Z11" s="70">
        <f>'CA refineries'!$H22</f>
        <v>0</v>
      </c>
      <c r="AA11" s="70">
        <f>'CA refineries'!$H22</f>
        <v>0</v>
      </c>
      <c r="AB11" s="70">
        <f>'CA refineries'!$H22</f>
        <v>0</v>
      </c>
      <c r="AC11" s="70">
        <f>'CA refineries'!$H22</f>
        <v>0</v>
      </c>
      <c r="AD11" s="70">
        <f>'CA refineries'!$H22</f>
        <v>0</v>
      </c>
      <c r="AE11" s="70">
        <f>'CA refineries'!$H22</f>
        <v>0</v>
      </c>
      <c r="AF11" s="70">
        <f>'CA refineries'!$H22</f>
        <v>0</v>
      </c>
    </row>
    <row r="12" spans="1:35" x14ac:dyDescent="0.25">
      <c r="A12" t="s">
        <v>1156</v>
      </c>
      <c r="B12" s="70">
        <f>'CA refineries'!$H23</f>
        <v>0</v>
      </c>
      <c r="C12" s="70">
        <f>'CA refineries'!$H23</f>
        <v>0</v>
      </c>
      <c r="D12" s="70">
        <f>'CA refineries'!$H23</f>
        <v>0</v>
      </c>
      <c r="E12" s="70">
        <f>'CA refineries'!$H23</f>
        <v>0</v>
      </c>
      <c r="F12" s="70">
        <f>'CA refineries'!$H23</f>
        <v>0</v>
      </c>
      <c r="G12" s="70">
        <f>'CA refineries'!$H23</f>
        <v>0</v>
      </c>
      <c r="H12" s="70">
        <f>'CA refineries'!$H23</f>
        <v>0</v>
      </c>
      <c r="I12" s="70">
        <f>'CA refineries'!$H23</f>
        <v>0</v>
      </c>
      <c r="J12" s="70">
        <f>'CA refineries'!$H23</f>
        <v>0</v>
      </c>
      <c r="K12" s="70">
        <f>'CA refineries'!$H23</f>
        <v>0</v>
      </c>
      <c r="L12" s="70">
        <f>'CA refineries'!$H23</f>
        <v>0</v>
      </c>
      <c r="M12" s="70">
        <f>'CA refineries'!$H23</f>
        <v>0</v>
      </c>
      <c r="N12" s="70">
        <f>'CA refineries'!$H23</f>
        <v>0</v>
      </c>
      <c r="O12" s="70">
        <f>'CA refineries'!$H23</f>
        <v>0</v>
      </c>
      <c r="P12" s="70">
        <f>'CA refineries'!$H23</f>
        <v>0</v>
      </c>
      <c r="Q12" s="70">
        <f>'CA refineries'!$H23</f>
        <v>0</v>
      </c>
      <c r="R12" s="70">
        <f>'CA refineries'!$H23</f>
        <v>0</v>
      </c>
      <c r="S12" s="70">
        <f>'CA refineries'!$H23</f>
        <v>0</v>
      </c>
      <c r="T12" s="70">
        <f>'CA refineries'!$H23</f>
        <v>0</v>
      </c>
      <c r="U12" s="70">
        <f>'CA refineries'!$H23</f>
        <v>0</v>
      </c>
      <c r="V12" s="70">
        <f>'CA refineries'!$H23</f>
        <v>0</v>
      </c>
      <c r="W12" s="70">
        <f>'CA refineries'!$H23</f>
        <v>0</v>
      </c>
      <c r="X12" s="70">
        <f>'CA refineries'!$H23</f>
        <v>0</v>
      </c>
      <c r="Y12" s="70">
        <f>'CA refineries'!$H23</f>
        <v>0</v>
      </c>
      <c r="Z12" s="70">
        <f>'CA refineries'!$H23</f>
        <v>0</v>
      </c>
      <c r="AA12" s="70">
        <f>'CA refineries'!$H23</f>
        <v>0</v>
      </c>
      <c r="AB12" s="70">
        <f>'CA refineries'!$H23</f>
        <v>0</v>
      </c>
      <c r="AC12" s="70">
        <f>'CA refineries'!$H23</f>
        <v>0</v>
      </c>
      <c r="AD12" s="70">
        <f>'CA refineries'!$H23</f>
        <v>0</v>
      </c>
      <c r="AE12" s="70">
        <f>'CA refineries'!$H23</f>
        <v>0</v>
      </c>
      <c r="AF12" s="70">
        <f>'CA refineries'!$H23</f>
        <v>0</v>
      </c>
    </row>
    <row r="13" spans="1:35" x14ac:dyDescent="0.25">
      <c r="A13" t="s">
        <v>1157</v>
      </c>
      <c r="B13" s="70">
        <f>'CA refineries'!$H24</f>
        <v>0</v>
      </c>
      <c r="C13" s="70">
        <f>'CA refineries'!$H24</f>
        <v>0</v>
      </c>
      <c r="D13" s="70">
        <f>'CA refineries'!$H24</f>
        <v>0</v>
      </c>
      <c r="E13" s="70">
        <f>'CA refineries'!$H24</f>
        <v>0</v>
      </c>
      <c r="F13" s="70">
        <f>'CA refineries'!$H24</f>
        <v>0</v>
      </c>
      <c r="G13" s="70">
        <f>'CA refineries'!$H24</f>
        <v>0</v>
      </c>
      <c r="H13" s="70">
        <f>'CA refineries'!$H24</f>
        <v>0</v>
      </c>
      <c r="I13" s="70">
        <f>'CA refineries'!$H24</f>
        <v>0</v>
      </c>
      <c r="J13" s="70">
        <f>'CA refineries'!$H24</f>
        <v>0</v>
      </c>
      <c r="K13" s="70">
        <f>'CA refineries'!$H24</f>
        <v>0</v>
      </c>
      <c r="L13" s="70">
        <f>'CA refineries'!$H24</f>
        <v>0</v>
      </c>
      <c r="M13" s="70">
        <f>'CA refineries'!$H24</f>
        <v>0</v>
      </c>
      <c r="N13" s="70">
        <f>'CA refineries'!$H24</f>
        <v>0</v>
      </c>
      <c r="O13" s="70">
        <f>'CA refineries'!$H24</f>
        <v>0</v>
      </c>
      <c r="P13" s="70">
        <f>'CA refineries'!$H24</f>
        <v>0</v>
      </c>
      <c r="Q13" s="70">
        <f>'CA refineries'!$H24</f>
        <v>0</v>
      </c>
      <c r="R13" s="70">
        <f>'CA refineries'!$H24</f>
        <v>0</v>
      </c>
      <c r="S13" s="70">
        <f>'CA refineries'!$H24</f>
        <v>0</v>
      </c>
      <c r="T13" s="70">
        <f>'CA refineries'!$H24</f>
        <v>0</v>
      </c>
      <c r="U13" s="70">
        <f>'CA refineries'!$H24</f>
        <v>0</v>
      </c>
      <c r="V13" s="70">
        <f>'CA refineries'!$H24</f>
        <v>0</v>
      </c>
      <c r="W13" s="70">
        <f>'CA refineries'!$H24</f>
        <v>0</v>
      </c>
      <c r="X13" s="70">
        <f>'CA refineries'!$H24</f>
        <v>0</v>
      </c>
      <c r="Y13" s="70">
        <f>'CA refineries'!$H24</f>
        <v>0</v>
      </c>
      <c r="Z13" s="70">
        <f>'CA refineries'!$H24</f>
        <v>0</v>
      </c>
      <c r="AA13" s="70">
        <f>'CA refineries'!$H24</f>
        <v>0</v>
      </c>
      <c r="AB13" s="70">
        <f>'CA refineries'!$H24</f>
        <v>0</v>
      </c>
      <c r="AC13" s="70">
        <f>'CA refineries'!$H24</f>
        <v>0</v>
      </c>
      <c r="AD13" s="70">
        <f>'CA refineries'!$H24</f>
        <v>0</v>
      </c>
      <c r="AE13" s="70">
        <f>'CA refineries'!$H24</f>
        <v>0</v>
      </c>
      <c r="AF13" s="70">
        <f>'CA refineries'!$H24</f>
        <v>0</v>
      </c>
    </row>
    <row r="14" spans="1:35" x14ac:dyDescent="0.25">
      <c r="A14" t="s">
        <v>1158</v>
      </c>
      <c r="B14" s="70">
        <f>'CA refineries'!$H25</f>
        <v>0</v>
      </c>
      <c r="C14" s="70">
        <f>'CA refineries'!$H25</f>
        <v>0</v>
      </c>
      <c r="D14" s="70">
        <f>'CA refineries'!$H25</f>
        <v>0</v>
      </c>
      <c r="E14" s="70">
        <f>'CA refineries'!$H25</f>
        <v>0</v>
      </c>
      <c r="F14" s="70">
        <f>'CA refineries'!$H25</f>
        <v>0</v>
      </c>
      <c r="G14" s="70">
        <f>'CA refineries'!$H25</f>
        <v>0</v>
      </c>
      <c r="H14" s="70">
        <f>'CA refineries'!$H25</f>
        <v>0</v>
      </c>
      <c r="I14" s="70">
        <f>'CA refineries'!$H25</f>
        <v>0</v>
      </c>
      <c r="J14" s="70">
        <f>'CA refineries'!$H25</f>
        <v>0</v>
      </c>
      <c r="K14" s="70">
        <f>'CA refineries'!$H25</f>
        <v>0</v>
      </c>
      <c r="L14" s="70">
        <f>'CA refineries'!$H25</f>
        <v>0</v>
      </c>
      <c r="M14" s="70">
        <f>'CA refineries'!$H25</f>
        <v>0</v>
      </c>
      <c r="N14" s="70">
        <f>'CA refineries'!$H25</f>
        <v>0</v>
      </c>
      <c r="O14" s="70">
        <f>'CA refineries'!$H25</f>
        <v>0</v>
      </c>
      <c r="P14" s="70">
        <f>'CA refineries'!$H25</f>
        <v>0</v>
      </c>
      <c r="Q14" s="70">
        <f>'CA refineries'!$H25</f>
        <v>0</v>
      </c>
      <c r="R14" s="70">
        <f>'CA refineries'!$H25</f>
        <v>0</v>
      </c>
      <c r="S14" s="70">
        <f>'CA refineries'!$H25</f>
        <v>0</v>
      </c>
      <c r="T14" s="70">
        <f>'CA refineries'!$H25</f>
        <v>0</v>
      </c>
      <c r="U14" s="70">
        <f>'CA refineries'!$H25</f>
        <v>0</v>
      </c>
      <c r="V14" s="70">
        <f>'CA refineries'!$H25</f>
        <v>0</v>
      </c>
      <c r="W14" s="70">
        <f>'CA refineries'!$H25</f>
        <v>0</v>
      </c>
      <c r="X14" s="70">
        <f>'CA refineries'!$H25</f>
        <v>0</v>
      </c>
      <c r="Y14" s="70">
        <f>'CA refineries'!$H25</f>
        <v>0</v>
      </c>
      <c r="Z14" s="70">
        <f>'CA refineries'!$H25</f>
        <v>0</v>
      </c>
      <c r="AA14" s="70">
        <f>'CA refineries'!$H25</f>
        <v>0</v>
      </c>
      <c r="AB14" s="70">
        <f>'CA refineries'!$H25</f>
        <v>0</v>
      </c>
      <c r="AC14" s="70">
        <f>'CA refineries'!$H25</f>
        <v>0</v>
      </c>
      <c r="AD14" s="70">
        <f>'CA refineries'!$H25</f>
        <v>0</v>
      </c>
      <c r="AE14" s="70">
        <f>'CA refineries'!$H25</f>
        <v>0</v>
      </c>
      <c r="AF14" s="70">
        <f>'CA refineries'!$H25</f>
        <v>0</v>
      </c>
    </row>
    <row r="15" spans="1:35" x14ac:dyDescent="0.25">
      <c r="A15" t="s">
        <v>1159</v>
      </c>
      <c r="B15" s="70">
        <f>'CA refineries'!$H26</f>
        <v>0</v>
      </c>
      <c r="C15" s="70">
        <f>'CA refineries'!$H26</f>
        <v>0</v>
      </c>
      <c r="D15" s="70">
        <f>'CA refineries'!$H26</f>
        <v>0</v>
      </c>
      <c r="E15" s="70">
        <f>'CA refineries'!$H26</f>
        <v>0</v>
      </c>
      <c r="F15" s="70">
        <f>'CA refineries'!$H26</f>
        <v>0</v>
      </c>
      <c r="G15" s="70">
        <f>'CA refineries'!$H26</f>
        <v>0</v>
      </c>
      <c r="H15" s="70">
        <f>'CA refineries'!$H26</f>
        <v>0</v>
      </c>
      <c r="I15" s="70">
        <f>'CA refineries'!$H26</f>
        <v>0</v>
      </c>
      <c r="J15" s="70">
        <f>'CA refineries'!$H26</f>
        <v>0</v>
      </c>
      <c r="K15" s="70">
        <f>'CA refineries'!$H26</f>
        <v>0</v>
      </c>
      <c r="L15" s="70">
        <f>'CA refineries'!$H26</f>
        <v>0</v>
      </c>
      <c r="M15" s="70">
        <f>'CA refineries'!$H26</f>
        <v>0</v>
      </c>
      <c r="N15" s="70">
        <f>'CA refineries'!$H26</f>
        <v>0</v>
      </c>
      <c r="O15" s="70">
        <f>'CA refineries'!$H26</f>
        <v>0</v>
      </c>
      <c r="P15" s="70">
        <f>'CA refineries'!$H26</f>
        <v>0</v>
      </c>
      <c r="Q15" s="70">
        <f>'CA refineries'!$H26</f>
        <v>0</v>
      </c>
      <c r="R15" s="70">
        <f>'CA refineries'!$H26</f>
        <v>0</v>
      </c>
      <c r="S15" s="70">
        <f>'CA refineries'!$H26</f>
        <v>0</v>
      </c>
      <c r="T15" s="70">
        <f>'CA refineries'!$H26</f>
        <v>0</v>
      </c>
      <c r="U15" s="70">
        <f>'CA refineries'!$H26</f>
        <v>0</v>
      </c>
      <c r="V15" s="70">
        <f>'CA refineries'!$H26</f>
        <v>0</v>
      </c>
      <c r="W15" s="70">
        <f>'CA refineries'!$H26</f>
        <v>0</v>
      </c>
      <c r="X15" s="70">
        <f>'CA refineries'!$H26</f>
        <v>0</v>
      </c>
      <c r="Y15" s="70">
        <f>'CA refineries'!$H26</f>
        <v>0</v>
      </c>
      <c r="Z15" s="70">
        <f>'CA refineries'!$H26</f>
        <v>0</v>
      </c>
      <c r="AA15" s="70">
        <f>'CA refineries'!$H26</f>
        <v>0</v>
      </c>
      <c r="AB15" s="70">
        <f>'CA refineries'!$H26</f>
        <v>0</v>
      </c>
      <c r="AC15" s="70">
        <f>'CA refineries'!$H26</f>
        <v>0</v>
      </c>
      <c r="AD15" s="70">
        <f>'CA refineries'!$H26</f>
        <v>0</v>
      </c>
      <c r="AE15" s="70">
        <f>'CA refineries'!$H26</f>
        <v>0</v>
      </c>
      <c r="AF15" s="70">
        <f>'CA refineries'!$H26</f>
        <v>0</v>
      </c>
    </row>
    <row r="16" spans="1:35" x14ac:dyDescent="0.25">
      <c r="A16" t="s">
        <v>1160</v>
      </c>
      <c r="B16" s="70">
        <f>'CA refineries'!$H27</f>
        <v>0</v>
      </c>
      <c r="C16" s="70">
        <f>'CA refineries'!$H27</f>
        <v>0</v>
      </c>
      <c r="D16" s="70">
        <f>'CA refineries'!$H27</f>
        <v>0</v>
      </c>
      <c r="E16" s="70">
        <f>'CA refineries'!$H27</f>
        <v>0</v>
      </c>
      <c r="F16" s="70">
        <f>'CA refineries'!$H27</f>
        <v>0</v>
      </c>
      <c r="G16" s="70">
        <f>'CA refineries'!$H27</f>
        <v>0</v>
      </c>
      <c r="H16" s="70">
        <f>'CA refineries'!$H27</f>
        <v>0</v>
      </c>
      <c r="I16" s="70">
        <f>'CA refineries'!$H27</f>
        <v>0</v>
      </c>
      <c r="J16" s="70">
        <f>'CA refineries'!$H27</f>
        <v>0</v>
      </c>
      <c r="K16" s="70">
        <f>'CA refineries'!$H27</f>
        <v>0</v>
      </c>
      <c r="L16" s="70">
        <f>'CA refineries'!$H27</f>
        <v>0</v>
      </c>
      <c r="M16" s="70">
        <f>'CA refineries'!$H27</f>
        <v>0</v>
      </c>
      <c r="N16" s="70">
        <f>'CA refineries'!$H27</f>
        <v>0</v>
      </c>
      <c r="O16" s="70">
        <f>'CA refineries'!$H27</f>
        <v>0</v>
      </c>
      <c r="P16" s="70">
        <f>'CA refineries'!$H27</f>
        <v>0</v>
      </c>
      <c r="Q16" s="70">
        <f>'CA refineries'!$H27</f>
        <v>0</v>
      </c>
      <c r="R16" s="70">
        <f>'CA refineries'!$H27</f>
        <v>0</v>
      </c>
      <c r="S16" s="70">
        <f>'CA refineries'!$H27</f>
        <v>0</v>
      </c>
      <c r="T16" s="70">
        <f>'CA refineries'!$H27</f>
        <v>0</v>
      </c>
      <c r="U16" s="70">
        <f>'CA refineries'!$H27</f>
        <v>0</v>
      </c>
      <c r="V16" s="70">
        <f>'CA refineries'!$H27</f>
        <v>0</v>
      </c>
      <c r="W16" s="70">
        <f>'CA refineries'!$H27</f>
        <v>0</v>
      </c>
      <c r="X16" s="70">
        <f>'CA refineries'!$H27</f>
        <v>0</v>
      </c>
      <c r="Y16" s="70">
        <f>'CA refineries'!$H27</f>
        <v>0</v>
      </c>
      <c r="Z16" s="70">
        <f>'CA refineries'!$H27</f>
        <v>0</v>
      </c>
      <c r="AA16" s="70">
        <f>'CA refineries'!$H27</f>
        <v>0</v>
      </c>
      <c r="AB16" s="70">
        <f>'CA refineries'!$H27</f>
        <v>0</v>
      </c>
      <c r="AC16" s="70">
        <f>'CA refineries'!$H27</f>
        <v>0</v>
      </c>
      <c r="AD16" s="70">
        <f>'CA refineries'!$H27</f>
        <v>0</v>
      </c>
      <c r="AE16" s="70">
        <f>'CA refineries'!$H27</f>
        <v>0</v>
      </c>
      <c r="AF16" s="70">
        <f>'CA refineries'!$H27</f>
        <v>0</v>
      </c>
    </row>
    <row r="17" spans="1:32" x14ac:dyDescent="0.25">
      <c r="A17" t="s">
        <v>1161</v>
      </c>
      <c r="B17" s="70">
        <f>'CA refineries'!$H28</f>
        <v>0</v>
      </c>
      <c r="C17" s="70">
        <f>'CA refineries'!$H28</f>
        <v>0</v>
      </c>
      <c r="D17" s="70">
        <f>'CA refineries'!$H28</f>
        <v>0</v>
      </c>
      <c r="E17" s="70">
        <f>'CA refineries'!$H28</f>
        <v>0</v>
      </c>
      <c r="F17" s="70">
        <f>'CA refineries'!$H28</f>
        <v>0</v>
      </c>
      <c r="G17" s="70">
        <f>'CA refineries'!$H28</f>
        <v>0</v>
      </c>
      <c r="H17" s="70">
        <f>'CA refineries'!$H28</f>
        <v>0</v>
      </c>
      <c r="I17" s="70">
        <f>'CA refineries'!$H28</f>
        <v>0</v>
      </c>
      <c r="J17" s="70">
        <f>'CA refineries'!$H28</f>
        <v>0</v>
      </c>
      <c r="K17" s="70">
        <f>'CA refineries'!$H28</f>
        <v>0</v>
      </c>
      <c r="L17" s="70">
        <f>'CA refineries'!$H28</f>
        <v>0</v>
      </c>
      <c r="M17" s="70">
        <f>'CA refineries'!$H28</f>
        <v>0</v>
      </c>
      <c r="N17" s="70">
        <f>'CA refineries'!$H28</f>
        <v>0</v>
      </c>
      <c r="O17" s="70">
        <f>'CA refineries'!$H28</f>
        <v>0</v>
      </c>
      <c r="P17" s="70">
        <f>'CA refineries'!$H28</f>
        <v>0</v>
      </c>
      <c r="Q17" s="70">
        <f>'CA refineries'!$H28</f>
        <v>0</v>
      </c>
      <c r="R17" s="70">
        <f>'CA refineries'!$H28</f>
        <v>0</v>
      </c>
      <c r="S17" s="70">
        <f>'CA refineries'!$H28</f>
        <v>0</v>
      </c>
      <c r="T17" s="70">
        <f>'CA refineries'!$H28</f>
        <v>0</v>
      </c>
      <c r="U17" s="70">
        <f>'CA refineries'!$H28</f>
        <v>0</v>
      </c>
      <c r="V17" s="70">
        <f>'CA refineries'!$H28</f>
        <v>0</v>
      </c>
      <c r="W17" s="70">
        <f>'CA refineries'!$H28</f>
        <v>0</v>
      </c>
      <c r="X17" s="70">
        <f>'CA refineries'!$H28</f>
        <v>0</v>
      </c>
      <c r="Y17" s="70">
        <f>'CA refineries'!$H28</f>
        <v>0</v>
      </c>
      <c r="Z17" s="70">
        <f>'CA refineries'!$H28</f>
        <v>0</v>
      </c>
      <c r="AA17" s="70">
        <f>'CA refineries'!$H28</f>
        <v>0</v>
      </c>
      <c r="AB17" s="70">
        <f>'CA refineries'!$H28</f>
        <v>0</v>
      </c>
      <c r="AC17" s="70">
        <f>'CA refineries'!$H28</f>
        <v>0</v>
      </c>
      <c r="AD17" s="70">
        <f>'CA refineries'!$H28</f>
        <v>0</v>
      </c>
      <c r="AE17" s="70">
        <f>'CA refineries'!$H28</f>
        <v>0</v>
      </c>
      <c r="AF17" s="70">
        <f>'CA refineries'!$H28</f>
        <v>0</v>
      </c>
    </row>
    <row r="18" spans="1:32" x14ac:dyDescent="0.25">
      <c r="A18" t="s">
        <v>1162</v>
      </c>
      <c r="B18" s="70">
        <f>'CA refineries'!$H29</f>
        <v>0</v>
      </c>
      <c r="C18" s="70">
        <f>'CA refineries'!$H29</f>
        <v>0</v>
      </c>
      <c r="D18" s="70">
        <f>'CA refineries'!$H29</f>
        <v>0</v>
      </c>
      <c r="E18" s="70">
        <f>'CA refineries'!$H29</f>
        <v>0</v>
      </c>
      <c r="F18" s="70">
        <f>'CA refineries'!$H29</f>
        <v>0</v>
      </c>
      <c r="G18" s="70">
        <f>'CA refineries'!$H29</f>
        <v>0</v>
      </c>
      <c r="H18" s="70">
        <f>'CA refineries'!$H29</f>
        <v>0</v>
      </c>
      <c r="I18" s="70">
        <f>'CA refineries'!$H29</f>
        <v>0</v>
      </c>
      <c r="J18" s="70">
        <f>'CA refineries'!$H29</f>
        <v>0</v>
      </c>
      <c r="K18" s="70">
        <f>'CA refineries'!$H29</f>
        <v>0</v>
      </c>
      <c r="L18" s="70">
        <f>'CA refineries'!$H29</f>
        <v>0</v>
      </c>
      <c r="M18" s="70">
        <f>'CA refineries'!$H29</f>
        <v>0</v>
      </c>
      <c r="N18" s="70">
        <f>'CA refineries'!$H29</f>
        <v>0</v>
      </c>
      <c r="O18" s="70">
        <f>'CA refineries'!$H29</f>
        <v>0</v>
      </c>
      <c r="P18" s="70">
        <f>'CA refineries'!$H29</f>
        <v>0</v>
      </c>
      <c r="Q18" s="70">
        <f>'CA refineries'!$H29</f>
        <v>0</v>
      </c>
      <c r="R18" s="70">
        <f>'CA refineries'!$H29</f>
        <v>0</v>
      </c>
      <c r="S18" s="70">
        <f>'CA refineries'!$H29</f>
        <v>0</v>
      </c>
      <c r="T18" s="70">
        <f>'CA refineries'!$H29</f>
        <v>0</v>
      </c>
      <c r="U18" s="70">
        <f>'CA refineries'!$H29</f>
        <v>0</v>
      </c>
      <c r="V18" s="70">
        <f>'CA refineries'!$H29</f>
        <v>0</v>
      </c>
      <c r="W18" s="70">
        <f>'CA refineries'!$H29</f>
        <v>0</v>
      </c>
      <c r="X18" s="70">
        <f>'CA refineries'!$H29</f>
        <v>0</v>
      </c>
      <c r="Y18" s="70">
        <f>'CA refineries'!$H29</f>
        <v>0</v>
      </c>
      <c r="Z18" s="70">
        <f>'CA refineries'!$H29</f>
        <v>0</v>
      </c>
      <c r="AA18" s="70">
        <f>'CA refineries'!$H29</f>
        <v>0</v>
      </c>
      <c r="AB18" s="70">
        <f>'CA refineries'!$H29</f>
        <v>0</v>
      </c>
      <c r="AC18" s="70">
        <f>'CA refineries'!$H29</f>
        <v>0</v>
      </c>
      <c r="AD18" s="70">
        <f>'CA refineries'!$H29</f>
        <v>0</v>
      </c>
      <c r="AE18" s="70">
        <f>'CA refineries'!$H29</f>
        <v>0</v>
      </c>
      <c r="AF18" s="70">
        <f>'CA refineries'!$H29</f>
        <v>0</v>
      </c>
    </row>
    <row r="19" spans="1:32" x14ac:dyDescent="0.25">
      <c r="A19" t="s">
        <v>1163</v>
      </c>
      <c r="B19" s="70">
        <f>'CA refineries'!$H30</f>
        <v>0</v>
      </c>
      <c r="C19" s="70">
        <f>'CA refineries'!$H30</f>
        <v>0</v>
      </c>
      <c r="D19" s="70">
        <f>'CA refineries'!$H30</f>
        <v>0</v>
      </c>
      <c r="E19" s="70">
        <f>'CA refineries'!$H30</f>
        <v>0</v>
      </c>
      <c r="F19" s="70">
        <f>'CA refineries'!$H30</f>
        <v>0</v>
      </c>
      <c r="G19" s="70">
        <f>'CA refineries'!$H30</f>
        <v>0</v>
      </c>
      <c r="H19" s="70">
        <f>'CA refineries'!$H30</f>
        <v>0</v>
      </c>
      <c r="I19" s="70">
        <f>'CA refineries'!$H30</f>
        <v>0</v>
      </c>
      <c r="J19" s="70">
        <f>'CA refineries'!$H30</f>
        <v>0</v>
      </c>
      <c r="K19" s="70">
        <f>'CA refineries'!$H30</f>
        <v>0</v>
      </c>
      <c r="L19" s="70">
        <f>'CA refineries'!$H30</f>
        <v>0</v>
      </c>
      <c r="M19" s="70">
        <f>'CA refineries'!$H30</f>
        <v>0</v>
      </c>
      <c r="N19" s="70">
        <f>'CA refineries'!$H30</f>
        <v>0</v>
      </c>
      <c r="O19" s="70">
        <f>'CA refineries'!$H30</f>
        <v>0</v>
      </c>
      <c r="P19" s="70">
        <f>'CA refineries'!$H30</f>
        <v>0</v>
      </c>
      <c r="Q19" s="70">
        <f>'CA refineries'!$H30</f>
        <v>0</v>
      </c>
      <c r="R19" s="70">
        <f>'CA refineries'!$H30</f>
        <v>0</v>
      </c>
      <c r="S19" s="70">
        <f>'CA refineries'!$H30</f>
        <v>0</v>
      </c>
      <c r="T19" s="70">
        <f>'CA refineries'!$H30</f>
        <v>0</v>
      </c>
      <c r="U19" s="70">
        <f>'CA refineries'!$H30</f>
        <v>0</v>
      </c>
      <c r="V19" s="70">
        <f>'CA refineries'!$H30</f>
        <v>0</v>
      </c>
      <c r="W19" s="70">
        <f>'CA refineries'!$H30</f>
        <v>0</v>
      </c>
      <c r="X19" s="70">
        <f>'CA refineries'!$H30</f>
        <v>0</v>
      </c>
      <c r="Y19" s="70">
        <f>'CA refineries'!$H30</f>
        <v>0</v>
      </c>
      <c r="Z19" s="70">
        <f>'CA refineries'!$H30</f>
        <v>0</v>
      </c>
      <c r="AA19" s="70">
        <f>'CA refineries'!$H30</f>
        <v>0</v>
      </c>
      <c r="AB19" s="70">
        <f>'CA refineries'!$H30</f>
        <v>0</v>
      </c>
      <c r="AC19" s="70">
        <f>'CA refineries'!$H30</f>
        <v>0</v>
      </c>
      <c r="AD19" s="70">
        <f>'CA refineries'!$H30</f>
        <v>0</v>
      </c>
      <c r="AE19" s="70">
        <f>'CA refineries'!$H30</f>
        <v>0</v>
      </c>
      <c r="AF19" s="70">
        <f>'CA refineries'!$H30</f>
        <v>0</v>
      </c>
    </row>
    <row r="20" spans="1:32" x14ac:dyDescent="0.25">
      <c r="A20" t="s">
        <v>1164</v>
      </c>
      <c r="B20" s="70">
        <f>'CA refineries'!$H31</f>
        <v>0</v>
      </c>
      <c r="C20" s="70">
        <f>'CA refineries'!$H31</f>
        <v>0</v>
      </c>
      <c r="D20" s="70">
        <f>'CA refineries'!$H31</f>
        <v>0</v>
      </c>
      <c r="E20" s="70">
        <f>'CA refineries'!$H31</f>
        <v>0</v>
      </c>
      <c r="F20" s="70">
        <f>'CA refineries'!$H31</f>
        <v>0</v>
      </c>
      <c r="G20" s="70">
        <f>'CA refineries'!$H31</f>
        <v>0</v>
      </c>
      <c r="H20" s="70">
        <f>'CA refineries'!$H31</f>
        <v>0</v>
      </c>
      <c r="I20" s="70">
        <f>'CA refineries'!$H31</f>
        <v>0</v>
      </c>
      <c r="J20" s="70">
        <f>'CA refineries'!$H31</f>
        <v>0</v>
      </c>
      <c r="K20" s="70">
        <f>'CA refineries'!$H31</f>
        <v>0</v>
      </c>
      <c r="L20" s="70">
        <f>'CA refineries'!$H31</f>
        <v>0</v>
      </c>
      <c r="M20" s="70">
        <f>'CA refineries'!$H31</f>
        <v>0</v>
      </c>
      <c r="N20" s="70">
        <f>'CA refineries'!$H31</f>
        <v>0</v>
      </c>
      <c r="O20" s="70">
        <f>'CA refineries'!$H31</f>
        <v>0</v>
      </c>
      <c r="P20" s="70">
        <f>'CA refineries'!$H31</f>
        <v>0</v>
      </c>
      <c r="Q20" s="70">
        <f>'CA refineries'!$H31</f>
        <v>0</v>
      </c>
      <c r="R20" s="70">
        <f>'CA refineries'!$H31</f>
        <v>0</v>
      </c>
      <c r="S20" s="70">
        <f>'CA refineries'!$H31</f>
        <v>0</v>
      </c>
      <c r="T20" s="70">
        <f>'CA refineries'!$H31</f>
        <v>0</v>
      </c>
      <c r="U20" s="70">
        <f>'CA refineries'!$H31</f>
        <v>0</v>
      </c>
      <c r="V20" s="70">
        <f>'CA refineries'!$H31</f>
        <v>0</v>
      </c>
      <c r="W20" s="70">
        <f>'CA refineries'!$H31</f>
        <v>0</v>
      </c>
      <c r="X20" s="70">
        <f>'CA refineries'!$H31</f>
        <v>0</v>
      </c>
      <c r="Y20" s="70">
        <f>'CA refineries'!$H31</f>
        <v>0</v>
      </c>
      <c r="Z20" s="70">
        <f>'CA refineries'!$H31</f>
        <v>0</v>
      </c>
      <c r="AA20" s="70">
        <f>'CA refineries'!$H31</f>
        <v>0</v>
      </c>
      <c r="AB20" s="70">
        <f>'CA refineries'!$H31</f>
        <v>0</v>
      </c>
      <c r="AC20" s="70">
        <f>'CA refineries'!$H31</f>
        <v>0</v>
      </c>
      <c r="AD20" s="70">
        <f>'CA refineries'!$H31</f>
        <v>0</v>
      </c>
      <c r="AE20" s="70">
        <f>'CA refineries'!$H31</f>
        <v>0</v>
      </c>
      <c r="AF20" s="70">
        <f>'CA refineries'!$H31</f>
        <v>0</v>
      </c>
    </row>
    <row r="21" spans="1:32" x14ac:dyDescent="0.25">
      <c r="A21" t="s">
        <v>1165</v>
      </c>
      <c r="B21" s="70">
        <f>'CA refineries'!$H32</f>
        <v>0</v>
      </c>
      <c r="C21" s="70">
        <f>'CA refineries'!$H32</f>
        <v>0</v>
      </c>
      <c r="D21" s="70">
        <f>'CA refineries'!$H32</f>
        <v>0</v>
      </c>
      <c r="E21" s="70">
        <f>'CA refineries'!$H32</f>
        <v>0</v>
      </c>
      <c r="F21" s="70">
        <f>'CA refineries'!$H32</f>
        <v>0</v>
      </c>
      <c r="G21" s="70">
        <f>'CA refineries'!$H32</f>
        <v>0</v>
      </c>
      <c r="H21" s="70">
        <f>'CA refineries'!$H32</f>
        <v>0</v>
      </c>
      <c r="I21" s="70">
        <f>'CA refineries'!$H32</f>
        <v>0</v>
      </c>
      <c r="J21" s="70">
        <f>'CA refineries'!$H32</f>
        <v>0</v>
      </c>
      <c r="K21" s="70">
        <f>'CA refineries'!$H32</f>
        <v>0</v>
      </c>
      <c r="L21" s="70">
        <f>'CA refineries'!$H32</f>
        <v>0</v>
      </c>
      <c r="M21" s="70">
        <f>'CA refineries'!$H32</f>
        <v>0</v>
      </c>
      <c r="N21" s="70">
        <f>'CA refineries'!$H32</f>
        <v>0</v>
      </c>
      <c r="O21" s="70">
        <f>'CA refineries'!$H32</f>
        <v>0</v>
      </c>
      <c r="P21" s="70">
        <f>'CA refineries'!$H32</f>
        <v>0</v>
      </c>
      <c r="Q21" s="70">
        <f>'CA refineries'!$H32</f>
        <v>0</v>
      </c>
      <c r="R21" s="70">
        <f>'CA refineries'!$H32</f>
        <v>0</v>
      </c>
      <c r="S21" s="70">
        <f>'CA refineries'!$H32</f>
        <v>0</v>
      </c>
      <c r="T21" s="70">
        <f>'CA refineries'!$H32</f>
        <v>0</v>
      </c>
      <c r="U21" s="70">
        <f>'CA refineries'!$H32</f>
        <v>0</v>
      </c>
      <c r="V21" s="70">
        <f>'CA refineries'!$H32</f>
        <v>0</v>
      </c>
      <c r="W21" s="70">
        <f>'CA refineries'!$H32</f>
        <v>0</v>
      </c>
      <c r="X21" s="70">
        <f>'CA refineries'!$H32</f>
        <v>0</v>
      </c>
      <c r="Y21" s="70">
        <f>'CA refineries'!$H32</f>
        <v>0</v>
      </c>
      <c r="Z21" s="70">
        <f>'CA refineries'!$H32</f>
        <v>0</v>
      </c>
      <c r="AA21" s="70">
        <f>'CA refineries'!$H32</f>
        <v>0</v>
      </c>
      <c r="AB21" s="70">
        <f>'CA refineries'!$H32</f>
        <v>0</v>
      </c>
      <c r="AC21" s="70">
        <f>'CA refineries'!$H32</f>
        <v>0</v>
      </c>
      <c r="AD21" s="70">
        <f>'CA refineries'!$H32</f>
        <v>0</v>
      </c>
      <c r="AE21" s="70">
        <f>'CA refineries'!$H32</f>
        <v>0</v>
      </c>
      <c r="AF21" s="70">
        <f>'CA refineries'!$H32</f>
        <v>0</v>
      </c>
    </row>
    <row r="22" spans="1:32" x14ac:dyDescent="0.25">
      <c r="A22" t="s">
        <v>1166</v>
      </c>
      <c r="B22" s="70">
        <f>'CA refineries'!$H33</f>
        <v>0</v>
      </c>
      <c r="C22" s="70">
        <f>'CA refineries'!$H33</f>
        <v>0</v>
      </c>
      <c r="D22" s="70">
        <f>'CA refineries'!$H33</f>
        <v>0</v>
      </c>
      <c r="E22" s="70">
        <f>'CA refineries'!$H33</f>
        <v>0</v>
      </c>
      <c r="F22" s="70">
        <f>'CA refineries'!$H33</f>
        <v>0</v>
      </c>
      <c r="G22" s="70">
        <f>'CA refineries'!$H33</f>
        <v>0</v>
      </c>
      <c r="H22" s="70">
        <f>'CA refineries'!$H33</f>
        <v>0</v>
      </c>
      <c r="I22" s="70">
        <f>'CA refineries'!$H33</f>
        <v>0</v>
      </c>
      <c r="J22" s="70">
        <f>'CA refineries'!$H33</f>
        <v>0</v>
      </c>
      <c r="K22" s="70">
        <f>'CA refineries'!$H33</f>
        <v>0</v>
      </c>
      <c r="L22" s="70">
        <f>'CA refineries'!$H33</f>
        <v>0</v>
      </c>
      <c r="M22" s="70">
        <f>'CA refineries'!$H33</f>
        <v>0</v>
      </c>
      <c r="N22" s="70">
        <f>'CA refineries'!$H33</f>
        <v>0</v>
      </c>
      <c r="O22" s="70">
        <f>'CA refineries'!$H33</f>
        <v>0</v>
      </c>
      <c r="P22" s="70">
        <f>'CA refineries'!$H33</f>
        <v>0</v>
      </c>
      <c r="Q22" s="70">
        <f>'CA refineries'!$H33</f>
        <v>0</v>
      </c>
      <c r="R22" s="70">
        <f>'CA refineries'!$H33</f>
        <v>0</v>
      </c>
      <c r="S22" s="70">
        <f>'CA refineries'!$H33</f>
        <v>0</v>
      </c>
      <c r="T22" s="70">
        <f>'CA refineries'!$H33</f>
        <v>0</v>
      </c>
      <c r="U22" s="70">
        <f>'CA refineries'!$H33</f>
        <v>0</v>
      </c>
      <c r="V22" s="70">
        <f>'CA refineries'!$H33</f>
        <v>0</v>
      </c>
      <c r="W22" s="70">
        <f>'CA refineries'!$H33</f>
        <v>0</v>
      </c>
      <c r="X22" s="70">
        <f>'CA refineries'!$H33</f>
        <v>0</v>
      </c>
      <c r="Y22" s="70">
        <f>'CA refineries'!$H33</f>
        <v>0</v>
      </c>
      <c r="Z22" s="70">
        <f>'CA refineries'!$H33</f>
        <v>0</v>
      </c>
      <c r="AA22" s="70">
        <f>'CA refineries'!$H33</f>
        <v>0</v>
      </c>
      <c r="AB22" s="70">
        <f>'CA refineries'!$H33</f>
        <v>0</v>
      </c>
      <c r="AC22" s="70">
        <f>'CA refineries'!$H33</f>
        <v>0</v>
      </c>
      <c r="AD22" s="70">
        <f>'CA refineries'!$H33</f>
        <v>0</v>
      </c>
      <c r="AE22" s="70">
        <f>'CA refineries'!$H33</f>
        <v>0</v>
      </c>
      <c r="AF22" s="70">
        <f>'CA refineries'!$H33</f>
        <v>0</v>
      </c>
    </row>
    <row r="23" spans="1:32" x14ac:dyDescent="0.25">
      <c r="A23" t="s">
        <v>1167</v>
      </c>
      <c r="B23" s="70">
        <f>'CA refineries'!$H34</f>
        <v>0</v>
      </c>
      <c r="C23" s="70">
        <f>'CA refineries'!$H34</f>
        <v>0</v>
      </c>
      <c r="D23" s="70">
        <f>'CA refineries'!$H34</f>
        <v>0</v>
      </c>
      <c r="E23" s="70">
        <f>'CA refineries'!$H34</f>
        <v>0</v>
      </c>
      <c r="F23" s="70">
        <f>'CA refineries'!$H34</f>
        <v>0</v>
      </c>
      <c r="G23" s="70">
        <f>'CA refineries'!$H34</f>
        <v>0</v>
      </c>
      <c r="H23" s="70">
        <f>'CA refineries'!$H34</f>
        <v>0</v>
      </c>
      <c r="I23" s="70">
        <f>'CA refineries'!$H34</f>
        <v>0</v>
      </c>
      <c r="J23" s="70">
        <f>'CA refineries'!$H34</f>
        <v>0</v>
      </c>
      <c r="K23" s="70">
        <f>'CA refineries'!$H34</f>
        <v>0</v>
      </c>
      <c r="L23" s="70">
        <f>'CA refineries'!$H34</f>
        <v>0</v>
      </c>
      <c r="M23" s="70">
        <f>'CA refineries'!$H34</f>
        <v>0</v>
      </c>
      <c r="N23" s="70">
        <f>'CA refineries'!$H34</f>
        <v>0</v>
      </c>
      <c r="O23" s="70">
        <f>'CA refineries'!$H34</f>
        <v>0</v>
      </c>
      <c r="P23" s="70">
        <f>'CA refineries'!$H34</f>
        <v>0</v>
      </c>
      <c r="Q23" s="70">
        <f>'CA refineries'!$H34</f>
        <v>0</v>
      </c>
      <c r="R23" s="70">
        <f>'CA refineries'!$H34</f>
        <v>0</v>
      </c>
      <c r="S23" s="70">
        <f>'CA refineries'!$H34</f>
        <v>0</v>
      </c>
      <c r="T23" s="70">
        <f>'CA refineries'!$H34</f>
        <v>0</v>
      </c>
      <c r="U23" s="70">
        <f>'CA refineries'!$H34</f>
        <v>0</v>
      </c>
      <c r="V23" s="70">
        <f>'CA refineries'!$H34</f>
        <v>0</v>
      </c>
      <c r="W23" s="70">
        <f>'CA refineries'!$H34</f>
        <v>0</v>
      </c>
      <c r="X23" s="70">
        <f>'CA refineries'!$H34</f>
        <v>0</v>
      </c>
      <c r="Y23" s="70">
        <f>'CA refineries'!$H34</f>
        <v>0</v>
      </c>
      <c r="Z23" s="70">
        <f>'CA refineries'!$H34</f>
        <v>0</v>
      </c>
      <c r="AA23" s="70">
        <f>'CA refineries'!$H34</f>
        <v>0</v>
      </c>
      <c r="AB23" s="70">
        <f>'CA refineries'!$H34</f>
        <v>0</v>
      </c>
      <c r="AC23" s="70">
        <f>'CA refineries'!$H34</f>
        <v>0</v>
      </c>
      <c r="AD23" s="70">
        <f>'CA refineries'!$H34</f>
        <v>0</v>
      </c>
      <c r="AE23" s="70">
        <f>'CA refineries'!$H34</f>
        <v>0</v>
      </c>
      <c r="AF23" s="70">
        <f>'CA refineries'!$H34</f>
        <v>0</v>
      </c>
    </row>
    <row r="24" spans="1:32" x14ac:dyDescent="0.25">
      <c r="A24" t="s">
        <v>1168</v>
      </c>
      <c r="B24" s="70">
        <f>'CA refineries'!$H35</f>
        <v>0</v>
      </c>
      <c r="C24" s="70">
        <f>'CA refineries'!$H35</f>
        <v>0</v>
      </c>
      <c r="D24" s="70">
        <f>'CA refineries'!$H35</f>
        <v>0</v>
      </c>
      <c r="E24" s="70">
        <f>'CA refineries'!$H35</f>
        <v>0</v>
      </c>
      <c r="F24" s="70">
        <f>'CA refineries'!$H35</f>
        <v>0</v>
      </c>
      <c r="G24" s="70">
        <f>'CA refineries'!$H35</f>
        <v>0</v>
      </c>
      <c r="H24" s="70">
        <f>'CA refineries'!$H35</f>
        <v>0</v>
      </c>
      <c r="I24" s="70">
        <f>'CA refineries'!$H35</f>
        <v>0</v>
      </c>
      <c r="J24" s="70">
        <f>'CA refineries'!$H35</f>
        <v>0</v>
      </c>
      <c r="K24" s="70">
        <f>'CA refineries'!$H35</f>
        <v>0</v>
      </c>
      <c r="L24" s="70">
        <f>'CA refineries'!$H35</f>
        <v>0</v>
      </c>
      <c r="M24" s="70">
        <f>'CA refineries'!$H35</f>
        <v>0</v>
      </c>
      <c r="N24" s="70">
        <f>'CA refineries'!$H35</f>
        <v>0</v>
      </c>
      <c r="O24" s="70">
        <f>'CA refineries'!$H35</f>
        <v>0</v>
      </c>
      <c r="P24" s="70">
        <f>'CA refineries'!$H35</f>
        <v>0</v>
      </c>
      <c r="Q24" s="70">
        <f>'CA refineries'!$H35</f>
        <v>0</v>
      </c>
      <c r="R24" s="70">
        <f>'CA refineries'!$H35</f>
        <v>0</v>
      </c>
      <c r="S24" s="70">
        <f>'CA refineries'!$H35</f>
        <v>0</v>
      </c>
      <c r="T24" s="70">
        <f>'CA refineries'!$H35</f>
        <v>0</v>
      </c>
      <c r="U24" s="70">
        <f>'CA refineries'!$H35</f>
        <v>0</v>
      </c>
      <c r="V24" s="70">
        <f>'CA refineries'!$H35</f>
        <v>0</v>
      </c>
      <c r="W24" s="70">
        <f>'CA refineries'!$H35</f>
        <v>0</v>
      </c>
      <c r="X24" s="70">
        <f>'CA refineries'!$H35</f>
        <v>0</v>
      </c>
      <c r="Y24" s="70">
        <f>'CA refineries'!$H35</f>
        <v>0</v>
      </c>
      <c r="Z24" s="70">
        <f>'CA refineries'!$H35</f>
        <v>0</v>
      </c>
      <c r="AA24" s="70">
        <f>'CA refineries'!$H35</f>
        <v>0</v>
      </c>
      <c r="AB24" s="70">
        <f>'CA refineries'!$H35</f>
        <v>0</v>
      </c>
      <c r="AC24" s="70">
        <f>'CA refineries'!$H35</f>
        <v>0</v>
      </c>
      <c r="AD24" s="70">
        <f>'CA refineries'!$H35</f>
        <v>0</v>
      </c>
      <c r="AE24" s="70">
        <f>'CA refineries'!$H35</f>
        <v>0</v>
      </c>
      <c r="AF24" s="70">
        <f>'CA refineries'!$H35</f>
        <v>0</v>
      </c>
    </row>
    <row r="25" spans="1:32" x14ac:dyDescent="0.25">
      <c r="A25" t="s">
        <v>1169</v>
      </c>
      <c r="B25" s="70">
        <f>'CA refineries'!$H36</f>
        <v>0</v>
      </c>
      <c r="C25" s="70">
        <f>'CA refineries'!$H36</f>
        <v>0</v>
      </c>
      <c r="D25" s="70">
        <f>'CA refineries'!$H36</f>
        <v>0</v>
      </c>
      <c r="E25" s="70">
        <f>'CA refineries'!$H36</f>
        <v>0</v>
      </c>
      <c r="F25" s="70">
        <f>'CA refineries'!$H36</f>
        <v>0</v>
      </c>
      <c r="G25" s="70">
        <f>'CA refineries'!$H36</f>
        <v>0</v>
      </c>
      <c r="H25" s="70">
        <f>'CA refineries'!$H36</f>
        <v>0</v>
      </c>
      <c r="I25" s="70">
        <f>'CA refineries'!$H36</f>
        <v>0</v>
      </c>
      <c r="J25" s="70">
        <f>'CA refineries'!$H36</f>
        <v>0</v>
      </c>
      <c r="K25" s="70">
        <f>'CA refineries'!$H36</f>
        <v>0</v>
      </c>
      <c r="L25" s="70">
        <f>'CA refineries'!$H36</f>
        <v>0</v>
      </c>
      <c r="M25" s="70">
        <f>'CA refineries'!$H36</f>
        <v>0</v>
      </c>
      <c r="N25" s="70">
        <f>'CA refineries'!$H36</f>
        <v>0</v>
      </c>
      <c r="O25" s="70">
        <f>'CA refineries'!$H36</f>
        <v>0</v>
      </c>
      <c r="P25" s="70">
        <f>'CA refineries'!$H36</f>
        <v>0</v>
      </c>
      <c r="Q25" s="70">
        <f>'CA refineries'!$H36</f>
        <v>0</v>
      </c>
      <c r="R25" s="70">
        <f>'CA refineries'!$H36</f>
        <v>0</v>
      </c>
      <c r="S25" s="70">
        <f>'CA refineries'!$H36</f>
        <v>0</v>
      </c>
      <c r="T25" s="70">
        <f>'CA refineries'!$H36</f>
        <v>0</v>
      </c>
      <c r="U25" s="70">
        <f>'CA refineries'!$H36</f>
        <v>0</v>
      </c>
      <c r="V25" s="70">
        <f>'CA refineries'!$H36</f>
        <v>0</v>
      </c>
      <c r="W25" s="70">
        <f>'CA refineries'!$H36</f>
        <v>0</v>
      </c>
      <c r="X25" s="70">
        <f>'CA refineries'!$H36</f>
        <v>0</v>
      </c>
      <c r="Y25" s="70">
        <f>'CA refineries'!$H36</f>
        <v>0</v>
      </c>
      <c r="Z25" s="70">
        <f>'CA refineries'!$H36</f>
        <v>0</v>
      </c>
      <c r="AA25" s="70">
        <f>'CA refineries'!$H36</f>
        <v>0</v>
      </c>
      <c r="AB25" s="70">
        <f>'CA refineries'!$H36</f>
        <v>0</v>
      </c>
      <c r="AC25" s="70">
        <f>'CA refineries'!$H36</f>
        <v>0</v>
      </c>
      <c r="AD25" s="70">
        <f>'CA refineries'!$H36</f>
        <v>0</v>
      </c>
      <c r="AE25" s="70">
        <f>'CA refineries'!$H36</f>
        <v>0</v>
      </c>
      <c r="AF25" s="70">
        <f>'CA refineries'!$H36</f>
        <v>0</v>
      </c>
    </row>
    <row r="26" spans="1:32" x14ac:dyDescent="0.25">
      <c r="A26" t="s">
        <v>1170</v>
      </c>
      <c r="B26" s="70">
        <f>'CA refineries'!$H37</f>
        <v>0</v>
      </c>
      <c r="C26" s="70">
        <f>'CA refineries'!$H37</f>
        <v>0</v>
      </c>
      <c r="D26" s="70">
        <f>'CA refineries'!$H37</f>
        <v>0</v>
      </c>
      <c r="E26" s="70">
        <f>'CA refineries'!$H37</f>
        <v>0</v>
      </c>
      <c r="F26" s="70">
        <f>'CA refineries'!$H37</f>
        <v>0</v>
      </c>
      <c r="G26" s="70">
        <f>'CA refineries'!$H37</f>
        <v>0</v>
      </c>
      <c r="H26" s="70">
        <f>'CA refineries'!$H37</f>
        <v>0</v>
      </c>
      <c r="I26" s="70">
        <f>'CA refineries'!$H37</f>
        <v>0</v>
      </c>
      <c r="J26" s="70">
        <f>'CA refineries'!$H37</f>
        <v>0</v>
      </c>
      <c r="K26" s="70">
        <f>'CA refineries'!$H37</f>
        <v>0</v>
      </c>
      <c r="L26" s="70">
        <f>'CA refineries'!$H37</f>
        <v>0</v>
      </c>
      <c r="M26" s="70">
        <f>'CA refineries'!$H37</f>
        <v>0</v>
      </c>
      <c r="N26" s="70">
        <f>'CA refineries'!$H37</f>
        <v>0</v>
      </c>
      <c r="O26" s="70">
        <f>'CA refineries'!$H37</f>
        <v>0</v>
      </c>
      <c r="P26" s="70">
        <f>'CA refineries'!$H37</f>
        <v>0</v>
      </c>
      <c r="Q26" s="70">
        <f>'CA refineries'!$H37</f>
        <v>0</v>
      </c>
      <c r="R26" s="70">
        <f>'CA refineries'!$H37</f>
        <v>0</v>
      </c>
      <c r="S26" s="70">
        <f>'CA refineries'!$H37</f>
        <v>0</v>
      </c>
      <c r="T26" s="70">
        <f>'CA refineries'!$H37</f>
        <v>0</v>
      </c>
      <c r="U26" s="70">
        <f>'CA refineries'!$H37</f>
        <v>0</v>
      </c>
      <c r="V26" s="70">
        <f>'CA refineries'!$H37</f>
        <v>0</v>
      </c>
      <c r="W26" s="70">
        <f>'CA refineries'!$H37</f>
        <v>0</v>
      </c>
      <c r="X26" s="70">
        <f>'CA refineries'!$H37</f>
        <v>0</v>
      </c>
      <c r="Y26" s="70">
        <f>'CA refineries'!$H37</f>
        <v>0</v>
      </c>
      <c r="Z26" s="70">
        <f>'CA refineries'!$H37</f>
        <v>0</v>
      </c>
      <c r="AA26" s="70">
        <f>'CA refineries'!$H37</f>
        <v>0</v>
      </c>
      <c r="AB26" s="70">
        <f>'CA refineries'!$H37</f>
        <v>0</v>
      </c>
      <c r="AC26" s="70">
        <f>'CA refineries'!$H37</f>
        <v>0</v>
      </c>
      <c r="AD26" s="70">
        <f>'CA refineries'!$H37</f>
        <v>0</v>
      </c>
      <c r="AE26" s="70">
        <f>'CA refineries'!$H37</f>
        <v>0</v>
      </c>
      <c r="AF26" s="70">
        <f>'CA refineries'!$H37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60" customWidth="1"/>
    <col min="2" max="33" width="11" style="60" customWidth="1"/>
    <col min="34" max="36" width="9.140625" style="60" customWidth="1"/>
    <col min="37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s="12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A10" sqref="A10"/>
    </sheetView>
  </sheetViews>
  <sheetFormatPr defaultColWidth="9.140625" defaultRowHeight="15" x14ac:dyDescent="0.25"/>
  <cols>
    <col min="1" max="1" width="39.85546875" style="60" customWidth="1"/>
    <col min="2" max="33" width="12.42578125" style="60" customWidth="1"/>
    <col min="34" max="36" width="9.140625" style="60" customWidth="1"/>
    <col min="37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s="12" t="s">
        <v>1154</v>
      </c>
      <c r="B10">
        <v>1</v>
      </c>
      <c r="C10" s="60">
        <v>1</v>
      </c>
      <c r="D10" s="60">
        <v>1</v>
      </c>
      <c r="E10" s="60">
        <v>1</v>
      </c>
      <c r="F10" s="60">
        <v>1</v>
      </c>
      <c r="G10" s="60">
        <v>1</v>
      </c>
      <c r="H10" s="60">
        <v>1</v>
      </c>
      <c r="I10" s="60">
        <v>1</v>
      </c>
      <c r="J10" s="60">
        <v>1</v>
      </c>
      <c r="K10" s="60">
        <v>1</v>
      </c>
      <c r="L10" s="60">
        <v>1</v>
      </c>
      <c r="M10" s="60">
        <v>1</v>
      </c>
      <c r="N10" s="60">
        <v>1</v>
      </c>
      <c r="O10" s="60">
        <v>1</v>
      </c>
      <c r="P10" s="60">
        <v>1</v>
      </c>
      <c r="Q10" s="60">
        <v>1</v>
      </c>
      <c r="R10" s="60">
        <v>1</v>
      </c>
      <c r="S10" s="60">
        <v>1</v>
      </c>
      <c r="T10" s="60">
        <v>1</v>
      </c>
      <c r="U10" s="60">
        <v>1</v>
      </c>
      <c r="V10" s="60">
        <v>1</v>
      </c>
      <c r="W10" s="60">
        <v>1</v>
      </c>
      <c r="X10" s="60">
        <v>1</v>
      </c>
      <c r="Y10" s="60">
        <v>1</v>
      </c>
      <c r="Z10" s="60">
        <v>1</v>
      </c>
      <c r="AA10" s="60">
        <v>1</v>
      </c>
      <c r="AB10" s="60">
        <v>1</v>
      </c>
      <c r="AC10" s="60">
        <v>1</v>
      </c>
      <c r="AD10" s="60">
        <v>1</v>
      </c>
      <c r="AE10" s="60">
        <v>1</v>
      </c>
      <c r="AF10" s="60">
        <v>1</v>
      </c>
    </row>
    <row r="11" spans="1:35" x14ac:dyDescent="0.25">
      <c r="A11" t="s">
        <v>1155</v>
      </c>
      <c r="B11" s="60">
        <v>1</v>
      </c>
      <c r="C11" s="60">
        <v>1</v>
      </c>
      <c r="D11" s="60">
        <v>1</v>
      </c>
      <c r="E11" s="60">
        <v>1</v>
      </c>
      <c r="F11" s="60">
        <v>1</v>
      </c>
      <c r="G11" s="60">
        <v>1</v>
      </c>
      <c r="H11" s="60">
        <v>1</v>
      </c>
      <c r="I11" s="60">
        <v>1</v>
      </c>
      <c r="J11" s="60">
        <v>1</v>
      </c>
      <c r="K11" s="60">
        <v>1</v>
      </c>
      <c r="L11" s="60">
        <v>1</v>
      </c>
      <c r="M11" s="60">
        <v>1</v>
      </c>
      <c r="N11" s="60">
        <v>1</v>
      </c>
      <c r="O11" s="60">
        <v>1</v>
      </c>
      <c r="P11" s="60">
        <v>1</v>
      </c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>
        <v>1</v>
      </c>
      <c r="W11" s="60">
        <v>1</v>
      </c>
      <c r="X11" s="60">
        <v>1</v>
      </c>
      <c r="Y11" s="60">
        <v>1</v>
      </c>
      <c r="Z11" s="60">
        <v>1</v>
      </c>
      <c r="AA11" s="60">
        <v>1</v>
      </c>
      <c r="AB11" s="60">
        <v>1</v>
      </c>
      <c r="AC11" s="60">
        <v>1</v>
      </c>
      <c r="AD11" s="60">
        <v>1</v>
      </c>
      <c r="AE11" s="60">
        <v>1</v>
      </c>
      <c r="AF11" s="60">
        <v>1</v>
      </c>
    </row>
    <row r="12" spans="1:35" x14ac:dyDescent="0.25">
      <c r="A12" t="s">
        <v>1156</v>
      </c>
      <c r="B12" s="60">
        <v>1</v>
      </c>
      <c r="C12" s="60">
        <v>1</v>
      </c>
      <c r="D12" s="60">
        <v>1</v>
      </c>
      <c r="E12" s="60">
        <v>1</v>
      </c>
      <c r="F12" s="60">
        <v>1</v>
      </c>
      <c r="G12" s="60">
        <v>1</v>
      </c>
      <c r="H12" s="60">
        <v>1</v>
      </c>
      <c r="I12" s="60">
        <v>1</v>
      </c>
      <c r="J12" s="60">
        <v>1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60">
        <v>1</v>
      </c>
      <c r="Z12" s="60">
        <v>1</v>
      </c>
      <c r="AA12" s="60">
        <v>1</v>
      </c>
      <c r="AB12" s="60">
        <v>1</v>
      </c>
      <c r="AC12" s="60">
        <v>1</v>
      </c>
      <c r="AD12" s="60">
        <v>1</v>
      </c>
      <c r="AE12" s="60">
        <v>1</v>
      </c>
      <c r="AF12" s="60">
        <v>1</v>
      </c>
    </row>
    <row r="13" spans="1:35" x14ac:dyDescent="0.25">
      <c r="A13" t="s">
        <v>1157</v>
      </c>
      <c r="B13" s="60">
        <v>1</v>
      </c>
      <c r="C13" s="60">
        <v>1</v>
      </c>
      <c r="D13" s="60">
        <v>1</v>
      </c>
      <c r="E13" s="60">
        <v>1</v>
      </c>
      <c r="F13" s="60">
        <v>1</v>
      </c>
      <c r="G13" s="60">
        <v>1</v>
      </c>
      <c r="H13" s="60">
        <v>1</v>
      </c>
      <c r="I13" s="60">
        <v>1</v>
      </c>
      <c r="J13" s="60">
        <v>1</v>
      </c>
      <c r="K13" s="60">
        <v>1</v>
      </c>
      <c r="L13" s="60">
        <v>1</v>
      </c>
      <c r="M13" s="60">
        <v>1</v>
      </c>
      <c r="N13" s="60">
        <v>1</v>
      </c>
      <c r="O13" s="60">
        <v>1</v>
      </c>
      <c r="P13" s="60">
        <v>1</v>
      </c>
      <c r="Q13" s="60">
        <v>1</v>
      </c>
      <c r="R13" s="60">
        <v>1</v>
      </c>
      <c r="S13" s="60">
        <v>1</v>
      </c>
      <c r="T13" s="60">
        <v>1</v>
      </c>
      <c r="U13" s="60">
        <v>1</v>
      </c>
      <c r="V13" s="60">
        <v>1</v>
      </c>
      <c r="W13" s="60">
        <v>1</v>
      </c>
      <c r="X13" s="60">
        <v>1</v>
      </c>
      <c r="Y13" s="60">
        <v>1</v>
      </c>
      <c r="Z13" s="60">
        <v>1</v>
      </c>
      <c r="AA13" s="60">
        <v>1</v>
      </c>
      <c r="AB13" s="60">
        <v>1</v>
      </c>
      <c r="AC13" s="60">
        <v>1</v>
      </c>
      <c r="AD13" s="60">
        <v>1</v>
      </c>
      <c r="AE13" s="60">
        <v>1</v>
      </c>
      <c r="AF13" s="60">
        <v>1</v>
      </c>
    </row>
    <row r="14" spans="1:35" x14ac:dyDescent="0.25">
      <c r="A14" t="s">
        <v>1158</v>
      </c>
      <c r="B14" s="60">
        <v>1</v>
      </c>
      <c r="C14" s="60">
        <v>1</v>
      </c>
      <c r="D14" s="60">
        <v>1</v>
      </c>
      <c r="E14" s="60">
        <v>1</v>
      </c>
      <c r="F14" s="60">
        <v>1</v>
      </c>
      <c r="G14" s="60">
        <v>1</v>
      </c>
      <c r="H14" s="60">
        <v>1</v>
      </c>
      <c r="I14" s="60">
        <v>1</v>
      </c>
      <c r="J14" s="60">
        <v>1</v>
      </c>
      <c r="K14" s="60">
        <v>1</v>
      </c>
      <c r="L14" s="60">
        <v>1</v>
      </c>
      <c r="M14" s="60">
        <v>1</v>
      </c>
      <c r="N14" s="60">
        <v>1</v>
      </c>
      <c r="O14" s="60">
        <v>1</v>
      </c>
      <c r="P14" s="60">
        <v>1</v>
      </c>
      <c r="Q14" s="60">
        <v>1</v>
      </c>
      <c r="R14" s="60">
        <v>1</v>
      </c>
      <c r="S14" s="60">
        <v>1</v>
      </c>
      <c r="T14" s="60">
        <v>1</v>
      </c>
      <c r="U14" s="60">
        <v>1</v>
      </c>
      <c r="V14" s="60">
        <v>1</v>
      </c>
      <c r="W14" s="60">
        <v>1</v>
      </c>
      <c r="X14" s="60">
        <v>1</v>
      </c>
      <c r="Y14" s="60">
        <v>1</v>
      </c>
      <c r="Z14" s="60">
        <v>1</v>
      </c>
      <c r="AA14" s="60">
        <v>1</v>
      </c>
      <c r="AB14" s="60">
        <v>1</v>
      </c>
      <c r="AC14" s="60">
        <v>1</v>
      </c>
      <c r="AD14" s="60">
        <v>1</v>
      </c>
      <c r="AE14" s="60">
        <v>1</v>
      </c>
      <c r="AF14" s="60">
        <v>1</v>
      </c>
    </row>
    <row r="15" spans="1:35" x14ac:dyDescent="0.25">
      <c r="A15" t="s">
        <v>1159</v>
      </c>
      <c r="B15" s="60">
        <v>1</v>
      </c>
      <c r="C15" s="60">
        <v>1</v>
      </c>
      <c r="D15" s="60">
        <v>1</v>
      </c>
      <c r="E15" s="60">
        <v>1</v>
      </c>
      <c r="F15" s="60">
        <v>1</v>
      </c>
      <c r="G15" s="60">
        <v>1</v>
      </c>
      <c r="H15" s="60">
        <v>1</v>
      </c>
      <c r="I15" s="60">
        <v>1</v>
      </c>
      <c r="J15" s="60">
        <v>1</v>
      </c>
      <c r="K15" s="60">
        <v>1</v>
      </c>
      <c r="L15" s="60">
        <v>1</v>
      </c>
      <c r="M15" s="60">
        <v>1</v>
      </c>
      <c r="N15" s="60">
        <v>1</v>
      </c>
      <c r="O15" s="60">
        <v>1</v>
      </c>
      <c r="P15" s="60">
        <v>1</v>
      </c>
      <c r="Q15" s="60">
        <v>1</v>
      </c>
      <c r="R15" s="60">
        <v>1</v>
      </c>
      <c r="S15" s="60">
        <v>1</v>
      </c>
      <c r="T15" s="60">
        <v>1</v>
      </c>
      <c r="U15" s="60">
        <v>1</v>
      </c>
      <c r="V15" s="60">
        <v>1</v>
      </c>
      <c r="W15" s="60">
        <v>1</v>
      </c>
      <c r="X15" s="60">
        <v>1</v>
      </c>
      <c r="Y15" s="60">
        <v>1</v>
      </c>
      <c r="Z15" s="60">
        <v>1</v>
      </c>
      <c r="AA15" s="60">
        <v>1</v>
      </c>
      <c r="AB15" s="60">
        <v>1</v>
      </c>
      <c r="AC15" s="60">
        <v>1</v>
      </c>
      <c r="AD15" s="60">
        <v>1</v>
      </c>
      <c r="AE15" s="60">
        <v>1</v>
      </c>
      <c r="AF15" s="60">
        <v>1</v>
      </c>
    </row>
    <row r="16" spans="1:35" x14ac:dyDescent="0.25">
      <c r="A16" t="s">
        <v>1160</v>
      </c>
      <c r="B16" s="60">
        <v>1</v>
      </c>
      <c r="C16" s="60">
        <v>1</v>
      </c>
      <c r="D16" s="60">
        <v>1</v>
      </c>
      <c r="E16" s="60">
        <v>1</v>
      </c>
      <c r="F16" s="60">
        <v>1</v>
      </c>
      <c r="G16" s="60">
        <v>1</v>
      </c>
      <c r="H16" s="60">
        <v>1</v>
      </c>
      <c r="I16" s="60">
        <v>1</v>
      </c>
      <c r="J16" s="60">
        <v>1</v>
      </c>
      <c r="K16" s="60">
        <v>1</v>
      </c>
      <c r="L16" s="60">
        <v>1</v>
      </c>
      <c r="M16" s="60">
        <v>1</v>
      </c>
      <c r="N16" s="60">
        <v>1</v>
      </c>
      <c r="O16" s="60">
        <v>1</v>
      </c>
      <c r="P16" s="60">
        <v>1</v>
      </c>
      <c r="Q16" s="60">
        <v>1</v>
      </c>
      <c r="R16" s="60">
        <v>1</v>
      </c>
      <c r="S16" s="60">
        <v>1</v>
      </c>
      <c r="T16" s="60">
        <v>1</v>
      </c>
      <c r="U16" s="60">
        <v>1</v>
      </c>
      <c r="V16" s="60">
        <v>1</v>
      </c>
      <c r="W16" s="60">
        <v>1</v>
      </c>
      <c r="X16" s="60">
        <v>1</v>
      </c>
      <c r="Y16" s="60">
        <v>1</v>
      </c>
      <c r="Z16" s="60">
        <v>1</v>
      </c>
      <c r="AA16" s="60">
        <v>1</v>
      </c>
      <c r="AB16" s="60">
        <v>1</v>
      </c>
      <c r="AC16" s="60">
        <v>1</v>
      </c>
      <c r="AD16" s="60">
        <v>1</v>
      </c>
      <c r="AE16" s="60">
        <v>1</v>
      </c>
      <c r="AF16" s="60">
        <v>1</v>
      </c>
    </row>
    <row r="17" spans="1:32" x14ac:dyDescent="0.25">
      <c r="A17" t="s">
        <v>1161</v>
      </c>
      <c r="B17" s="60">
        <v>1</v>
      </c>
      <c r="C17" s="60">
        <v>1</v>
      </c>
      <c r="D17" s="60">
        <v>1</v>
      </c>
      <c r="E17" s="60">
        <v>1</v>
      </c>
      <c r="F17" s="60">
        <v>1</v>
      </c>
      <c r="G17" s="60">
        <v>1</v>
      </c>
      <c r="H17" s="60">
        <v>1</v>
      </c>
      <c r="I17" s="60">
        <v>1</v>
      </c>
      <c r="J17" s="60">
        <v>1</v>
      </c>
      <c r="K17" s="60">
        <v>1</v>
      </c>
      <c r="L17" s="60">
        <v>1</v>
      </c>
      <c r="M17" s="60">
        <v>1</v>
      </c>
      <c r="N17" s="60">
        <v>1</v>
      </c>
      <c r="O17" s="60">
        <v>1</v>
      </c>
      <c r="P17" s="60">
        <v>1</v>
      </c>
      <c r="Q17" s="60">
        <v>1</v>
      </c>
      <c r="R17" s="60">
        <v>1</v>
      </c>
      <c r="S17" s="60">
        <v>1</v>
      </c>
      <c r="T17" s="60">
        <v>1</v>
      </c>
      <c r="U17" s="60">
        <v>1</v>
      </c>
      <c r="V17" s="60">
        <v>1</v>
      </c>
      <c r="W17" s="60">
        <v>1</v>
      </c>
      <c r="X17" s="60">
        <v>1</v>
      </c>
      <c r="Y17" s="60">
        <v>1</v>
      </c>
      <c r="Z17" s="60">
        <v>1</v>
      </c>
      <c r="AA17" s="60">
        <v>1</v>
      </c>
      <c r="AB17" s="60">
        <v>1</v>
      </c>
      <c r="AC17" s="60">
        <v>1</v>
      </c>
      <c r="AD17" s="60">
        <v>1</v>
      </c>
      <c r="AE17" s="60">
        <v>1</v>
      </c>
      <c r="AF17" s="60">
        <v>1</v>
      </c>
    </row>
    <row r="18" spans="1:32" x14ac:dyDescent="0.25">
      <c r="A18" t="s">
        <v>1162</v>
      </c>
      <c r="B18" s="60">
        <v>1</v>
      </c>
      <c r="C18" s="60">
        <v>1</v>
      </c>
      <c r="D18" s="60">
        <v>1</v>
      </c>
      <c r="E18" s="60">
        <v>1</v>
      </c>
      <c r="F18" s="60">
        <v>1</v>
      </c>
      <c r="G18" s="60">
        <v>1</v>
      </c>
      <c r="H18" s="60">
        <v>1</v>
      </c>
      <c r="I18" s="60">
        <v>1</v>
      </c>
      <c r="J18" s="60">
        <v>1</v>
      </c>
      <c r="K18" s="60">
        <v>1</v>
      </c>
      <c r="L18" s="60">
        <v>1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1</v>
      </c>
      <c r="X18" s="60">
        <v>1</v>
      </c>
      <c r="Y18" s="60">
        <v>1</v>
      </c>
      <c r="Z18" s="60">
        <v>1</v>
      </c>
      <c r="AA18" s="60">
        <v>1</v>
      </c>
      <c r="AB18" s="60">
        <v>1</v>
      </c>
      <c r="AC18" s="60">
        <v>1</v>
      </c>
      <c r="AD18" s="60">
        <v>1</v>
      </c>
      <c r="AE18" s="60">
        <v>1</v>
      </c>
      <c r="AF18" s="60">
        <v>1</v>
      </c>
    </row>
    <row r="19" spans="1:32" x14ac:dyDescent="0.25">
      <c r="A19" t="s">
        <v>1163</v>
      </c>
      <c r="B19" s="60">
        <v>1</v>
      </c>
      <c r="C19" s="60">
        <v>1</v>
      </c>
      <c r="D19" s="60">
        <v>1</v>
      </c>
      <c r="E19" s="60">
        <v>1</v>
      </c>
      <c r="F19" s="60">
        <v>1</v>
      </c>
      <c r="G19" s="60">
        <v>1</v>
      </c>
      <c r="H19" s="60">
        <v>1</v>
      </c>
      <c r="I19" s="60">
        <v>1</v>
      </c>
      <c r="J19" s="60">
        <v>1</v>
      </c>
      <c r="K19" s="60">
        <v>1</v>
      </c>
      <c r="L19" s="60">
        <v>1</v>
      </c>
      <c r="M19" s="60">
        <v>1</v>
      </c>
      <c r="N19" s="60">
        <v>1</v>
      </c>
      <c r="O19" s="60">
        <v>1</v>
      </c>
      <c r="P19" s="60">
        <v>1</v>
      </c>
      <c r="Q19" s="60">
        <v>1</v>
      </c>
      <c r="R19" s="60">
        <v>1</v>
      </c>
      <c r="S19" s="60">
        <v>1</v>
      </c>
      <c r="T19" s="60">
        <v>1</v>
      </c>
      <c r="U19" s="60">
        <v>1</v>
      </c>
      <c r="V19" s="60">
        <v>1</v>
      </c>
      <c r="W19" s="60">
        <v>1</v>
      </c>
      <c r="X19" s="60">
        <v>1</v>
      </c>
      <c r="Y19" s="60">
        <v>1</v>
      </c>
      <c r="Z19" s="60">
        <v>1</v>
      </c>
      <c r="AA19" s="60">
        <v>1</v>
      </c>
      <c r="AB19" s="60">
        <v>1</v>
      </c>
      <c r="AC19" s="60">
        <v>1</v>
      </c>
      <c r="AD19" s="60">
        <v>1</v>
      </c>
      <c r="AE19" s="60">
        <v>1</v>
      </c>
      <c r="AF19" s="60">
        <v>1</v>
      </c>
    </row>
    <row r="20" spans="1:32" x14ac:dyDescent="0.25">
      <c r="A20" t="s">
        <v>1164</v>
      </c>
      <c r="B20" s="60">
        <v>1</v>
      </c>
      <c r="C20" s="60">
        <v>1</v>
      </c>
      <c r="D20" s="60">
        <v>1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</row>
    <row r="21" spans="1:32" x14ac:dyDescent="0.25">
      <c r="A21" t="s">
        <v>1165</v>
      </c>
      <c r="B21" s="60">
        <v>1</v>
      </c>
      <c r="C21" s="60">
        <v>1</v>
      </c>
      <c r="D21" s="60">
        <v>1</v>
      </c>
      <c r="E21" s="60">
        <v>1</v>
      </c>
      <c r="F21" s="60">
        <v>1</v>
      </c>
      <c r="G21" s="60">
        <v>1</v>
      </c>
      <c r="H21" s="60">
        <v>1</v>
      </c>
      <c r="I21" s="60">
        <v>1</v>
      </c>
      <c r="J21" s="60">
        <v>1</v>
      </c>
      <c r="K21" s="60">
        <v>1</v>
      </c>
      <c r="L21" s="60">
        <v>1</v>
      </c>
      <c r="M21" s="60">
        <v>1</v>
      </c>
      <c r="N21" s="60">
        <v>1</v>
      </c>
      <c r="O21" s="60">
        <v>1</v>
      </c>
      <c r="P21" s="60">
        <v>1</v>
      </c>
      <c r="Q21" s="60">
        <v>1</v>
      </c>
      <c r="R21" s="60">
        <v>1</v>
      </c>
      <c r="S21" s="60">
        <v>1</v>
      </c>
      <c r="T21" s="60">
        <v>1</v>
      </c>
      <c r="U21" s="60">
        <v>1</v>
      </c>
      <c r="V21" s="60">
        <v>1</v>
      </c>
      <c r="W21" s="60">
        <v>1</v>
      </c>
      <c r="X21" s="60">
        <v>1</v>
      </c>
      <c r="Y21" s="60">
        <v>1</v>
      </c>
      <c r="Z21" s="60">
        <v>1</v>
      </c>
      <c r="AA21" s="60">
        <v>1</v>
      </c>
      <c r="AB21" s="60">
        <v>1</v>
      </c>
      <c r="AC21" s="60">
        <v>1</v>
      </c>
      <c r="AD21" s="60">
        <v>1</v>
      </c>
      <c r="AE21" s="60">
        <v>1</v>
      </c>
      <c r="AF21" s="60">
        <v>1</v>
      </c>
    </row>
    <row r="22" spans="1:32" x14ac:dyDescent="0.25">
      <c r="A22" t="s">
        <v>1166</v>
      </c>
      <c r="B22" s="60">
        <v>1</v>
      </c>
      <c r="C22" s="60">
        <v>1</v>
      </c>
      <c r="D22" s="60">
        <v>1</v>
      </c>
      <c r="E22" s="60">
        <v>1</v>
      </c>
      <c r="F22" s="60">
        <v>1</v>
      </c>
      <c r="G22" s="60">
        <v>1</v>
      </c>
      <c r="H22" s="60">
        <v>1</v>
      </c>
      <c r="I22" s="60">
        <v>1</v>
      </c>
      <c r="J22" s="60">
        <v>1</v>
      </c>
      <c r="K22" s="60">
        <v>1</v>
      </c>
      <c r="L22" s="60">
        <v>1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1</v>
      </c>
      <c r="X22" s="60">
        <v>1</v>
      </c>
      <c r="Y22" s="60">
        <v>1</v>
      </c>
      <c r="Z22" s="60">
        <v>1</v>
      </c>
      <c r="AA22" s="60">
        <v>1</v>
      </c>
      <c r="AB22" s="60">
        <v>1</v>
      </c>
      <c r="AC22" s="60">
        <v>1</v>
      </c>
      <c r="AD22" s="60">
        <v>1</v>
      </c>
      <c r="AE22" s="60">
        <v>1</v>
      </c>
      <c r="AF22" s="60">
        <v>1</v>
      </c>
    </row>
    <row r="23" spans="1:32" x14ac:dyDescent="0.25">
      <c r="A23" t="s">
        <v>1167</v>
      </c>
      <c r="B23" s="60">
        <v>1</v>
      </c>
      <c r="C23" s="60">
        <v>1</v>
      </c>
      <c r="D23" s="60">
        <v>1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  <c r="N23" s="60">
        <v>1</v>
      </c>
      <c r="O23" s="60">
        <v>1</v>
      </c>
      <c r="P23" s="60">
        <v>1</v>
      </c>
      <c r="Q23" s="60">
        <v>1</v>
      </c>
      <c r="R23" s="60">
        <v>1</v>
      </c>
      <c r="S23" s="60">
        <v>1</v>
      </c>
      <c r="T23" s="60">
        <v>1</v>
      </c>
      <c r="U23" s="60">
        <v>1</v>
      </c>
      <c r="V23" s="60">
        <v>1</v>
      </c>
      <c r="W23" s="60">
        <v>1</v>
      </c>
      <c r="X23" s="60">
        <v>1</v>
      </c>
      <c r="Y23" s="60">
        <v>1</v>
      </c>
      <c r="Z23" s="60">
        <v>1</v>
      </c>
      <c r="AA23" s="60">
        <v>1</v>
      </c>
      <c r="AB23" s="60">
        <v>1</v>
      </c>
      <c r="AC23" s="60">
        <v>1</v>
      </c>
      <c r="AD23" s="60">
        <v>1</v>
      </c>
      <c r="AE23" s="60">
        <v>1</v>
      </c>
      <c r="AF23" s="60">
        <v>1</v>
      </c>
    </row>
    <row r="24" spans="1:32" x14ac:dyDescent="0.25">
      <c r="A24" t="s">
        <v>1168</v>
      </c>
      <c r="B24" s="60">
        <v>1</v>
      </c>
      <c r="C24" s="60">
        <v>1</v>
      </c>
      <c r="D24" s="60">
        <v>1</v>
      </c>
      <c r="E24" s="60">
        <v>1</v>
      </c>
      <c r="F24" s="60">
        <v>1</v>
      </c>
      <c r="G24" s="60">
        <v>1</v>
      </c>
      <c r="H24" s="60">
        <v>1</v>
      </c>
      <c r="I24" s="60">
        <v>1</v>
      </c>
      <c r="J24" s="60">
        <v>1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60">
        <v>1</v>
      </c>
      <c r="Q24" s="60">
        <v>1</v>
      </c>
      <c r="R24" s="60">
        <v>1</v>
      </c>
      <c r="S24" s="60">
        <v>1</v>
      </c>
      <c r="T24" s="60">
        <v>1</v>
      </c>
      <c r="U24" s="60">
        <v>1</v>
      </c>
      <c r="V24" s="60">
        <v>1</v>
      </c>
      <c r="W24" s="60">
        <v>1</v>
      </c>
      <c r="X24" s="60">
        <v>1</v>
      </c>
      <c r="Y24" s="60">
        <v>1</v>
      </c>
      <c r="Z24" s="60">
        <v>1</v>
      </c>
      <c r="AA24" s="60">
        <v>1</v>
      </c>
      <c r="AB24" s="60">
        <v>1</v>
      </c>
      <c r="AC24" s="60">
        <v>1</v>
      </c>
      <c r="AD24" s="60">
        <v>1</v>
      </c>
      <c r="AE24" s="60">
        <v>1</v>
      </c>
      <c r="AF24" s="60">
        <v>1</v>
      </c>
    </row>
    <row r="25" spans="1:32" x14ac:dyDescent="0.25">
      <c r="A25" t="s">
        <v>1169</v>
      </c>
      <c r="B25" s="60">
        <v>1</v>
      </c>
      <c r="C25" s="60">
        <v>1</v>
      </c>
      <c r="D25" s="60">
        <v>1</v>
      </c>
      <c r="E25" s="60">
        <v>1</v>
      </c>
      <c r="F25" s="60">
        <v>1</v>
      </c>
      <c r="G25" s="60">
        <v>1</v>
      </c>
      <c r="H25" s="60">
        <v>1</v>
      </c>
      <c r="I25" s="60">
        <v>1</v>
      </c>
      <c r="J25" s="60">
        <v>1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1</v>
      </c>
      <c r="S25" s="60">
        <v>1</v>
      </c>
      <c r="T25" s="60">
        <v>1</v>
      </c>
      <c r="U25" s="60">
        <v>1</v>
      </c>
      <c r="V25" s="60">
        <v>1</v>
      </c>
      <c r="W25" s="60">
        <v>1</v>
      </c>
      <c r="X25" s="60">
        <v>1</v>
      </c>
      <c r="Y25" s="60">
        <v>1</v>
      </c>
      <c r="Z25" s="60">
        <v>1</v>
      </c>
      <c r="AA25" s="60">
        <v>1</v>
      </c>
      <c r="AB25" s="60">
        <v>1</v>
      </c>
      <c r="AC25" s="60">
        <v>1</v>
      </c>
      <c r="AD25" s="60">
        <v>1</v>
      </c>
      <c r="AE25" s="60">
        <v>1</v>
      </c>
      <c r="AF25" s="60">
        <v>1</v>
      </c>
    </row>
    <row r="26" spans="1:32" x14ac:dyDescent="0.25">
      <c r="A26" t="s">
        <v>1170</v>
      </c>
      <c r="B26" s="60">
        <v>1</v>
      </c>
      <c r="C26" s="60">
        <v>1</v>
      </c>
      <c r="D26" s="60">
        <v>1</v>
      </c>
      <c r="E26" s="60">
        <v>1</v>
      </c>
      <c r="F26" s="60">
        <v>1</v>
      </c>
      <c r="G26" s="60">
        <v>1</v>
      </c>
      <c r="H26" s="60">
        <v>1</v>
      </c>
      <c r="I26" s="60">
        <v>1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  <c r="Z26" s="60">
        <v>1</v>
      </c>
      <c r="AA26" s="60">
        <v>1</v>
      </c>
      <c r="AB26" s="60">
        <v>1</v>
      </c>
      <c r="AC26" s="60">
        <v>1</v>
      </c>
      <c r="AD26" s="60">
        <v>1</v>
      </c>
      <c r="AE26" s="60">
        <v>1</v>
      </c>
      <c r="AF26" s="6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60" customWidth="1"/>
    <col min="2" max="4" width="9.140625" style="60" customWidth="1"/>
    <col min="5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5"/>
  <cols>
    <col min="1" max="1" width="55.7109375" style="60" customWidth="1"/>
    <col min="2" max="2" width="49" style="60" customWidth="1"/>
    <col min="3" max="5" width="9.140625" style="60" customWidth="1"/>
    <col min="6" max="16384" width="9.140625" style="60"/>
  </cols>
  <sheetData>
    <row r="1" spans="1:34" ht="15" customHeight="1" thickBot="1" x14ac:dyDescent="0.3">
      <c r="B1" s="40" t="s">
        <v>17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 x14ac:dyDescent="0.25"/>
    <row r="3" spans="1:34" ht="15" customHeight="1" x14ac:dyDescent="0.25">
      <c r="C3" s="42" t="s">
        <v>18</v>
      </c>
      <c r="D3" s="42" t="s">
        <v>19</v>
      </c>
      <c r="E3" s="43"/>
      <c r="F3" s="43"/>
      <c r="G3" s="43"/>
      <c r="H3" s="43"/>
    </row>
    <row r="4" spans="1:34" ht="15" customHeight="1" x14ac:dyDescent="0.25">
      <c r="C4" s="42" t="s">
        <v>20</v>
      </c>
      <c r="D4" s="42" t="s">
        <v>21</v>
      </c>
      <c r="E4" s="43"/>
      <c r="F4" s="43"/>
      <c r="G4" s="42" t="s">
        <v>22</v>
      </c>
      <c r="H4" s="43"/>
    </row>
    <row r="5" spans="1:34" ht="15" customHeight="1" x14ac:dyDescent="0.25">
      <c r="C5" s="42" t="s">
        <v>23</v>
      </c>
      <c r="D5" s="42" t="s">
        <v>24</v>
      </c>
      <c r="E5" s="43"/>
      <c r="F5" s="43"/>
      <c r="G5" s="43"/>
      <c r="H5" s="43"/>
    </row>
    <row r="6" spans="1:34" ht="15" customHeight="1" x14ac:dyDescent="0.25">
      <c r="C6" s="42" t="s">
        <v>25</v>
      </c>
      <c r="D6" s="43"/>
      <c r="E6" s="42" t="s">
        <v>26</v>
      </c>
      <c r="F6" s="43"/>
      <c r="G6" s="43"/>
      <c r="H6" s="43"/>
    </row>
    <row r="7" spans="1:34" ht="15" customHeight="1" x14ac:dyDescent="0.25">
      <c r="C7" s="43"/>
      <c r="D7" s="43"/>
      <c r="E7" s="43"/>
      <c r="F7" s="43"/>
      <c r="G7" s="43"/>
      <c r="H7" s="43"/>
    </row>
    <row r="10" spans="1:34" ht="15" customHeight="1" x14ac:dyDescent="0.25">
      <c r="A10" s="21" t="s">
        <v>27</v>
      </c>
      <c r="B10" s="44" t="s">
        <v>28</v>
      </c>
      <c r="AH10" s="45" t="s">
        <v>29</v>
      </c>
    </row>
    <row r="11" spans="1:34" ht="15" customHeight="1" x14ac:dyDescent="0.25">
      <c r="B11" s="40" t="s">
        <v>30</v>
      </c>
      <c r="AH11" s="45" t="s">
        <v>31</v>
      </c>
    </row>
    <row r="12" spans="1:34" ht="15" customHeight="1" x14ac:dyDescent="0.25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32</v>
      </c>
    </row>
    <row r="13" spans="1:34" ht="15" customHeight="1" thickBot="1" x14ac:dyDescent="0.3">
      <c r="B13" s="41" t="s">
        <v>33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34</v>
      </c>
    </row>
    <row r="14" spans="1:34" ht="15" customHeight="1" thickTop="1" x14ac:dyDescent="0.25"/>
    <row r="15" spans="1:34" ht="15" customHeight="1" x14ac:dyDescent="0.25">
      <c r="B15" s="47" t="s">
        <v>35</v>
      </c>
    </row>
    <row r="16" spans="1:34" ht="15" customHeight="1" x14ac:dyDescent="0.25">
      <c r="A16" s="21" t="s">
        <v>36</v>
      </c>
      <c r="B16" s="48" t="s">
        <v>37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63">
        <v>1.5292E-2</v>
      </c>
    </row>
    <row r="17" spans="1:34" ht="15" customHeight="1" x14ac:dyDescent="0.25">
      <c r="A17" s="21" t="s">
        <v>38</v>
      </c>
      <c r="B17" s="48" t="s">
        <v>39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63">
        <v>2.3223000000000001E-2</v>
      </c>
    </row>
    <row r="18" spans="1:34" ht="15" customHeight="1" x14ac:dyDescent="0.25">
      <c r="A18" s="21" t="s">
        <v>40</v>
      </c>
      <c r="B18" s="48" t="s">
        <v>41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63">
        <v>1.4919999999999999E-2</v>
      </c>
    </row>
    <row r="19" spans="1:34" ht="15" customHeight="1" x14ac:dyDescent="0.25">
      <c r="A19" s="21" t="s">
        <v>42</v>
      </c>
      <c r="B19" s="48" t="s">
        <v>43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63" t="s">
        <v>44</v>
      </c>
    </row>
    <row r="20" spans="1:34" ht="15" customHeight="1" x14ac:dyDescent="0.25">
      <c r="A20" s="21" t="s">
        <v>45</v>
      </c>
      <c r="B20" s="48" t="s">
        <v>46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63">
        <v>-2.8261000000000001E-2</v>
      </c>
    </row>
    <row r="21" spans="1:34" ht="15" customHeight="1" x14ac:dyDescent="0.25">
      <c r="A21" s="21" t="s">
        <v>47</v>
      </c>
      <c r="B21" s="48" t="s">
        <v>48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63">
        <v>4.228E-3</v>
      </c>
    </row>
    <row r="22" spans="1:34" ht="15" customHeight="1" x14ac:dyDescent="0.25">
      <c r="A22" s="21" t="s">
        <v>49</v>
      </c>
      <c r="B22" s="48" t="s">
        <v>50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63" t="s">
        <v>44</v>
      </c>
    </row>
    <row r="23" spans="1:34" ht="15" customHeight="1" x14ac:dyDescent="0.25">
      <c r="A23" s="21" t="s">
        <v>51</v>
      </c>
      <c r="B23" s="47" t="s">
        <v>52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64">
        <v>5.6579999999999998E-3</v>
      </c>
    </row>
    <row r="25" spans="1:34" ht="15" customHeight="1" x14ac:dyDescent="0.25">
      <c r="A25" s="21" t="s">
        <v>53</v>
      </c>
      <c r="B25" s="48" t="s">
        <v>54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63">
        <v>1.3454000000000001E-2</v>
      </c>
    </row>
    <row r="26" spans="1:34" ht="15" customHeight="1" x14ac:dyDescent="0.25">
      <c r="A26" s="21" t="s">
        <v>55</v>
      </c>
      <c r="B26" s="48" t="s">
        <v>56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63">
        <v>-6.6509999999999998E-3</v>
      </c>
    </row>
    <row r="27" spans="1:34" ht="15" customHeight="1" x14ac:dyDescent="0.25">
      <c r="A27" s="21" t="s">
        <v>57</v>
      </c>
      <c r="B27" s="48" t="s">
        <v>58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63">
        <v>-1.0610000000000001E-3</v>
      </c>
    </row>
    <row r="28" spans="1:34" ht="15" customHeight="1" x14ac:dyDescent="0.25">
      <c r="A28" s="21" t="s">
        <v>59</v>
      </c>
      <c r="B28" s="48" t="s">
        <v>60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63">
        <v>-5.025E-3</v>
      </c>
    </row>
    <row r="29" spans="1:34" ht="15" customHeight="1" x14ac:dyDescent="0.25">
      <c r="A29" s="21" t="s">
        <v>61</v>
      </c>
      <c r="B29" s="48" t="s">
        <v>62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63">
        <v>7.7990000000000004E-3</v>
      </c>
    </row>
    <row r="30" spans="1:34" ht="15" customHeight="1" x14ac:dyDescent="0.25">
      <c r="A30" s="21" t="s">
        <v>63</v>
      </c>
      <c r="B30" s="48" t="s">
        <v>64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63">
        <v>-1.8699999999999999E-3</v>
      </c>
    </row>
    <row r="31" spans="1:34" ht="15.95" customHeight="1" x14ac:dyDescent="0.25">
      <c r="A31" s="21" t="s">
        <v>65</v>
      </c>
      <c r="B31" s="48" t="s">
        <v>66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63" t="s">
        <v>44</v>
      </c>
    </row>
    <row r="32" spans="1:34" ht="15.95" customHeight="1" x14ac:dyDescent="0.25">
      <c r="A32" s="21" t="s">
        <v>67</v>
      </c>
      <c r="B32" s="48" t="s">
        <v>68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63">
        <v>1.5907000000000001E-2</v>
      </c>
    </row>
    <row r="33" spans="1:34" ht="15.95" customHeight="1" x14ac:dyDescent="0.25">
      <c r="A33" s="21" t="s">
        <v>69</v>
      </c>
      <c r="B33" s="48" t="s">
        <v>70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63">
        <v>7.9109999999999996E-3</v>
      </c>
    </row>
    <row r="34" spans="1:34" ht="15.95" customHeight="1" x14ac:dyDescent="0.25">
      <c r="A34" s="21" t="s">
        <v>71</v>
      </c>
      <c r="B34" s="48" t="s">
        <v>72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63">
        <v>6.7869999999999996E-3</v>
      </c>
    </row>
    <row r="35" spans="1:34" ht="15.95" customHeight="1" x14ac:dyDescent="0.25">
      <c r="A35" s="21" t="s">
        <v>73</v>
      </c>
      <c r="B35" s="48" t="s">
        <v>74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63">
        <v>1.125E-2</v>
      </c>
    </row>
    <row r="36" spans="1:34" ht="15.95" customHeight="1" x14ac:dyDescent="0.25">
      <c r="A36" s="21" t="s">
        <v>75</v>
      </c>
      <c r="B36" s="48" t="s">
        <v>76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63">
        <v>3.9829000000000003E-2</v>
      </c>
    </row>
    <row r="37" spans="1:34" ht="15.95" customHeight="1" x14ac:dyDescent="0.25">
      <c r="A37" s="21" t="s">
        <v>77</v>
      </c>
      <c r="B37" s="48" t="s">
        <v>78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63" t="s">
        <v>44</v>
      </c>
    </row>
    <row r="38" spans="1:34" ht="15.95" customHeight="1" x14ac:dyDescent="0.25">
      <c r="A38" s="21" t="s">
        <v>79</v>
      </c>
      <c r="B38" s="48" t="s">
        <v>80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63" t="s">
        <v>44</v>
      </c>
    </row>
    <row r="39" spans="1:34" ht="15.95" customHeight="1" x14ac:dyDescent="0.25">
      <c r="A39" s="21" t="s">
        <v>81</v>
      </c>
      <c r="B39" s="48" t="s">
        <v>74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63">
        <v>2.7179999999999999E-3</v>
      </c>
    </row>
    <row r="40" spans="1:34" ht="15.95" customHeight="1" x14ac:dyDescent="0.25">
      <c r="A40" s="21" t="s">
        <v>82</v>
      </c>
      <c r="B40" s="48" t="s">
        <v>76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63">
        <v>3.6708999999999999E-2</v>
      </c>
    </row>
    <row r="41" spans="1:34" ht="15.95" customHeight="1" x14ac:dyDescent="0.25">
      <c r="A41" s="21" t="s">
        <v>83</v>
      </c>
      <c r="B41" s="48" t="s">
        <v>78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63" t="s">
        <v>44</v>
      </c>
    </row>
    <row r="42" spans="1:34" ht="15.95" customHeight="1" x14ac:dyDescent="0.25">
      <c r="A42" s="21" t="s">
        <v>84</v>
      </c>
      <c r="B42" s="48" t="s">
        <v>85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63">
        <v>2.7174E-2</v>
      </c>
    </row>
    <row r="43" spans="1:34" ht="15.95" customHeight="1" x14ac:dyDescent="0.25">
      <c r="A43" s="21" t="s">
        <v>86</v>
      </c>
      <c r="B43" s="48" t="s">
        <v>74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63">
        <v>3.2188000000000001E-2</v>
      </c>
    </row>
    <row r="44" spans="1:34" ht="15.95" customHeight="1" x14ac:dyDescent="0.25">
      <c r="A44" s="21" t="s">
        <v>87</v>
      </c>
      <c r="B44" s="48" t="s">
        <v>76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63">
        <v>1.5452E-2</v>
      </c>
    </row>
    <row r="45" spans="1:34" ht="15.95" customHeight="1" x14ac:dyDescent="0.25">
      <c r="A45" s="21" t="s">
        <v>88</v>
      </c>
      <c r="B45" s="48" t="s">
        <v>78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63" t="s">
        <v>44</v>
      </c>
    </row>
    <row r="46" spans="1:34" ht="15.95" customHeight="1" x14ac:dyDescent="0.25">
      <c r="A46" s="21" t="s">
        <v>89</v>
      </c>
      <c r="B46" s="48" t="s">
        <v>90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63" t="s">
        <v>44</v>
      </c>
    </row>
    <row r="47" spans="1:34" ht="15.95" customHeight="1" x14ac:dyDescent="0.25">
      <c r="A47" s="21" t="s">
        <v>91</v>
      </c>
      <c r="B47" s="48" t="s">
        <v>92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63" t="s">
        <v>44</v>
      </c>
    </row>
    <row r="48" spans="1:34" ht="15.95" customHeight="1" x14ac:dyDescent="0.25">
      <c r="A48" s="21" t="s">
        <v>93</v>
      </c>
      <c r="B48" s="48" t="s">
        <v>94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63">
        <v>8.6499999999999999E-4</v>
      </c>
    </row>
    <row r="50" spans="1:34" ht="15" customHeight="1" x14ac:dyDescent="0.25">
      <c r="A50" s="21" t="s">
        <v>95</v>
      </c>
      <c r="B50" s="47" t="s">
        <v>96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64">
        <v>7.2350000000000001E-3</v>
      </c>
    </row>
    <row r="53" spans="1:34" ht="15" customHeight="1" x14ac:dyDescent="0.25">
      <c r="B53" s="47" t="s">
        <v>97</v>
      </c>
    </row>
    <row r="54" spans="1:34" ht="15" customHeight="1" x14ac:dyDescent="0.25">
      <c r="B54" s="47" t="s">
        <v>98</v>
      </c>
    </row>
    <row r="55" spans="1:34" ht="15" customHeight="1" x14ac:dyDescent="0.25">
      <c r="A55" s="21" t="s">
        <v>99</v>
      </c>
      <c r="B55" s="48" t="s">
        <v>100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63">
        <v>2.0619999999999999E-2</v>
      </c>
    </row>
    <row r="56" spans="1:34" ht="15" customHeight="1" x14ac:dyDescent="0.25">
      <c r="A56" s="21" t="s">
        <v>101</v>
      </c>
      <c r="B56" s="48" t="s">
        <v>102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63">
        <v>1.3079999999999999E-3</v>
      </c>
    </row>
    <row r="57" spans="1:34" ht="15" customHeight="1" x14ac:dyDescent="0.25">
      <c r="A57" s="21" t="s">
        <v>103</v>
      </c>
      <c r="B57" s="48" t="s">
        <v>104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63">
        <v>2.4629999999999999E-3</v>
      </c>
    </row>
    <row r="58" spans="1:34" ht="15" customHeight="1" x14ac:dyDescent="0.25">
      <c r="A58" s="21" t="s">
        <v>105</v>
      </c>
      <c r="B58" s="48" t="s">
        <v>106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63">
        <v>2.3713999999999999E-2</v>
      </c>
    </row>
    <row r="59" spans="1:34" ht="15" customHeight="1" x14ac:dyDescent="0.25">
      <c r="A59" s="21" t="s">
        <v>107</v>
      </c>
      <c r="B59" s="48" t="s">
        <v>108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63">
        <v>3.1570000000000001E-3</v>
      </c>
    </row>
    <row r="60" spans="1:34" ht="15" customHeight="1" x14ac:dyDescent="0.25">
      <c r="A60" s="21" t="s">
        <v>109</v>
      </c>
      <c r="B60" s="48" t="s">
        <v>110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63">
        <v>2.6189999999999998E-3</v>
      </c>
    </row>
    <row r="61" spans="1:34" ht="15" customHeight="1" x14ac:dyDescent="0.25">
      <c r="A61" s="21" t="s">
        <v>111</v>
      </c>
      <c r="B61" s="48" t="s">
        <v>112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63">
        <v>3.901E-3</v>
      </c>
    </row>
    <row r="62" spans="1:34" ht="15" customHeight="1" x14ac:dyDescent="0.25">
      <c r="A62" s="21" t="s">
        <v>113</v>
      </c>
      <c r="B62" s="48" t="s">
        <v>114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63">
        <v>3.9199999999999999E-3</v>
      </c>
    </row>
    <row r="63" spans="1:34" ht="15" customHeight="1" x14ac:dyDescent="0.25">
      <c r="B63" s="47" t="s">
        <v>115</v>
      </c>
    </row>
    <row r="64" spans="1:34" ht="15" customHeight="1" x14ac:dyDescent="0.25">
      <c r="A64" s="21" t="s">
        <v>116</v>
      </c>
      <c r="B64" s="48" t="s">
        <v>117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63">
        <v>-9.2000000000000003E-4</v>
      </c>
    </row>
    <row r="65" spans="1:34" ht="15" customHeight="1" x14ac:dyDescent="0.25">
      <c r="A65" s="21" t="s">
        <v>118</v>
      </c>
      <c r="B65" s="48" t="s">
        <v>119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63">
        <v>1.5996E-2</v>
      </c>
    </row>
    <row r="66" spans="1:34" ht="15.95" customHeight="1" x14ac:dyDescent="0.25">
      <c r="A66" s="21" t="s">
        <v>120</v>
      </c>
      <c r="B66" s="48" t="s">
        <v>121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63">
        <v>3.7880000000000001E-3</v>
      </c>
    </row>
    <row r="67" spans="1:34" ht="15" customHeight="1" x14ac:dyDescent="0.25">
      <c r="A67" s="21" t="s">
        <v>122</v>
      </c>
      <c r="B67" s="48" t="s">
        <v>123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63">
        <v>-3.6083999999999998E-2</v>
      </c>
    </row>
    <row r="68" spans="1:34" ht="15" customHeight="1" x14ac:dyDescent="0.25">
      <c r="A68" s="21" t="s">
        <v>124</v>
      </c>
      <c r="B68" s="48" t="s">
        <v>125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63">
        <v>1.869E-3</v>
      </c>
    </row>
    <row r="69" spans="1:34" ht="15" customHeight="1" x14ac:dyDescent="0.25">
      <c r="A69" s="21" t="s">
        <v>126</v>
      </c>
      <c r="B69" s="47" t="s">
        <v>127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64">
        <v>7.5560000000000002E-3</v>
      </c>
    </row>
    <row r="71" spans="1:34" ht="15" customHeight="1" x14ac:dyDescent="0.25">
      <c r="A71" s="21" t="s">
        <v>128</v>
      </c>
      <c r="B71" s="48" t="s">
        <v>129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63" t="s">
        <v>44</v>
      </c>
    </row>
    <row r="73" spans="1:34" ht="15.95" customHeight="1" x14ac:dyDescent="0.25">
      <c r="A73" s="21" t="s">
        <v>130</v>
      </c>
      <c r="B73" s="48" t="s">
        <v>131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63">
        <v>1.2800000000000001E-3</v>
      </c>
    </row>
    <row r="74" spans="1:34" ht="15" customHeight="1" x14ac:dyDescent="0.25">
      <c r="A74" s="21" t="s">
        <v>132</v>
      </c>
      <c r="B74" s="48" t="s">
        <v>133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63">
        <v>3.5309999999999999E-3</v>
      </c>
    </row>
    <row r="75" spans="1:34" ht="15" customHeight="1" x14ac:dyDescent="0.25">
      <c r="A75" s="21" t="s">
        <v>134</v>
      </c>
      <c r="B75" s="48" t="s">
        <v>135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63">
        <v>-2.0844999999999999E-2</v>
      </c>
    </row>
    <row r="76" spans="1:34" ht="15" customHeight="1" x14ac:dyDescent="0.25">
      <c r="A76" s="21" t="s">
        <v>136</v>
      </c>
      <c r="B76" s="48" t="s">
        <v>137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63">
        <v>6.862E-3</v>
      </c>
    </row>
    <row r="77" spans="1:34" ht="15" customHeight="1" x14ac:dyDescent="0.25">
      <c r="A77" s="21" t="s">
        <v>138</v>
      </c>
      <c r="B77" s="48" t="s">
        <v>139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63">
        <v>9.1450000000000004E-2</v>
      </c>
    </row>
    <row r="78" spans="1:34" ht="15" customHeight="1" x14ac:dyDescent="0.25">
      <c r="A78" s="21" t="s">
        <v>140</v>
      </c>
      <c r="B78" s="48" t="s">
        <v>141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63">
        <v>8.3611000000000005E-2</v>
      </c>
    </row>
    <row r="79" spans="1:34" x14ac:dyDescent="0.25">
      <c r="B79" s="47" t="s">
        <v>142</v>
      </c>
    </row>
    <row r="80" spans="1:34" ht="15" customHeight="1" x14ac:dyDescent="0.25">
      <c r="A80" s="21" t="s">
        <v>143</v>
      </c>
      <c r="B80" s="48" t="s">
        <v>144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63">
        <v>-2.6020000000000001E-3</v>
      </c>
    </row>
    <row r="82" spans="2:34" ht="15" customHeight="1" thickBot="1" x14ac:dyDescent="0.3"/>
    <row r="83" spans="2:34" ht="15" customHeight="1" x14ac:dyDescent="0.25">
      <c r="B83" s="111" t="s">
        <v>145</v>
      </c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62"/>
    </row>
    <row r="84" spans="2:34" ht="15" customHeight="1" x14ac:dyDescent="0.25">
      <c r="B84" s="19" t="s">
        <v>146</v>
      </c>
    </row>
    <row r="85" spans="2:34" ht="15" customHeight="1" x14ac:dyDescent="0.25">
      <c r="B85" s="19" t="s">
        <v>147</v>
      </c>
    </row>
    <row r="86" spans="2:34" ht="15" customHeight="1" x14ac:dyDescent="0.25">
      <c r="B86" s="19" t="s">
        <v>148</v>
      </c>
    </row>
    <row r="87" spans="2:34" ht="15" customHeight="1" x14ac:dyDescent="0.25">
      <c r="B87" s="19" t="s">
        <v>149</v>
      </c>
    </row>
    <row r="88" spans="2:34" ht="15" customHeight="1" x14ac:dyDescent="0.25">
      <c r="B88" s="19" t="s">
        <v>150</v>
      </c>
    </row>
    <row r="89" spans="2:34" ht="15" customHeight="1" x14ac:dyDescent="0.25">
      <c r="B89" s="19" t="s">
        <v>151</v>
      </c>
    </row>
    <row r="90" spans="2:34" ht="15" customHeight="1" x14ac:dyDescent="0.25">
      <c r="B90" s="19" t="s">
        <v>152</v>
      </c>
    </row>
    <row r="91" spans="2:34" ht="15" customHeight="1" x14ac:dyDescent="0.25">
      <c r="B91" s="19" t="s">
        <v>153</v>
      </c>
    </row>
    <row r="92" spans="2:34" x14ac:dyDescent="0.25">
      <c r="B92" s="19" t="s">
        <v>154</v>
      </c>
    </row>
    <row r="93" spans="2:34" ht="15" customHeight="1" x14ac:dyDescent="0.25">
      <c r="B93" s="19" t="s">
        <v>155</v>
      </c>
    </row>
    <row r="94" spans="2:34" ht="15" customHeight="1" x14ac:dyDescent="0.25">
      <c r="B94" s="19" t="s">
        <v>156</v>
      </c>
    </row>
    <row r="95" spans="2:34" ht="15" customHeight="1" x14ac:dyDescent="0.25">
      <c r="B95" s="19" t="s">
        <v>157</v>
      </c>
    </row>
    <row r="96" spans="2:34" ht="15" customHeight="1" x14ac:dyDescent="0.25">
      <c r="B96" s="19" t="s">
        <v>158</v>
      </c>
    </row>
    <row r="97" spans="2:34" ht="15" customHeight="1" x14ac:dyDescent="0.25">
      <c r="B97" s="19" t="s">
        <v>159</v>
      </c>
    </row>
    <row r="98" spans="2:34" ht="15" customHeight="1" x14ac:dyDescent="0.25">
      <c r="B98" s="19" t="s">
        <v>160</v>
      </c>
    </row>
    <row r="99" spans="2:34" ht="15" customHeight="1" x14ac:dyDescent="0.25">
      <c r="B99" s="19" t="s">
        <v>161</v>
      </c>
    </row>
    <row r="100" spans="2:34" ht="15" customHeight="1" x14ac:dyDescent="0.25">
      <c r="B100" s="19" t="s">
        <v>162</v>
      </c>
    </row>
    <row r="101" spans="2:34" x14ac:dyDescent="0.25">
      <c r="B101" s="19" t="s">
        <v>163</v>
      </c>
    </row>
    <row r="102" spans="2:34" x14ac:dyDescent="0.25">
      <c r="B102" s="19" t="s">
        <v>164</v>
      </c>
    </row>
    <row r="103" spans="2:34" ht="15" customHeight="1" x14ac:dyDescent="0.25">
      <c r="B103" s="19" t="s">
        <v>165</v>
      </c>
    </row>
    <row r="104" spans="2:34" ht="15" customHeight="1" x14ac:dyDescent="0.25">
      <c r="B104" s="19" t="s">
        <v>166</v>
      </c>
    </row>
    <row r="105" spans="2:34" ht="15" customHeight="1" x14ac:dyDescent="0.25">
      <c r="B105" s="19" t="s">
        <v>167</v>
      </c>
    </row>
    <row r="106" spans="2:34" ht="15" customHeight="1" x14ac:dyDescent="0.25">
      <c r="B106" s="19" t="s">
        <v>168</v>
      </c>
    </row>
    <row r="107" spans="2:34" ht="15" customHeight="1" x14ac:dyDescent="0.25">
      <c r="B107" s="19" t="s">
        <v>169</v>
      </c>
    </row>
    <row r="108" spans="2:34" ht="15" customHeight="1" x14ac:dyDescent="0.25">
      <c r="B108" s="19" t="s">
        <v>170</v>
      </c>
    </row>
    <row r="109" spans="2:34" ht="15" customHeight="1" x14ac:dyDescent="0.25">
      <c r="B109" s="19" t="s">
        <v>171</v>
      </c>
    </row>
    <row r="110" spans="2:34" ht="15" customHeight="1" x14ac:dyDescent="0.25">
      <c r="B110" s="19" t="s">
        <v>172</v>
      </c>
    </row>
    <row r="111" spans="2:34" ht="15" customHeight="1" x14ac:dyDescent="0.25">
      <c r="B111" s="19" t="s">
        <v>173</v>
      </c>
    </row>
    <row r="112" spans="2:34" ht="15" customHeight="1" x14ac:dyDescent="0.25"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</row>
    <row r="308" spans="2:34" ht="15" customHeight="1" x14ac:dyDescent="0.25"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</row>
    <row r="511" spans="2:34" ht="15" customHeight="1" x14ac:dyDescent="0.25"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</row>
    <row r="712" spans="2:34" ht="15" customHeight="1" x14ac:dyDescent="0.25"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  <c r="AE712" s="113"/>
      <c r="AF712" s="113"/>
      <c r="AG712" s="113"/>
      <c r="AH712" s="113"/>
    </row>
    <row r="887" spans="2:34" ht="15" customHeight="1" x14ac:dyDescent="0.25"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  <c r="AE887" s="113"/>
      <c r="AF887" s="113"/>
      <c r="AG887" s="113"/>
      <c r="AH887" s="113"/>
    </row>
    <row r="1100" spans="2:34" ht="15" customHeight="1" x14ac:dyDescent="0.25">
      <c r="B1100" s="113"/>
      <c r="C1100" s="113"/>
      <c r="D1100" s="113"/>
      <c r="E1100" s="113"/>
      <c r="F1100" s="113"/>
      <c r="G1100" s="113"/>
      <c r="H1100" s="113"/>
      <c r="I1100" s="113"/>
      <c r="J1100" s="113"/>
      <c r="K1100" s="113"/>
      <c r="L1100" s="113"/>
      <c r="M1100" s="113"/>
      <c r="N1100" s="113"/>
      <c r="O1100" s="113"/>
      <c r="P1100" s="113"/>
      <c r="Q1100" s="113"/>
      <c r="R1100" s="113"/>
      <c r="S1100" s="113"/>
      <c r="T1100" s="113"/>
      <c r="U1100" s="113"/>
      <c r="V1100" s="113"/>
      <c r="W1100" s="113"/>
      <c r="X1100" s="113"/>
      <c r="Y1100" s="113"/>
      <c r="Z1100" s="113"/>
      <c r="AA1100" s="113"/>
      <c r="AB1100" s="113"/>
      <c r="AC1100" s="113"/>
      <c r="AD1100" s="113"/>
      <c r="AE1100" s="113"/>
      <c r="AF1100" s="113"/>
      <c r="AG1100" s="113"/>
      <c r="AH1100" s="113"/>
    </row>
    <row r="1227" spans="2:34" ht="15" customHeight="1" x14ac:dyDescent="0.25">
      <c r="B1227" s="113"/>
      <c r="C1227" s="113"/>
      <c r="D1227" s="113"/>
      <c r="E1227" s="113"/>
      <c r="F1227" s="113"/>
      <c r="G1227" s="113"/>
      <c r="H1227" s="113"/>
      <c r="I1227" s="113"/>
      <c r="J1227" s="113"/>
      <c r="K1227" s="113"/>
      <c r="L1227" s="113"/>
      <c r="M1227" s="113"/>
      <c r="N1227" s="113"/>
      <c r="O1227" s="113"/>
      <c r="P1227" s="113"/>
      <c r="Q1227" s="113"/>
      <c r="R1227" s="113"/>
      <c r="S1227" s="113"/>
      <c r="T1227" s="113"/>
      <c r="U1227" s="113"/>
      <c r="V1227" s="113"/>
      <c r="W1227" s="113"/>
      <c r="X1227" s="113"/>
      <c r="Y1227" s="113"/>
      <c r="Z1227" s="113"/>
      <c r="AA1227" s="113"/>
      <c r="AB1227" s="113"/>
      <c r="AC1227" s="113"/>
      <c r="AD1227" s="113"/>
      <c r="AE1227" s="113"/>
      <c r="AF1227" s="113"/>
      <c r="AG1227" s="113"/>
      <c r="AH1227" s="113"/>
    </row>
    <row r="1390" spans="2:34" ht="15" customHeight="1" x14ac:dyDescent="0.25">
      <c r="B1390" s="113"/>
      <c r="C1390" s="113"/>
      <c r="D1390" s="113"/>
      <c r="E1390" s="113"/>
      <c r="F1390" s="113"/>
      <c r="G1390" s="113"/>
      <c r="H1390" s="113"/>
      <c r="I1390" s="113"/>
      <c r="J1390" s="113"/>
      <c r="K1390" s="113"/>
      <c r="L1390" s="113"/>
      <c r="M1390" s="113"/>
      <c r="N1390" s="113"/>
      <c r="O1390" s="113"/>
      <c r="P1390" s="113"/>
      <c r="Q1390" s="113"/>
      <c r="R1390" s="113"/>
      <c r="S1390" s="113"/>
      <c r="T1390" s="113"/>
      <c r="U1390" s="113"/>
      <c r="V1390" s="113"/>
      <c r="W1390" s="113"/>
      <c r="X1390" s="113"/>
      <c r="Y1390" s="113"/>
      <c r="Z1390" s="113"/>
      <c r="AA1390" s="113"/>
      <c r="AB1390" s="113"/>
      <c r="AC1390" s="113"/>
      <c r="AD1390" s="113"/>
      <c r="AE1390" s="113"/>
      <c r="AF1390" s="113"/>
      <c r="AG1390" s="113"/>
      <c r="AH1390" s="113"/>
    </row>
    <row r="1502" spans="2:34" ht="15" customHeight="1" x14ac:dyDescent="0.25">
      <c r="B1502" s="113"/>
      <c r="C1502" s="113"/>
      <c r="D1502" s="113"/>
      <c r="E1502" s="113"/>
      <c r="F1502" s="113"/>
      <c r="G1502" s="113"/>
      <c r="H1502" s="113"/>
      <c r="I1502" s="113"/>
      <c r="J1502" s="113"/>
      <c r="K1502" s="113"/>
      <c r="L1502" s="113"/>
      <c r="M1502" s="113"/>
      <c r="N1502" s="113"/>
      <c r="O1502" s="113"/>
      <c r="P1502" s="113"/>
      <c r="Q1502" s="113"/>
      <c r="R1502" s="113"/>
      <c r="S1502" s="113"/>
      <c r="T1502" s="113"/>
      <c r="U1502" s="113"/>
      <c r="V1502" s="113"/>
      <c r="W1502" s="113"/>
      <c r="X1502" s="113"/>
      <c r="Y1502" s="113"/>
      <c r="Z1502" s="113"/>
      <c r="AA1502" s="113"/>
      <c r="AB1502" s="113"/>
      <c r="AC1502" s="113"/>
      <c r="AD1502" s="113"/>
      <c r="AE1502" s="113"/>
      <c r="AF1502" s="113"/>
      <c r="AG1502" s="113"/>
      <c r="AH1502" s="113"/>
    </row>
    <row r="1604" spans="2:34" ht="15" customHeight="1" x14ac:dyDescent="0.25">
      <c r="B1604" s="113"/>
      <c r="C1604" s="113"/>
      <c r="D1604" s="113"/>
      <c r="E1604" s="113"/>
      <c r="F1604" s="113"/>
      <c r="G1604" s="113"/>
      <c r="H1604" s="113"/>
      <c r="I1604" s="113"/>
      <c r="J1604" s="113"/>
      <c r="K1604" s="113"/>
      <c r="L1604" s="113"/>
      <c r="M1604" s="113"/>
      <c r="N1604" s="113"/>
      <c r="O1604" s="113"/>
      <c r="P1604" s="113"/>
      <c r="Q1604" s="113"/>
      <c r="R1604" s="113"/>
      <c r="S1604" s="113"/>
      <c r="T1604" s="113"/>
      <c r="U1604" s="113"/>
      <c r="V1604" s="113"/>
      <c r="W1604" s="113"/>
      <c r="X1604" s="113"/>
      <c r="Y1604" s="113"/>
      <c r="Z1604" s="113"/>
      <c r="AA1604" s="113"/>
      <c r="AB1604" s="113"/>
      <c r="AC1604" s="113"/>
      <c r="AD1604" s="113"/>
      <c r="AE1604" s="113"/>
      <c r="AF1604" s="113"/>
      <c r="AG1604" s="113"/>
      <c r="AH1604" s="113"/>
    </row>
    <row r="1698" spans="2:34" ht="15" customHeight="1" x14ac:dyDescent="0.25">
      <c r="B1698" s="113"/>
      <c r="C1698" s="113"/>
      <c r="D1698" s="113"/>
      <c r="E1698" s="113"/>
      <c r="F1698" s="113"/>
      <c r="G1698" s="113"/>
      <c r="H1698" s="113"/>
      <c r="I1698" s="113"/>
      <c r="J1698" s="113"/>
      <c r="K1698" s="113"/>
      <c r="L1698" s="113"/>
      <c r="M1698" s="113"/>
      <c r="N1698" s="113"/>
      <c r="O1698" s="113"/>
      <c r="P1698" s="113"/>
      <c r="Q1698" s="113"/>
      <c r="R1698" s="113"/>
      <c r="S1698" s="113"/>
      <c r="T1698" s="113"/>
      <c r="U1698" s="113"/>
      <c r="V1698" s="113"/>
      <c r="W1698" s="113"/>
      <c r="X1698" s="113"/>
      <c r="Y1698" s="113"/>
      <c r="Z1698" s="113"/>
      <c r="AA1698" s="113"/>
      <c r="AB1698" s="113"/>
      <c r="AC1698" s="113"/>
      <c r="AD1698" s="113"/>
      <c r="AE1698" s="113"/>
      <c r="AF1698" s="113"/>
      <c r="AG1698" s="113"/>
      <c r="AH1698" s="113"/>
    </row>
    <row r="1945" spans="2:34" ht="15" customHeight="1" x14ac:dyDescent="0.25">
      <c r="B1945" s="113"/>
      <c r="C1945" s="113"/>
      <c r="D1945" s="113"/>
      <c r="E1945" s="113"/>
      <c r="F1945" s="113"/>
      <c r="G1945" s="113"/>
      <c r="H1945" s="113"/>
      <c r="I1945" s="113"/>
      <c r="J1945" s="113"/>
      <c r="K1945" s="113"/>
      <c r="L1945" s="113"/>
      <c r="M1945" s="113"/>
      <c r="N1945" s="113"/>
      <c r="O1945" s="113"/>
      <c r="P1945" s="113"/>
      <c r="Q1945" s="113"/>
      <c r="R1945" s="113"/>
      <c r="S1945" s="113"/>
      <c r="T1945" s="113"/>
      <c r="U1945" s="113"/>
      <c r="V1945" s="113"/>
      <c r="W1945" s="113"/>
      <c r="X1945" s="113"/>
      <c r="Y1945" s="113"/>
      <c r="Z1945" s="113"/>
      <c r="AA1945" s="113"/>
      <c r="AB1945" s="113"/>
      <c r="AC1945" s="113"/>
      <c r="AD1945" s="113"/>
      <c r="AE1945" s="113"/>
      <c r="AF1945" s="113"/>
      <c r="AG1945" s="113"/>
      <c r="AH1945" s="113"/>
    </row>
    <row r="2031" spans="2:34" ht="15" customHeight="1" x14ac:dyDescent="0.25">
      <c r="B2031" s="113"/>
      <c r="C2031" s="113"/>
      <c r="D2031" s="113"/>
      <c r="E2031" s="113"/>
      <c r="F2031" s="113"/>
      <c r="G2031" s="113"/>
      <c r="H2031" s="113"/>
      <c r="I2031" s="113"/>
      <c r="J2031" s="113"/>
      <c r="K2031" s="113"/>
      <c r="L2031" s="113"/>
      <c r="M2031" s="113"/>
      <c r="N2031" s="113"/>
      <c r="O2031" s="113"/>
      <c r="P2031" s="113"/>
      <c r="Q2031" s="113"/>
      <c r="R2031" s="113"/>
      <c r="S2031" s="113"/>
      <c r="T2031" s="113"/>
      <c r="U2031" s="113"/>
      <c r="V2031" s="113"/>
      <c r="W2031" s="113"/>
      <c r="X2031" s="113"/>
      <c r="Y2031" s="113"/>
      <c r="Z2031" s="113"/>
      <c r="AA2031" s="113"/>
      <c r="AB2031" s="113"/>
      <c r="AC2031" s="113"/>
      <c r="AD2031" s="113"/>
      <c r="AE2031" s="113"/>
      <c r="AF2031" s="113"/>
      <c r="AG2031" s="113"/>
      <c r="AH2031" s="113"/>
    </row>
    <row r="2153" spans="2:34" ht="15" customHeight="1" x14ac:dyDescent="0.25">
      <c r="B2153" s="113"/>
      <c r="C2153" s="113"/>
      <c r="D2153" s="113"/>
      <c r="E2153" s="113"/>
      <c r="F2153" s="113"/>
      <c r="G2153" s="113"/>
      <c r="H2153" s="113"/>
      <c r="I2153" s="113"/>
      <c r="J2153" s="113"/>
      <c r="K2153" s="113"/>
      <c r="L2153" s="113"/>
      <c r="M2153" s="113"/>
      <c r="N2153" s="113"/>
      <c r="O2153" s="113"/>
      <c r="P2153" s="113"/>
      <c r="Q2153" s="113"/>
      <c r="R2153" s="113"/>
      <c r="S2153" s="113"/>
      <c r="T2153" s="113"/>
      <c r="U2153" s="113"/>
      <c r="V2153" s="113"/>
      <c r="W2153" s="113"/>
      <c r="X2153" s="113"/>
      <c r="Y2153" s="113"/>
      <c r="Z2153" s="113"/>
      <c r="AA2153" s="113"/>
      <c r="AB2153" s="113"/>
      <c r="AC2153" s="113"/>
      <c r="AD2153" s="113"/>
      <c r="AE2153" s="113"/>
      <c r="AF2153" s="113"/>
      <c r="AG2153" s="113"/>
      <c r="AH2153" s="113"/>
    </row>
    <row r="2317" spans="2:34" ht="15" customHeight="1" x14ac:dyDescent="0.25">
      <c r="B2317" s="113"/>
      <c r="C2317" s="113"/>
      <c r="D2317" s="113"/>
      <c r="E2317" s="113"/>
      <c r="F2317" s="113"/>
      <c r="G2317" s="113"/>
      <c r="H2317" s="113"/>
      <c r="I2317" s="113"/>
      <c r="J2317" s="113"/>
      <c r="K2317" s="113"/>
      <c r="L2317" s="113"/>
      <c r="M2317" s="113"/>
      <c r="N2317" s="113"/>
      <c r="O2317" s="113"/>
      <c r="P2317" s="113"/>
      <c r="Q2317" s="113"/>
      <c r="R2317" s="113"/>
      <c r="S2317" s="113"/>
      <c r="T2317" s="113"/>
      <c r="U2317" s="113"/>
      <c r="V2317" s="113"/>
      <c r="W2317" s="113"/>
      <c r="X2317" s="113"/>
      <c r="Y2317" s="113"/>
      <c r="Z2317" s="113"/>
      <c r="AA2317" s="113"/>
      <c r="AB2317" s="113"/>
      <c r="AC2317" s="113"/>
      <c r="AD2317" s="113"/>
      <c r="AE2317" s="113"/>
      <c r="AF2317" s="113"/>
      <c r="AG2317" s="113"/>
      <c r="AH2317" s="113"/>
    </row>
    <row r="2419" spans="2:34" ht="15" customHeight="1" x14ac:dyDescent="0.25">
      <c r="B2419" s="113"/>
      <c r="C2419" s="113"/>
      <c r="D2419" s="113"/>
      <c r="E2419" s="113"/>
      <c r="F2419" s="113"/>
      <c r="G2419" s="113"/>
      <c r="H2419" s="113"/>
      <c r="I2419" s="113"/>
      <c r="J2419" s="113"/>
      <c r="K2419" s="113"/>
      <c r="L2419" s="113"/>
      <c r="M2419" s="113"/>
      <c r="N2419" s="113"/>
      <c r="O2419" s="113"/>
      <c r="P2419" s="113"/>
      <c r="Q2419" s="113"/>
      <c r="R2419" s="113"/>
      <c r="S2419" s="113"/>
      <c r="T2419" s="113"/>
      <c r="U2419" s="113"/>
      <c r="V2419" s="113"/>
      <c r="W2419" s="113"/>
      <c r="X2419" s="113"/>
      <c r="Y2419" s="113"/>
      <c r="Z2419" s="113"/>
      <c r="AA2419" s="113"/>
      <c r="AB2419" s="113"/>
      <c r="AC2419" s="113"/>
      <c r="AD2419" s="113"/>
      <c r="AE2419" s="113"/>
      <c r="AF2419" s="113"/>
      <c r="AG2419" s="113"/>
      <c r="AH2419" s="113"/>
    </row>
    <row r="2509" spans="2:34" ht="15" customHeight="1" x14ac:dyDescent="0.25">
      <c r="B2509" s="113"/>
      <c r="C2509" s="113"/>
      <c r="D2509" s="113"/>
      <c r="E2509" s="113"/>
      <c r="F2509" s="113"/>
      <c r="G2509" s="113"/>
      <c r="H2509" s="113"/>
      <c r="I2509" s="113"/>
      <c r="J2509" s="113"/>
      <c r="K2509" s="113"/>
      <c r="L2509" s="113"/>
      <c r="M2509" s="113"/>
      <c r="N2509" s="113"/>
      <c r="O2509" s="113"/>
      <c r="P2509" s="113"/>
      <c r="Q2509" s="113"/>
      <c r="R2509" s="113"/>
      <c r="S2509" s="113"/>
      <c r="T2509" s="113"/>
      <c r="U2509" s="113"/>
      <c r="V2509" s="113"/>
      <c r="W2509" s="113"/>
      <c r="X2509" s="113"/>
      <c r="Y2509" s="113"/>
      <c r="Z2509" s="113"/>
      <c r="AA2509" s="113"/>
      <c r="AB2509" s="113"/>
      <c r="AC2509" s="113"/>
      <c r="AD2509" s="113"/>
      <c r="AE2509" s="113"/>
      <c r="AF2509" s="113"/>
      <c r="AG2509" s="113"/>
      <c r="AH2509" s="113"/>
    </row>
    <row r="2598" spans="2:34" ht="15" customHeight="1" x14ac:dyDescent="0.25">
      <c r="B2598" s="113"/>
      <c r="C2598" s="113"/>
      <c r="D2598" s="113"/>
      <c r="E2598" s="113"/>
      <c r="F2598" s="113"/>
      <c r="G2598" s="113"/>
      <c r="H2598" s="113"/>
      <c r="I2598" s="113"/>
      <c r="J2598" s="113"/>
      <c r="K2598" s="113"/>
      <c r="L2598" s="113"/>
      <c r="M2598" s="113"/>
      <c r="N2598" s="113"/>
      <c r="O2598" s="113"/>
      <c r="P2598" s="113"/>
      <c r="Q2598" s="113"/>
      <c r="R2598" s="113"/>
      <c r="S2598" s="113"/>
      <c r="T2598" s="113"/>
      <c r="U2598" s="113"/>
      <c r="V2598" s="113"/>
      <c r="W2598" s="113"/>
      <c r="X2598" s="113"/>
      <c r="Y2598" s="113"/>
      <c r="Z2598" s="113"/>
      <c r="AA2598" s="113"/>
      <c r="AB2598" s="113"/>
      <c r="AC2598" s="113"/>
      <c r="AD2598" s="113"/>
      <c r="AE2598" s="113"/>
      <c r="AF2598" s="113"/>
      <c r="AG2598" s="113"/>
      <c r="AH2598" s="113"/>
    </row>
    <row r="2719" spans="2:34" ht="15" customHeight="1" x14ac:dyDescent="0.25">
      <c r="B2719" s="113"/>
      <c r="C2719" s="113"/>
      <c r="D2719" s="113"/>
      <c r="E2719" s="113"/>
      <c r="F2719" s="113"/>
      <c r="G2719" s="113"/>
      <c r="H2719" s="113"/>
      <c r="I2719" s="113"/>
      <c r="J2719" s="113"/>
      <c r="K2719" s="113"/>
      <c r="L2719" s="113"/>
      <c r="M2719" s="113"/>
      <c r="N2719" s="113"/>
      <c r="O2719" s="113"/>
      <c r="P2719" s="113"/>
      <c r="Q2719" s="113"/>
      <c r="R2719" s="113"/>
      <c r="S2719" s="113"/>
      <c r="T2719" s="113"/>
      <c r="U2719" s="113"/>
      <c r="V2719" s="113"/>
      <c r="W2719" s="113"/>
      <c r="X2719" s="113"/>
      <c r="Y2719" s="113"/>
      <c r="Z2719" s="113"/>
      <c r="AA2719" s="113"/>
      <c r="AB2719" s="113"/>
      <c r="AC2719" s="113"/>
      <c r="AD2719" s="113"/>
      <c r="AE2719" s="113"/>
      <c r="AF2719" s="113"/>
      <c r="AG2719" s="113"/>
      <c r="AH2719" s="113"/>
    </row>
    <row r="2837" spans="2:34" ht="15" customHeight="1" x14ac:dyDescent="0.25">
      <c r="B2837" s="113"/>
      <c r="C2837" s="113"/>
      <c r="D2837" s="113"/>
      <c r="E2837" s="113"/>
      <c r="F2837" s="113"/>
      <c r="G2837" s="113"/>
      <c r="H2837" s="113"/>
      <c r="I2837" s="113"/>
      <c r="J2837" s="113"/>
      <c r="K2837" s="113"/>
      <c r="L2837" s="113"/>
      <c r="M2837" s="113"/>
      <c r="N2837" s="113"/>
      <c r="O2837" s="113"/>
      <c r="P2837" s="113"/>
      <c r="Q2837" s="113"/>
      <c r="R2837" s="113"/>
      <c r="S2837" s="113"/>
      <c r="T2837" s="113"/>
      <c r="U2837" s="113"/>
      <c r="V2837" s="113"/>
      <c r="W2837" s="113"/>
      <c r="X2837" s="113"/>
      <c r="Y2837" s="113"/>
      <c r="Z2837" s="113"/>
      <c r="AA2837" s="113"/>
      <c r="AB2837" s="113"/>
      <c r="AC2837" s="113"/>
      <c r="AD2837" s="113"/>
      <c r="AE2837" s="113"/>
      <c r="AF2837" s="113"/>
      <c r="AG2837" s="113"/>
      <c r="AH2837" s="11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ColWidth="9.140625" defaultRowHeight="15" customHeight="1" x14ac:dyDescent="0.2"/>
  <cols>
    <col min="1" max="1" width="28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A1" s="29" t="s">
        <v>174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/>
      <c r="B10" s="24"/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175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 x14ac:dyDescent="0.2"/>
    <row r="15" spans="1:35" ht="15" customHeight="1" x14ac:dyDescent="0.2">
      <c r="A15" s="30" t="s">
        <v>176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6" spans="1:35" ht="15" customHeight="1" x14ac:dyDescent="0.2">
      <c r="B16" s="25" t="s">
        <v>178</v>
      </c>
    </row>
    <row r="17" spans="1:35" ht="15" customHeight="1" x14ac:dyDescent="0.2">
      <c r="A17" s="30" t="s">
        <v>179</v>
      </c>
      <c r="B17" s="25" t="s">
        <v>180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65"/>
    </row>
    <row r="19" spans="1:35" ht="15" customHeight="1" x14ac:dyDescent="0.2">
      <c r="B19" s="25" t="s">
        <v>181</v>
      </c>
    </row>
    <row r="20" spans="1:35" ht="15" customHeight="1" x14ac:dyDescent="0.25">
      <c r="A20" s="30" t="s">
        <v>182</v>
      </c>
      <c r="B20" s="26" t="s">
        <v>183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66"/>
    </row>
    <row r="21" spans="1:35" ht="15" customHeight="1" x14ac:dyDescent="0.25">
      <c r="A21" s="30" t="s">
        <v>184</v>
      </c>
      <c r="B21" s="26" t="s">
        <v>185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66"/>
    </row>
    <row r="22" spans="1:35" ht="15" customHeight="1" x14ac:dyDescent="0.25">
      <c r="A22" s="30" t="s">
        <v>186</v>
      </c>
      <c r="B22" s="26" t="s">
        <v>187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66"/>
    </row>
    <row r="23" spans="1:35" ht="15" customHeight="1" x14ac:dyDescent="0.25">
      <c r="A23" s="30" t="s">
        <v>188</v>
      </c>
      <c r="B23" s="26" t="s">
        <v>189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66"/>
    </row>
    <row r="24" spans="1:35" ht="15" customHeight="1" x14ac:dyDescent="0.25">
      <c r="A24" s="30" t="s">
        <v>190</v>
      </c>
      <c r="B24" s="26" t="s">
        <v>191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66"/>
    </row>
    <row r="25" spans="1:35" ht="15" customHeight="1" x14ac:dyDescent="0.25">
      <c r="A25" s="30" t="s">
        <v>192</v>
      </c>
      <c r="B25" s="26" t="s">
        <v>193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66"/>
    </row>
    <row r="26" spans="1:35" ht="15" customHeight="1" x14ac:dyDescent="0.25">
      <c r="A26" s="30" t="s">
        <v>194</v>
      </c>
      <c r="B26" s="26" t="s">
        <v>195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66"/>
    </row>
    <row r="27" spans="1:35" ht="15" customHeight="1" x14ac:dyDescent="0.25">
      <c r="A27" s="30" t="s">
        <v>196</v>
      </c>
      <c r="B27" s="26" t="s">
        <v>197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66"/>
    </row>
    <row r="28" spans="1:35" ht="15" customHeight="1" x14ac:dyDescent="0.25">
      <c r="A28" s="30" t="s">
        <v>198</v>
      </c>
      <c r="B28" s="26" t="s">
        <v>199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66"/>
    </row>
    <row r="29" spans="1:35" ht="15" customHeight="1" x14ac:dyDescent="0.25">
      <c r="A29" s="30" t="s">
        <v>200</v>
      </c>
      <c r="B29" s="26" t="s">
        <v>201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66"/>
    </row>
    <row r="30" spans="1:35" ht="15" customHeight="1" x14ac:dyDescent="0.25">
      <c r="A30" s="30" t="s">
        <v>202</v>
      </c>
      <c r="B30" s="26" t="s">
        <v>203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66"/>
    </row>
    <row r="31" spans="1:35" ht="15" customHeight="1" x14ac:dyDescent="0.25">
      <c r="A31" s="30" t="s">
        <v>204</v>
      </c>
      <c r="B31" s="26" t="s">
        <v>205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66"/>
    </row>
    <row r="32" spans="1:35" ht="15" customHeight="1" x14ac:dyDescent="0.25">
      <c r="A32" s="30" t="s">
        <v>206</v>
      </c>
      <c r="B32" s="26" t="s">
        <v>207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66"/>
    </row>
    <row r="33" spans="1:35" ht="15" customHeight="1" x14ac:dyDescent="0.25">
      <c r="A33" s="30" t="s">
        <v>208</v>
      </c>
      <c r="B33" s="26" t="s">
        <v>209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66"/>
    </row>
    <row r="34" spans="1:35" ht="15" customHeight="1" x14ac:dyDescent="0.2">
      <c r="A34" s="30" t="s">
        <v>210</v>
      </c>
      <c r="B34" s="25" t="s">
        <v>127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65"/>
    </row>
    <row r="36" spans="1:35" ht="15" customHeight="1" x14ac:dyDescent="0.2">
      <c r="B36" s="25" t="s">
        <v>211</v>
      </c>
    </row>
    <row r="37" spans="1:35" ht="15" customHeight="1" x14ac:dyDescent="0.2">
      <c r="A37" s="30" t="s">
        <v>212</v>
      </c>
      <c r="B37" s="25" t="s">
        <v>213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65"/>
    </row>
    <row r="39" spans="1:35" ht="15" customHeight="1" x14ac:dyDescent="0.2">
      <c r="B39" s="25" t="s">
        <v>214</v>
      </c>
    </row>
    <row r="40" spans="1:35" ht="15" customHeight="1" x14ac:dyDescent="0.2">
      <c r="B40" s="25" t="s">
        <v>215</v>
      </c>
    </row>
    <row r="41" spans="1:35" ht="15" customHeight="1" x14ac:dyDescent="0.25">
      <c r="A41" s="30" t="s">
        <v>216</v>
      </c>
      <c r="B41" s="26" t="s">
        <v>217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66"/>
    </row>
    <row r="42" spans="1:35" ht="15" customHeight="1" x14ac:dyDescent="0.25">
      <c r="A42" s="30" t="s">
        <v>218</v>
      </c>
      <c r="B42" s="26" t="s">
        <v>219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66"/>
    </row>
    <row r="43" spans="1:35" ht="15" customHeight="1" x14ac:dyDescent="0.25">
      <c r="A43" s="30" t="s">
        <v>220</v>
      </c>
      <c r="B43" s="26" t="s">
        <v>221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66"/>
    </row>
    <row r="44" spans="1:35" ht="15" customHeight="1" x14ac:dyDescent="0.25">
      <c r="A44" s="30" t="s">
        <v>222</v>
      </c>
      <c r="B44" s="26" t="s">
        <v>223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66"/>
    </row>
    <row r="45" spans="1:35" ht="15" customHeight="1" x14ac:dyDescent="0.25">
      <c r="A45" s="30" t="s">
        <v>224</v>
      </c>
      <c r="B45" s="26" t="s">
        <v>225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66"/>
    </row>
    <row r="46" spans="1:35" ht="15" customHeight="1" x14ac:dyDescent="0.25">
      <c r="A46" s="30" t="s">
        <v>226</v>
      </c>
      <c r="B46" s="26" t="s">
        <v>227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66"/>
    </row>
    <row r="47" spans="1:35" ht="15" customHeight="1" x14ac:dyDescent="0.25">
      <c r="A47" s="30" t="s">
        <v>228</v>
      </c>
      <c r="B47" s="26" t="s">
        <v>229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66"/>
    </row>
    <row r="48" spans="1:35" ht="15" customHeight="1" x14ac:dyDescent="0.25">
      <c r="A48" s="30" t="s">
        <v>230</v>
      </c>
      <c r="B48" s="26" t="s">
        <v>231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66"/>
    </row>
    <row r="49" spans="1:35" ht="15" customHeight="1" x14ac:dyDescent="0.25">
      <c r="A49" s="30" t="s">
        <v>232</v>
      </c>
      <c r="B49" s="26" t="s">
        <v>233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66"/>
    </row>
    <row r="50" spans="1:35" ht="15" customHeight="1" x14ac:dyDescent="0.25">
      <c r="A50" s="30" t="s">
        <v>234</v>
      </c>
      <c r="B50" s="26" t="s">
        <v>235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66"/>
    </row>
    <row r="51" spans="1:35" ht="15" customHeight="1" x14ac:dyDescent="0.2">
      <c r="A51" s="30" t="s">
        <v>236</v>
      </c>
      <c r="B51" s="25" t="s">
        <v>237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65"/>
    </row>
    <row r="53" spans="1:35" ht="15" customHeight="1" x14ac:dyDescent="0.2">
      <c r="B53" s="25" t="s">
        <v>238</v>
      </c>
    </row>
    <row r="54" spans="1:35" ht="15" customHeight="1" x14ac:dyDescent="0.2">
      <c r="A54" s="30" t="s">
        <v>239</v>
      </c>
      <c r="B54" s="25" t="s">
        <v>240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65"/>
    </row>
    <row r="57" spans="1:35" ht="15" customHeight="1" x14ac:dyDescent="0.2">
      <c r="B57" s="25" t="s">
        <v>241</v>
      </c>
    </row>
    <row r="58" spans="1:35" ht="15" customHeight="1" x14ac:dyDescent="0.2">
      <c r="B58" s="25" t="s">
        <v>242</v>
      </c>
    </row>
    <row r="59" spans="1:35" ht="15" customHeight="1" x14ac:dyDescent="0.25">
      <c r="A59" s="30" t="s">
        <v>243</v>
      </c>
      <c r="B59" s="26" t="s">
        <v>217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66"/>
    </row>
    <row r="60" spans="1:35" ht="15" customHeight="1" x14ac:dyDescent="0.25">
      <c r="A60" s="30" t="s">
        <v>244</v>
      </c>
      <c r="B60" s="26" t="s">
        <v>219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66"/>
    </row>
    <row r="61" spans="1:35" ht="15" customHeight="1" x14ac:dyDescent="0.25">
      <c r="A61" s="30" t="s">
        <v>245</v>
      </c>
      <c r="B61" s="26" t="s">
        <v>221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66"/>
    </row>
    <row r="62" spans="1:35" ht="15" customHeight="1" x14ac:dyDescent="0.25">
      <c r="A62" s="30" t="s">
        <v>246</v>
      </c>
      <c r="B62" s="26" t="s">
        <v>223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66"/>
    </row>
    <row r="63" spans="1:35" ht="15" customHeight="1" x14ac:dyDescent="0.25">
      <c r="A63" s="30" t="s">
        <v>247</v>
      </c>
      <c r="B63" s="26" t="s">
        <v>225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66"/>
    </row>
    <row r="64" spans="1:35" ht="15" customHeight="1" x14ac:dyDescent="0.25">
      <c r="A64" s="30" t="s">
        <v>248</v>
      </c>
      <c r="B64" s="26" t="s">
        <v>227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66"/>
    </row>
    <row r="65" spans="1:35" ht="15" customHeight="1" x14ac:dyDescent="0.25">
      <c r="A65" s="30" t="s">
        <v>249</v>
      </c>
      <c r="B65" s="26" t="s">
        <v>229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66"/>
    </row>
    <row r="66" spans="1:35" ht="15" customHeight="1" x14ac:dyDescent="0.25">
      <c r="A66" s="30" t="s">
        <v>250</v>
      </c>
      <c r="B66" s="26" t="s">
        <v>231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66"/>
    </row>
    <row r="67" spans="1:35" ht="15" customHeight="1" x14ac:dyDescent="0.25">
      <c r="A67" s="30" t="s">
        <v>251</v>
      </c>
      <c r="B67" s="26" t="s">
        <v>252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66"/>
    </row>
    <row r="68" spans="1:35" ht="15" customHeight="1" x14ac:dyDescent="0.25">
      <c r="A68" s="30" t="s">
        <v>253</v>
      </c>
      <c r="B68" s="26" t="s">
        <v>235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66"/>
    </row>
    <row r="69" spans="1:35" ht="15" customHeight="1" x14ac:dyDescent="0.2">
      <c r="A69" s="30" t="s">
        <v>254</v>
      </c>
      <c r="B69" s="25" t="s">
        <v>127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65"/>
    </row>
    <row r="71" spans="1:35" ht="15" customHeight="1" x14ac:dyDescent="0.2">
      <c r="B71" s="25" t="s">
        <v>255</v>
      </c>
    </row>
    <row r="72" spans="1:35" ht="15" customHeight="1" x14ac:dyDescent="0.2">
      <c r="B72" s="25" t="s">
        <v>256</v>
      </c>
    </row>
    <row r="73" spans="1:35" ht="15" customHeight="1" x14ac:dyDescent="0.25">
      <c r="A73" s="30" t="s">
        <v>257</v>
      </c>
      <c r="B73" s="26" t="s">
        <v>258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66"/>
    </row>
    <row r="74" spans="1:35" ht="15" customHeight="1" x14ac:dyDescent="0.25">
      <c r="A74" s="30" t="s">
        <v>259</v>
      </c>
      <c r="B74" s="26" t="s">
        <v>231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66"/>
    </row>
    <row r="75" spans="1:35" ht="15" customHeight="1" x14ac:dyDescent="0.25">
      <c r="A75" s="30" t="s">
        <v>260</v>
      </c>
      <c r="B75" s="26" t="s">
        <v>261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66"/>
    </row>
    <row r="76" spans="1:35" ht="15" customHeight="1" x14ac:dyDescent="0.25">
      <c r="A76" s="30" t="s">
        <v>262</v>
      </c>
      <c r="B76" s="26" t="s">
        <v>263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66"/>
    </row>
    <row r="77" spans="1:35" ht="15" customHeight="1" x14ac:dyDescent="0.2">
      <c r="A77" s="30" t="s">
        <v>264</v>
      </c>
      <c r="B77" s="25" t="s">
        <v>237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65"/>
    </row>
    <row r="78" spans="1:35" ht="15" customHeight="1" x14ac:dyDescent="0.2">
      <c r="B78" s="25" t="s">
        <v>265</v>
      </c>
    </row>
    <row r="79" spans="1:35" ht="15" customHeight="1" x14ac:dyDescent="0.25">
      <c r="A79" s="30" t="s">
        <v>266</v>
      </c>
      <c r="B79" s="26" t="s">
        <v>258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66"/>
    </row>
    <row r="80" spans="1:35" ht="15" customHeight="1" x14ac:dyDescent="0.25">
      <c r="A80" s="30" t="s">
        <v>267</v>
      </c>
      <c r="B80" s="26" t="s">
        <v>231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66"/>
    </row>
    <row r="81" spans="1:35" ht="15" customHeight="1" x14ac:dyDescent="0.25">
      <c r="A81" s="30" t="s">
        <v>268</v>
      </c>
      <c r="B81" s="26" t="s">
        <v>261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66"/>
    </row>
    <row r="82" spans="1:35" ht="15" customHeight="1" x14ac:dyDescent="0.25">
      <c r="A82" s="30" t="s">
        <v>269</v>
      </c>
      <c r="B82" s="26" t="s">
        <v>263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66"/>
    </row>
    <row r="83" spans="1:35" ht="15" customHeight="1" x14ac:dyDescent="0.2">
      <c r="A83" s="30" t="s">
        <v>270</v>
      </c>
      <c r="B83" s="25" t="s">
        <v>237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65"/>
    </row>
    <row r="84" spans="1:35" ht="15" customHeight="1" x14ac:dyDescent="0.2">
      <c r="B84" s="25" t="s">
        <v>271</v>
      </c>
    </row>
    <row r="85" spans="1:35" ht="15" customHeight="1" x14ac:dyDescent="0.25">
      <c r="A85" s="30" t="s">
        <v>272</v>
      </c>
      <c r="B85" s="26" t="s">
        <v>273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66"/>
    </row>
    <row r="86" spans="1:35" ht="15" customHeight="1" x14ac:dyDescent="0.25">
      <c r="A86" s="30" t="s">
        <v>274</v>
      </c>
      <c r="B86" s="26" t="s">
        <v>275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66"/>
    </row>
    <row r="88" spans="1:35" ht="15" customHeight="1" x14ac:dyDescent="0.2">
      <c r="B88" s="25" t="s">
        <v>276</v>
      </c>
    </row>
    <row r="89" spans="1:35" ht="15" customHeight="1" x14ac:dyDescent="0.2">
      <c r="B89" s="25" t="s">
        <v>277</v>
      </c>
    </row>
    <row r="90" spans="1:35" ht="15" customHeight="1" x14ac:dyDescent="0.25">
      <c r="A90" s="30" t="s">
        <v>278</v>
      </c>
      <c r="B90" s="26" t="s">
        <v>279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66"/>
    </row>
    <row r="91" spans="1:35" ht="15" customHeight="1" x14ac:dyDescent="0.25">
      <c r="A91" s="30" t="s">
        <v>280</v>
      </c>
      <c r="B91" s="26" t="s">
        <v>281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66"/>
    </row>
    <row r="92" spans="1:35" ht="15" customHeight="1" x14ac:dyDescent="0.25">
      <c r="A92" s="30" t="s">
        <v>282</v>
      </c>
      <c r="B92" s="26" t="s">
        <v>283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66"/>
    </row>
    <row r="93" spans="1:35" ht="15" customHeight="1" x14ac:dyDescent="0.2">
      <c r="A93" s="30" t="s">
        <v>284</v>
      </c>
      <c r="B93" s="25" t="s">
        <v>285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65"/>
    </row>
    <row r="94" spans="1:35" ht="15" customHeight="1" thickBot="1" x14ac:dyDescent="0.25"/>
    <row r="95" spans="1:35" ht="15" customHeight="1" x14ac:dyDescent="0.2">
      <c r="B95" s="61" t="s">
        <v>286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5" customHeight="1" x14ac:dyDescent="0.2">
      <c r="B96" s="31" t="s">
        <v>287</v>
      </c>
    </row>
    <row r="97" spans="2:2" ht="15" customHeight="1" x14ac:dyDescent="0.2">
      <c r="B97" s="31" t="s">
        <v>288</v>
      </c>
    </row>
    <row r="98" spans="2:2" ht="15" customHeight="1" x14ac:dyDescent="0.2">
      <c r="B98" s="31" t="s">
        <v>289</v>
      </c>
    </row>
    <row r="99" spans="2:2" ht="15" customHeight="1" x14ac:dyDescent="0.2">
      <c r="B99" s="31" t="s">
        <v>290</v>
      </c>
    </row>
    <row r="100" spans="2:2" ht="15" customHeight="1" x14ac:dyDescent="0.2">
      <c r="B100" s="31" t="s">
        <v>291</v>
      </c>
    </row>
    <row r="101" spans="2:2" ht="15" customHeight="1" x14ac:dyDescent="0.2">
      <c r="B101" s="31" t="s">
        <v>292</v>
      </c>
    </row>
    <row r="102" spans="2:2" ht="15" customHeight="1" x14ac:dyDescent="0.2">
      <c r="B102" s="31" t="s">
        <v>293</v>
      </c>
    </row>
    <row r="103" spans="2:2" ht="15" customHeight="1" x14ac:dyDescent="0.2">
      <c r="B103" s="31" t="s">
        <v>294</v>
      </c>
    </row>
    <row r="104" spans="2:2" ht="15" customHeight="1" x14ac:dyDescent="0.2">
      <c r="B104" s="31" t="s">
        <v>295</v>
      </c>
    </row>
    <row r="105" spans="2:2" ht="15" customHeight="1" x14ac:dyDescent="0.2">
      <c r="B105" s="31" t="s">
        <v>296</v>
      </c>
    </row>
    <row r="106" spans="2:2" ht="15" customHeight="1" x14ac:dyDescent="0.2">
      <c r="B106" s="31" t="s">
        <v>297</v>
      </c>
    </row>
    <row r="107" spans="2:2" ht="15" customHeight="1" x14ac:dyDescent="0.2">
      <c r="B107" s="31" t="s">
        <v>298</v>
      </c>
    </row>
    <row r="108" spans="2:2" ht="15" customHeight="1" x14ac:dyDescent="0.2">
      <c r="B108" s="31" t="s">
        <v>299</v>
      </c>
    </row>
    <row r="109" spans="2:2" ht="15" customHeight="1" x14ac:dyDescent="0.2">
      <c r="B109" s="31" t="s">
        <v>300</v>
      </c>
    </row>
    <row r="110" spans="2:2" ht="15" customHeight="1" x14ac:dyDescent="0.2">
      <c r="B110" s="31" t="s">
        <v>301</v>
      </c>
    </row>
    <row r="111" spans="2:2" ht="15" customHeight="1" x14ac:dyDescent="0.2">
      <c r="B111" s="31" t="s">
        <v>302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ColWidth="9.140625" defaultRowHeight="15" customHeight="1" x14ac:dyDescent="0.2"/>
  <cols>
    <col min="1" max="1" width="28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303</v>
      </c>
      <c r="B10" s="24" t="s">
        <v>304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305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306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5">
      <c r="A18" s="30" t="s">
        <v>308</v>
      </c>
      <c r="B18" s="26" t="s">
        <v>183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66"/>
    </row>
    <row r="19" spans="1:35" ht="15" customHeight="1" x14ac:dyDescent="0.25">
      <c r="A19" s="30" t="s">
        <v>309</v>
      </c>
      <c r="B19" s="26" t="s">
        <v>185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66"/>
    </row>
    <row r="20" spans="1:35" ht="15" customHeight="1" x14ac:dyDescent="0.25">
      <c r="A20" s="30" t="s">
        <v>310</v>
      </c>
      <c r="B20" s="26" t="s">
        <v>311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66"/>
    </row>
    <row r="21" spans="1:35" ht="15" customHeight="1" x14ac:dyDescent="0.25">
      <c r="A21" s="30" t="s">
        <v>312</v>
      </c>
      <c r="B21" s="26" t="s">
        <v>193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66"/>
    </row>
    <row r="22" spans="1:35" ht="15" customHeight="1" x14ac:dyDescent="0.25">
      <c r="A22" s="30" t="s">
        <v>313</v>
      </c>
      <c r="B22" s="26" t="s">
        <v>195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66"/>
    </row>
    <row r="23" spans="1:35" ht="15" customHeight="1" x14ac:dyDescent="0.25">
      <c r="A23" s="30" t="s">
        <v>314</v>
      </c>
      <c r="B23" s="26" t="s">
        <v>197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66"/>
    </row>
    <row r="24" spans="1:35" ht="15" customHeight="1" x14ac:dyDescent="0.25">
      <c r="A24" s="30" t="s">
        <v>315</v>
      </c>
      <c r="B24" s="26" t="s">
        <v>316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66"/>
    </row>
    <row r="25" spans="1:35" ht="15" customHeight="1" x14ac:dyDescent="0.25">
      <c r="A25" s="30" t="s">
        <v>317</v>
      </c>
      <c r="B25" s="26" t="s">
        <v>318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66"/>
    </row>
    <row r="26" spans="1:35" ht="15" customHeight="1" x14ac:dyDescent="0.25">
      <c r="A26" s="30" t="s">
        <v>319</v>
      </c>
      <c r="B26" s="26" t="s">
        <v>209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66"/>
    </row>
    <row r="27" spans="1:35" ht="15" customHeight="1" x14ac:dyDescent="0.2">
      <c r="A27" s="30" t="s">
        <v>320</v>
      </c>
      <c r="B27" s="25" t="s">
        <v>127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65"/>
    </row>
    <row r="29" spans="1:35" ht="15" customHeight="1" x14ac:dyDescent="0.2">
      <c r="B29" s="25" t="s">
        <v>321</v>
      </c>
    </row>
    <row r="30" spans="1:35" ht="15" customHeight="1" x14ac:dyDescent="0.2">
      <c r="B30" s="25" t="s">
        <v>322</v>
      </c>
    </row>
    <row r="31" spans="1:35" ht="15" customHeight="1" x14ac:dyDescent="0.25">
      <c r="A31" s="30" t="s">
        <v>323</v>
      </c>
      <c r="B31" s="26" t="s">
        <v>183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66"/>
    </row>
    <row r="32" spans="1:35" ht="15" customHeight="1" x14ac:dyDescent="0.25">
      <c r="A32" s="30" t="s">
        <v>324</v>
      </c>
      <c r="B32" s="26" t="s">
        <v>185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66"/>
    </row>
    <row r="33" spans="1:35" ht="15" customHeight="1" x14ac:dyDescent="0.25">
      <c r="A33" s="30" t="s">
        <v>325</v>
      </c>
      <c r="B33" s="26" t="s">
        <v>311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66"/>
    </row>
    <row r="34" spans="1:35" ht="15" customHeight="1" x14ac:dyDescent="0.25">
      <c r="A34" s="30" t="s">
        <v>326</v>
      </c>
      <c r="B34" s="26" t="s">
        <v>193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327</v>
      </c>
      <c r="B35" s="26" t="s">
        <v>195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328</v>
      </c>
      <c r="B36" s="26" t="s">
        <v>197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329</v>
      </c>
      <c r="B37" s="26" t="s">
        <v>316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330</v>
      </c>
      <c r="B38" s="26" t="s">
        <v>318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331</v>
      </c>
      <c r="B39" s="26" t="s">
        <v>209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">
      <c r="A40" s="30" t="s">
        <v>332</v>
      </c>
      <c r="B40" s="25" t="s">
        <v>127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65"/>
    </row>
    <row r="42" spans="1:35" ht="15" customHeight="1" x14ac:dyDescent="0.2">
      <c r="B42" s="25" t="s">
        <v>333</v>
      </c>
    </row>
    <row r="43" spans="1:35" ht="15" customHeight="1" x14ac:dyDescent="0.2">
      <c r="A43" s="30" t="s">
        <v>334</v>
      </c>
      <c r="B43" s="25" t="s">
        <v>213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65"/>
    </row>
    <row r="45" spans="1:35" ht="15" customHeight="1" x14ac:dyDescent="0.2">
      <c r="B45" s="25" t="s">
        <v>335</v>
      </c>
    </row>
    <row r="46" spans="1:35" ht="15" customHeight="1" x14ac:dyDescent="0.2">
      <c r="B46" s="25" t="s">
        <v>256</v>
      </c>
    </row>
    <row r="47" spans="1:35" ht="15" customHeight="1" x14ac:dyDescent="0.25">
      <c r="A47" s="30" t="s">
        <v>336</v>
      </c>
      <c r="B47" s="26" t="s">
        <v>258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66"/>
    </row>
    <row r="48" spans="1:35" ht="15" customHeight="1" x14ac:dyDescent="0.25">
      <c r="A48" s="30" t="s">
        <v>337</v>
      </c>
      <c r="B48" s="26" t="s">
        <v>231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66"/>
    </row>
    <row r="49" spans="1:35" ht="15" customHeight="1" x14ac:dyDescent="0.25">
      <c r="A49" s="30" t="s">
        <v>338</v>
      </c>
      <c r="B49" s="26" t="s">
        <v>339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66"/>
    </row>
    <row r="50" spans="1:35" ht="15" customHeight="1" x14ac:dyDescent="0.25">
      <c r="A50" s="30" t="s">
        <v>340</v>
      </c>
      <c r="B50" s="26" t="s">
        <v>263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">
      <c r="A51" s="30" t="s">
        <v>341</v>
      </c>
      <c r="B51" s="25" t="s">
        <v>237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65"/>
    </row>
    <row r="52" spans="1:35" ht="15" customHeight="1" x14ac:dyDescent="0.2">
      <c r="B52" s="25" t="s">
        <v>265</v>
      </c>
    </row>
    <row r="53" spans="1:35" ht="15" customHeight="1" x14ac:dyDescent="0.25">
      <c r="A53" s="30" t="s">
        <v>342</v>
      </c>
      <c r="B53" s="26" t="s">
        <v>258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5">
      <c r="A54" s="30" t="s">
        <v>343</v>
      </c>
      <c r="B54" s="26" t="s">
        <v>231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66"/>
    </row>
    <row r="55" spans="1:35" ht="15" customHeight="1" x14ac:dyDescent="0.25">
      <c r="A55" s="30" t="s">
        <v>344</v>
      </c>
      <c r="B55" s="26" t="s">
        <v>339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345</v>
      </c>
      <c r="B56" s="26" t="s">
        <v>263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A57" s="30" t="s">
        <v>346</v>
      </c>
      <c r="B57" s="25" t="s">
        <v>237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65"/>
    </row>
    <row r="58" spans="1:35" ht="15" customHeight="1" x14ac:dyDescent="0.2">
      <c r="B58" s="25" t="s">
        <v>271</v>
      </c>
    </row>
    <row r="59" spans="1:35" ht="15" customHeight="1" x14ac:dyDescent="0.25">
      <c r="A59" s="30" t="s">
        <v>347</v>
      </c>
      <c r="B59" s="26" t="s">
        <v>273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66"/>
    </row>
    <row r="60" spans="1:35" ht="15" customHeight="1" x14ac:dyDescent="0.25">
      <c r="A60" s="30" t="s">
        <v>348</v>
      </c>
      <c r="B60" s="26" t="s">
        <v>275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66"/>
    </row>
    <row r="61" spans="1:35" ht="15" customHeight="1" thickBot="1" x14ac:dyDescent="0.25"/>
    <row r="62" spans="1:35" ht="15" customHeight="1" x14ac:dyDescent="0.2">
      <c r="B62" s="61" t="s">
        <v>349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5" customHeight="1" x14ac:dyDescent="0.2">
      <c r="B63" s="31" t="s">
        <v>350</v>
      </c>
    </row>
    <row r="64" spans="1:35" ht="15" customHeight="1" x14ac:dyDescent="0.2">
      <c r="B64" s="31" t="s">
        <v>351</v>
      </c>
    </row>
    <row r="65" spans="2:2" ht="15" customHeight="1" x14ac:dyDescent="0.2">
      <c r="B65" s="31" t="s">
        <v>352</v>
      </c>
    </row>
    <row r="66" spans="2:2" ht="15" customHeight="1" x14ac:dyDescent="0.2">
      <c r="B66" s="31" t="s">
        <v>353</v>
      </c>
    </row>
    <row r="67" spans="2:2" ht="15" customHeight="1" x14ac:dyDescent="0.2">
      <c r="B67" s="31" t="s">
        <v>296</v>
      </c>
    </row>
    <row r="68" spans="2:2" ht="15" customHeight="1" x14ac:dyDescent="0.2">
      <c r="B68" s="31" t="s">
        <v>297</v>
      </c>
    </row>
    <row r="69" spans="2:2" ht="15" customHeight="1" x14ac:dyDescent="0.2">
      <c r="B69" s="31" t="s">
        <v>298</v>
      </c>
    </row>
    <row r="70" spans="2:2" ht="15" customHeight="1" x14ac:dyDescent="0.2">
      <c r="B70" s="31" t="s">
        <v>299</v>
      </c>
    </row>
    <row r="71" spans="2:2" ht="15" customHeight="1" x14ac:dyDescent="0.2">
      <c r="B71" s="31" t="s">
        <v>300</v>
      </c>
    </row>
    <row r="72" spans="2:2" ht="15" customHeight="1" x14ac:dyDescent="0.2">
      <c r="B72" s="31" t="s">
        <v>354</v>
      </c>
    </row>
    <row r="73" spans="2:2" ht="15" customHeight="1" x14ac:dyDescent="0.2">
      <c r="B73" s="31" t="s">
        <v>355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63.1406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 t="s">
        <v>18</v>
      </c>
      <c r="D3" s="32" t="s">
        <v>356</v>
      </c>
      <c r="E3" s="32"/>
      <c r="F3" s="32"/>
      <c r="G3" s="32"/>
      <c r="H3" s="32"/>
    </row>
    <row r="4" spans="1:35" ht="15" customHeight="1" x14ac:dyDescent="0.2">
      <c r="C4" s="32" t="s">
        <v>20</v>
      </c>
      <c r="D4" s="32" t="s">
        <v>357</v>
      </c>
      <c r="E4" s="32"/>
      <c r="F4" s="32"/>
      <c r="G4" s="32" t="s">
        <v>22</v>
      </c>
      <c r="H4" s="32"/>
    </row>
    <row r="5" spans="1:35" ht="15" customHeight="1" x14ac:dyDescent="0.2">
      <c r="C5" s="32" t="s">
        <v>23</v>
      </c>
      <c r="D5" s="32" t="s">
        <v>358</v>
      </c>
      <c r="E5" s="32"/>
      <c r="F5" s="32"/>
      <c r="G5" s="32"/>
      <c r="H5" s="32"/>
    </row>
    <row r="6" spans="1:35" ht="15" customHeight="1" x14ac:dyDescent="0.2">
      <c r="C6" s="32" t="s">
        <v>25</v>
      </c>
      <c r="D6" s="32"/>
      <c r="E6" s="32" t="s">
        <v>359</v>
      </c>
      <c r="F6" s="32"/>
      <c r="G6" s="32"/>
      <c r="H6" s="32"/>
    </row>
    <row r="10" spans="1:35" ht="15" customHeight="1" x14ac:dyDescent="0.25">
      <c r="A10" s="30" t="s">
        <v>360</v>
      </c>
      <c r="B10" s="24" t="s">
        <v>361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363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5">
      <c r="A18" s="30" t="s">
        <v>364</v>
      </c>
      <c r="B18" s="26" t="s">
        <v>183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66"/>
    </row>
    <row r="19" spans="1:35" ht="15" customHeight="1" x14ac:dyDescent="0.25">
      <c r="A19" s="30" t="s">
        <v>365</v>
      </c>
      <c r="B19" s="26" t="s">
        <v>185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66"/>
    </row>
    <row r="20" spans="1:35" ht="15" customHeight="1" x14ac:dyDescent="0.25">
      <c r="A20" s="30" t="s">
        <v>366</v>
      </c>
      <c r="B20" s="26" t="s">
        <v>311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66"/>
    </row>
    <row r="21" spans="1:35" ht="15" customHeight="1" x14ac:dyDescent="0.25">
      <c r="A21" s="30" t="s">
        <v>367</v>
      </c>
      <c r="B21" s="26" t="s">
        <v>189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66"/>
    </row>
    <row r="22" spans="1:35" ht="15" customHeight="1" x14ac:dyDescent="0.25">
      <c r="A22" s="30" t="s">
        <v>368</v>
      </c>
      <c r="B22" s="26" t="s">
        <v>193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66"/>
    </row>
    <row r="23" spans="1:35" ht="15" customHeight="1" x14ac:dyDescent="0.25">
      <c r="A23" s="30" t="s">
        <v>369</v>
      </c>
      <c r="B23" s="26" t="s">
        <v>195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66"/>
    </row>
    <row r="24" spans="1:35" ht="15" customHeight="1" x14ac:dyDescent="0.25">
      <c r="A24" s="30" t="s">
        <v>370</v>
      </c>
      <c r="B24" s="26" t="s">
        <v>197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66"/>
    </row>
    <row r="25" spans="1:35" ht="15" customHeight="1" x14ac:dyDescent="0.25">
      <c r="A25" s="30" t="s">
        <v>371</v>
      </c>
      <c r="B25" s="26" t="s">
        <v>316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66"/>
    </row>
    <row r="26" spans="1:35" ht="15" customHeight="1" x14ac:dyDescent="0.25">
      <c r="A26" s="30" t="s">
        <v>372</v>
      </c>
      <c r="B26" s="26" t="s">
        <v>318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66"/>
    </row>
    <row r="27" spans="1:35" ht="15" customHeight="1" x14ac:dyDescent="0.25">
      <c r="A27" s="30" t="s">
        <v>373</v>
      </c>
      <c r="B27" s="26" t="s">
        <v>209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66"/>
    </row>
    <row r="28" spans="1:35" ht="15" customHeight="1" x14ac:dyDescent="0.2">
      <c r="A28" s="30" t="s">
        <v>374</v>
      </c>
      <c r="B28" s="25" t="s">
        <v>127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65"/>
    </row>
    <row r="30" spans="1:35" ht="15" customHeight="1" x14ac:dyDescent="0.2">
      <c r="B30" s="25" t="s">
        <v>321</v>
      </c>
    </row>
    <row r="31" spans="1:35" ht="15" customHeight="1" x14ac:dyDescent="0.2">
      <c r="B31" s="25" t="s">
        <v>322</v>
      </c>
    </row>
    <row r="32" spans="1:35" ht="15" customHeight="1" x14ac:dyDescent="0.25">
      <c r="A32" s="30" t="s">
        <v>375</v>
      </c>
      <c r="B32" s="26" t="s">
        <v>183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66"/>
    </row>
    <row r="33" spans="1:35" ht="15" customHeight="1" x14ac:dyDescent="0.25">
      <c r="A33" s="30" t="s">
        <v>376</v>
      </c>
      <c r="B33" s="26" t="s">
        <v>185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66"/>
    </row>
    <row r="34" spans="1:35" ht="15" customHeight="1" x14ac:dyDescent="0.25">
      <c r="A34" s="30" t="s">
        <v>377</v>
      </c>
      <c r="B34" s="26" t="s">
        <v>311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378</v>
      </c>
      <c r="B35" s="26" t="s">
        <v>189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379</v>
      </c>
      <c r="B36" s="26" t="s">
        <v>193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380</v>
      </c>
      <c r="B37" s="26" t="s">
        <v>195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381</v>
      </c>
      <c r="B38" s="26" t="s">
        <v>197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382</v>
      </c>
      <c r="B39" s="26" t="s">
        <v>316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5">
      <c r="A40" s="30" t="s">
        <v>383</v>
      </c>
      <c r="B40" s="26" t="s">
        <v>318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66"/>
    </row>
    <row r="41" spans="1:35" ht="15" customHeight="1" x14ac:dyDescent="0.25">
      <c r="A41" s="30" t="s">
        <v>384</v>
      </c>
      <c r="B41" s="26" t="s">
        <v>209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">
      <c r="A42" s="30" t="s">
        <v>385</v>
      </c>
      <c r="B42" s="25" t="s">
        <v>127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65"/>
    </row>
    <row r="44" spans="1:35" ht="15" customHeight="1" x14ac:dyDescent="0.2">
      <c r="B44" s="25" t="s">
        <v>333</v>
      </c>
    </row>
    <row r="45" spans="1:35" ht="15" customHeight="1" x14ac:dyDescent="0.2">
      <c r="A45" s="30" t="s">
        <v>386</v>
      </c>
      <c r="B45" s="25" t="s">
        <v>213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65"/>
    </row>
    <row r="47" spans="1:35" ht="15" customHeight="1" x14ac:dyDescent="0.2">
      <c r="B47" s="25" t="s">
        <v>335</v>
      </c>
    </row>
    <row r="48" spans="1:35" ht="15" customHeight="1" x14ac:dyDescent="0.2">
      <c r="B48" s="25" t="s">
        <v>256</v>
      </c>
    </row>
    <row r="49" spans="1:35" ht="15" customHeight="1" x14ac:dyDescent="0.25">
      <c r="A49" s="30" t="s">
        <v>387</v>
      </c>
      <c r="B49" s="26" t="s">
        <v>258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66"/>
    </row>
    <row r="50" spans="1:35" ht="15" customHeight="1" x14ac:dyDescent="0.25">
      <c r="A50" s="30" t="s">
        <v>388</v>
      </c>
      <c r="B50" s="26" t="s">
        <v>231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5">
      <c r="A51" s="30" t="s">
        <v>389</v>
      </c>
      <c r="B51" s="26" t="s">
        <v>339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66"/>
    </row>
    <row r="52" spans="1:35" ht="15" customHeight="1" x14ac:dyDescent="0.25">
      <c r="A52" s="30" t="s">
        <v>390</v>
      </c>
      <c r="B52" s="26" t="s">
        <v>263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66"/>
    </row>
    <row r="53" spans="1:35" ht="15" customHeight="1" x14ac:dyDescent="0.2">
      <c r="A53" s="30" t="s">
        <v>391</v>
      </c>
      <c r="B53" s="25" t="s">
        <v>237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65"/>
    </row>
    <row r="54" spans="1:35" ht="15" customHeight="1" x14ac:dyDescent="0.2">
      <c r="B54" s="25" t="s">
        <v>265</v>
      </c>
    </row>
    <row r="55" spans="1:35" ht="15" customHeight="1" x14ac:dyDescent="0.25">
      <c r="A55" s="30" t="s">
        <v>392</v>
      </c>
      <c r="B55" s="26" t="s">
        <v>258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393</v>
      </c>
      <c r="B56" s="26" t="s">
        <v>231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5">
      <c r="A57" s="30" t="s">
        <v>394</v>
      </c>
      <c r="B57" s="26" t="s">
        <v>339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66"/>
    </row>
    <row r="58" spans="1:35" ht="15" customHeight="1" x14ac:dyDescent="0.25">
      <c r="A58" s="30" t="s">
        <v>395</v>
      </c>
      <c r="B58" s="26" t="s">
        <v>263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66"/>
    </row>
    <row r="59" spans="1:35" ht="15" customHeight="1" x14ac:dyDescent="0.2">
      <c r="A59" s="30" t="s">
        <v>396</v>
      </c>
      <c r="B59" s="25" t="s">
        <v>237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65"/>
    </row>
    <row r="60" spans="1:35" ht="15" customHeight="1" x14ac:dyDescent="0.2">
      <c r="B60" s="25" t="s">
        <v>271</v>
      </c>
    </row>
    <row r="61" spans="1:35" ht="15" customHeight="1" x14ac:dyDescent="0.25">
      <c r="A61" s="30" t="s">
        <v>397</v>
      </c>
      <c r="B61" s="26" t="s">
        <v>273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66"/>
    </row>
    <row r="62" spans="1:35" ht="15" customHeight="1" thickBot="1" x14ac:dyDescent="0.3">
      <c r="A62" s="30" t="s">
        <v>398</v>
      </c>
      <c r="B62" s="26" t="s">
        <v>275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x14ac:dyDescent="0.2">
      <c r="B63" s="61" t="s">
        <v>349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5" customHeight="1" x14ac:dyDescent="0.2">
      <c r="B64" s="31" t="s">
        <v>399</v>
      </c>
    </row>
    <row r="65" spans="2:2" ht="15" customHeight="1" x14ac:dyDescent="0.2">
      <c r="B65" s="31" t="s">
        <v>351</v>
      </c>
    </row>
    <row r="66" spans="2:2" ht="15" customHeight="1" x14ac:dyDescent="0.2">
      <c r="B66" s="31" t="s">
        <v>352</v>
      </c>
    </row>
    <row r="67" spans="2:2" ht="15" customHeight="1" x14ac:dyDescent="0.2">
      <c r="B67" s="31" t="s">
        <v>353</v>
      </c>
    </row>
    <row r="68" spans="2:2" ht="15" customHeight="1" x14ac:dyDescent="0.2">
      <c r="B68" s="31" t="s">
        <v>296</v>
      </c>
    </row>
    <row r="69" spans="2:2" ht="15" customHeight="1" x14ac:dyDescent="0.2">
      <c r="B69" s="31" t="s">
        <v>297</v>
      </c>
    </row>
    <row r="70" spans="2:2" ht="15" customHeight="1" x14ac:dyDescent="0.2">
      <c r="B70" s="31" t="s">
        <v>298</v>
      </c>
    </row>
    <row r="71" spans="2:2" ht="15" customHeight="1" x14ac:dyDescent="0.2">
      <c r="B71" s="31" t="s">
        <v>299</v>
      </c>
    </row>
    <row r="72" spans="2:2" ht="15" customHeight="1" x14ac:dyDescent="0.2">
      <c r="B72" s="31" t="s">
        <v>300</v>
      </c>
    </row>
    <row r="73" spans="2:2" ht="15" customHeight="1" x14ac:dyDescent="0.2">
      <c r="B73" s="31" t="s">
        <v>354</v>
      </c>
    </row>
    <row r="74" spans="2:2" ht="15" customHeight="1" x14ac:dyDescent="0.2">
      <c r="B74" s="31" t="s">
        <v>355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ColWidth="9.140625" defaultRowHeight="15" customHeight="1" x14ac:dyDescent="0.2"/>
  <cols>
    <col min="1" max="1" width="31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 t="s">
        <v>18</v>
      </c>
      <c r="D3" s="32" t="s">
        <v>356</v>
      </c>
      <c r="E3" s="32"/>
      <c r="F3" s="32"/>
      <c r="G3" s="32"/>
      <c r="H3" s="32"/>
    </row>
    <row r="4" spans="1:35" ht="15" customHeight="1" x14ac:dyDescent="0.2">
      <c r="C4" s="32" t="s">
        <v>20</v>
      </c>
      <c r="D4" s="32" t="s">
        <v>357</v>
      </c>
      <c r="E4" s="32"/>
      <c r="F4" s="32"/>
      <c r="G4" s="32" t="s">
        <v>22</v>
      </c>
      <c r="H4" s="32"/>
    </row>
    <row r="5" spans="1:35" ht="15" customHeight="1" x14ac:dyDescent="0.2">
      <c r="C5" s="32" t="s">
        <v>23</v>
      </c>
      <c r="D5" s="32" t="s">
        <v>358</v>
      </c>
      <c r="E5" s="32"/>
      <c r="F5" s="32"/>
      <c r="G5" s="32"/>
      <c r="H5" s="32"/>
    </row>
    <row r="6" spans="1:35" ht="15" customHeight="1" x14ac:dyDescent="0.2">
      <c r="C6" s="32" t="s">
        <v>25</v>
      </c>
      <c r="D6" s="32"/>
      <c r="E6" s="32" t="s">
        <v>359</v>
      </c>
      <c r="F6" s="32"/>
      <c r="G6" s="32"/>
      <c r="H6" s="32"/>
    </row>
    <row r="10" spans="1:35" ht="15" customHeight="1" x14ac:dyDescent="0.25">
      <c r="A10" s="30" t="s">
        <v>400</v>
      </c>
      <c r="B10" s="24" t="s">
        <v>401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402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">
      <c r="B18" s="25" t="s">
        <v>403</v>
      </c>
    </row>
    <row r="19" spans="1:35" ht="15" customHeight="1" x14ac:dyDescent="0.25">
      <c r="A19" s="30" t="s">
        <v>404</v>
      </c>
      <c r="B19" s="26" t="s">
        <v>217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66"/>
    </row>
    <row r="20" spans="1:35" ht="15" customHeight="1" x14ac:dyDescent="0.25">
      <c r="A20" s="30" t="s">
        <v>405</v>
      </c>
      <c r="B20" s="26" t="s">
        <v>219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66"/>
    </row>
    <row r="21" spans="1:35" ht="15" customHeight="1" x14ac:dyDescent="0.25">
      <c r="A21" s="30" t="s">
        <v>406</v>
      </c>
      <c r="B21" s="26" t="s">
        <v>407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66"/>
    </row>
    <row r="22" spans="1:35" ht="15" customHeight="1" x14ac:dyDescent="0.25">
      <c r="A22" s="30" t="s">
        <v>408</v>
      </c>
      <c r="B22" s="26" t="s">
        <v>223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66"/>
    </row>
    <row r="23" spans="1:35" ht="15" customHeight="1" x14ac:dyDescent="0.25">
      <c r="A23" s="30" t="s">
        <v>409</v>
      </c>
      <c r="B23" s="26" t="s">
        <v>227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66"/>
    </row>
    <row r="24" spans="1:35" ht="15" customHeight="1" x14ac:dyDescent="0.25">
      <c r="A24" s="30" t="s">
        <v>410</v>
      </c>
      <c r="B24" s="26" t="s">
        <v>229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66"/>
    </row>
    <row r="25" spans="1:35" ht="15" customHeight="1" x14ac:dyDescent="0.25">
      <c r="A25" s="30" t="s">
        <v>411</v>
      </c>
      <c r="B25" s="26" t="s">
        <v>231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66"/>
    </row>
    <row r="26" spans="1:35" ht="15" customHeight="1" x14ac:dyDescent="0.25">
      <c r="A26" s="30" t="s">
        <v>412</v>
      </c>
      <c r="B26" s="26" t="s">
        <v>233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66"/>
    </row>
    <row r="27" spans="1:35" ht="15" customHeight="1" x14ac:dyDescent="0.25">
      <c r="A27" s="30" t="s">
        <v>413</v>
      </c>
      <c r="B27" s="26" t="s">
        <v>414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66"/>
    </row>
    <row r="28" spans="1:35" ht="15" customHeight="1" x14ac:dyDescent="0.25">
      <c r="A28" s="30" t="s">
        <v>415</v>
      </c>
      <c r="B28" s="26" t="s">
        <v>235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66"/>
    </row>
    <row r="29" spans="1:35" ht="15" customHeight="1" x14ac:dyDescent="0.25">
      <c r="A29" s="30" t="s">
        <v>416</v>
      </c>
      <c r="B29" s="26" t="s">
        <v>417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66"/>
    </row>
    <row r="30" spans="1:35" ht="15" customHeight="1" x14ac:dyDescent="0.2">
      <c r="B30" s="25" t="s">
        <v>418</v>
      </c>
    </row>
    <row r="31" spans="1:35" ht="15" customHeight="1" x14ac:dyDescent="0.25">
      <c r="A31" s="30" t="s">
        <v>419</v>
      </c>
      <c r="B31" s="26" t="s">
        <v>420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66"/>
    </row>
    <row r="32" spans="1:35" ht="15" customHeight="1" x14ac:dyDescent="0.25">
      <c r="A32" s="30" t="s">
        <v>421</v>
      </c>
      <c r="B32" s="26" t="s">
        <v>422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66"/>
    </row>
    <row r="33" spans="1:35" ht="15" customHeight="1" x14ac:dyDescent="0.25">
      <c r="A33" s="30" t="s">
        <v>423</v>
      </c>
      <c r="B33" s="26" t="s">
        <v>424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66"/>
    </row>
    <row r="34" spans="1:35" ht="15" customHeight="1" x14ac:dyDescent="0.25">
      <c r="A34" s="30" t="s">
        <v>425</v>
      </c>
      <c r="B34" s="26" t="s">
        <v>231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66"/>
    </row>
    <row r="35" spans="1:35" ht="15" customHeight="1" x14ac:dyDescent="0.25">
      <c r="A35" s="30" t="s">
        <v>426</v>
      </c>
      <c r="B35" s="26" t="s">
        <v>427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66"/>
    </row>
    <row r="36" spans="1:35" ht="15" customHeight="1" x14ac:dyDescent="0.2">
      <c r="A36" s="30" t="s">
        <v>428</v>
      </c>
      <c r="B36" s="25" t="s">
        <v>429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65"/>
    </row>
    <row r="38" spans="1:35" ht="15" customHeight="1" x14ac:dyDescent="0.2">
      <c r="B38" s="25" t="s">
        <v>321</v>
      </c>
    </row>
    <row r="39" spans="1:35" ht="15" customHeight="1" x14ac:dyDescent="0.2">
      <c r="B39" s="25" t="s">
        <v>322</v>
      </c>
    </row>
    <row r="40" spans="1:35" ht="15" customHeight="1" x14ac:dyDescent="0.2">
      <c r="B40" s="25" t="s">
        <v>403</v>
      </c>
    </row>
    <row r="41" spans="1:35" ht="15" customHeight="1" x14ac:dyDescent="0.25">
      <c r="A41" s="30" t="s">
        <v>430</v>
      </c>
      <c r="B41" s="26" t="s">
        <v>217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5">
      <c r="A42" s="30" t="s">
        <v>431</v>
      </c>
      <c r="B42" s="26" t="s">
        <v>219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66"/>
    </row>
    <row r="43" spans="1:35" ht="15" customHeight="1" x14ac:dyDescent="0.25">
      <c r="A43" s="30" t="s">
        <v>432</v>
      </c>
      <c r="B43" s="26" t="s">
        <v>407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66"/>
    </row>
    <row r="44" spans="1:35" ht="15" customHeight="1" x14ac:dyDescent="0.25">
      <c r="A44" s="30" t="s">
        <v>433</v>
      </c>
      <c r="B44" s="26" t="s">
        <v>223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66"/>
    </row>
    <row r="45" spans="1:35" ht="15" customHeight="1" x14ac:dyDescent="0.25">
      <c r="A45" s="30" t="s">
        <v>434</v>
      </c>
      <c r="B45" s="26" t="s">
        <v>227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66"/>
    </row>
    <row r="46" spans="1:35" ht="15" customHeight="1" x14ac:dyDescent="0.25">
      <c r="A46" s="30" t="s">
        <v>435</v>
      </c>
      <c r="B46" s="26" t="s">
        <v>229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66"/>
    </row>
    <row r="47" spans="1:35" ht="15" customHeight="1" x14ac:dyDescent="0.25">
      <c r="A47" s="30" t="s">
        <v>436</v>
      </c>
      <c r="B47" s="26" t="s">
        <v>231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66"/>
    </row>
    <row r="48" spans="1:35" ht="15" customHeight="1" x14ac:dyDescent="0.25">
      <c r="A48" s="30" t="s">
        <v>437</v>
      </c>
      <c r="B48" s="26" t="s">
        <v>233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66"/>
    </row>
    <row r="49" spans="1:35" ht="15" customHeight="1" x14ac:dyDescent="0.25">
      <c r="A49" s="30" t="s">
        <v>438</v>
      </c>
      <c r="B49" s="26" t="s">
        <v>414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66"/>
    </row>
    <row r="50" spans="1:35" ht="15" customHeight="1" x14ac:dyDescent="0.25">
      <c r="A50" s="30" t="s">
        <v>439</v>
      </c>
      <c r="B50" s="26" t="s">
        <v>235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5">
      <c r="A51" s="30" t="s">
        <v>440</v>
      </c>
      <c r="B51" s="26" t="s">
        <v>417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66"/>
    </row>
    <row r="52" spans="1:35" ht="15" customHeight="1" x14ac:dyDescent="0.2">
      <c r="B52" s="25" t="s">
        <v>418</v>
      </c>
    </row>
    <row r="53" spans="1:35" ht="15" customHeight="1" x14ac:dyDescent="0.25">
      <c r="A53" s="30" t="s">
        <v>441</v>
      </c>
      <c r="B53" s="26" t="s">
        <v>420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5">
      <c r="A54" s="30" t="s">
        <v>442</v>
      </c>
      <c r="B54" s="26" t="s">
        <v>424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66"/>
    </row>
    <row r="55" spans="1:35" ht="15" customHeight="1" x14ac:dyDescent="0.25">
      <c r="A55" s="30" t="s">
        <v>443</v>
      </c>
      <c r="B55" s="26" t="s">
        <v>231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444</v>
      </c>
      <c r="B56" s="26" t="s">
        <v>427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A57" s="30" t="s">
        <v>445</v>
      </c>
      <c r="B57" s="25" t="s">
        <v>429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65"/>
    </row>
    <row r="59" spans="1:35" ht="15" customHeight="1" x14ac:dyDescent="0.2">
      <c r="B59" s="25" t="s">
        <v>211</v>
      </c>
    </row>
    <row r="60" spans="1:35" ht="15" customHeight="1" x14ac:dyDescent="0.2">
      <c r="A60" s="30" t="s">
        <v>446</v>
      </c>
      <c r="B60" s="25" t="s">
        <v>213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65"/>
    </row>
    <row r="62" spans="1:35" ht="15" customHeight="1" x14ac:dyDescent="0.2">
      <c r="B62" s="25" t="s">
        <v>447</v>
      </c>
    </row>
    <row r="63" spans="1:35" ht="15" customHeight="1" x14ac:dyDescent="0.2">
      <c r="B63" s="25" t="s">
        <v>256</v>
      </c>
    </row>
    <row r="64" spans="1:35" ht="15" customHeight="1" x14ac:dyDescent="0.25">
      <c r="A64" s="30" t="s">
        <v>448</v>
      </c>
      <c r="B64" s="26" t="s">
        <v>258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66"/>
    </row>
    <row r="65" spans="1:35" ht="15" customHeight="1" x14ac:dyDescent="0.25">
      <c r="A65" s="30" t="s">
        <v>449</v>
      </c>
      <c r="B65" s="26" t="s">
        <v>231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66"/>
    </row>
    <row r="66" spans="1:35" ht="15" customHeight="1" x14ac:dyDescent="0.25">
      <c r="A66" s="30" t="s">
        <v>450</v>
      </c>
      <c r="B66" s="26" t="s">
        <v>339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66"/>
    </row>
    <row r="67" spans="1:35" ht="15" customHeight="1" x14ac:dyDescent="0.25">
      <c r="A67" s="30" t="s">
        <v>451</v>
      </c>
      <c r="B67" s="26" t="s">
        <v>452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66"/>
    </row>
    <row r="68" spans="1:35" ht="15" customHeight="1" x14ac:dyDescent="0.2">
      <c r="A68" s="30" t="s">
        <v>453</v>
      </c>
      <c r="B68" s="25" t="s">
        <v>237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65"/>
    </row>
    <row r="69" spans="1:35" ht="15" customHeight="1" x14ac:dyDescent="0.2">
      <c r="B69" s="25" t="s">
        <v>265</v>
      </c>
    </row>
    <row r="70" spans="1:35" ht="15" customHeight="1" x14ac:dyDescent="0.25">
      <c r="A70" s="30" t="s">
        <v>454</v>
      </c>
      <c r="B70" s="26" t="s">
        <v>258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66"/>
    </row>
    <row r="71" spans="1:35" ht="15" customHeight="1" x14ac:dyDescent="0.25">
      <c r="A71" s="30" t="s">
        <v>455</v>
      </c>
      <c r="B71" s="26" t="s">
        <v>231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66"/>
    </row>
    <row r="72" spans="1:35" ht="15" customHeight="1" x14ac:dyDescent="0.25">
      <c r="A72" s="30" t="s">
        <v>456</v>
      </c>
      <c r="B72" s="26" t="s">
        <v>339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66"/>
    </row>
    <row r="73" spans="1:35" ht="15" customHeight="1" x14ac:dyDescent="0.25">
      <c r="A73" s="30" t="s">
        <v>457</v>
      </c>
      <c r="B73" s="26" t="s">
        <v>452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66"/>
    </row>
    <row r="74" spans="1:35" ht="15" customHeight="1" x14ac:dyDescent="0.2">
      <c r="A74" s="30" t="s">
        <v>458</v>
      </c>
      <c r="B74" s="25" t="s">
        <v>237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65"/>
    </row>
    <row r="75" spans="1:35" ht="15" customHeight="1" x14ac:dyDescent="0.2">
      <c r="B75" s="25" t="s">
        <v>271</v>
      </c>
    </row>
    <row r="76" spans="1:35" ht="15" customHeight="1" x14ac:dyDescent="0.25">
      <c r="A76" s="30" t="s">
        <v>459</v>
      </c>
      <c r="B76" s="26" t="s">
        <v>273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66"/>
    </row>
    <row r="77" spans="1:35" ht="15" customHeight="1" x14ac:dyDescent="0.25">
      <c r="A77" s="30" t="s">
        <v>460</v>
      </c>
      <c r="B77" s="26" t="s">
        <v>275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66"/>
    </row>
    <row r="78" spans="1:35" ht="15" customHeight="1" thickBot="1" x14ac:dyDescent="0.25"/>
    <row r="79" spans="1:35" ht="15" customHeight="1" x14ac:dyDescent="0.2">
      <c r="B79" s="61" t="s">
        <v>349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5" customHeight="1" x14ac:dyDescent="0.2">
      <c r="B80" s="31" t="s">
        <v>399</v>
      </c>
    </row>
    <row r="81" spans="2:2" ht="15" customHeight="1" x14ac:dyDescent="0.2">
      <c r="B81" s="31" t="s">
        <v>461</v>
      </c>
    </row>
    <row r="82" spans="2:2" ht="15" customHeight="1" x14ac:dyDescent="0.2">
      <c r="B82" s="31" t="s">
        <v>462</v>
      </c>
    </row>
    <row r="83" spans="2:2" ht="15" customHeight="1" x14ac:dyDescent="0.2">
      <c r="B83" s="31" t="s">
        <v>463</v>
      </c>
    </row>
    <row r="84" spans="2:2" ht="15" customHeight="1" x14ac:dyDescent="0.2">
      <c r="B84" s="31" t="s">
        <v>464</v>
      </c>
    </row>
    <row r="85" spans="2:2" ht="15" customHeight="1" x14ac:dyDescent="0.2">
      <c r="B85" s="31" t="s">
        <v>296</v>
      </c>
    </row>
    <row r="86" spans="2:2" ht="15" customHeight="1" x14ac:dyDescent="0.2">
      <c r="B86" s="31" t="s">
        <v>297</v>
      </c>
    </row>
    <row r="87" spans="2:2" ht="15" customHeight="1" x14ac:dyDescent="0.2">
      <c r="B87" s="31" t="s">
        <v>298</v>
      </c>
    </row>
    <row r="88" spans="2:2" ht="15" customHeight="1" x14ac:dyDescent="0.2">
      <c r="B88" s="31" t="s">
        <v>299</v>
      </c>
    </row>
    <row r="89" spans="2:2" ht="15" customHeight="1" x14ac:dyDescent="0.2">
      <c r="B89" s="31" t="s">
        <v>300</v>
      </c>
    </row>
    <row r="90" spans="2:2" ht="15" customHeight="1" x14ac:dyDescent="0.2">
      <c r="B90" s="31" t="s">
        <v>354</v>
      </c>
    </row>
    <row r="91" spans="2:2" ht="15" customHeight="1" x14ac:dyDescent="0.2">
      <c r="B91" s="31" t="s">
        <v>355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ColWidth="9.140625" defaultRowHeight="15" customHeight="1" x14ac:dyDescent="0.2"/>
  <cols>
    <col min="1" max="1" width="20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465</v>
      </c>
      <c r="B10" s="24" t="s">
        <v>466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467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s="55" customFormat="1" ht="15" customHeight="1" x14ac:dyDescent="0.25">
      <c r="A18" s="53" t="s">
        <v>468</v>
      </c>
      <c r="B18" s="39" t="s">
        <v>183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67"/>
    </row>
    <row r="19" spans="1:35" s="55" customFormat="1" ht="15" customHeight="1" x14ac:dyDescent="0.25">
      <c r="A19" s="53" t="s">
        <v>469</v>
      </c>
      <c r="B19" s="39" t="s">
        <v>185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67"/>
    </row>
    <row r="20" spans="1:35" s="55" customFormat="1" ht="15" customHeight="1" x14ac:dyDescent="0.25">
      <c r="A20" s="53" t="s">
        <v>470</v>
      </c>
      <c r="B20" s="39" t="s">
        <v>311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67"/>
    </row>
    <row r="21" spans="1:35" s="55" customFormat="1" ht="15" customHeight="1" x14ac:dyDescent="0.25">
      <c r="A21" s="53" t="s">
        <v>471</v>
      </c>
      <c r="B21" s="39" t="s">
        <v>195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67"/>
    </row>
    <row r="22" spans="1:35" s="55" customFormat="1" ht="15" customHeight="1" x14ac:dyDescent="0.25">
      <c r="A22" s="53" t="s">
        <v>472</v>
      </c>
      <c r="B22" s="39" t="s">
        <v>197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67"/>
    </row>
    <row r="23" spans="1:35" s="55" customFormat="1" ht="15" customHeight="1" x14ac:dyDescent="0.25">
      <c r="A23" s="53" t="s">
        <v>473</v>
      </c>
      <c r="B23" s="39" t="s">
        <v>316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67"/>
    </row>
    <row r="24" spans="1:35" s="55" customFormat="1" ht="15" customHeight="1" x14ac:dyDescent="0.25">
      <c r="A24" s="53" t="s">
        <v>474</v>
      </c>
      <c r="B24" s="39" t="s">
        <v>209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67"/>
    </row>
    <row r="25" spans="1:35" ht="15" customHeight="1" x14ac:dyDescent="0.2">
      <c r="A25" s="30" t="s">
        <v>475</v>
      </c>
      <c r="B25" s="25" t="s">
        <v>127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65"/>
    </row>
    <row r="27" spans="1:35" ht="15" customHeight="1" x14ac:dyDescent="0.2">
      <c r="B27" s="25" t="s">
        <v>321</v>
      </c>
    </row>
    <row r="28" spans="1:35" ht="15" customHeight="1" x14ac:dyDescent="0.2">
      <c r="B28" s="25" t="s">
        <v>322</v>
      </c>
    </row>
    <row r="29" spans="1:35" ht="15" customHeight="1" x14ac:dyDescent="0.25">
      <c r="A29" s="30" t="s">
        <v>476</v>
      </c>
      <c r="B29" s="26" t="s">
        <v>183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66"/>
    </row>
    <row r="30" spans="1:35" ht="15" customHeight="1" x14ac:dyDescent="0.25">
      <c r="A30" s="30" t="s">
        <v>477</v>
      </c>
      <c r="B30" s="26" t="s">
        <v>185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66"/>
    </row>
    <row r="31" spans="1:35" ht="15" customHeight="1" x14ac:dyDescent="0.25">
      <c r="A31" s="30" t="s">
        <v>478</v>
      </c>
      <c r="B31" s="26" t="s">
        <v>311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66"/>
    </row>
    <row r="32" spans="1:35" ht="15" customHeight="1" x14ac:dyDescent="0.25">
      <c r="A32" s="30" t="s">
        <v>479</v>
      </c>
      <c r="B32" s="26" t="s">
        <v>195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66"/>
    </row>
    <row r="33" spans="1:35" ht="15" customHeight="1" x14ac:dyDescent="0.25">
      <c r="A33" s="30" t="s">
        <v>480</v>
      </c>
      <c r="B33" s="26" t="s">
        <v>197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66"/>
    </row>
    <row r="34" spans="1:35" ht="15" customHeight="1" x14ac:dyDescent="0.25">
      <c r="A34" s="30" t="s">
        <v>481</v>
      </c>
      <c r="B34" s="26" t="s">
        <v>316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482</v>
      </c>
      <c r="B35" s="26" t="s">
        <v>209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">
      <c r="A36" s="30" t="s">
        <v>483</v>
      </c>
      <c r="B36" s="25" t="s">
        <v>127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65"/>
    </row>
    <row r="38" spans="1:35" ht="15" customHeight="1" x14ac:dyDescent="0.2">
      <c r="B38" s="25" t="s">
        <v>484</v>
      </c>
    </row>
    <row r="39" spans="1:35" ht="15" customHeight="1" x14ac:dyDescent="0.2">
      <c r="A39" s="30" t="s">
        <v>485</v>
      </c>
      <c r="B39" s="25" t="s">
        <v>213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65"/>
    </row>
    <row r="41" spans="1:35" ht="15" customHeight="1" x14ac:dyDescent="0.2">
      <c r="B41" s="25" t="s">
        <v>486</v>
      </c>
    </row>
    <row r="42" spans="1:35" ht="15" customHeight="1" x14ac:dyDescent="0.2">
      <c r="B42" s="25" t="s">
        <v>256</v>
      </c>
    </row>
    <row r="43" spans="1:35" ht="15" customHeight="1" x14ac:dyDescent="0.25">
      <c r="A43" s="30" t="s">
        <v>487</v>
      </c>
      <c r="B43" s="26" t="s">
        <v>258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66"/>
    </row>
    <row r="44" spans="1:35" ht="15" customHeight="1" x14ac:dyDescent="0.25">
      <c r="A44" s="30" t="s">
        <v>488</v>
      </c>
      <c r="B44" s="26" t="s">
        <v>231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66"/>
    </row>
    <row r="45" spans="1:35" ht="15" customHeight="1" x14ac:dyDescent="0.25">
      <c r="A45" s="30" t="s">
        <v>489</v>
      </c>
      <c r="B45" s="26" t="s">
        <v>339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66"/>
    </row>
    <row r="46" spans="1:35" ht="15" customHeight="1" x14ac:dyDescent="0.25">
      <c r="A46" s="30" t="s">
        <v>490</v>
      </c>
      <c r="B46" s="26" t="s">
        <v>491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66"/>
    </row>
    <row r="47" spans="1:35" ht="15" customHeight="1" x14ac:dyDescent="0.2">
      <c r="A47" s="30" t="s">
        <v>492</v>
      </c>
      <c r="B47" s="25" t="s">
        <v>237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65"/>
    </row>
    <row r="48" spans="1:35" ht="15" customHeight="1" x14ac:dyDescent="0.2">
      <c r="B48" s="25" t="s">
        <v>265</v>
      </c>
    </row>
    <row r="49" spans="1:35" ht="15" customHeight="1" x14ac:dyDescent="0.25">
      <c r="A49" s="30" t="s">
        <v>493</v>
      </c>
      <c r="B49" s="26" t="s">
        <v>258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66"/>
    </row>
    <row r="50" spans="1:35" ht="15" customHeight="1" x14ac:dyDescent="0.25">
      <c r="A50" s="30" t="s">
        <v>494</v>
      </c>
      <c r="B50" s="26" t="s">
        <v>231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5">
      <c r="A51" s="30" t="s">
        <v>495</v>
      </c>
      <c r="B51" s="26" t="s">
        <v>339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66"/>
    </row>
    <row r="52" spans="1:35" ht="15" customHeight="1" x14ac:dyDescent="0.25">
      <c r="A52" s="30" t="s">
        <v>496</v>
      </c>
      <c r="B52" s="26" t="s">
        <v>491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66"/>
    </row>
    <row r="53" spans="1:35" ht="15" customHeight="1" x14ac:dyDescent="0.2">
      <c r="A53" s="30" t="s">
        <v>497</v>
      </c>
      <c r="B53" s="25" t="s">
        <v>237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65"/>
    </row>
    <row r="54" spans="1:35" ht="15" customHeight="1" x14ac:dyDescent="0.2">
      <c r="B54" s="25" t="s">
        <v>271</v>
      </c>
    </row>
    <row r="55" spans="1:35" ht="15" customHeight="1" x14ac:dyDescent="0.25">
      <c r="A55" s="30" t="s">
        <v>498</v>
      </c>
      <c r="B55" s="26" t="s">
        <v>273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thickBot="1" x14ac:dyDescent="0.3">
      <c r="A56" s="30" t="s">
        <v>499</v>
      </c>
      <c r="B56" s="26" t="s">
        <v>275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B57" s="61" t="s">
        <v>349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5" customHeight="1" x14ac:dyDescent="0.2">
      <c r="B58" s="31" t="s">
        <v>500</v>
      </c>
    </row>
    <row r="59" spans="1:35" ht="15" customHeight="1" x14ac:dyDescent="0.2">
      <c r="B59" s="31" t="s">
        <v>501</v>
      </c>
    </row>
    <row r="60" spans="1:35" ht="15" customHeight="1" x14ac:dyDescent="0.2">
      <c r="B60" s="31" t="s">
        <v>502</v>
      </c>
    </row>
    <row r="61" spans="1:35" ht="15" customHeight="1" x14ac:dyDescent="0.2">
      <c r="B61" s="31" t="s">
        <v>296</v>
      </c>
    </row>
    <row r="62" spans="1:35" ht="15" customHeight="1" x14ac:dyDescent="0.2">
      <c r="B62" s="31" t="s">
        <v>297</v>
      </c>
    </row>
    <row r="63" spans="1:35" ht="15" customHeight="1" x14ac:dyDescent="0.2">
      <c r="B63" s="31" t="s">
        <v>298</v>
      </c>
    </row>
    <row r="64" spans="1:35" ht="15" customHeight="1" x14ac:dyDescent="0.2">
      <c r="B64" s="31" t="s">
        <v>299</v>
      </c>
    </row>
    <row r="65" spans="2:2" ht="15" customHeight="1" x14ac:dyDescent="0.2">
      <c r="B65" s="31" t="s">
        <v>300</v>
      </c>
    </row>
    <row r="66" spans="2:2" ht="15" customHeight="1" x14ac:dyDescent="0.2">
      <c r="B66" s="31" t="s">
        <v>354</v>
      </c>
    </row>
    <row r="67" spans="2:2" ht="15" customHeight="1" x14ac:dyDescent="0.2">
      <c r="B67" s="31" t="s">
        <v>355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9.140625" defaultRowHeight="15" customHeight="1" x14ac:dyDescent="0.2"/>
  <cols>
    <col min="1" max="1" width="37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503</v>
      </c>
      <c r="B10" s="24" t="s">
        <v>504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505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s="55" customFormat="1" ht="15" customHeight="1" x14ac:dyDescent="0.25">
      <c r="A18" s="53" t="s">
        <v>506</v>
      </c>
      <c r="B18" s="39" t="s">
        <v>185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67"/>
    </row>
    <row r="19" spans="1:35" s="55" customFormat="1" ht="15" customHeight="1" x14ac:dyDescent="0.25">
      <c r="A19" s="53" t="s">
        <v>507</v>
      </c>
      <c r="B19" s="39" t="s">
        <v>183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67"/>
    </row>
    <row r="20" spans="1:35" s="55" customFormat="1" ht="15" customHeight="1" x14ac:dyDescent="0.25">
      <c r="A20" s="53" t="s">
        <v>508</v>
      </c>
      <c r="B20" s="39" t="s">
        <v>311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67"/>
    </row>
    <row r="21" spans="1:35" s="55" customFormat="1" ht="15" customHeight="1" x14ac:dyDescent="0.25">
      <c r="A21" s="53" t="s">
        <v>509</v>
      </c>
      <c r="B21" s="39" t="s">
        <v>189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67"/>
    </row>
    <row r="22" spans="1:35" s="55" customFormat="1" ht="15" customHeight="1" x14ac:dyDescent="0.25">
      <c r="A22" s="53" t="s">
        <v>510</v>
      </c>
      <c r="B22" s="39" t="s">
        <v>193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67"/>
    </row>
    <row r="23" spans="1:35" s="55" customFormat="1" ht="15" customHeight="1" x14ac:dyDescent="0.25">
      <c r="A23" s="53" t="s">
        <v>511</v>
      </c>
      <c r="B23" s="39" t="s">
        <v>195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67"/>
    </row>
    <row r="24" spans="1:35" s="55" customFormat="1" ht="15" customHeight="1" x14ac:dyDescent="0.25">
      <c r="A24" s="53" t="s">
        <v>512</v>
      </c>
      <c r="B24" s="39" t="s">
        <v>197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67"/>
    </row>
    <row r="25" spans="1:35" s="55" customFormat="1" ht="15" customHeight="1" x14ac:dyDescent="0.25">
      <c r="A25" s="53" t="s">
        <v>513</v>
      </c>
      <c r="B25" s="39" t="s">
        <v>316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67"/>
    </row>
    <row r="26" spans="1:35" s="55" customFormat="1" ht="15" customHeight="1" x14ac:dyDescent="0.25">
      <c r="A26" s="53" t="s">
        <v>514</v>
      </c>
      <c r="B26" s="39" t="s">
        <v>515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67"/>
    </row>
    <row r="27" spans="1:35" s="55" customFormat="1" ht="15" customHeight="1" x14ac:dyDescent="0.25">
      <c r="A27" s="53" t="s">
        <v>516</v>
      </c>
      <c r="B27" s="39" t="s">
        <v>517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67"/>
    </row>
    <row r="28" spans="1:35" s="55" customFormat="1" ht="15" customHeight="1" x14ac:dyDescent="0.25">
      <c r="A28" s="53" t="s">
        <v>518</v>
      </c>
      <c r="B28" s="39" t="s">
        <v>318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67"/>
    </row>
    <row r="29" spans="1:35" s="55" customFormat="1" ht="15" customHeight="1" x14ac:dyDescent="0.25">
      <c r="A29" s="53" t="s">
        <v>519</v>
      </c>
      <c r="B29" s="39" t="s">
        <v>209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67"/>
    </row>
    <row r="30" spans="1:35" s="55" customFormat="1" ht="15" customHeight="1" x14ac:dyDescent="0.2">
      <c r="A30" s="53" t="s">
        <v>520</v>
      </c>
      <c r="B30" s="56" t="s">
        <v>127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68"/>
    </row>
    <row r="32" spans="1:35" ht="15" customHeight="1" x14ac:dyDescent="0.2">
      <c r="B32" s="25" t="s">
        <v>321</v>
      </c>
    </row>
    <row r="33" spans="1:35" ht="15" customHeight="1" x14ac:dyDescent="0.2">
      <c r="B33" s="25" t="s">
        <v>322</v>
      </c>
    </row>
    <row r="34" spans="1:35" ht="15" customHeight="1" x14ac:dyDescent="0.25">
      <c r="A34" s="30" t="s">
        <v>521</v>
      </c>
      <c r="B34" s="26" t="s">
        <v>185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522</v>
      </c>
      <c r="B35" s="26" t="s">
        <v>183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523</v>
      </c>
      <c r="B36" s="26" t="s">
        <v>311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524</v>
      </c>
      <c r="B37" s="26" t="s">
        <v>189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525</v>
      </c>
      <c r="B38" s="26" t="s">
        <v>193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526</v>
      </c>
      <c r="B39" s="26" t="s">
        <v>195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5">
      <c r="A40" s="30" t="s">
        <v>527</v>
      </c>
      <c r="B40" s="26" t="s">
        <v>197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66"/>
    </row>
    <row r="41" spans="1:35" ht="15" customHeight="1" x14ac:dyDescent="0.25">
      <c r="A41" s="30" t="s">
        <v>528</v>
      </c>
      <c r="B41" s="26" t="s">
        <v>316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5">
      <c r="A42" s="30" t="s">
        <v>529</v>
      </c>
      <c r="B42" s="26" t="s">
        <v>515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66"/>
    </row>
    <row r="43" spans="1:35" ht="15" customHeight="1" x14ac:dyDescent="0.25">
      <c r="A43" s="30" t="s">
        <v>530</v>
      </c>
      <c r="B43" s="26" t="s">
        <v>517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66"/>
    </row>
    <row r="44" spans="1:35" ht="15" customHeight="1" x14ac:dyDescent="0.25">
      <c r="A44" s="30" t="s">
        <v>531</v>
      </c>
      <c r="B44" s="26" t="s">
        <v>318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66"/>
    </row>
    <row r="45" spans="1:35" ht="15" customHeight="1" x14ac:dyDescent="0.25">
      <c r="A45" s="30" t="s">
        <v>532</v>
      </c>
      <c r="B45" s="26" t="s">
        <v>209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66"/>
    </row>
    <row r="46" spans="1:35" ht="15" customHeight="1" x14ac:dyDescent="0.2">
      <c r="A46" s="30" t="s">
        <v>533</v>
      </c>
      <c r="B46" s="25" t="s">
        <v>127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65"/>
    </row>
    <row r="48" spans="1:35" ht="15" customHeight="1" x14ac:dyDescent="0.2">
      <c r="B48" s="25" t="s">
        <v>333</v>
      </c>
    </row>
    <row r="49" spans="1:35" ht="15" customHeight="1" x14ac:dyDescent="0.2">
      <c r="A49" s="30" t="s">
        <v>534</v>
      </c>
      <c r="B49" s="25" t="s">
        <v>213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65"/>
    </row>
    <row r="51" spans="1:35" ht="15" customHeight="1" x14ac:dyDescent="0.2">
      <c r="B51" s="25" t="s">
        <v>335</v>
      </c>
    </row>
    <row r="52" spans="1:35" ht="15" customHeight="1" x14ac:dyDescent="0.2">
      <c r="B52" s="25" t="s">
        <v>256</v>
      </c>
    </row>
    <row r="53" spans="1:35" ht="15" customHeight="1" x14ac:dyDescent="0.25">
      <c r="A53" s="30" t="s">
        <v>535</v>
      </c>
      <c r="B53" s="26" t="s">
        <v>258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5">
      <c r="A54" s="30" t="s">
        <v>536</v>
      </c>
      <c r="B54" s="26" t="s">
        <v>231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66"/>
    </row>
    <row r="55" spans="1:35" ht="15" customHeight="1" x14ac:dyDescent="0.25">
      <c r="A55" s="30" t="s">
        <v>537</v>
      </c>
      <c r="B55" s="26" t="s">
        <v>339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538</v>
      </c>
      <c r="B56" s="26" t="s">
        <v>263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A57" s="30" t="s">
        <v>539</v>
      </c>
      <c r="B57" s="25" t="s">
        <v>237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65"/>
    </row>
    <row r="58" spans="1:35" ht="15" customHeight="1" x14ac:dyDescent="0.2">
      <c r="B58" s="25" t="s">
        <v>265</v>
      </c>
    </row>
    <row r="59" spans="1:35" ht="15" customHeight="1" x14ac:dyDescent="0.25">
      <c r="A59" s="30" t="s">
        <v>540</v>
      </c>
      <c r="B59" s="26" t="s">
        <v>258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66"/>
    </row>
    <row r="60" spans="1:35" ht="15" customHeight="1" x14ac:dyDescent="0.25">
      <c r="A60" s="30" t="s">
        <v>541</v>
      </c>
      <c r="B60" s="26" t="s">
        <v>231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66"/>
    </row>
    <row r="61" spans="1:35" ht="15" customHeight="1" x14ac:dyDescent="0.25">
      <c r="A61" s="30" t="s">
        <v>542</v>
      </c>
      <c r="B61" s="26" t="s">
        <v>339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66"/>
    </row>
    <row r="62" spans="1:35" ht="15" customHeight="1" x14ac:dyDescent="0.25">
      <c r="A62" s="30" t="s">
        <v>543</v>
      </c>
      <c r="B62" s="26" t="s">
        <v>263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x14ac:dyDescent="0.2">
      <c r="A63" s="30" t="s">
        <v>544</v>
      </c>
      <c r="B63" s="25" t="s">
        <v>237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65"/>
    </row>
    <row r="64" spans="1:35" ht="15" customHeight="1" x14ac:dyDescent="0.2">
      <c r="B64" s="25" t="s">
        <v>271</v>
      </c>
    </row>
    <row r="65" spans="1:35" ht="15" customHeight="1" x14ac:dyDescent="0.25">
      <c r="A65" s="30" t="s">
        <v>545</v>
      </c>
      <c r="B65" s="26" t="s">
        <v>273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66"/>
    </row>
    <row r="66" spans="1:35" ht="15" customHeight="1" thickBot="1" x14ac:dyDescent="0.3">
      <c r="A66" s="30" t="s">
        <v>546</v>
      </c>
      <c r="B66" s="26" t="s">
        <v>275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66"/>
    </row>
    <row r="67" spans="1:35" ht="15" customHeight="1" x14ac:dyDescent="0.25">
      <c r="B67" s="114" t="s">
        <v>349</v>
      </c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</row>
    <row r="68" spans="1:35" ht="15" customHeight="1" x14ac:dyDescent="0.2">
      <c r="B68" s="31" t="s">
        <v>350</v>
      </c>
    </row>
    <row r="69" spans="1:35" ht="15" customHeight="1" x14ac:dyDescent="0.2">
      <c r="B69" s="31" t="s">
        <v>351</v>
      </c>
    </row>
    <row r="70" spans="1:35" ht="15" customHeight="1" x14ac:dyDescent="0.2">
      <c r="B70" s="31" t="s">
        <v>352</v>
      </c>
    </row>
    <row r="71" spans="1:35" ht="15" customHeight="1" x14ac:dyDescent="0.2">
      <c r="B71" s="31" t="s">
        <v>353</v>
      </c>
    </row>
    <row r="72" spans="1:35" ht="15" customHeight="1" x14ac:dyDescent="0.2">
      <c r="B72" s="31" t="s">
        <v>296</v>
      </c>
    </row>
    <row r="73" spans="1:35" ht="15" customHeight="1" x14ac:dyDescent="0.2">
      <c r="B73" s="31" t="s">
        <v>297</v>
      </c>
    </row>
    <row r="74" spans="1:35" ht="15" customHeight="1" x14ac:dyDescent="0.2">
      <c r="B74" s="31" t="s">
        <v>298</v>
      </c>
    </row>
    <row r="75" spans="1:35" ht="15" customHeight="1" x14ac:dyDescent="0.2">
      <c r="B75" s="31" t="s">
        <v>299</v>
      </c>
    </row>
    <row r="76" spans="1:35" ht="15" customHeight="1" x14ac:dyDescent="0.2">
      <c r="B76" s="31" t="s">
        <v>300</v>
      </c>
    </row>
    <row r="77" spans="1:35" ht="15" customHeight="1" x14ac:dyDescent="0.2">
      <c r="B77" s="31" t="s">
        <v>547</v>
      </c>
    </row>
    <row r="78" spans="1:35" ht="15" customHeight="1" x14ac:dyDescent="0.2">
      <c r="B78" s="31" t="s">
        <v>548</v>
      </c>
    </row>
    <row r="79" spans="1:35" ht="15" customHeight="1" x14ac:dyDescent="0.2">
      <c r="B79" s="31" t="s">
        <v>302</v>
      </c>
    </row>
  </sheetData>
  <mergeCells count="1">
    <mergeCell ref="B67:AI67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CA refineries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2014-03-20T21:01:41Z</dcterms:created>
  <dcterms:modified xsi:type="dcterms:W3CDTF">2022-05-13T18:40:38Z</dcterms:modified>
</cp:coreProperties>
</file>