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8BA117D8-6427-44E8-9216-FC944B178416}" xr6:coauthVersionLast="47" xr6:coauthVersionMax="47" xr10:uidLastSave="{00000000-0000-0000-0000-000000000000}"/>
  <bookViews>
    <workbookView xWindow="1670" yWindow="720" windowWidth="17530" windowHeight="10080" firstSheet="1" activeTab="4" xr2:uid="{FA10E943-52D5-4BD5-9FD1-00D6D0D692D0}"/>
  </bookViews>
  <sheets>
    <sheet name="About" sheetId="1" r:id="rId1"/>
    <sheet name="Max Capacity Factors" sheetId="26" r:id="rId2"/>
    <sheet name="hydro cf" sheetId="27" r:id="rId3"/>
    <sheet name="Capacity Factors" sheetId="25" r:id="rId4"/>
    <sheet name="BGDPbES" sheetId="2" r:id="rId5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7" i="26" l="1"/>
  <c r="D17" i="26"/>
  <c r="D10" i="26"/>
  <c r="D5" i="26"/>
  <c r="C27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C14" i="26"/>
  <c r="E11" i="26"/>
  <c r="D9" i="26"/>
  <c r="E4" i="26"/>
  <c r="C2" i="26"/>
  <c r="C26" i="26"/>
  <c r="D23" i="26"/>
  <c r="E18" i="26"/>
  <c r="D16" i="26"/>
  <c r="E13" i="26"/>
  <c r="D11" i="26"/>
  <c r="C9" i="26"/>
  <c r="E6" i="26"/>
  <c r="D4" i="26"/>
  <c r="E24" i="26"/>
  <c r="E19" i="26"/>
  <c r="E12" i="26"/>
  <c r="E7" i="26"/>
  <c r="D26" i="26"/>
  <c r="E23" i="26"/>
  <c r="C21" i="26"/>
  <c r="E16" i="26"/>
  <c r="D2" i="26"/>
  <c r="E25" i="26"/>
  <c r="C23" i="26"/>
  <c r="F23" i="26" s="1"/>
  <c r="E20" i="26"/>
  <c r="D18" i="26"/>
  <c r="C16" i="26"/>
  <c r="D13" i="26"/>
  <c r="C11" i="26"/>
  <c r="E8" i="26"/>
  <c r="D6" i="26"/>
  <c r="C4" i="26"/>
  <c r="F4" i="26" s="1"/>
  <c r="C15" i="26"/>
  <c r="C22" i="26"/>
  <c r="E2" i="26"/>
  <c r="D25" i="26"/>
  <c r="E22" i="26"/>
  <c r="D20" i="26"/>
  <c r="C18" i="26"/>
  <c r="E15" i="26"/>
  <c r="C13" i="26"/>
  <c r="F13" i="26" s="1"/>
  <c r="D8" i="26"/>
  <c r="C6" i="26"/>
  <c r="E3" i="26"/>
  <c r="E27" i="26"/>
  <c r="C25" i="26"/>
  <c r="D22" i="26"/>
  <c r="C20" i="26"/>
  <c r="E17" i="26"/>
  <c r="D15" i="26"/>
  <c r="E10" i="26"/>
  <c r="C8" i="26"/>
  <c r="E5" i="26"/>
  <c r="D3" i="26"/>
  <c r="F14" i="26" l="1"/>
  <c r="F3" i="26"/>
  <c r="F25" i="26"/>
  <c r="F6" i="26"/>
  <c r="F2" i="26"/>
  <c r="F17" i="26"/>
  <c r="F26" i="26"/>
  <c r="F18" i="26"/>
  <c r="F7" i="26"/>
  <c r="F5" i="26"/>
  <c r="F8" i="26"/>
  <c r="F24" i="26"/>
  <c r="F27" i="26"/>
  <c r="F22" i="26"/>
  <c r="F11" i="26"/>
  <c r="F12" i="26"/>
  <c r="F10" i="26"/>
  <c r="F15" i="26"/>
  <c r="F20" i="26"/>
  <c r="F21" i="26"/>
  <c r="F16" i="26"/>
  <c r="F9" i="26"/>
  <c r="F19" i="26"/>
  <c r="B2" i="1"/>
  <c r="C6" i="2" l="1"/>
  <c r="K6" i="2"/>
  <c r="S6" i="2"/>
  <c r="AA6" i="2"/>
  <c r="M6" i="2"/>
  <c r="AC6" i="2"/>
  <c r="F6" i="2"/>
  <c r="V6" i="2"/>
  <c r="AD6" i="2"/>
  <c r="G6" i="2"/>
  <c r="W6" i="2"/>
  <c r="H6" i="2"/>
  <c r="X6" i="2"/>
  <c r="AF6" i="2"/>
  <c r="I6" i="2"/>
  <c r="Y6" i="2"/>
  <c r="R6" i="2"/>
  <c r="D6" i="2"/>
  <c r="L6" i="2"/>
  <c r="T6" i="2"/>
  <c r="AB6" i="2"/>
  <c r="E6" i="2"/>
  <c r="U6" i="2"/>
  <c r="N6" i="2"/>
  <c r="O6" i="2"/>
  <c r="AE6" i="2"/>
  <c r="P6" i="2"/>
  <c r="Q6" i="2"/>
  <c r="B6" i="2"/>
  <c r="J6" i="2"/>
  <c r="Z6" i="2"/>
</calcChain>
</file>

<file path=xl/sharedStrings.xml><?xml version="1.0" encoding="utf-8"?>
<sst xmlns="http://schemas.openxmlformats.org/spreadsheetml/2006/main" count="5203" uniqueCount="227">
  <si>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</si>
  <si>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</si>
  <si>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</si>
  <si>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</si>
  <si>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</si>
  <si>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</si>
  <si>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</si>
  <si>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</si>
  <si>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</si>
  <si>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</si>
  <si>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</si>
  <si>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</si>
  <si>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</si>
  <si>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</si>
  <si>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</si>
  <si>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</si>
  <si>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</si>
  <si>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</si>
  <si>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</si>
  <si>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</si>
  <si>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</si>
  <si>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</si>
  <si>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</si>
  <si>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</si>
  <si>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</si>
  <si>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</si>
  <si>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</si>
  <si>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</si>
  <si>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</si>
  <si>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</si>
  <si>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</si>
  <si>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</si>
  <si>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</si>
  <si>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</si>
  <si>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</si>
  <si>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</si>
  <si>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</si>
  <si>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</si>
  <si>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</si>
  <si>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</si>
  <si>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</si>
  <si>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</si>
  <si>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</si>
  <si>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</si>
  <si>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</si>
  <si>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</si>
  <si>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</si>
  <si>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</si>
  <si>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</si>
  <si>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</si>
  <si>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</si>
  <si>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</si>
  <si>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</si>
  <si>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</si>
  <si>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</si>
  <si>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</si>
  <si>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</si>
  <si>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</si>
  <si>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</si>
  <si>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</si>
  <si>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</si>
  <si>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</si>
  <si>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</si>
  <si>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</si>
  <si>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</si>
  <si>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</si>
  <si>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</si>
  <si>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</si>
  <si>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</si>
  <si>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</si>
  <si>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</si>
  <si>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</si>
  <si>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</si>
  <si>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</si>
  <si>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</si>
  <si>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</si>
  <si>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</si>
  <si>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</si>
  <si>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</si>
  <si>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</si>
  <si>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</si>
  <si>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</si>
  <si>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</si>
  <si>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</si>
  <si>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</si>
  <si>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</si>
  <si>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</si>
  <si>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</si>
  <si>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</si>
  <si>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</si>
  <si>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</si>
  <si>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</si>
  <si>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</si>
  <si>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</si>
  <si>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</si>
  <si>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</si>
  <si>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</si>
  <si>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</si>
  <si>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</si>
  <si>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</si>
  <si>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</si>
  <si>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</si>
  <si>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</si>
  <si>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</si>
  <si>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</si>
  <si>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</si>
  <si>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</si>
  <si>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</si>
  <si>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</si>
  <si>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</si>
  <si>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</si>
  <si>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</si>
  <si>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</si>
  <si>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</si>
  <si>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</si>
  <si>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</si>
  <si>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</si>
  <si>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</si>
  <si>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</si>
  <si>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</si>
  <si>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</si>
  <si>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</si>
  <si>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</si>
  <si>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</si>
  <si>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</si>
  <si>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</si>
  <si>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</si>
  <si>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</si>
  <si>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</si>
  <si>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</si>
  <si>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</si>
  <si>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</si>
  <si>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</si>
  <si>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</si>
  <si>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</si>
  <si>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</si>
  <si>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</si>
  <si>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</si>
  <si>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</si>
  <si>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</si>
  <si>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</si>
  <si>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</si>
  <si>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</si>
  <si>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</si>
  <si>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</si>
  <si>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</si>
  <si>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</si>
  <si>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</si>
  <si>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</si>
  <si>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</si>
  <si>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</si>
  <si>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</si>
  <si>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</si>
  <si>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</si>
  <si>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</si>
  <si>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</si>
  <si>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</si>
  <si>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</si>
  <si>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</si>
  <si>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</si>
  <si>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</si>
  <si>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</si>
  <si>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</si>
  <si>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</si>
  <si>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</si>
  <si>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</si>
  <si>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</si>
  <si>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</si>
  <si>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</si>
  <si>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</si>
  <si>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</si>
  <si>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</si>
  <si>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</si>
  <si>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</si>
  <si>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</si>
  <si>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</si>
  <si>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</si>
  <si>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</si>
  <si>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</si>
  <si>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</si>
  <si>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</si>
  <si>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</si>
  <si>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</si>
  <si>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</si>
  <si>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</si>
  <si>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</si>
  <si>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</si>
  <si>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</si>
  <si>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</si>
  <si>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</si>
  <si>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</si>
  <si>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</si>
  <si>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</si>
  <si>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</si>
  <si>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</si>
  <si>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</si>
  <si>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</si>
  <si>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</si>
  <si>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</si>
  <si>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</si>
  <si>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</si>
  <si>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</si>
  <si>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</si>
  <si>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</si>
  <si>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</si>
  <si>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</si>
  <si>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</si>
  <si>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</si>
  <si>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</si>
  <si>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</si>
  <si>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</si>
  <si>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</si>
  <si>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</si>
  <si>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</si>
  <si>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</si>
  <si>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</si>
  <si>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</si>
  <si>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</si>
  <si>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</si>
  <si>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</si>
  <si>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</si>
  <si>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</si>
  <si>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</si>
  <si>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</si>
  <si>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</si>
  <si>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</si>
  <si>
    <t>hydro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</si>
</sst>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F1" sqref="F1:G5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101</v>
      </c>
      <c r="C1" s="4">
        <v>45461</v>
      </c>
      <c r="F1" s="5" t="s">
        <v>43</v>
      </c>
      <c r="G1" s="5" t="s">
        <v>43</v>
      </c>
      <c r="H1" s="1"/>
      <c r="I1" s="1"/>
      <c r="J1" s="1"/>
      <c r="K1" s="1"/>
    </row>
    <row r="2" spans="1:11" x14ac:dyDescent="0.75">
      <c r="B2" t="str">
        <f>LOOKUP(B1,F2:G51,G2:G51)</f>
        <v>CA</v>
      </c>
      <c r="F2" s="6" t="s">
        <v>98</v>
      </c>
      <c r="G2" s="6" t="s">
        <v>49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</row>
    <row r="4" spans="1:11" x14ac:dyDescent="0.75">
      <c r="B4" s="3" t="s">
        <v>25</v>
      </c>
      <c r="F4" s="6" t="s">
        <v>42</v>
      </c>
      <c r="G4" s="6" t="s">
        <v>51</v>
      </c>
    </row>
    <row r="5" spans="1:11" x14ac:dyDescent="0.75">
      <c r="F5" s="6" t="s">
        <v>100</v>
      </c>
      <c r="G5" s="6" t="s">
        <v>50</v>
      </c>
    </row>
    <row r="6" spans="1:11" x14ac:dyDescent="0.75">
      <c r="F6" s="6" t="s">
        <v>101</v>
      </c>
      <c r="G6" s="6" t="s">
        <v>52</v>
      </c>
    </row>
    <row r="7" spans="1:11" x14ac:dyDescent="0.75">
      <c r="F7" s="6" t="s">
        <v>102</v>
      </c>
      <c r="G7" s="6" t="s">
        <v>53</v>
      </c>
    </row>
    <row r="8" spans="1:11" x14ac:dyDescent="0.75">
      <c r="F8" s="6" t="s">
        <v>103</v>
      </c>
      <c r="G8" s="6" t="s">
        <v>54</v>
      </c>
    </row>
    <row r="9" spans="1:11" x14ac:dyDescent="0.75">
      <c r="A9" s="1" t="s">
        <v>0</v>
      </c>
      <c r="F9" s="6" t="s">
        <v>104</v>
      </c>
      <c r="G9" s="6" t="s">
        <v>55</v>
      </c>
    </row>
    <row r="10" spans="1:11" x14ac:dyDescent="0.75">
      <c r="A10" t="s">
        <v>6</v>
      </c>
      <c r="F10" s="6" t="s">
        <v>105</v>
      </c>
      <c r="G10" s="6" t="s">
        <v>56</v>
      </c>
    </row>
    <row r="11" spans="1:11" x14ac:dyDescent="0.75">
      <c r="A11" t="s">
        <v>11</v>
      </c>
      <c r="F11" s="6" t="s">
        <v>106</v>
      </c>
      <c r="G11" s="6" t="s">
        <v>57</v>
      </c>
    </row>
    <row r="12" spans="1:11" x14ac:dyDescent="0.75">
      <c r="A12" t="s">
        <v>12</v>
      </c>
      <c r="F12" s="6" t="s">
        <v>107</v>
      </c>
      <c r="G12" s="6" t="s">
        <v>58</v>
      </c>
    </row>
    <row r="13" spans="1:11" x14ac:dyDescent="0.75">
      <c r="F13" s="6" t="s">
        <v>108</v>
      </c>
      <c r="G13" s="6" t="s">
        <v>60</v>
      </c>
    </row>
    <row r="14" spans="1:11" x14ac:dyDescent="0.75">
      <c r="A14" t="s">
        <v>26</v>
      </c>
      <c r="F14" s="6" t="s">
        <v>109</v>
      </c>
      <c r="G14" s="6" t="s">
        <v>61</v>
      </c>
    </row>
    <row r="15" spans="1:11" x14ac:dyDescent="0.75">
      <c r="A15" t="s">
        <v>27</v>
      </c>
      <c r="F15" s="6" t="s">
        <v>110</v>
      </c>
      <c r="G15" s="6" t="s">
        <v>62</v>
      </c>
    </row>
    <row r="16" spans="1:11" x14ac:dyDescent="0.75">
      <c r="F16" s="6" t="s">
        <v>111</v>
      </c>
      <c r="G16" s="6" t="s">
        <v>59</v>
      </c>
    </row>
    <row r="17" spans="1:7" x14ac:dyDescent="0.75">
      <c r="A17" t="s">
        <v>28</v>
      </c>
      <c r="F17" s="6" t="s">
        <v>112</v>
      </c>
      <c r="G17" s="6" t="s">
        <v>63</v>
      </c>
    </row>
    <row r="18" spans="1:7" x14ac:dyDescent="0.75">
      <c r="A18" t="s">
        <v>29</v>
      </c>
      <c r="F18" s="6" t="s">
        <v>113</v>
      </c>
      <c r="G18" s="6" t="s">
        <v>64</v>
      </c>
    </row>
    <row r="19" spans="1:7" x14ac:dyDescent="0.75">
      <c r="A19" t="s">
        <v>30</v>
      </c>
      <c r="F19" s="6" t="s">
        <v>114</v>
      </c>
      <c r="G19" s="6" t="s">
        <v>65</v>
      </c>
    </row>
    <row r="20" spans="1:7" x14ac:dyDescent="0.75">
      <c r="A20" t="s">
        <v>31</v>
      </c>
      <c r="F20" s="6" t="s">
        <v>115</v>
      </c>
      <c r="G20" s="6" t="s">
        <v>68</v>
      </c>
    </row>
    <row r="21" spans="1:7" x14ac:dyDescent="0.75">
      <c r="A21" t="s">
        <v>32</v>
      </c>
      <c r="F21" s="6" t="s">
        <v>116</v>
      </c>
      <c r="G21" s="6" t="s">
        <v>67</v>
      </c>
    </row>
    <row r="22" spans="1:7" x14ac:dyDescent="0.75">
      <c r="A22" t="s">
        <v>33</v>
      </c>
      <c r="F22" s="6" t="s">
        <v>117</v>
      </c>
      <c r="G22" s="6" t="s">
        <v>66</v>
      </c>
    </row>
    <row r="23" spans="1:7" x14ac:dyDescent="0.75">
      <c r="A23" t="s">
        <v>34</v>
      </c>
      <c r="F23" s="6" t="s">
        <v>118</v>
      </c>
      <c r="G23" s="6" t="s">
        <v>69</v>
      </c>
    </row>
    <row r="24" spans="1:7" x14ac:dyDescent="0.75">
      <c r="F24" s="6" t="s">
        <v>119</v>
      </c>
      <c r="G24" s="6" t="s">
        <v>70</v>
      </c>
    </row>
    <row r="25" spans="1:7" x14ac:dyDescent="0.75">
      <c r="F25" s="6" t="s">
        <v>120</v>
      </c>
      <c r="G25" s="6" t="s">
        <v>72</v>
      </c>
    </row>
    <row r="26" spans="1:7" x14ac:dyDescent="0.75">
      <c r="F26" s="6" t="s">
        <v>121</v>
      </c>
      <c r="G26" s="6" t="s">
        <v>71</v>
      </c>
    </row>
    <row r="27" spans="1:7" x14ac:dyDescent="0.75">
      <c r="F27" s="6" t="s">
        <v>122</v>
      </c>
      <c r="G27" s="6" t="s">
        <v>73</v>
      </c>
    </row>
    <row r="28" spans="1:7" x14ac:dyDescent="0.75">
      <c r="F28" s="6" t="s">
        <v>123</v>
      </c>
      <c r="G28" s="6" t="s">
        <v>76</v>
      </c>
    </row>
    <row r="29" spans="1:7" x14ac:dyDescent="0.75">
      <c r="F29" s="6" t="s">
        <v>124</v>
      </c>
      <c r="G29" s="6" t="s">
        <v>80</v>
      </c>
    </row>
    <row r="30" spans="1:7" x14ac:dyDescent="0.75">
      <c r="F30" s="6" t="s">
        <v>125</v>
      </c>
      <c r="G30" s="6" t="s">
        <v>77</v>
      </c>
    </row>
    <row r="31" spans="1:7" x14ac:dyDescent="0.75">
      <c r="F31" s="6" t="s">
        <v>126</v>
      </c>
      <c r="G31" s="6" t="s">
        <v>78</v>
      </c>
    </row>
    <row r="32" spans="1:7" x14ac:dyDescent="0.75">
      <c r="F32" s="6" t="s">
        <v>127</v>
      </c>
      <c r="G32" s="6" t="s">
        <v>79</v>
      </c>
    </row>
    <row r="33" spans="6:7" x14ac:dyDescent="0.75">
      <c r="F33" s="6" t="s">
        <v>128</v>
      </c>
      <c r="G33" s="6" t="s">
        <v>81</v>
      </c>
    </row>
    <row r="34" spans="6:7" x14ac:dyDescent="0.75">
      <c r="F34" s="6" t="s">
        <v>129</v>
      </c>
      <c r="G34" s="6" t="s">
        <v>74</v>
      </c>
    </row>
    <row r="35" spans="6:7" x14ac:dyDescent="0.75">
      <c r="F35" s="6" t="s">
        <v>130</v>
      </c>
      <c r="G35" s="6" t="s">
        <v>75</v>
      </c>
    </row>
    <row r="36" spans="6:7" x14ac:dyDescent="0.75">
      <c r="F36" s="6" t="s">
        <v>131</v>
      </c>
      <c r="G36" s="6" t="s">
        <v>82</v>
      </c>
    </row>
    <row r="37" spans="6:7" x14ac:dyDescent="0.75">
      <c r="F37" s="6" t="s">
        <v>132</v>
      </c>
      <c r="G37" s="6" t="s">
        <v>83</v>
      </c>
    </row>
    <row r="38" spans="6:7" x14ac:dyDescent="0.75">
      <c r="F38" s="6" t="s">
        <v>133</v>
      </c>
      <c r="G38" s="6" t="s">
        <v>84</v>
      </c>
    </row>
    <row r="39" spans="6:7" x14ac:dyDescent="0.75">
      <c r="F39" s="6" t="s">
        <v>134</v>
      </c>
      <c r="G39" s="6" t="s">
        <v>85</v>
      </c>
    </row>
    <row r="40" spans="6:7" x14ac:dyDescent="0.75">
      <c r="F40" s="6" t="s">
        <v>135</v>
      </c>
      <c r="G40" s="6" t="s">
        <v>86</v>
      </c>
    </row>
    <row r="41" spans="6:7" x14ac:dyDescent="0.75">
      <c r="F41" s="6" t="s">
        <v>136</v>
      </c>
      <c r="G41" s="6" t="s">
        <v>87</v>
      </c>
    </row>
    <row r="42" spans="6:7" x14ac:dyDescent="0.75">
      <c r="F42" s="6" t="s">
        <v>137</v>
      </c>
      <c r="G42" s="6" t="s">
        <v>88</v>
      </c>
    </row>
    <row r="43" spans="6:7" x14ac:dyDescent="0.75">
      <c r="F43" s="6" t="s">
        <v>138</v>
      </c>
      <c r="G43" s="6" t="s">
        <v>89</v>
      </c>
    </row>
    <row r="44" spans="6:7" x14ac:dyDescent="0.75">
      <c r="F44" s="6" t="s">
        <v>139</v>
      </c>
      <c r="G44" s="6" t="s">
        <v>90</v>
      </c>
    </row>
    <row r="45" spans="6:7" x14ac:dyDescent="0.75">
      <c r="F45" s="6" t="s">
        <v>140</v>
      </c>
      <c r="G45" s="6" t="s">
        <v>91</v>
      </c>
    </row>
    <row r="46" spans="6:7" x14ac:dyDescent="0.75">
      <c r="F46" s="6" t="s">
        <v>141</v>
      </c>
      <c r="G46" s="6" t="s">
        <v>93</v>
      </c>
    </row>
    <row r="47" spans="6:7" x14ac:dyDescent="0.75">
      <c r="F47" s="6" t="s">
        <v>142</v>
      </c>
      <c r="G47" s="6" t="s">
        <v>92</v>
      </c>
    </row>
    <row r="48" spans="6:7" x14ac:dyDescent="0.75">
      <c r="F48" s="6" t="s">
        <v>143</v>
      </c>
      <c r="G48" s="6" t="s">
        <v>94</v>
      </c>
    </row>
    <row r="49" spans="1:7" x14ac:dyDescent="0.75">
      <c r="F49" s="6" t="s">
        <v>144</v>
      </c>
      <c r="G49" s="6" t="s">
        <v>96</v>
      </c>
    </row>
    <row r="50" spans="1:7" x14ac:dyDescent="0.75">
      <c r="F50" s="6" t="s">
        <v>145</v>
      </c>
      <c r="G50" s="6" t="s">
        <v>95</v>
      </c>
    </row>
    <row r="51" spans="1:7" x14ac:dyDescent="0.75">
      <c r="F51" s="6" t="s">
        <v>146</v>
      </c>
      <c r="G51" s="6" t="s">
        <v>97</v>
      </c>
    </row>
    <row r="54" spans="1:7" x14ac:dyDescent="0.75">
      <c r="A54" s="1" t="s">
        <v>43</v>
      </c>
    </row>
    <row r="55" spans="1:7" x14ac:dyDescent="0.75">
      <c r="B55" t="s">
        <v>147</v>
      </c>
      <c r="C55" t="s">
        <v>148</v>
      </c>
      <c r="D55" t="s">
        <v>149</v>
      </c>
    </row>
    <row r="56" spans="1:7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7" x14ac:dyDescent="0.75">
      <c r="A57" t="s">
        <v>151</v>
      </c>
      <c r="B57">
        <v>74000</v>
      </c>
      <c r="C57">
        <v>12.5</v>
      </c>
      <c r="D57">
        <v>0.17541406014805894</v>
      </c>
    </row>
    <row r="58" spans="1:7" x14ac:dyDescent="0.75">
      <c r="A58" t="s">
        <v>152</v>
      </c>
      <c r="B58">
        <v>130100</v>
      </c>
      <c r="C58">
        <v>11.7</v>
      </c>
      <c r="D58">
        <v>0.3083968814224658</v>
      </c>
    </row>
    <row r="59" spans="1:7" x14ac:dyDescent="0.75">
      <c r="A59" t="s">
        <v>46</v>
      </c>
      <c r="B59">
        <v>212587</v>
      </c>
      <c r="C59">
        <v>55</v>
      </c>
      <c r="D59">
        <v>0.50392903790128929</v>
      </c>
    </row>
    <row r="60" spans="1:7" x14ac:dyDescent="0.75">
      <c r="A60" t="s">
        <v>47</v>
      </c>
      <c r="B60">
        <v>421859</v>
      </c>
    </row>
    <row r="62" spans="1:7" x14ac:dyDescent="0.75">
      <c r="A62" t="s">
        <v>153</v>
      </c>
    </row>
    <row r="63" spans="1:7" x14ac:dyDescent="0.75">
      <c r="A63" t="s">
        <v>154</v>
      </c>
    </row>
    <row r="64" spans="1:7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7" sqref="F7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California</v>
      </c>
      <c r="C1">
        <v>2020</v>
      </c>
      <c r="D1">
        <v>2021</v>
      </c>
      <c r="E1">
        <v>2022</v>
      </c>
      <c r="F1" s="12" t="s">
        <v>224</v>
      </c>
    </row>
    <row r="2" spans="1:7" x14ac:dyDescent="0.75">
      <c r="B2" t="s">
        <v>214</v>
      </c>
      <c r="C2">
        <f>SUMIFS('Capacity Factors'!F:F,'Capacity Factors'!$A:$A,$A$1,'Capacity Factors'!$B:$B,$B2)</f>
        <v>5</v>
      </c>
      <c r="D2">
        <f>SUMIFS('Capacity Factors'!E:E,'Capacity Factors'!$A:$A,$A$1,'Capacity Factors'!$B:$B,$B2)</f>
        <v>8</v>
      </c>
      <c r="E2">
        <f>SUMIFS('Capacity Factors'!D:D,'Capacity Factors'!$A:$A,$A$1,'Capacity Factors'!$B:$B,$B2)</f>
        <v>8.8000000000000007</v>
      </c>
      <c r="F2" s="13">
        <f>MIN(IF((MAX(C2:E2)*1.1)/100=0,1,(MAX(C2:E2)*1.1)/100),1)</f>
        <v>9.6800000000000011E-2</v>
      </c>
    </row>
    <row r="3" spans="1:7" x14ac:dyDescent="0.75">
      <c r="B3" t="s">
        <v>201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203</v>
      </c>
      <c r="C4">
        <f>SUMIFS('Capacity Factors'!F:F,'Capacity Factors'!$A:$A,$A$1,'Capacity Factors'!$B:$B,$B4)</f>
        <v>63.3</v>
      </c>
      <c r="D4">
        <f>SUMIFS('Capacity Factors'!E:E,'Capacity Factors'!$A:$A,$A$1,'Capacity Factors'!$B:$B,$B4)</f>
        <v>61</v>
      </c>
      <c r="E4">
        <f>SUMIFS('Capacity Factors'!D:D,'Capacity Factors'!$A:$A,$A$1,'Capacity Factors'!$B:$B,$B4)</f>
        <v>57</v>
      </c>
      <c r="F4" s="13">
        <f t="shared" si="0"/>
        <v>0.69629999999999992</v>
      </c>
    </row>
    <row r="5" spans="1:7" x14ac:dyDescent="0.75">
      <c r="B5" t="s">
        <v>199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68.900000000000006</v>
      </c>
      <c r="D6">
        <f>SUMIFS('Capacity Factors'!E:E,'Capacity Factors'!$A:$A,$A$1,'Capacity Factors'!$B:$B,$B6)</f>
        <v>68.7</v>
      </c>
      <c r="E6">
        <f>SUMIFS('Capacity Factors'!D:D,'Capacity Factors'!$A:$A,$A$1,'Capacity Factors'!$B:$B,$B6)</f>
        <v>68</v>
      </c>
      <c r="F6" s="13">
        <f t="shared" si="0"/>
        <v>0.75790000000000002</v>
      </c>
    </row>
    <row r="7" spans="1:7" x14ac:dyDescent="0.75">
      <c r="B7" t="s">
        <v>205</v>
      </c>
      <c r="C7">
        <f>SUMIFS('Capacity Factors'!F:F,'Capacity Factors'!$A:$A,$A$1,'Capacity Factors'!$B:$B,$B7)</f>
        <v>23.7</v>
      </c>
      <c r="D7">
        <f>SUMIFS('Capacity Factors'!E:E,'Capacity Factors'!$A:$A,$A$1,'Capacity Factors'!$B:$B,$B7)</f>
        <v>16.399999999999999</v>
      </c>
      <c r="E7">
        <f>SUMIFS('Capacity Factors'!D:D,'Capacity Factors'!$A:$A,$A$1,'Capacity Factors'!$B:$B,$B7)</f>
        <v>19.600000000000001</v>
      </c>
      <c r="F7" s="13">
        <f t="shared" si="0"/>
        <v>0.26069999999999999</v>
      </c>
      <c r="G7" t="s">
        <v>225</v>
      </c>
    </row>
    <row r="8" spans="1:7" x14ac:dyDescent="0.75">
      <c r="B8" t="s">
        <v>204</v>
      </c>
      <c r="C8">
        <f>SUMIFS('Capacity Factors'!F:F,'Capacity Factors'!$A:$A,$A$1,'Capacity Factors'!$B:$B,$B8)</f>
        <v>42.5</v>
      </c>
      <c r="D8">
        <f>SUMIFS('Capacity Factors'!E:E,'Capacity Factors'!$A:$A,$A$1,'Capacity Factors'!$B:$B,$B8)</f>
        <v>45.9</v>
      </c>
      <c r="E8">
        <f>SUMIFS('Capacity Factors'!D:D,'Capacity Factors'!$A:$A,$A$1,'Capacity Factors'!$B:$B,$B8)</f>
        <v>45.7</v>
      </c>
      <c r="F8" s="13">
        <f t="shared" si="0"/>
        <v>0.50490000000000002</v>
      </c>
    </row>
    <row r="9" spans="1:7" x14ac:dyDescent="0.75">
      <c r="B9" t="s">
        <v>208</v>
      </c>
      <c r="C9">
        <f>SUMIFS('Capacity Factors'!F:F,'Capacity Factors'!$A:$A,$A$1,'Capacity Factors'!$B:$B,$B9)</f>
        <v>12.5</v>
      </c>
      <c r="D9">
        <f>SUMIFS('Capacity Factors'!E:E,'Capacity Factors'!$A:$A,$A$1,'Capacity Factors'!$B:$B,$B9)</f>
        <v>11.6</v>
      </c>
      <c r="E9">
        <f>SUMIFS('Capacity Factors'!D:D,'Capacity Factors'!$A:$A,$A$1,'Capacity Factors'!$B:$B,$B9)</f>
        <v>10.8</v>
      </c>
      <c r="F9" s="13">
        <f t="shared" si="0"/>
        <v>0.13750000000000001</v>
      </c>
    </row>
    <row r="10" spans="1:7" x14ac:dyDescent="0.75">
      <c r="B10" t="s">
        <v>217</v>
      </c>
      <c r="C10">
        <f>SUMIFS('Capacity Factors'!F:F,'Capacity Factors'!$A:$A,$A$1,'Capacity Factors'!$B:$B,$B10)</f>
        <v>23.3</v>
      </c>
      <c r="D10">
        <f>SUMIFS('Capacity Factors'!E:E,'Capacity Factors'!$A:$A,$A$1,'Capacity Factors'!$B:$B,$B10)</f>
        <v>25.4</v>
      </c>
      <c r="E10">
        <f>SUMIFS('Capacity Factors'!D:D,'Capacity Factors'!$A:$A,$A$1,'Capacity Factors'!$B:$B,$B10)</f>
        <v>21.4</v>
      </c>
      <c r="F10" s="13">
        <f t="shared" si="0"/>
        <v>0.27940000000000004</v>
      </c>
    </row>
    <row r="11" spans="1:7" x14ac:dyDescent="0.75">
      <c r="B11" t="s">
        <v>212</v>
      </c>
      <c r="C11">
        <f>SUMIFS('Capacity Factors'!F:F,'Capacity Factors'!$A:$A,$A$1,'Capacity Factors'!$B:$B,$B11)</f>
        <v>73.3</v>
      </c>
      <c r="D11">
        <f>SUMIFS('Capacity Factors'!E:E,'Capacity Factors'!$A:$A,$A$1,'Capacity Factors'!$B:$B,$B11)</f>
        <v>71.400000000000006</v>
      </c>
      <c r="E11">
        <f>SUMIFS('Capacity Factors'!D:D,'Capacity Factors'!$A:$A,$A$1,'Capacity Factors'!$B:$B,$B11)</f>
        <v>73.3</v>
      </c>
      <c r="F11" s="13">
        <f t="shared" si="0"/>
        <v>0.80630000000000013</v>
      </c>
    </row>
    <row r="12" spans="1:7" x14ac:dyDescent="0.75">
      <c r="B12" t="s">
        <v>207</v>
      </c>
      <c r="C12">
        <f>SUMIFS('Capacity Factors'!F:F,'Capacity Factors'!$A:$A,$A$1,'Capacity Factors'!$B:$B,$B12)</f>
        <v>5.5</v>
      </c>
      <c r="D12">
        <f>SUMIFS('Capacity Factors'!E:E,'Capacity Factors'!$A:$A,$A$1,'Capacity Factors'!$B:$B,$B12)</f>
        <v>4.0999999999999996</v>
      </c>
      <c r="E12">
        <f>SUMIFS('Capacity Factors'!D:D,'Capacity Factors'!$A:$A,$A$1,'Capacity Factors'!$B:$B,$B12)</f>
        <v>4</v>
      </c>
      <c r="F12" s="13">
        <f t="shared" si="0"/>
        <v>6.0500000000000005E-2</v>
      </c>
    </row>
    <row r="13" spans="1:7" x14ac:dyDescent="0.75">
      <c r="B13" t="s">
        <v>163</v>
      </c>
      <c r="C13">
        <f>SUMIFS('Capacity Factors'!F:F,'Capacity Factors'!$A:$A,$A$1,'Capacity Factors'!$B:$B,$B13)</f>
        <v>82.6</v>
      </c>
      <c r="D13">
        <f>SUMIFS('Capacity Factors'!E:E,'Capacity Factors'!$A:$A,$A$1,'Capacity Factors'!$B:$B,$B13)</f>
        <v>84</v>
      </c>
      <c r="E13">
        <f>SUMIFS('Capacity Factors'!D:D,'Capacity Factors'!$A:$A,$A$1,'Capacity Factors'!$B:$B,$B13)</f>
        <v>89.7</v>
      </c>
      <c r="F13" s="13">
        <f t="shared" si="0"/>
        <v>0.98670000000000013</v>
      </c>
    </row>
    <row r="14" spans="1:7" x14ac:dyDescent="0.75">
      <c r="B14" t="s">
        <v>202</v>
      </c>
      <c r="C14">
        <f>SUMIFS('Capacity Factors'!F:F,'Capacity Factors'!$A:$A,$A$1,'Capacity Factors'!$B:$B,$B14)</f>
        <v>64.7</v>
      </c>
      <c r="D14">
        <f>SUMIFS('Capacity Factors'!E:E,'Capacity Factors'!$A:$A,$A$1,'Capacity Factors'!$B:$B,$B14)</f>
        <v>66.3</v>
      </c>
      <c r="E14">
        <f>SUMIFS('Capacity Factors'!D:D,'Capacity Factors'!$A:$A,$A$1,'Capacity Factors'!$B:$B,$B14)</f>
        <v>64.8</v>
      </c>
      <c r="F14" s="13">
        <f t="shared" si="0"/>
        <v>0.72930000000000006</v>
      </c>
    </row>
    <row r="15" spans="1:7" x14ac:dyDescent="0.75">
      <c r="B15" t="s">
        <v>209</v>
      </c>
      <c r="C15">
        <f>SUMIFS('Capacity Factors'!F:F,'Capacity Factors'!$A:$A,$A$1,'Capacity Factors'!$B:$B,$B15)</f>
        <v>79</v>
      </c>
      <c r="D15">
        <f>SUMIFS('Capacity Factors'!E:E,'Capacity Factors'!$A:$A,$A$1,'Capacity Factors'!$B:$B,$B15)</f>
        <v>83.9</v>
      </c>
      <c r="E15">
        <f>SUMIFS('Capacity Factors'!D:D,'Capacity Factors'!$A:$A,$A$1,'Capacity Factors'!$B:$B,$B15)</f>
        <v>76.2</v>
      </c>
      <c r="F15" s="13">
        <f t="shared" si="0"/>
        <v>0.92290000000000016</v>
      </c>
    </row>
    <row r="16" spans="1:7" x14ac:dyDescent="0.75">
      <c r="B16" t="s">
        <v>219</v>
      </c>
      <c r="C16">
        <f>SUMIFS('Capacity Factors'!F:F,'Capacity Factors'!$A:$A,$A$1,'Capacity Factors'!$B:$B,$B16)</f>
        <v>41.7</v>
      </c>
      <c r="D16">
        <f>SUMIFS('Capacity Factors'!E:E,'Capacity Factors'!$A:$A,$A$1,'Capacity Factors'!$B:$B,$B16)</f>
        <v>40.9</v>
      </c>
      <c r="E16">
        <f>SUMIFS('Capacity Factors'!D:D,'Capacity Factors'!$A:$A,$A$1,'Capacity Factors'!$B:$B,$B16)</f>
        <v>38.299999999999997</v>
      </c>
      <c r="F16" s="13">
        <f t="shared" si="0"/>
        <v>0.45870000000000005</v>
      </c>
    </row>
    <row r="17" spans="2:6" x14ac:dyDescent="0.75">
      <c r="B17" t="s">
        <v>210</v>
      </c>
      <c r="C17">
        <f>SUMIFS('Capacity Factors'!F:F,'Capacity Factors'!$A:$A,$A$1,'Capacity Factors'!$B:$B,$B17)</f>
        <v>0.3</v>
      </c>
      <c r="D17">
        <f>SUMIFS('Capacity Factors'!E:E,'Capacity Factors'!$A:$A,$A$1,'Capacity Factors'!$B:$B,$B17)</f>
        <v>0.7</v>
      </c>
      <c r="E17">
        <f>SUMIFS('Capacity Factors'!D:D,'Capacity Factors'!$A:$A,$A$1,'Capacity Factors'!$B:$B,$B17)</f>
        <v>2.2999999999999998</v>
      </c>
      <c r="F17" s="13">
        <f t="shared" si="0"/>
        <v>2.53E-2</v>
      </c>
    </row>
    <row r="18" spans="2:6" x14ac:dyDescent="0.75">
      <c r="B18" t="s">
        <v>211</v>
      </c>
      <c r="C18">
        <f>SUMIFS('Capacity Factors'!F:F,'Capacity Factors'!$A:$A,$A$1,'Capacity Factors'!$B:$B,$B18)</f>
        <v>1.4</v>
      </c>
      <c r="D18">
        <f>SUMIFS('Capacity Factors'!E:E,'Capacity Factors'!$A:$A,$A$1,'Capacity Factors'!$B:$B,$B18)</f>
        <v>1.5</v>
      </c>
      <c r="E18">
        <f>SUMIFS('Capacity Factors'!D:D,'Capacity Factors'!$A:$A,$A$1,'Capacity Factors'!$B:$B,$B18)</f>
        <v>1.5</v>
      </c>
      <c r="F18" s="13">
        <f t="shared" si="0"/>
        <v>1.6500000000000001E-2</v>
      </c>
    </row>
    <row r="19" spans="2:6" x14ac:dyDescent="0.75">
      <c r="B19" t="s">
        <v>221</v>
      </c>
      <c r="C19">
        <f>SUMIFS('Capacity Factors'!F:F,'Capacity Factors'!$A:$A,$A$1,'Capacity Factors'!$B:$B,$B19)</f>
        <v>55.1</v>
      </c>
      <c r="D19">
        <f>SUMIFS('Capacity Factors'!E:E,'Capacity Factors'!$A:$A,$A$1,'Capacity Factors'!$B:$B,$B19)</f>
        <v>64.2</v>
      </c>
      <c r="E19">
        <f>SUMIFS('Capacity Factors'!D:D,'Capacity Factors'!$A:$A,$A$1,'Capacity Factors'!$B:$B,$B19)</f>
        <v>54.3</v>
      </c>
      <c r="F19" s="13">
        <f t="shared" si="0"/>
        <v>0.70620000000000005</v>
      </c>
    </row>
    <row r="20" spans="2:6" x14ac:dyDescent="0.75">
      <c r="B20" t="s">
        <v>222</v>
      </c>
      <c r="C20">
        <f>SUMIFS('Capacity Factors'!F:F,'Capacity Factors'!$A:$A,$A$1,'Capacity Factors'!$B:$B,$B20)</f>
        <v>4.4000000000000004</v>
      </c>
      <c r="D20">
        <f>SUMIFS('Capacity Factors'!E:E,'Capacity Factors'!$A:$A,$A$1,'Capacity Factors'!$B:$B,$B20)</f>
        <v>5.9</v>
      </c>
      <c r="E20">
        <f>SUMIFS('Capacity Factors'!D:D,'Capacity Factors'!$A:$A,$A$1,'Capacity Factors'!$B:$B,$B20)</f>
        <v>4.5</v>
      </c>
      <c r="F20" s="13">
        <f t="shared" si="0"/>
        <v>6.4900000000000013E-2</v>
      </c>
    </row>
    <row r="21" spans="2:6" x14ac:dyDescent="0.75">
      <c r="B21" t="s">
        <v>206</v>
      </c>
      <c r="C21">
        <f>SUMIFS('Capacity Factors'!F:F,'Capacity Factors'!$A:$A,$A$1,'Capacity Factors'!$B:$B,$B21)</f>
        <v>26.9</v>
      </c>
      <c r="D21">
        <f>SUMIFS('Capacity Factors'!E:E,'Capacity Factors'!$A:$A,$A$1,'Capacity Factors'!$B:$B,$B21)</f>
        <v>27.7</v>
      </c>
      <c r="E21">
        <f>SUMIFS('Capacity Factors'!D:D,'Capacity Factors'!$A:$A,$A$1,'Capacity Factors'!$B:$B,$B21)</f>
        <v>27.3</v>
      </c>
      <c r="F21" s="13">
        <f t="shared" si="0"/>
        <v>0.30470000000000003</v>
      </c>
    </row>
    <row r="22" spans="2:6" x14ac:dyDescent="0.75">
      <c r="B22" t="s">
        <v>220</v>
      </c>
      <c r="C22">
        <f>SUMIFS('Capacity Factors'!F:F,'Capacity Factors'!$A:$A,$A$1,'Capacity Factors'!$B:$B,$B22)</f>
        <v>20.399999999999999</v>
      </c>
      <c r="D22">
        <f>SUMIFS('Capacity Factors'!E:E,'Capacity Factors'!$A:$A,$A$1,'Capacity Factors'!$B:$B,$B22)</f>
        <v>20.399999999999999</v>
      </c>
      <c r="E22">
        <f>SUMIFS('Capacity Factors'!D:D,'Capacity Factors'!$A:$A,$A$1,'Capacity Factors'!$B:$B,$B22)</f>
        <v>23.8</v>
      </c>
      <c r="F22" s="13">
        <f t="shared" si="0"/>
        <v>0.26180000000000003</v>
      </c>
    </row>
    <row r="23" spans="2:6" x14ac:dyDescent="0.75">
      <c r="B23" t="s">
        <v>213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223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218</v>
      </c>
      <c r="C26">
        <f>SUMIFS('Capacity Factors'!F:F,'Capacity Factors'!$A:$A,$A$1,'Capacity Factors'!$B:$B,$B26)</f>
        <v>25.7</v>
      </c>
      <c r="D26">
        <f>SUMIFS('Capacity Factors'!E:E,'Capacity Factors'!$A:$A,$A$1,'Capacity Factors'!$B:$B,$B26)</f>
        <v>28.2</v>
      </c>
      <c r="E26">
        <f>SUMIFS('Capacity Factors'!D:D,'Capacity Factors'!$A:$A,$A$1,'Capacity Factors'!$B:$B,$B26)</f>
        <v>27.1</v>
      </c>
      <c r="F26" s="13">
        <f t="shared" si="0"/>
        <v>0.31020000000000003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50.5</v>
      </c>
      <c r="D27">
        <f>SUMIFS('Capacity Factors'!E:E,'Capacity Factors'!$A:$A,$A$1,'Capacity Factors'!$B:$B,$B27)</f>
        <v>50.3</v>
      </c>
      <c r="E27">
        <f>SUMIFS('Capacity Factors'!D:D,'Capacity Factors'!$A:$A,$A$1,'Capacity Factors'!$B:$B,$B27)</f>
        <v>50.4</v>
      </c>
      <c r="F27" s="13">
        <f t="shared" si="0"/>
        <v>0.55549999999999999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89B3-8FC9-45D9-9263-E64659F4ED93}">
  <dimension ref="A1:C51"/>
  <sheetViews>
    <sheetView workbookViewId="0">
      <selection activeCell="C7" sqref="C7"/>
    </sheetView>
  </sheetViews>
  <sheetFormatPr defaultRowHeight="14.75" x14ac:dyDescent="0.75"/>
  <sheetData>
    <row r="1" spans="1:3" x14ac:dyDescent="0.75">
      <c r="A1" s="5" t="s">
        <v>43</v>
      </c>
      <c r="B1" s="5" t="s">
        <v>43</v>
      </c>
      <c r="C1" t="s">
        <v>226</v>
      </c>
    </row>
    <row r="2" spans="1:3" x14ac:dyDescent="0.75">
      <c r="A2" s="6" t="s">
        <v>98</v>
      </c>
      <c r="B2" s="6" t="s">
        <v>49</v>
      </c>
      <c r="C2">
        <v>1</v>
      </c>
    </row>
    <row r="3" spans="1:3" x14ac:dyDescent="0.75">
      <c r="A3" s="6" t="s">
        <v>99</v>
      </c>
      <c r="B3" s="6" t="s">
        <v>48</v>
      </c>
      <c r="C3">
        <v>1</v>
      </c>
    </row>
    <row r="4" spans="1:3" x14ac:dyDescent="0.75">
      <c r="A4" s="6" t="s">
        <v>42</v>
      </c>
      <c r="B4" s="6" t="s">
        <v>51</v>
      </c>
      <c r="C4">
        <v>1</v>
      </c>
    </row>
    <row r="5" spans="1:3" x14ac:dyDescent="0.75">
      <c r="A5" s="6" t="s">
        <v>100</v>
      </c>
      <c r="B5" s="6" t="s">
        <v>50</v>
      </c>
      <c r="C5">
        <v>1</v>
      </c>
    </row>
    <row r="6" spans="1:3" x14ac:dyDescent="0.75">
      <c r="A6" s="6" t="s">
        <v>101</v>
      </c>
      <c r="B6" s="6" t="s">
        <v>52</v>
      </c>
      <c r="C6">
        <v>0.52</v>
      </c>
    </row>
    <row r="7" spans="1:3" x14ac:dyDescent="0.75">
      <c r="A7" s="6" t="s">
        <v>102</v>
      </c>
      <c r="B7" s="6" t="s">
        <v>53</v>
      </c>
      <c r="C7">
        <v>1</v>
      </c>
    </row>
    <row r="8" spans="1:3" x14ac:dyDescent="0.75">
      <c r="A8" s="6" t="s">
        <v>103</v>
      </c>
      <c r="B8" s="6" t="s">
        <v>54</v>
      </c>
      <c r="C8">
        <v>1</v>
      </c>
    </row>
    <row r="9" spans="1:3" x14ac:dyDescent="0.75">
      <c r="A9" s="6" t="s">
        <v>104</v>
      </c>
      <c r="B9" s="6" t="s">
        <v>55</v>
      </c>
      <c r="C9">
        <v>1</v>
      </c>
    </row>
    <row r="10" spans="1:3" x14ac:dyDescent="0.75">
      <c r="A10" s="6" t="s">
        <v>105</v>
      </c>
      <c r="B10" s="6" t="s">
        <v>56</v>
      </c>
      <c r="C10">
        <v>1</v>
      </c>
    </row>
    <row r="11" spans="1:3" x14ac:dyDescent="0.75">
      <c r="A11" s="6" t="s">
        <v>106</v>
      </c>
      <c r="B11" s="6" t="s">
        <v>57</v>
      </c>
      <c r="C11">
        <v>1</v>
      </c>
    </row>
    <row r="12" spans="1:3" x14ac:dyDescent="0.75">
      <c r="A12" s="6" t="s">
        <v>107</v>
      </c>
      <c r="B12" s="6" t="s">
        <v>58</v>
      </c>
      <c r="C12">
        <v>1</v>
      </c>
    </row>
    <row r="13" spans="1:3" x14ac:dyDescent="0.75">
      <c r="A13" s="6" t="s">
        <v>108</v>
      </c>
      <c r="B13" s="6" t="s">
        <v>60</v>
      </c>
      <c r="C13">
        <v>1</v>
      </c>
    </row>
    <row r="14" spans="1:3" x14ac:dyDescent="0.75">
      <c r="A14" s="6" t="s">
        <v>109</v>
      </c>
      <c r="B14" s="6" t="s">
        <v>61</v>
      </c>
      <c r="C14">
        <v>1</v>
      </c>
    </row>
    <row r="15" spans="1:3" x14ac:dyDescent="0.75">
      <c r="A15" s="6" t="s">
        <v>110</v>
      </c>
      <c r="B15" s="6" t="s">
        <v>62</v>
      </c>
      <c r="C15">
        <v>1</v>
      </c>
    </row>
    <row r="16" spans="1:3" x14ac:dyDescent="0.75">
      <c r="A16" s="6" t="s">
        <v>111</v>
      </c>
      <c r="B16" s="6" t="s">
        <v>59</v>
      </c>
      <c r="C16">
        <v>1</v>
      </c>
    </row>
    <row r="17" spans="1:3" x14ac:dyDescent="0.75">
      <c r="A17" s="6" t="s">
        <v>112</v>
      </c>
      <c r="B17" s="6" t="s">
        <v>63</v>
      </c>
      <c r="C17">
        <v>1</v>
      </c>
    </row>
    <row r="18" spans="1:3" x14ac:dyDescent="0.75">
      <c r="A18" s="6" t="s">
        <v>113</v>
      </c>
      <c r="B18" s="6" t="s">
        <v>64</v>
      </c>
      <c r="C18">
        <v>1</v>
      </c>
    </row>
    <row r="19" spans="1:3" x14ac:dyDescent="0.75">
      <c r="A19" s="6" t="s">
        <v>114</v>
      </c>
      <c r="B19" s="6" t="s">
        <v>65</v>
      </c>
      <c r="C19">
        <v>1</v>
      </c>
    </row>
    <row r="20" spans="1:3" x14ac:dyDescent="0.75">
      <c r="A20" s="6" t="s">
        <v>115</v>
      </c>
      <c r="B20" s="6" t="s">
        <v>68</v>
      </c>
      <c r="C20">
        <v>1</v>
      </c>
    </row>
    <row r="21" spans="1:3" x14ac:dyDescent="0.75">
      <c r="A21" s="6" t="s">
        <v>116</v>
      </c>
      <c r="B21" s="6" t="s">
        <v>67</v>
      </c>
      <c r="C21">
        <v>1</v>
      </c>
    </row>
    <row r="22" spans="1:3" x14ac:dyDescent="0.75">
      <c r="A22" s="6" t="s">
        <v>117</v>
      </c>
      <c r="B22" s="6" t="s">
        <v>66</v>
      </c>
      <c r="C22">
        <v>1</v>
      </c>
    </row>
    <row r="23" spans="1:3" x14ac:dyDescent="0.75">
      <c r="A23" s="6" t="s">
        <v>118</v>
      </c>
      <c r="B23" s="6" t="s">
        <v>69</v>
      </c>
      <c r="C23">
        <v>1</v>
      </c>
    </row>
    <row r="24" spans="1:3" x14ac:dyDescent="0.75">
      <c r="A24" s="6" t="s">
        <v>119</v>
      </c>
      <c r="B24" s="6" t="s">
        <v>70</v>
      </c>
      <c r="C24">
        <v>1</v>
      </c>
    </row>
    <row r="25" spans="1:3" x14ac:dyDescent="0.75">
      <c r="A25" s="6" t="s">
        <v>120</v>
      </c>
      <c r="B25" s="6" t="s">
        <v>72</v>
      </c>
      <c r="C25">
        <v>1</v>
      </c>
    </row>
    <row r="26" spans="1:3" x14ac:dyDescent="0.75">
      <c r="A26" s="6" t="s">
        <v>121</v>
      </c>
      <c r="B26" s="6" t="s">
        <v>71</v>
      </c>
      <c r="C26">
        <v>1</v>
      </c>
    </row>
    <row r="27" spans="1:3" x14ac:dyDescent="0.75">
      <c r="A27" s="6" t="s">
        <v>122</v>
      </c>
      <c r="B27" s="6" t="s">
        <v>73</v>
      </c>
      <c r="C27">
        <v>1</v>
      </c>
    </row>
    <row r="28" spans="1:3" x14ac:dyDescent="0.75">
      <c r="A28" s="6" t="s">
        <v>123</v>
      </c>
      <c r="B28" s="6" t="s">
        <v>76</v>
      </c>
      <c r="C28">
        <v>1</v>
      </c>
    </row>
    <row r="29" spans="1:3" x14ac:dyDescent="0.75">
      <c r="A29" s="6" t="s">
        <v>124</v>
      </c>
      <c r="B29" s="6" t="s">
        <v>80</v>
      </c>
      <c r="C29">
        <v>1</v>
      </c>
    </row>
    <row r="30" spans="1:3" x14ac:dyDescent="0.75">
      <c r="A30" s="6" t="s">
        <v>125</v>
      </c>
      <c r="B30" s="6" t="s">
        <v>77</v>
      </c>
      <c r="C30">
        <v>1</v>
      </c>
    </row>
    <row r="31" spans="1:3" x14ac:dyDescent="0.75">
      <c r="A31" s="6" t="s">
        <v>126</v>
      </c>
      <c r="B31" s="6" t="s">
        <v>78</v>
      </c>
      <c r="C31">
        <v>1</v>
      </c>
    </row>
    <row r="32" spans="1:3" x14ac:dyDescent="0.75">
      <c r="A32" s="6" t="s">
        <v>127</v>
      </c>
      <c r="B32" s="6" t="s">
        <v>79</v>
      </c>
      <c r="C32">
        <v>1</v>
      </c>
    </row>
    <row r="33" spans="1:3" x14ac:dyDescent="0.75">
      <c r="A33" s="6" t="s">
        <v>128</v>
      </c>
      <c r="B33" s="6" t="s">
        <v>81</v>
      </c>
      <c r="C33">
        <v>1</v>
      </c>
    </row>
    <row r="34" spans="1:3" x14ac:dyDescent="0.75">
      <c r="A34" s="6" t="s">
        <v>129</v>
      </c>
      <c r="B34" s="6" t="s">
        <v>74</v>
      </c>
      <c r="C34">
        <v>1</v>
      </c>
    </row>
    <row r="35" spans="1:3" x14ac:dyDescent="0.75">
      <c r="A35" s="6" t="s">
        <v>130</v>
      </c>
      <c r="B35" s="6" t="s">
        <v>75</v>
      </c>
      <c r="C35">
        <v>1</v>
      </c>
    </row>
    <row r="36" spans="1:3" x14ac:dyDescent="0.75">
      <c r="A36" s="6" t="s">
        <v>131</v>
      </c>
      <c r="B36" s="6" t="s">
        <v>82</v>
      </c>
      <c r="C36">
        <v>1</v>
      </c>
    </row>
    <row r="37" spans="1:3" x14ac:dyDescent="0.75">
      <c r="A37" s="6" t="s">
        <v>132</v>
      </c>
      <c r="B37" s="6" t="s">
        <v>83</v>
      </c>
      <c r="C37">
        <v>1</v>
      </c>
    </row>
    <row r="38" spans="1:3" x14ac:dyDescent="0.75">
      <c r="A38" s="6" t="s">
        <v>133</v>
      </c>
      <c r="B38" s="6" t="s">
        <v>84</v>
      </c>
      <c r="C38">
        <v>1</v>
      </c>
    </row>
    <row r="39" spans="1:3" x14ac:dyDescent="0.75">
      <c r="A39" s="6" t="s">
        <v>134</v>
      </c>
      <c r="B39" s="6" t="s">
        <v>85</v>
      </c>
      <c r="C39">
        <v>1</v>
      </c>
    </row>
    <row r="40" spans="1:3" x14ac:dyDescent="0.75">
      <c r="A40" s="6" t="s">
        <v>135</v>
      </c>
      <c r="B40" s="6" t="s">
        <v>86</v>
      </c>
      <c r="C40">
        <v>1</v>
      </c>
    </row>
    <row r="41" spans="1:3" x14ac:dyDescent="0.75">
      <c r="A41" s="6" t="s">
        <v>136</v>
      </c>
      <c r="B41" s="6" t="s">
        <v>87</v>
      </c>
      <c r="C41">
        <v>1</v>
      </c>
    </row>
    <row r="42" spans="1:3" x14ac:dyDescent="0.75">
      <c r="A42" s="6" t="s">
        <v>137</v>
      </c>
      <c r="B42" s="6" t="s">
        <v>88</v>
      </c>
      <c r="C42">
        <v>1</v>
      </c>
    </row>
    <row r="43" spans="1:3" x14ac:dyDescent="0.75">
      <c r="A43" s="6" t="s">
        <v>138</v>
      </c>
      <c r="B43" s="6" t="s">
        <v>89</v>
      </c>
      <c r="C43">
        <v>1</v>
      </c>
    </row>
    <row r="44" spans="1:3" x14ac:dyDescent="0.75">
      <c r="A44" s="6" t="s">
        <v>139</v>
      </c>
      <c r="B44" s="6" t="s">
        <v>90</v>
      </c>
      <c r="C44">
        <v>1</v>
      </c>
    </row>
    <row r="45" spans="1:3" x14ac:dyDescent="0.75">
      <c r="A45" s="6" t="s">
        <v>140</v>
      </c>
      <c r="B45" s="6" t="s">
        <v>91</v>
      </c>
      <c r="C45">
        <v>1</v>
      </c>
    </row>
    <row r="46" spans="1:3" x14ac:dyDescent="0.75">
      <c r="A46" s="6" t="s">
        <v>141</v>
      </c>
      <c r="B46" s="6" t="s">
        <v>93</v>
      </c>
      <c r="C46">
        <v>1</v>
      </c>
    </row>
    <row r="47" spans="1:3" x14ac:dyDescent="0.75">
      <c r="A47" s="6" t="s">
        <v>142</v>
      </c>
      <c r="B47" s="6" t="s">
        <v>92</v>
      </c>
      <c r="C47">
        <v>1</v>
      </c>
    </row>
    <row r="48" spans="1:3" x14ac:dyDescent="0.75">
      <c r="A48" s="6" t="s">
        <v>143</v>
      </c>
      <c r="B48" s="6" t="s">
        <v>94</v>
      </c>
      <c r="C48">
        <v>1</v>
      </c>
    </row>
    <row r="49" spans="1:3" x14ac:dyDescent="0.75">
      <c r="A49" s="6" t="s">
        <v>144</v>
      </c>
      <c r="B49" s="6" t="s">
        <v>96</v>
      </c>
      <c r="C49">
        <v>1</v>
      </c>
    </row>
    <row r="50" spans="1:3" x14ac:dyDescent="0.75">
      <c r="A50" s="6" t="s">
        <v>145</v>
      </c>
      <c r="B50" s="6" t="s">
        <v>95</v>
      </c>
      <c r="C50">
        <v>1</v>
      </c>
    </row>
    <row r="51" spans="1:3" x14ac:dyDescent="0.75">
      <c r="A51" s="6" t="s">
        <v>146</v>
      </c>
      <c r="B51" s="6" t="s">
        <v>97</v>
      </c>
      <c r="C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workbookViewId="0">
      <selection activeCell="B8" sqref="B8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198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199</v>
      </c>
      <c r="C3" t="s">
        <v>200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201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202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203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204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205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206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207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208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209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210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211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212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213</v>
      </c>
    </row>
    <row r="19" spans="1:18" x14ac:dyDescent="0.75">
      <c r="A19" t="str">
        <f t="shared" si="0"/>
        <v>Alabama</v>
      </c>
      <c r="B19" t="s">
        <v>214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215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216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199</v>
      </c>
      <c r="C23" t="s">
        <v>200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201</v>
      </c>
    </row>
    <row r="25" spans="1:18" x14ac:dyDescent="0.75">
      <c r="A25" t="str">
        <f t="shared" ref="A25:A40" si="1">A24</f>
        <v>Alaska</v>
      </c>
      <c r="B25" t="s">
        <v>204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202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203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205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217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218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211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210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208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219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206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213</v>
      </c>
    </row>
    <row r="38" spans="1:18" x14ac:dyDescent="0.75">
      <c r="A38" t="str">
        <f t="shared" si="1"/>
        <v>Alaska</v>
      </c>
      <c r="B38" t="s">
        <v>214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215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216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199</v>
      </c>
      <c r="C42" t="s">
        <v>200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201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202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203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204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218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206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220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217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205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207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208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210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221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211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213</v>
      </c>
    </row>
    <row r="61" spans="1:18" x14ac:dyDescent="0.75">
      <c r="A61" t="str">
        <f t="shared" si="2"/>
        <v>Arizona</v>
      </c>
      <c r="B61" t="s">
        <v>222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214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215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216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199</v>
      </c>
      <c r="C66" t="s">
        <v>200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201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204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202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203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205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206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208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207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217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211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213</v>
      </c>
    </row>
    <row r="80" spans="1:18" x14ac:dyDescent="0.75">
      <c r="A80" t="str">
        <f t="shared" si="2"/>
        <v>Arkansas</v>
      </c>
      <c r="B80" t="s">
        <v>222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214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215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216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199</v>
      </c>
      <c r="C85" t="s">
        <v>200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201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209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212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202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203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221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204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219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206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218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220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217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205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208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207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210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211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213</v>
      </c>
    </row>
    <row r="108" spans="1:18" x14ac:dyDescent="0.75">
      <c r="A108" t="str">
        <f t="shared" ref="A108:A111" si="3">A107</f>
        <v>California</v>
      </c>
      <c r="B108" t="s">
        <v>214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222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215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216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199</v>
      </c>
      <c r="C113" t="s">
        <v>200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201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219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203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202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204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207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218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206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205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209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208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217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210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211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213</v>
      </c>
    </row>
    <row r="131" spans="1:18" x14ac:dyDescent="0.75">
      <c r="A131" t="str">
        <f t="shared" si="4"/>
        <v>Colorado</v>
      </c>
      <c r="B131" t="s">
        <v>222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214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215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216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199</v>
      </c>
      <c r="C136" t="s">
        <v>200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201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212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202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204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205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218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217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206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208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207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221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211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210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203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219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213</v>
      </c>
    </row>
    <row r="156" spans="1:18" x14ac:dyDescent="0.75">
      <c r="A156" t="str">
        <f t="shared" si="5"/>
        <v>Connecticut</v>
      </c>
      <c r="B156" t="s">
        <v>222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214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215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216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199</v>
      </c>
      <c r="C161" t="s">
        <v>200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201</v>
      </c>
    </row>
    <row r="163" spans="1:18" x14ac:dyDescent="0.75">
      <c r="A163" t="str">
        <f t="shared" ref="A163:A178" si="6">A162</f>
        <v>Delaware</v>
      </c>
      <c r="B163" t="s">
        <v>212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202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208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204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218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209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206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207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203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210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211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221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213</v>
      </c>
    </row>
    <row r="177" spans="1:18" x14ac:dyDescent="0.75">
      <c r="A177" t="str">
        <f t="shared" si="6"/>
        <v>Delaware</v>
      </c>
      <c r="B177" t="s">
        <v>215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216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199</v>
      </c>
      <c r="C180" t="s">
        <v>200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201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205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204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202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203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219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206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217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207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208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210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211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221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213</v>
      </c>
    </row>
    <row r="197" spans="1:18" x14ac:dyDescent="0.75">
      <c r="A197" t="str">
        <f t="shared" si="7"/>
        <v>Florida</v>
      </c>
      <c r="B197" t="s">
        <v>214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215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216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199</v>
      </c>
      <c r="C201" t="s">
        <v>200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201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212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204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217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202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221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203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207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206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205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208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210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211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219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213</v>
      </c>
    </row>
    <row r="219" spans="1:18" x14ac:dyDescent="0.75">
      <c r="A219" t="str">
        <f t="shared" si="8"/>
        <v>Georgia</v>
      </c>
      <c r="B219" t="s">
        <v>222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214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215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216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199</v>
      </c>
      <c r="C224" t="s">
        <v>200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201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219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203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221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205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218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202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206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211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210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209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213</v>
      </c>
    </row>
    <row r="240" spans="1:18" x14ac:dyDescent="0.75">
      <c r="A240" t="str">
        <f t="shared" si="9"/>
        <v>Hawaii</v>
      </c>
      <c r="B240" t="s">
        <v>214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215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216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199</v>
      </c>
      <c r="C244" t="s">
        <v>200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201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204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202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207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219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205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218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206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208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211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203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213</v>
      </c>
    </row>
    <row r="260" spans="1:18" x14ac:dyDescent="0.75">
      <c r="A260" t="str">
        <f t="shared" si="10"/>
        <v>Idaho</v>
      </c>
      <c r="B260" t="s">
        <v>215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216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199</v>
      </c>
      <c r="C263" t="s">
        <v>200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201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219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203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209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202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204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205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218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206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207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217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208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211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210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221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213</v>
      </c>
    </row>
    <row r="282" spans="1:18" x14ac:dyDescent="0.75">
      <c r="A282" t="str">
        <f t="shared" si="11"/>
        <v>Illinois</v>
      </c>
      <c r="B282" t="s">
        <v>214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215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216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199</v>
      </c>
      <c r="C286" t="s">
        <v>200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201</v>
      </c>
    </row>
    <row r="288" spans="1:18" x14ac:dyDescent="0.75">
      <c r="A288" t="str">
        <f t="shared" ref="A288:A306" si="12">A287</f>
        <v>Indiana</v>
      </c>
      <c r="B288" t="s">
        <v>204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209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202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205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219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203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218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207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206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217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208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210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211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221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213</v>
      </c>
    </row>
    <row r="304" spans="1:18" x14ac:dyDescent="0.75">
      <c r="A304" t="str">
        <f t="shared" si="12"/>
        <v>Indiana</v>
      </c>
      <c r="B304" t="s">
        <v>214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215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216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199</v>
      </c>
      <c r="C308" t="s">
        <v>200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201</v>
      </c>
    </row>
    <row r="310" spans="1:18" x14ac:dyDescent="0.75">
      <c r="A310" t="str">
        <f t="shared" ref="A310:A328" si="13">A309</f>
        <v>Iowa</v>
      </c>
      <c r="B310" t="s">
        <v>202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205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218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203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204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206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207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221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210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217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208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211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219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213</v>
      </c>
    </row>
    <row r="326" spans="1:18" x14ac:dyDescent="0.75">
      <c r="A326" t="str">
        <f t="shared" si="13"/>
        <v>Iowa</v>
      </c>
      <c r="B326" t="s">
        <v>214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215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216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199</v>
      </c>
      <c r="C330" t="s">
        <v>200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201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202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204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203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218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205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206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219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208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217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210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207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211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213</v>
      </c>
    </row>
    <row r="347" spans="1:18" x14ac:dyDescent="0.75">
      <c r="A347" t="str">
        <f t="shared" si="14"/>
        <v>Kansas</v>
      </c>
      <c r="B347" t="s">
        <v>215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216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199</v>
      </c>
      <c r="C350" t="s">
        <v>200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201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204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203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202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205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207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206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208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211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210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221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213</v>
      </c>
    </row>
    <row r="364" spans="1:18" x14ac:dyDescent="0.75">
      <c r="A364" t="str">
        <f t="shared" si="15"/>
        <v>Kentucky</v>
      </c>
      <c r="B364" t="s">
        <v>215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216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199</v>
      </c>
      <c r="C367" t="s">
        <v>200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201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209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202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204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205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221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203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208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217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206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219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207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210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211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212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213</v>
      </c>
    </row>
    <row r="386" spans="1:18" x14ac:dyDescent="0.75">
      <c r="A386" t="str">
        <f t="shared" si="16"/>
        <v>Louisiana</v>
      </c>
      <c r="B386" t="s">
        <v>214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215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216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199</v>
      </c>
      <c r="C390" t="s">
        <v>200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201</v>
      </c>
    </row>
    <row r="392" spans="1:18" x14ac:dyDescent="0.75">
      <c r="A392" t="str">
        <f t="shared" ref="A392:A409" si="17">A391</f>
        <v>Maine</v>
      </c>
      <c r="B392" t="s">
        <v>219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205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202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204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218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206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208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207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221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211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210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203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213</v>
      </c>
    </row>
    <row r="407" spans="1:18" x14ac:dyDescent="0.75">
      <c r="A407" t="str">
        <f t="shared" si="17"/>
        <v>Maine</v>
      </c>
      <c r="B407" t="s">
        <v>214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215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216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199</v>
      </c>
      <c r="C411" t="s">
        <v>200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201</v>
      </c>
    </row>
    <row r="413" spans="1:18" x14ac:dyDescent="0.75">
      <c r="A413" t="str">
        <f t="shared" ref="A413:A428" si="18">A412</f>
        <v>Montana</v>
      </c>
      <c r="B413" t="s">
        <v>221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203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219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202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205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218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217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208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206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209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211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213</v>
      </c>
    </row>
    <row r="427" spans="1:18" x14ac:dyDescent="0.75">
      <c r="A427" t="str">
        <f t="shared" si="18"/>
        <v>Montana</v>
      </c>
      <c r="B427" t="s">
        <v>215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216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199</v>
      </c>
      <c r="C430" t="s">
        <v>200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201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202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203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218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205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206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204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208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207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210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211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217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213</v>
      </c>
    </row>
    <row r="446" spans="1:18" x14ac:dyDescent="0.75">
      <c r="A446" t="str">
        <f t="shared" si="19"/>
        <v>Nebraska</v>
      </c>
      <c r="B446" t="s">
        <v>214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215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216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199</v>
      </c>
      <c r="C450" t="s">
        <v>200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201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202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219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204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203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217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206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218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207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205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220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208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211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210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213</v>
      </c>
    </row>
    <row r="468" spans="1:18" x14ac:dyDescent="0.75">
      <c r="A468" t="str">
        <f t="shared" si="20"/>
        <v>Nevada</v>
      </c>
      <c r="B468" t="s">
        <v>214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215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216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199</v>
      </c>
      <c r="C472" t="s">
        <v>200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201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208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202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204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205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218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206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203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221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210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211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207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213</v>
      </c>
    </row>
    <row r="489" spans="1:18" x14ac:dyDescent="0.75">
      <c r="A489" t="str">
        <f t="shared" si="21"/>
        <v>New Hampshire</v>
      </c>
      <c r="B489" t="s">
        <v>215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216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199</v>
      </c>
      <c r="C492" t="s">
        <v>200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201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212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202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209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204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203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218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217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207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206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208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211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205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219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210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221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213</v>
      </c>
    </row>
    <row r="512" spans="1:18" x14ac:dyDescent="0.75">
      <c r="A512" t="str">
        <f t="shared" si="22"/>
        <v>New Jersey</v>
      </c>
      <c r="B512" t="s">
        <v>214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222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215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216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199</v>
      </c>
      <c r="C517" t="s">
        <v>200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201</v>
      </c>
    </row>
    <row r="519" spans="1:18" x14ac:dyDescent="0.75">
      <c r="A519" t="str">
        <f t="shared" ref="A519:A536" si="23">A518</f>
        <v>New Mexico</v>
      </c>
      <c r="B519" t="s">
        <v>203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204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218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202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206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217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207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208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205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219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210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211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213</v>
      </c>
    </row>
    <row r="534" spans="1:18" x14ac:dyDescent="0.75">
      <c r="A534" t="str">
        <f t="shared" si="23"/>
        <v>New Mexico</v>
      </c>
      <c r="B534" t="s">
        <v>214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215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216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199</v>
      </c>
      <c r="C538" t="s">
        <v>200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201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212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202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205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204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218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208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206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217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207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221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210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211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203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219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213</v>
      </c>
    </row>
    <row r="558" spans="1:18" x14ac:dyDescent="0.75">
      <c r="A558" t="str">
        <f t="shared" si="24"/>
        <v>New York</v>
      </c>
      <c r="B558" t="s">
        <v>222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214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215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216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199</v>
      </c>
      <c r="C563" t="s">
        <v>200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201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204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202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207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219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218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205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203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206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208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211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210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213</v>
      </c>
    </row>
    <row r="579" spans="1:18" x14ac:dyDescent="0.75">
      <c r="A579" t="str">
        <f t="shared" si="25"/>
        <v>North Carolina</v>
      </c>
      <c r="B579" t="s">
        <v>214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222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215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216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199</v>
      </c>
      <c r="C584" t="s">
        <v>200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201</v>
      </c>
    </row>
    <row r="586" spans="1:18" x14ac:dyDescent="0.75">
      <c r="A586" t="str">
        <f t="shared" ref="A586:A600" si="26">A585</f>
        <v>North Dakota</v>
      </c>
      <c r="B586" t="s">
        <v>209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203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217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218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205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219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208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202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210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211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207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213</v>
      </c>
    </row>
    <row r="599" spans="1:18" x14ac:dyDescent="0.75">
      <c r="A599" t="str">
        <f t="shared" si="26"/>
        <v>North Dakota</v>
      </c>
      <c r="B599" t="s">
        <v>215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216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199</v>
      </c>
      <c r="C602" t="s">
        <v>200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201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204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221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205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203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209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202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207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218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206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208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210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217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211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213</v>
      </c>
    </row>
    <row r="621" spans="1:18" x14ac:dyDescent="0.75">
      <c r="A621" t="str">
        <f t="shared" si="27"/>
        <v>Ohio</v>
      </c>
      <c r="B621" t="s">
        <v>214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215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216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199</v>
      </c>
      <c r="C625" t="s">
        <v>200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201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218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204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203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217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205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206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208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207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202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211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209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213</v>
      </c>
    </row>
    <row r="641" spans="1:18" x14ac:dyDescent="0.75">
      <c r="A641" t="str">
        <f t="shared" si="28"/>
        <v>Oklahoma</v>
      </c>
      <c r="B641" t="s">
        <v>222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214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215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216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199</v>
      </c>
      <c r="C646" t="s">
        <v>200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201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202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204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205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217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206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218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208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211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203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207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213</v>
      </c>
    </row>
    <row r="662" spans="1:18" x14ac:dyDescent="0.75">
      <c r="A662" t="str">
        <f t="shared" si="29"/>
        <v>Oregon</v>
      </c>
      <c r="B662" t="s">
        <v>214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215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216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199</v>
      </c>
      <c r="C666" t="s">
        <v>200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201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204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202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205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218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203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206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208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207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210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211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217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221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212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209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219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213</v>
      </c>
    </row>
    <row r="687" spans="1:18" x14ac:dyDescent="0.75">
      <c r="A687" t="str">
        <f t="shared" si="30"/>
        <v>Maryland</v>
      </c>
      <c r="B687" t="s">
        <v>214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215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216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199</v>
      </c>
      <c r="C691" t="s">
        <v>200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201</v>
      </c>
    </row>
    <row r="693" spans="1:18" x14ac:dyDescent="0.75">
      <c r="A693" t="str">
        <f t="shared" ref="A693:A714" si="31">A692</f>
        <v>Massachusetts</v>
      </c>
      <c r="B693" t="s">
        <v>212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202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205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207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204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218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206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208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217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221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211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210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203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219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213</v>
      </c>
    </row>
    <row r="711" spans="1:18" x14ac:dyDescent="0.75">
      <c r="A711" t="str">
        <f t="shared" si="31"/>
        <v>Massachusetts</v>
      </c>
      <c r="B711" t="s">
        <v>222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214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215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216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199</v>
      </c>
      <c r="C716" t="s">
        <v>200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201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209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205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204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202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203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219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221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218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217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206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208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207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211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210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213</v>
      </c>
    </row>
    <row r="736" spans="1:18" x14ac:dyDescent="0.75">
      <c r="A736" t="str">
        <f t="shared" si="32"/>
        <v>Michigan</v>
      </c>
      <c r="B736" t="s">
        <v>222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214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215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216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199</v>
      </c>
      <c r="C741" t="s">
        <v>200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201</v>
      </c>
    </row>
    <row r="743" spans="1:18" x14ac:dyDescent="0.75">
      <c r="A743" t="str">
        <f t="shared" ref="A743:A761" si="33">A742</f>
        <v>Minnesota</v>
      </c>
      <c r="B743" t="s">
        <v>219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202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205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203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218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204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206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207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217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208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210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211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213</v>
      </c>
    </row>
    <row r="759" spans="1:18" x14ac:dyDescent="0.75">
      <c r="A759" t="str">
        <f t="shared" si="33"/>
        <v>Minnesota</v>
      </c>
      <c r="B759" t="s">
        <v>214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215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216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199</v>
      </c>
      <c r="C763" t="s">
        <v>200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201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204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202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203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217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206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207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208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219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211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209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210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213</v>
      </c>
    </row>
    <row r="779" spans="1:18" x14ac:dyDescent="0.75">
      <c r="A779" t="str">
        <f t="shared" si="34"/>
        <v>Mississippi</v>
      </c>
      <c r="B779" t="s">
        <v>215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216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199</v>
      </c>
      <c r="C782" t="s">
        <v>200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201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203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202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218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204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205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206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207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208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217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211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210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213</v>
      </c>
    </row>
    <row r="798" spans="1:18" x14ac:dyDescent="0.75">
      <c r="A798" t="str">
        <f t="shared" si="35"/>
        <v>Missouri</v>
      </c>
      <c r="B798" t="s">
        <v>222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214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215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216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199</v>
      </c>
      <c r="C803" t="s">
        <v>200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201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204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209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202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205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203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218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208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217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206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207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211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210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219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221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213</v>
      </c>
    </row>
    <row r="823" spans="1:18" x14ac:dyDescent="0.75">
      <c r="A823" t="str">
        <f t="shared" si="36"/>
        <v>Pennsylvania</v>
      </c>
      <c r="B823" t="s">
        <v>214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222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215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216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199</v>
      </c>
      <c r="C828" t="s">
        <v>200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201</v>
      </c>
    </row>
    <row r="830" spans="1:18" x14ac:dyDescent="0.75">
      <c r="A830" t="str">
        <f t="shared" ref="A830:A846" si="37">A829</f>
        <v>Rhode Island</v>
      </c>
      <c r="B830" t="s">
        <v>217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208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202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204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223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205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207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218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206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211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210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221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213</v>
      </c>
    </row>
    <row r="844" spans="1:18" x14ac:dyDescent="0.75">
      <c r="A844" t="str">
        <f t="shared" si="37"/>
        <v>Rhode Island</v>
      </c>
      <c r="B844" t="s">
        <v>214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215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216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199</v>
      </c>
      <c r="C848" t="s">
        <v>200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201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204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207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203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202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206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205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208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211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210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217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221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213</v>
      </c>
    </row>
    <row r="864" spans="1:18" x14ac:dyDescent="0.75">
      <c r="A864" t="str">
        <f t="shared" si="38"/>
        <v>South Carolina</v>
      </c>
      <c r="B864" t="s">
        <v>222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214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215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216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199</v>
      </c>
      <c r="C869" t="s">
        <v>200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201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207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203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218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205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204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206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217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208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210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211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213</v>
      </c>
    </row>
    <row r="884" spans="1:18" x14ac:dyDescent="0.75">
      <c r="A884" t="str">
        <f t="shared" si="39"/>
        <v>South Dakota</v>
      </c>
      <c r="B884" t="s">
        <v>214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215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216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199</v>
      </c>
      <c r="C888" t="s">
        <v>200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201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204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202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207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205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203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206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208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218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211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217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210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213</v>
      </c>
    </row>
    <row r="905" spans="1:18" x14ac:dyDescent="0.75">
      <c r="A905" t="str">
        <f t="shared" si="40"/>
        <v>Tennessee</v>
      </c>
      <c r="B905" t="s">
        <v>222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215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216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199</v>
      </c>
      <c r="C909" t="s">
        <v>200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201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204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203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202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221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218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208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219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206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217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209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207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205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210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211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212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213</v>
      </c>
    </row>
    <row r="930" spans="1:18" x14ac:dyDescent="0.75">
      <c r="A930" t="str">
        <f t="shared" si="41"/>
        <v>Texas</v>
      </c>
      <c r="B930" t="s">
        <v>214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215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216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199</v>
      </c>
      <c r="C934" t="s">
        <v>200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201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202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204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203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219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206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205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208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218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217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207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211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220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212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213</v>
      </c>
    </row>
    <row r="952" spans="1:18" x14ac:dyDescent="0.75">
      <c r="A952" t="str">
        <f t="shared" si="42"/>
        <v>Utah</v>
      </c>
      <c r="B952" t="s">
        <v>214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215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216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199</v>
      </c>
      <c r="C956" t="s">
        <v>200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201</v>
      </c>
    </row>
    <row r="958" spans="1:18" x14ac:dyDescent="0.75">
      <c r="A958" t="str">
        <f t="shared" ref="A958:A971" si="43">A957</f>
        <v>Vermont</v>
      </c>
      <c r="B958" t="s">
        <v>202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205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218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206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210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211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221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213</v>
      </c>
    </row>
    <row r="969" spans="1:18" x14ac:dyDescent="0.75">
      <c r="A969" t="str">
        <f t="shared" si="43"/>
        <v>Vermont</v>
      </c>
      <c r="B969" t="s">
        <v>214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215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216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199</v>
      </c>
      <c r="C973" t="s">
        <v>200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201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204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202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223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206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203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205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208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207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210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217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211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221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219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213</v>
      </c>
    </row>
    <row r="991" spans="1:18" x14ac:dyDescent="0.75">
      <c r="A991" t="str">
        <f t="shared" si="44"/>
        <v>Virginia</v>
      </c>
      <c r="B991" t="s">
        <v>222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214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215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216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199</v>
      </c>
      <c r="C996" t="s">
        <v>200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201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203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204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202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205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217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207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218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208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206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211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219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213</v>
      </c>
    </row>
    <row r="1013" spans="1:18" x14ac:dyDescent="0.75">
      <c r="A1013" t="str">
        <f t="shared" si="45"/>
        <v>Washington</v>
      </c>
      <c r="B1013" t="s">
        <v>214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222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215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216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199</v>
      </c>
      <c r="C1018" t="s">
        <v>200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201</v>
      </c>
    </row>
    <row r="1020" spans="1:18" x14ac:dyDescent="0.75">
      <c r="A1020" t="str">
        <f t="shared" ref="A1020:A1031" si="46">A1019</f>
        <v>West Virginia</v>
      </c>
      <c r="B1020" t="s">
        <v>205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207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203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202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218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208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210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213</v>
      </c>
    </row>
    <row r="1029" spans="1:18" x14ac:dyDescent="0.75">
      <c r="A1029" t="str">
        <f t="shared" si="46"/>
        <v>West Virginia</v>
      </c>
      <c r="B1029" t="s">
        <v>214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215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216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199</v>
      </c>
      <c r="C1033" t="s">
        <v>200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201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204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205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202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203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221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218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207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206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208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210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217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211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219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213</v>
      </c>
    </row>
    <row r="1052" spans="1:18" x14ac:dyDescent="0.75">
      <c r="A1052" t="str">
        <f t="shared" si="47"/>
        <v>Wisconsin</v>
      </c>
      <c r="B1052" t="s">
        <v>214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215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216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199</v>
      </c>
      <c r="C1056" t="s">
        <v>200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201</v>
      </c>
    </row>
    <row r="1058" spans="1:18" x14ac:dyDescent="0.75">
      <c r="A1058" t="str">
        <f t="shared" ref="A1058:A1073" si="48">A1057</f>
        <v>Wyoming</v>
      </c>
      <c r="B1058" t="s">
        <v>219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203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209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208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217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218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204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205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207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206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211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221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213</v>
      </c>
    </row>
    <row r="1072" spans="1:18" x14ac:dyDescent="0.75">
      <c r="A1072" t="str">
        <f t="shared" si="48"/>
        <v>Wyoming</v>
      </c>
      <c r="B1072" t="s">
        <v>215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workbookViewId="0">
      <selection activeCell="A6" sqref="A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f>INDEX('hydro cf'!$C:$C,MATCH(About!$B$2,'hydro cf'!$B:$B,0))</f>
        <v>0.52</v>
      </c>
      <c r="C6">
        <f>INDEX('hydro cf'!$C:$C,MATCH(About!$B$2,'hydro cf'!$B:$B,0))</f>
        <v>0.52</v>
      </c>
      <c r="D6">
        <f>INDEX('hydro cf'!$C:$C,MATCH(About!$B$2,'hydro cf'!$B:$B,0))</f>
        <v>0.52</v>
      </c>
      <c r="E6">
        <f>INDEX('hydro cf'!$C:$C,MATCH(About!$B$2,'hydro cf'!$B:$B,0))</f>
        <v>0.52</v>
      </c>
      <c r="F6">
        <f>INDEX('hydro cf'!$C:$C,MATCH(About!$B$2,'hydro cf'!$B:$B,0))</f>
        <v>0.52</v>
      </c>
      <c r="G6">
        <f>INDEX('hydro cf'!$C:$C,MATCH(About!$B$2,'hydro cf'!$B:$B,0))</f>
        <v>0.52</v>
      </c>
      <c r="H6">
        <f>INDEX('hydro cf'!$C:$C,MATCH(About!$B$2,'hydro cf'!$B:$B,0))</f>
        <v>0.52</v>
      </c>
      <c r="I6">
        <f>INDEX('hydro cf'!$C:$C,MATCH(About!$B$2,'hydro cf'!$B:$B,0))</f>
        <v>0.52</v>
      </c>
      <c r="J6">
        <f>INDEX('hydro cf'!$C:$C,MATCH(About!$B$2,'hydro cf'!$B:$B,0))</f>
        <v>0.52</v>
      </c>
      <c r="K6">
        <f>INDEX('hydro cf'!$C:$C,MATCH(About!$B$2,'hydro cf'!$B:$B,0))</f>
        <v>0.52</v>
      </c>
      <c r="L6">
        <f>INDEX('hydro cf'!$C:$C,MATCH(About!$B$2,'hydro cf'!$B:$B,0))</f>
        <v>0.52</v>
      </c>
      <c r="M6">
        <f>INDEX('hydro cf'!$C:$C,MATCH(About!$B$2,'hydro cf'!$B:$B,0))</f>
        <v>0.52</v>
      </c>
      <c r="N6">
        <f>INDEX('hydro cf'!$C:$C,MATCH(About!$B$2,'hydro cf'!$B:$B,0))</f>
        <v>0.52</v>
      </c>
      <c r="O6">
        <f>INDEX('hydro cf'!$C:$C,MATCH(About!$B$2,'hydro cf'!$B:$B,0))</f>
        <v>0.52</v>
      </c>
      <c r="P6">
        <f>INDEX('hydro cf'!$C:$C,MATCH(About!$B$2,'hydro cf'!$B:$B,0))</f>
        <v>0.52</v>
      </c>
      <c r="Q6">
        <f>INDEX('hydro cf'!$C:$C,MATCH(About!$B$2,'hydro cf'!$B:$B,0))</f>
        <v>0.52</v>
      </c>
      <c r="R6">
        <f>INDEX('hydro cf'!$C:$C,MATCH(About!$B$2,'hydro cf'!$B:$B,0))</f>
        <v>0.52</v>
      </c>
      <c r="S6">
        <f>INDEX('hydro cf'!$C:$C,MATCH(About!$B$2,'hydro cf'!$B:$B,0))</f>
        <v>0.52</v>
      </c>
      <c r="T6">
        <f>INDEX('hydro cf'!$C:$C,MATCH(About!$B$2,'hydro cf'!$B:$B,0))</f>
        <v>0.52</v>
      </c>
      <c r="U6">
        <f>INDEX('hydro cf'!$C:$C,MATCH(About!$B$2,'hydro cf'!$B:$B,0))</f>
        <v>0.52</v>
      </c>
      <c r="V6">
        <f>INDEX('hydro cf'!$C:$C,MATCH(About!$B$2,'hydro cf'!$B:$B,0))</f>
        <v>0.52</v>
      </c>
      <c r="W6">
        <f>INDEX('hydro cf'!$C:$C,MATCH(About!$B$2,'hydro cf'!$B:$B,0))</f>
        <v>0.52</v>
      </c>
      <c r="X6">
        <f>INDEX('hydro cf'!$C:$C,MATCH(About!$B$2,'hydro cf'!$B:$B,0))</f>
        <v>0.52</v>
      </c>
      <c r="Y6">
        <f>INDEX('hydro cf'!$C:$C,MATCH(About!$B$2,'hydro cf'!$B:$B,0))</f>
        <v>0.52</v>
      </c>
      <c r="Z6">
        <f>INDEX('hydro cf'!$C:$C,MATCH(About!$B$2,'hydro cf'!$B:$B,0))</f>
        <v>0.52</v>
      </c>
      <c r="AA6">
        <f>INDEX('hydro cf'!$C:$C,MATCH(About!$B$2,'hydro cf'!$B:$B,0))</f>
        <v>0.52</v>
      </c>
      <c r="AB6">
        <f>INDEX('hydro cf'!$C:$C,MATCH(About!$B$2,'hydro cf'!$B:$B,0))</f>
        <v>0.52</v>
      </c>
      <c r="AC6">
        <f>INDEX('hydro cf'!$C:$C,MATCH(About!$B$2,'hydro cf'!$B:$B,0))</f>
        <v>0.52</v>
      </c>
      <c r="AD6">
        <f>INDEX('hydro cf'!$C:$C,MATCH(About!$B$2,'hydro cf'!$B:$B,0))</f>
        <v>0.52</v>
      </c>
      <c r="AE6">
        <f>INDEX('hydro cf'!$C:$C,MATCH(About!$B$2,'hydro cf'!$B:$B,0))</f>
        <v>0.52</v>
      </c>
      <c r="AF6">
        <f>INDEX('hydro cf'!$C:$C,MATCH(About!$B$2,'hydro cf'!$B:$B,0))</f>
        <v>0.52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Max Capacity Factors</vt:lpstr>
      <vt:lpstr>hydro cf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2024-06-18T21:03:01Z</dcterms:modified>
</cp:coreProperties>
</file>