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36E70E68-BC7D-4284-BAD9-225305B3CD93}" xr6:coauthVersionLast="47" xr6:coauthVersionMax="47" xr10:uidLastSave="{00000000-0000-0000-0000-000000000000}"/>
  <bookViews>
    <workbookView xWindow="1800" yWindow="1800" windowWidth="14400" windowHeight="7290" firstSheet="20" activeTab="21"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Imports_new" sheetId="28" r:id="rId22"/>
    <sheet name="exports" sheetId="20" r:id="rId23"/>
    <sheet name="EIaE-BIE" sheetId="3" r:id="rId24"/>
    <sheet name="EIaE-BEE" sheetId="5" r:id="rId25"/>
    <sheet name="EIaE-IEP" sheetId="9" r:id="rId26"/>
    <sheet name="EIaE-BEEP" sheetId="10" r:id="rId27"/>
  </sheets>
  <definedNames>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7" i="28" l="1"/>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C2" i="20"/>
  <c r="E2" i="20"/>
  <c r="F2" i="20" s="1"/>
  <c r="G2" i="20" s="1"/>
  <c r="H2" i="20" s="1"/>
  <c r="I2" i="20" s="1"/>
  <c r="J2" i="20" s="1"/>
  <c r="K2" i="20" s="1"/>
  <c r="L2" i="20" s="1"/>
  <c r="M2" i="20" s="1"/>
  <c r="N2" i="20" s="1"/>
  <c r="O2" i="20" s="1"/>
  <c r="P2" i="20" s="1"/>
  <c r="Q2" i="20" s="1"/>
  <c r="R2" i="20" s="1"/>
  <c r="S2" i="20" s="1"/>
  <c r="T2" i="20" s="1"/>
  <c r="U2" i="20" s="1"/>
  <c r="V2" i="20" s="1"/>
  <c r="W2" i="20" s="1"/>
  <c r="X2" i="20" s="1"/>
  <c r="Y2" i="20" s="1"/>
  <c r="Z2" i="20" s="1"/>
  <c r="AA2" i="20" s="1"/>
  <c r="AB2" i="20" s="1"/>
  <c r="AC2" i="20" s="1"/>
  <c r="AD2" i="20" s="1"/>
  <c r="AE2" i="20" s="1"/>
  <c r="AF2" i="20" s="1"/>
  <c r="AG2" i="20" s="1"/>
  <c r="AH2" i="20" s="1"/>
  <c r="AF2" i="5" s="1"/>
  <c r="D2" i="20"/>
  <c r="B2" i="5" s="1"/>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E2" i="10" s="1"/>
  <c r="B2" i="28" l="1"/>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5"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J2" i="5"/>
  <c r="E2" i="5"/>
  <c r="AC2" i="5"/>
  <c r="Z2" i="5"/>
  <c r="U2" i="5"/>
  <c r="R2" i="5"/>
  <c r="M2" i="5"/>
  <c r="AB2" i="5"/>
  <c r="T2" i="5"/>
  <c r="L2" i="5"/>
  <c r="D2" i="5"/>
  <c r="AA2" i="5"/>
  <c r="S2" i="5"/>
  <c r="K2" i="5"/>
  <c r="C2" i="5"/>
  <c r="Y2" i="5"/>
  <c r="Q2" i="5"/>
  <c r="I2" i="5"/>
  <c r="X2" i="5"/>
  <c r="P2" i="5"/>
  <c r="H2" i="5"/>
  <c r="AE2" i="5"/>
  <c r="W2" i="5"/>
  <c r="O2" i="5"/>
  <c r="G2" i="5"/>
  <c r="AD2" i="5"/>
  <c r="V2" i="5"/>
  <c r="N2" i="5"/>
  <c r="F2" i="5"/>
  <c r="B6" i="26"/>
  <c r="C10" i="26" s="1"/>
  <c r="B7" i="26"/>
  <c r="AA11" i="26" s="1"/>
  <c r="M2" i="10"/>
  <c r="X2" i="10"/>
  <c r="B10" i="26"/>
  <c r="D2" i="10"/>
  <c r="B11" i="26"/>
  <c r="B14" i="26"/>
  <c r="H2" i="10"/>
  <c r="B15" i="26"/>
  <c r="O1" i="25"/>
  <c r="L187" i="25" s="1"/>
  <c r="M187" i="25" s="1"/>
  <c r="D10" i="23"/>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201" i="25"/>
  <c r="M201" i="25" s="1"/>
  <c r="L157" i="25"/>
  <c r="M157" i="25" s="1"/>
  <c r="L101" i="25"/>
  <c r="M101" i="25" s="1"/>
  <c r="L57" i="25"/>
  <c r="M57" i="25" s="1"/>
  <c r="L160" i="25"/>
  <c r="M160" i="25" s="1"/>
  <c r="L238" i="25"/>
  <c r="M238" i="25" s="1"/>
  <c r="L13" i="25"/>
  <c r="M13" i="25" s="1"/>
  <c r="L279" i="25"/>
  <c r="M279" i="25" s="1"/>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82" i="25" l="1"/>
  <c r="M82" i="25" s="1"/>
  <c r="I10" i="26"/>
  <c r="L182" i="25"/>
  <c r="M182" i="25" s="1"/>
  <c r="AA6" i="26"/>
  <c r="S6" i="26"/>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I14" i="26" s="1"/>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D24" i="28"/>
  <c r="E5" i="28"/>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T14" i="26" s="1"/>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R15" i="26" s="1"/>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I6" i="26"/>
  <c r="K10" i="26"/>
  <c r="G6" i="26"/>
  <c r="J10" i="26"/>
  <c r="J15" i="26" s="1"/>
  <c r="F11" i="26"/>
  <c r="F15" i="26" s="1"/>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D14" i="26" s="1"/>
  <c r="X6" i="26"/>
  <c r="Y10" i="26"/>
  <c r="P6" i="26"/>
  <c r="T10" i="26"/>
  <c r="AB10" i="26"/>
  <c r="AB15" i="26" s="1"/>
  <c r="H6" i="26"/>
  <c r="L10" i="26"/>
  <c r="N15" i="26"/>
  <c r="J14" i="26"/>
  <c r="AE15" i="26"/>
  <c r="AC15" i="26"/>
  <c r="I15" i="26"/>
  <c r="AF10" i="26"/>
  <c r="AE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E14" i="26" l="1"/>
  <c r="Q14" i="26"/>
  <c r="M14" i="26"/>
  <c r="W14" i="26"/>
  <c r="AA15" i="26"/>
  <c r="Z14" i="26"/>
  <c r="D28" i="28"/>
  <c r="P14" i="26"/>
  <c r="D12" i="28"/>
  <c r="D31" i="28"/>
  <c r="D27" i="28"/>
  <c r="D30" i="28"/>
  <c r="D26" i="28"/>
  <c r="D22" i="28"/>
  <c r="B22" i="28" s="1"/>
  <c r="D33" i="28"/>
  <c r="B33" i="28" s="1"/>
  <c r="D25" i="28"/>
  <c r="D29" i="28"/>
  <c r="D17" i="28"/>
  <c r="L15" i="26"/>
  <c r="AD15" i="26"/>
  <c r="S15" i="26"/>
  <c r="D21" i="28"/>
  <c r="D13" i="3" s="1"/>
  <c r="D32" i="28"/>
  <c r="D20" i="3"/>
  <c r="C28" i="28"/>
  <c r="B28" i="28"/>
  <c r="D25" i="3"/>
  <c r="C33" i="28"/>
  <c r="Y15" i="26"/>
  <c r="D4" i="3"/>
  <c r="B12" i="28"/>
  <c r="C12" i="28"/>
  <c r="D17" i="3"/>
  <c r="B25" i="28"/>
  <c r="C25" i="28"/>
  <c r="D22" i="3"/>
  <c r="B30" i="28"/>
  <c r="C30" i="28"/>
  <c r="O14" i="26"/>
  <c r="D19" i="3"/>
  <c r="B27" i="28"/>
  <c r="C27" i="28"/>
  <c r="D9" i="3"/>
  <c r="B17" i="28"/>
  <c r="C17" i="28"/>
  <c r="D23" i="3"/>
  <c r="B31" i="28"/>
  <c r="C31" i="28"/>
  <c r="C15" i="26"/>
  <c r="D24" i="3"/>
  <c r="C32" i="28"/>
  <c r="C24" i="3" s="1"/>
  <c r="B32" i="28"/>
  <c r="K14" i="26"/>
  <c r="D21" i="3"/>
  <c r="B29" i="28"/>
  <c r="C29" i="28"/>
  <c r="D16" i="3"/>
  <c r="B24" i="28"/>
  <c r="C24" i="28"/>
  <c r="D18" i="3"/>
  <c r="B26" i="28"/>
  <c r="C26" i="28"/>
  <c r="E12" i="28"/>
  <c r="E4" i="3" s="1"/>
  <c r="E24" i="28"/>
  <c r="E16" i="3" s="1"/>
  <c r="E28" i="28"/>
  <c r="E20" i="3" s="1"/>
  <c r="E32" i="28"/>
  <c r="E24" i="3" s="1"/>
  <c r="E21" i="28"/>
  <c r="E13" i="3" s="1"/>
  <c r="E25" i="28"/>
  <c r="E17" i="3" s="1"/>
  <c r="E29" i="28"/>
  <c r="E21" i="3" s="1"/>
  <c r="E33" i="28"/>
  <c r="E25" i="3" s="1"/>
  <c r="E22" i="28"/>
  <c r="E14" i="3" s="1"/>
  <c r="E26" i="28"/>
  <c r="E18" i="3" s="1"/>
  <c r="E30" i="28"/>
  <c r="E22" i="3" s="1"/>
  <c r="E17" i="28"/>
  <c r="E9" i="3" s="1"/>
  <c r="E27" i="28"/>
  <c r="E19" i="3" s="1"/>
  <c r="E31" i="28"/>
  <c r="E23" i="3" s="1"/>
  <c r="B24" i="3"/>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AF14"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22" i="28" l="1"/>
  <c r="D14" i="3"/>
  <c r="C21" i="28"/>
  <c r="B21" i="28"/>
  <c r="AG11" i="26"/>
  <c r="B4" i="3"/>
  <c r="C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B25"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1" i="26"/>
  <c r="AG15" i="26"/>
  <c r="AG14" i="26"/>
  <c r="AH10" i="26"/>
  <c r="Q54" i="25"/>
  <c r="R32" i="25" s="1"/>
  <c r="AA93" i="23"/>
  <c r="AB87" i="23"/>
  <c r="AA99" i="23"/>
  <c r="AB83" i="23"/>
  <c r="AA100" i="23"/>
  <c r="AA92" i="23"/>
  <c r="AB86" i="23"/>
  <c r="AD81" i="23"/>
  <c r="AC95" i="23"/>
  <c r="AB97" i="23"/>
  <c r="AC84" i="23"/>
  <c r="AA101" i="23"/>
  <c r="AB88" i="23"/>
  <c r="AA96" i="23"/>
  <c r="AB82" i="23"/>
  <c r="AD85" i="23"/>
  <c r="AC94" i="23"/>
  <c r="C33" i="23" l="1"/>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C30" i="23" l="1"/>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D3" i="23"/>
  <c r="AI15" i="26"/>
  <c r="AJ11" i="26"/>
  <c r="AI14" i="26"/>
  <c r="AJ10" i="26"/>
  <c r="AD87" i="23"/>
  <c r="AC93" i="23"/>
  <c r="AF85" i="23"/>
  <c r="AE94" i="23"/>
  <c r="AF81" i="23"/>
  <c r="AE95" i="23"/>
  <c r="AE84" i="23"/>
  <c r="AD97" i="23"/>
  <c r="AD86" i="23"/>
  <c r="AC92" i="23"/>
  <c r="AC101" i="23"/>
  <c r="AD88" i="23"/>
  <c r="AC100" i="23"/>
  <c r="AC99" i="23"/>
  <c r="AD83" i="23"/>
  <c r="AD82" i="23"/>
  <c r="AC96" i="23"/>
  <c r="C41" i="28" l="1"/>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0" i="28"/>
  <c r="I2" i="3" s="1"/>
  <c r="I12" i="28"/>
  <c r="I4" i="3" s="1"/>
  <c r="I16" i="28"/>
  <c r="I8" i="3" s="1"/>
  <c r="I17" i="28"/>
  <c r="I9" i="3" s="1"/>
  <c r="I18" i="28"/>
  <c r="I10" i="3" s="1"/>
  <c r="I22" i="28"/>
  <c r="I14" i="3" s="1"/>
  <c r="I26" i="28"/>
  <c r="I18" i="3" s="1"/>
  <c r="I30" i="28"/>
  <c r="I22" i="3" s="1"/>
  <c r="I14" i="28"/>
  <c r="I6" i="3" s="1"/>
  <c r="I19" i="28"/>
  <c r="I11" i="3" s="1"/>
  <c r="I23" i="28"/>
  <c r="I15" i="3" s="1"/>
  <c r="I27" i="28"/>
  <c r="I19" i="3" s="1"/>
  <c r="I31" i="28"/>
  <c r="I23" i="3" s="1"/>
  <c r="I11" i="28"/>
  <c r="I3" i="3" s="1"/>
  <c r="I13" i="28"/>
  <c r="I5" i="3" s="1"/>
  <c r="I20" i="28"/>
  <c r="I12" i="3" s="1"/>
  <c r="I24" i="28"/>
  <c r="I16" i="3" s="1"/>
  <c r="I28" i="28"/>
  <c r="I20" i="3" s="1"/>
  <c r="I32" i="28"/>
  <c r="I15" i="28"/>
  <c r="I7" i="3" s="1"/>
  <c r="I21" i="28"/>
  <c r="I13" i="3" s="1"/>
  <c r="I25" i="28"/>
  <c r="I17" i="3" s="1"/>
  <c r="I29" i="28"/>
  <c r="I21" i="3" s="1"/>
  <c r="I33" i="28"/>
  <c r="I25" i="3" s="1"/>
  <c r="H3" i="3"/>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50" i="28" l="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E9" i="23"/>
  <c r="G2" i="3"/>
  <c r="G35" i="28"/>
  <c r="E40" i="23"/>
  <c r="E2" i="3"/>
  <c r="C50" i="28"/>
  <c r="D18" i="28"/>
  <c r="F2" i="3"/>
  <c r="F35" i="28"/>
  <c r="B10" i="28"/>
  <c r="B2" i="3" s="1"/>
  <c r="C10" i="28"/>
  <c r="C2" i="3" s="1"/>
  <c r="D2" i="3"/>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K1358" i="22"/>
  <c r="P1357" i="22"/>
  <c r="H1357" i="22"/>
  <c r="M1356" i="22"/>
  <c r="R1355" i="22"/>
  <c r="J1355" i="22"/>
  <c r="O1354" i="22"/>
  <c r="G1354" i="22"/>
  <c r="L1353" i="22"/>
  <c r="Q1352" i="22"/>
  <c r="I1352" i="22"/>
  <c r="N1351" i="22"/>
  <c r="F1351" i="22"/>
  <c r="K1350" i="22"/>
  <c r="P1349" i="22"/>
  <c r="H1349" i="22"/>
  <c r="M1348" i="22"/>
  <c r="R1347" i="22"/>
  <c r="J1347" i="22"/>
  <c r="O1346" i="22"/>
  <c r="G1346" i="22"/>
  <c r="L1345" i="22"/>
  <c r="Q1344" i="22"/>
  <c r="I1344" i="22"/>
  <c r="R1358" i="22"/>
  <c r="J1358" i="22"/>
  <c r="O1357" i="22"/>
  <c r="G1357" i="22"/>
  <c r="L1356" i="22"/>
  <c r="Q1355" i="22"/>
  <c r="I1355" i="22"/>
  <c r="N1354" i="22"/>
  <c r="F1354" i="22"/>
  <c r="K1353" i="22"/>
  <c r="P1352" i="22"/>
  <c r="H1352" i="22"/>
  <c r="M1351" i="22"/>
  <c r="R1350" i="22"/>
  <c r="J1350" i="22"/>
  <c r="O1349" i="22"/>
  <c r="G1349" i="22"/>
  <c r="L1348" i="22"/>
  <c r="Q1347" i="22"/>
  <c r="I1347" i="22"/>
  <c r="N1346" i="22"/>
  <c r="F1346" i="22"/>
  <c r="K1345" i="22"/>
  <c r="P1344" i="22"/>
  <c r="H1344" i="22"/>
  <c r="Q1358" i="22"/>
  <c r="I1358" i="22"/>
  <c r="N1357" i="22"/>
  <c r="F1357" i="22"/>
  <c r="K1356" i="22"/>
  <c r="P1355" i="22"/>
  <c r="H1355" i="22"/>
  <c r="M1354" i="22"/>
  <c r="R1353" i="22"/>
  <c r="J1353" i="22"/>
  <c r="O1352" i="22"/>
  <c r="G1352" i="22"/>
  <c r="L1351" i="22"/>
  <c r="Q1350" i="22"/>
  <c r="I1350" i="22"/>
  <c r="N1349" i="22"/>
  <c r="F1349" i="22"/>
  <c r="K1348" i="22"/>
  <c r="P1347" i="22"/>
  <c r="H1347" i="22"/>
  <c r="M1346" i="22"/>
  <c r="R1345" i="22"/>
  <c r="J1345" i="22"/>
  <c r="O1344" i="22"/>
  <c r="G1344" i="22"/>
  <c r="P1358" i="22"/>
  <c r="H1358" i="22"/>
  <c r="M1357" i="22"/>
  <c r="R1356" i="22"/>
  <c r="J1356" i="22"/>
  <c r="O1355" i="22"/>
  <c r="G1355" i="22"/>
  <c r="L1354" i="22"/>
  <c r="Q1353" i="22"/>
  <c r="I1353" i="22"/>
  <c r="N1352" i="22"/>
  <c r="F1352" i="22"/>
  <c r="K1351" i="22"/>
  <c r="P1350" i="22"/>
  <c r="H1350" i="22"/>
  <c r="M1349" i="22"/>
  <c r="R1348" i="22"/>
  <c r="J1348" i="22"/>
  <c r="O1347" i="22"/>
  <c r="G1347" i="22"/>
  <c r="L1346" i="22"/>
  <c r="Q1345" i="22"/>
  <c r="I1345" i="22"/>
  <c r="N1344" i="22"/>
  <c r="F1344" i="22"/>
  <c r="O1358" i="22"/>
  <c r="G1358" i="22"/>
  <c r="L1357" i="22"/>
  <c r="Q1356" i="22"/>
  <c r="I1356" i="22"/>
  <c r="N1355" i="22"/>
  <c r="F1355" i="22"/>
  <c r="K1354" i="22"/>
  <c r="P1353" i="22"/>
  <c r="H1353" i="22"/>
  <c r="M1352" i="22"/>
  <c r="R1351" i="22"/>
  <c r="J1351" i="22"/>
  <c r="O1350" i="22"/>
  <c r="G1350" i="22"/>
  <c r="L1349" i="22"/>
  <c r="Q1348" i="22"/>
  <c r="I1348" i="22"/>
  <c r="N1347" i="22"/>
  <c r="F1347" i="22"/>
  <c r="K1346" i="22"/>
  <c r="P1345" i="22"/>
  <c r="H1345" i="22"/>
  <c r="M1344" i="22"/>
  <c r="M1358" i="22"/>
  <c r="R1357" i="22"/>
  <c r="J1357" i="22"/>
  <c r="O1356" i="22"/>
  <c r="G1356" i="22"/>
  <c r="L1355" i="22"/>
  <c r="Q1354" i="22"/>
  <c r="I1354" i="22"/>
  <c r="N1353" i="22"/>
  <c r="F1353" i="22"/>
  <c r="K1352" i="22"/>
  <c r="P1351" i="22"/>
  <c r="H1351" i="22"/>
  <c r="M1350" i="22"/>
  <c r="R1349" i="22"/>
  <c r="J1349" i="22"/>
  <c r="O1348" i="22"/>
  <c r="G1348" i="22"/>
  <c r="L1347" i="22"/>
  <c r="Q1346" i="22"/>
  <c r="I1346" i="22"/>
  <c r="N1345" i="22"/>
  <c r="F1345" i="22"/>
  <c r="K1344" i="22"/>
  <c r="L1358" i="22"/>
  <c r="Q1357" i="22"/>
  <c r="I1357" i="22"/>
  <c r="N1356" i="22"/>
  <c r="F1356" i="22"/>
  <c r="K1355" i="22"/>
  <c r="P1354" i="22"/>
  <c r="H1354" i="22"/>
  <c r="M1353" i="22"/>
  <c r="R1352" i="22"/>
  <c r="J1352" i="22"/>
  <c r="O1351" i="22"/>
  <c r="G1351" i="22"/>
  <c r="L1350" i="22"/>
  <c r="Q1349" i="22"/>
  <c r="I1349" i="22"/>
  <c r="N1348" i="22"/>
  <c r="F1348" i="22"/>
  <c r="K1347" i="22"/>
  <c r="P1346" i="22"/>
  <c r="H1346" i="22"/>
  <c r="M1345" i="22"/>
  <c r="R1344" i="22"/>
  <c r="J1344" i="22"/>
  <c r="M1355" i="22"/>
  <c r="N1350" i="22"/>
  <c r="O1345" i="22"/>
  <c r="R1354" i="22"/>
  <c r="F1350" i="22"/>
  <c r="G1345" i="22"/>
  <c r="J1354" i="22"/>
  <c r="K1349" i="22"/>
  <c r="L1344" i="22"/>
  <c r="N1358" i="22"/>
  <c r="O1353" i="22"/>
  <c r="P1348" i="22"/>
  <c r="F1358" i="22"/>
  <c r="G1353" i="22"/>
  <c r="H1348" i="22"/>
  <c r="P1356" i="22"/>
  <c r="Q1351" i="22"/>
  <c r="R1346" i="22"/>
  <c r="H1356" i="22"/>
  <c r="I1351" i="22"/>
  <c r="J1346" i="22"/>
  <c r="L1352" i="22"/>
  <c r="M1347" i="22"/>
  <c r="K135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L773" i="22"/>
  <c r="Q772" i="22"/>
  <c r="I772" i="22"/>
  <c r="N771" i="22"/>
  <c r="F771" i="22"/>
  <c r="K770" i="22"/>
  <c r="P769" i="22"/>
  <c r="H769" i="22"/>
  <c r="M768" i="22"/>
  <c r="R767" i="22"/>
  <c r="J767" i="22"/>
  <c r="O766" i="22"/>
  <c r="G766" i="22"/>
  <c r="L765" i="22"/>
  <c r="Q764" i="22"/>
  <c r="I764" i="22"/>
  <c r="K773" i="22"/>
  <c r="P772" i="22"/>
  <c r="H772" i="22"/>
  <c r="M771" i="22"/>
  <c r="R770" i="22"/>
  <c r="J770" i="22"/>
  <c r="O769" i="22"/>
  <c r="G769" i="22"/>
  <c r="L768" i="22"/>
  <c r="Q767" i="22"/>
  <c r="I767" i="22"/>
  <c r="N766" i="22"/>
  <c r="F766" i="22"/>
  <c r="K765" i="22"/>
  <c r="P764" i="22"/>
  <c r="H764" i="22"/>
  <c r="M763" i="22"/>
  <c r="R762" i="22"/>
  <c r="J762" i="22"/>
  <c r="O761" i="22"/>
  <c r="G761" i="22"/>
  <c r="L760" i="22"/>
  <c r="Q759" i="22"/>
  <c r="I759" i="22"/>
  <c r="R773" i="22"/>
  <c r="J773" i="22"/>
  <c r="O772" i="22"/>
  <c r="G772" i="22"/>
  <c r="L771" i="22"/>
  <c r="Q770" i="22"/>
  <c r="I770" i="22"/>
  <c r="N769" i="22"/>
  <c r="F769" i="22"/>
  <c r="K768" i="22"/>
  <c r="P767" i="22"/>
  <c r="H767" i="22"/>
  <c r="M766" i="22"/>
  <c r="R765" i="22"/>
  <c r="J765" i="22"/>
  <c r="O764" i="22"/>
  <c r="G764" i="22"/>
  <c r="Q773" i="22"/>
  <c r="I773" i="22"/>
  <c r="N772" i="22"/>
  <c r="F772" i="22"/>
  <c r="K771" i="22"/>
  <c r="P770" i="22"/>
  <c r="H770" i="22"/>
  <c r="M769" i="22"/>
  <c r="R768" i="22"/>
  <c r="J768" i="22"/>
  <c r="O767" i="22"/>
  <c r="G767" i="22"/>
  <c r="L766" i="22"/>
  <c r="Q765" i="22"/>
  <c r="I765" i="22"/>
  <c r="N764" i="22"/>
  <c r="P773" i="22"/>
  <c r="H773" i="22"/>
  <c r="M772" i="22"/>
  <c r="R771" i="22"/>
  <c r="J771" i="22"/>
  <c r="O770" i="22"/>
  <c r="G770" i="22"/>
  <c r="L769" i="22"/>
  <c r="Q768" i="22"/>
  <c r="I768" i="22"/>
  <c r="N767" i="22"/>
  <c r="F767" i="22"/>
  <c r="K766" i="22"/>
  <c r="P765" i="22"/>
  <c r="H765" i="22"/>
  <c r="M764" i="22"/>
  <c r="N773" i="22"/>
  <c r="F773" i="22"/>
  <c r="K772" i="22"/>
  <c r="P771" i="22"/>
  <c r="H771" i="22"/>
  <c r="M770" i="22"/>
  <c r="R769" i="22"/>
  <c r="J769" i="22"/>
  <c r="O768" i="22"/>
  <c r="G768" i="22"/>
  <c r="L767" i="22"/>
  <c r="Q766" i="22"/>
  <c r="I766" i="22"/>
  <c r="N765" i="22"/>
  <c r="F765" i="22"/>
  <c r="M773" i="22"/>
  <c r="R772" i="22"/>
  <c r="J772" i="22"/>
  <c r="O771" i="22"/>
  <c r="G771" i="22"/>
  <c r="L770" i="22"/>
  <c r="Q769" i="22"/>
  <c r="I769" i="22"/>
  <c r="N768" i="22"/>
  <c r="F768" i="22"/>
  <c r="K767" i="22"/>
  <c r="P766" i="22"/>
  <c r="H766" i="22"/>
  <c r="M765" i="22"/>
  <c r="R764" i="22"/>
  <c r="K769" i="22"/>
  <c r="L764" i="22"/>
  <c r="N763" i="22"/>
  <c r="Q762" i="22"/>
  <c r="H762" i="22"/>
  <c r="L761" i="22"/>
  <c r="P760" i="22"/>
  <c r="G760" i="22"/>
  <c r="K759" i="22"/>
  <c r="O773" i="22"/>
  <c r="P768" i="22"/>
  <c r="K764" i="22"/>
  <c r="L763" i="22"/>
  <c r="P762" i="22"/>
  <c r="G762" i="22"/>
  <c r="K761" i="22"/>
  <c r="O760" i="22"/>
  <c r="F760" i="22"/>
  <c r="J759" i="22"/>
  <c r="G773" i="22"/>
  <c r="H768" i="22"/>
  <c r="J764" i="22"/>
  <c r="K763" i="22"/>
  <c r="O762" i="22"/>
  <c r="F762" i="22"/>
  <c r="J761" i="22"/>
  <c r="N760" i="22"/>
  <c r="R759" i="22"/>
  <c r="H759" i="22"/>
  <c r="Q763" i="22"/>
  <c r="P761" i="22"/>
  <c r="N759" i="22"/>
  <c r="L772" i="22"/>
  <c r="M767" i="22"/>
  <c r="F764" i="22"/>
  <c r="J763" i="22"/>
  <c r="N762" i="22"/>
  <c r="R761" i="22"/>
  <c r="I761" i="22"/>
  <c r="M760" i="22"/>
  <c r="P759" i="22"/>
  <c r="G759" i="22"/>
  <c r="I771" i="22"/>
  <c r="H763" i="22"/>
  <c r="F761" i="22"/>
  <c r="Q771" i="22"/>
  <c r="R766" i="22"/>
  <c r="R763" i="22"/>
  <c r="I763" i="22"/>
  <c r="M762" i="22"/>
  <c r="Q761" i="22"/>
  <c r="H761" i="22"/>
  <c r="K760" i="22"/>
  <c r="O759" i="22"/>
  <c r="F759" i="22"/>
  <c r="J766" i="22"/>
  <c r="L762" i="22"/>
  <c r="J760" i="22"/>
  <c r="N770" i="22"/>
  <c r="O765" i="22"/>
  <c r="P763" i="22"/>
  <c r="G763" i="22"/>
  <c r="K762" i="22"/>
  <c r="N761" i="22"/>
  <c r="R760" i="22"/>
  <c r="I760" i="22"/>
  <c r="M759" i="22"/>
  <c r="F770" i="22"/>
  <c r="G765" i="22"/>
  <c r="O763" i="22"/>
  <c r="F763" i="22"/>
  <c r="I762" i="22"/>
  <c r="M761" i="22"/>
  <c r="Q760" i="22"/>
  <c r="H760" i="22"/>
  <c r="L759"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Q743" i="22"/>
  <c r="I743" i="22"/>
  <c r="N742" i="22"/>
  <c r="F742" i="22"/>
  <c r="K741" i="22"/>
  <c r="P740" i="22"/>
  <c r="H740" i="22"/>
  <c r="M739" i="22"/>
  <c r="R738" i="22"/>
  <c r="J738" i="22"/>
  <c r="O737" i="22"/>
  <c r="G737" i="22"/>
  <c r="L736" i="22"/>
  <c r="Q735" i="22"/>
  <c r="I735" i="22"/>
  <c r="N734" i="22"/>
  <c r="F734" i="22"/>
  <c r="K733" i="22"/>
  <c r="P732" i="22"/>
  <c r="H732" i="22"/>
  <c r="M731" i="22"/>
  <c r="R730" i="22"/>
  <c r="J730" i="22"/>
  <c r="O729" i="22"/>
  <c r="G729" i="22"/>
  <c r="H739" i="22"/>
  <c r="N733" i="22"/>
  <c r="R729" i="22"/>
  <c r="P743" i="22"/>
  <c r="H743" i="22"/>
  <c r="M742" i="22"/>
  <c r="R741" i="22"/>
  <c r="J741" i="22"/>
  <c r="O740" i="22"/>
  <c r="G740" i="22"/>
  <c r="L739" i="22"/>
  <c r="Q738" i="22"/>
  <c r="I738" i="22"/>
  <c r="N737" i="22"/>
  <c r="F737" i="22"/>
  <c r="K736" i="22"/>
  <c r="P735" i="22"/>
  <c r="H735" i="22"/>
  <c r="M734" i="22"/>
  <c r="R733" i="22"/>
  <c r="J733" i="22"/>
  <c r="O732" i="22"/>
  <c r="G732" i="22"/>
  <c r="L731" i="22"/>
  <c r="Q730" i="22"/>
  <c r="I730" i="22"/>
  <c r="N729" i="22"/>
  <c r="F729" i="22"/>
  <c r="J737" i="22"/>
  <c r="O743" i="22"/>
  <c r="G743" i="22"/>
  <c r="L742" i="22"/>
  <c r="Q741" i="22"/>
  <c r="I741" i="22"/>
  <c r="N740" i="22"/>
  <c r="F740" i="22"/>
  <c r="K739" i="22"/>
  <c r="P738" i="22"/>
  <c r="H738" i="22"/>
  <c r="M737" i="22"/>
  <c r="R736" i="22"/>
  <c r="J736" i="22"/>
  <c r="O735" i="22"/>
  <c r="G735" i="22"/>
  <c r="L734" i="22"/>
  <c r="Q733" i="22"/>
  <c r="I733" i="22"/>
  <c r="N732" i="22"/>
  <c r="F732" i="22"/>
  <c r="K731" i="22"/>
  <c r="P730" i="22"/>
  <c r="H730" i="22"/>
  <c r="M729" i="22"/>
  <c r="L743" i="22"/>
  <c r="N741" i="22"/>
  <c r="R737" i="22"/>
  <c r="I734" i="22"/>
  <c r="H731" i="22"/>
  <c r="N743" i="22"/>
  <c r="F743" i="22"/>
  <c r="K742" i="22"/>
  <c r="P741" i="22"/>
  <c r="H741" i="22"/>
  <c r="M740" i="22"/>
  <c r="R739" i="22"/>
  <c r="J739" i="22"/>
  <c r="O738" i="22"/>
  <c r="G738" i="22"/>
  <c r="L737" i="22"/>
  <c r="Q736" i="22"/>
  <c r="I736" i="22"/>
  <c r="N735" i="22"/>
  <c r="F735" i="22"/>
  <c r="K734" i="22"/>
  <c r="P733" i="22"/>
  <c r="H733" i="22"/>
  <c r="M732" i="22"/>
  <c r="R731" i="22"/>
  <c r="J731" i="22"/>
  <c r="O730" i="22"/>
  <c r="G730" i="22"/>
  <c r="L729" i="22"/>
  <c r="I742" i="22"/>
  <c r="K740" i="22"/>
  <c r="G736" i="22"/>
  <c r="P731" i="22"/>
  <c r="J729" i="22"/>
  <c r="M743" i="22"/>
  <c r="R742" i="22"/>
  <c r="J742" i="22"/>
  <c r="O741" i="22"/>
  <c r="G741" i="22"/>
  <c r="L740" i="22"/>
  <c r="Q739" i="22"/>
  <c r="I739" i="22"/>
  <c r="N738" i="22"/>
  <c r="F738" i="22"/>
  <c r="K737" i="22"/>
  <c r="P736" i="22"/>
  <c r="H736" i="22"/>
  <c r="M735" i="22"/>
  <c r="R734" i="22"/>
  <c r="J734" i="22"/>
  <c r="O733" i="22"/>
  <c r="G733" i="22"/>
  <c r="L732" i="22"/>
  <c r="Q731" i="22"/>
  <c r="I731" i="22"/>
  <c r="N730" i="22"/>
  <c r="F730" i="22"/>
  <c r="K729" i="22"/>
  <c r="Q742" i="22"/>
  <c r="F741" i="22"/>
  <c r="O736" i="22"/>
  <c r="F733" i="22"/>
  <c r="K743" i="22"/>
  <c r="P742" i="22"/>
  <c r="H742" i="22"/>
  <c r="M741" i="22"/>
  <c r="R740" i="22"/>
  <c r="J740" i="22"/>
  <c r="O739" i="22"/>
  <c r="G739" i="22"/>
  <c r="L738" i="22"/>
  <c r="Q737" i="22"/>
  <c r="I737" i="22"/>
  <c r="N736" i="22"/>
  <c r="F736" i="22"/>
  <c r="K735" i="22"/>
  <c r="P734" i="22"/>
  <c r="H734" i="22"/>
  <c r="M733" i="22"/>
  <c r="R732" i="22"/>
  <c r="J732" i="22"/>
  <c r="O731" i="22"/>
  <c r="G731" i="22"/>
  <c r="L730" i="22"/>
  <c r="Q729" i="22"/>
  <c r="I729" i="22"/>
  <c r="P739" i="22"/>
  <c r="L735" i="22"/>
  <c r="K732" i="22"/>
  <c r="R743" i="22"/>
  <c r="J743" i="22"/>
  <c r="O742" i="22"/>
  <c r="G742" i="22"/>
  <c r="L741" i="22"/>
  <c r="Q740" i="22"/>
  <c r="I740" i="22"/>
  <c r="N739" i="22"/>
  <c r="F739" i="22"/>
  <c r="K738" i="22"/>
  <c r="P737" i="22"/>
  <c r="H737" i="22"/>
  <c r="M736" i="22"/>
  <c r="R735" i="22"/>
  <c r="J735" i="22"/>
  <c r="O734" i="22"/>
  <c r="G734" i="22"/>
  <c r="L733" i="22"/>
  <c r="Q732" i="22"/>
  <c r="I732" i="22"/>
  <c r="N731" i="22"/>
  <c r="F731" i="22"/>
  <c r="K730" i="22"/>
  <c r="P729" i="22"/>
  <c r="H729" i="22"/>
  <c r="M738" i="22"/>
  <c r="Q734" i="22"/>
  <c r="M730"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K1433" i="22"/>
  <c r="P1432" i="22"/>
  <c r="H1432" i="22"/>
  <c r="M1431" i="22"/>
  <c r="R1430" i="22"/>
  <c r="J1430" i="22"/>
  <c r="O1429" i="22"/>
  <c r="G1429" i="22"/>
  <c r="L1428" i="22"/>
  <c r="Q1427" i="22"/>
  <c r="I1427" i="22"/>
  <c r="N1426" i="22"/>
  <c r="F1426" i="22"/>
  <c r="K1425" i="22"/>
  <c r="P1424" i="22"/>
  <c r="H1424" i="22"/>
  <c r="M1423" i="22"/>
  <c r="R1422" i="22"/>
  <c r="J1422" i="22"/>
  <c r="O1421" i="22"/>
  <c r="G1421" i="22"/>
  <c r="L1420" i="22"/>
  <c r="Q1419" i="22"/>
  <c r="I1419" i="22"/>
  <c r="R1433" i="22"/>
  <c r="J1433" i="22"/>
  <c r="O1432" i="22"/>
  <c r="G1432" i="22"/>
  <c r="L1431" i="22"/>
  <c r="Q1430" i="22"/>
  <c r="I1430" i="22"/>
  <c r="N1429" i="22"/>
  <c r="F1429" i="22"/>
  <c r="K1428" i="22"/>
  <c r="P1427" i="22"/>
  <c r="H1427" i="22"/>
  <c r="M1426" i="22"/>
  <c r="R1425" i="22"/>
  <c r="J1425" i="22"/>
  <c r="O1424" i="22"/>
  <c r="G1424" i="22"/>
  <c r="L1423" i="22"/>
  <c r="Q1422" i="22"/>
  <c r="I1422" i="22"/>
  <c r="N1421" i="22"/>
  <c r="F1421" i="22"/>
  <c r="K1420" i="22"/>
  <c r="P1419" i="22"/>
  <c r="H1419" i="22"/>
  <c r="Q1433" i="22"/>
  <c r="I1433" i="22"/>
  <c r="N1432" i="22"/>
  <c r="F1432" i="22"/>
  <c r="K1431" i="22"/>
  <c r="P1430" i="22"/>
  <c r="H1430" i="22"/>
  <c r="M1429" i="22"/>
  <c r="R1428" i="22"/>
  <c r="J1428" i="22"/>
  <c r="O1427" i="22"/>
  <c r="G1427" i="22"/>
  <c r="L1426" i="22"/>
  <c r="Q1425" i="22"/>
  <c r="I1425" i="22"/>
  <c r="N1424" i="22"/>
  <c r="F1424" i="22"/>
  <c r="K1423" i="22"/>
  <c r="P1422" i="22"/>
  <c r="H1422" i="22"/>
  <c r="M1421" i="22"/>
  <c r="R1420" i="22"/>
  <c r="J1420" i="22"/>
  <c r="O1419" i="22"/>
  <c r="G1419" i="22"/>
  <c r="P1433" i="22"/>
  <c r="H1433" i="22"/>
  <c r="M1432" i="22"/>
  <c r="R1431" i="22"/>
  <c r="J1431" i="22"/>
  <c r="O1430" i="22"/>
  <c r="G1430" i="22"/>
  <c r="L1429" i="22"/>
  <c r="Q1428" i="22"/>
  <c r="I1428" i="22"/>
  <c r="N1427" i="22"/>
  <c r="F1427" i="22"/>
  <c r="K1426" i="22"/>
  <c r="P1425" i="22"/>
  <c r="H1425" i="22"/>
  <c r="M1424" i="22"/>
  <c r="R1423" i="22"/>
  <c r="J1423" i="22"/>
  <c r="O1422" i="22"/>
  <c r="G1422" i="22"/>
  <c r="L1421" i="22"/>
  <c r="Q1420" i="22"/>
  <c r="I1420" i="22"/>
  <c r="N1419" i="22"/>
  <c r="F1419" i="22"/>
  <c r="O1433" i="22"/>
  <c r="G1433" i="22"/>
  <c r="L1432" i="22"/>
  <c r="Q1431" i="22"/>
  <c r="I1431" i="22"/>
  <c r="N1430" i="22"/>
  <c r="F1430" i="22"/>
  <c r="K1429" i="22"/>
  <c r="P1428" i="22"/>
  <c r="H1428" i="22"/>
  <c r="M1427" i="22"/>
  <c r="R1426" i="22"/>
  <c r="J1426" i="22"/>
  <c r="O1425" i="22"/>
  <c r="G1425" i="22"/>
  <c r="L1424" i="22"/>
  <c r="Q1423" i="22"/>
  <c r="I1423" i="22"/>
  <c r="N1422" i="22"/>
  <c r="F1422" i="22"/>
  <c r="K1421" i="22"/>
  <c r="P1420" i="22"/>
  <c r="H1420" i="22"/>
  <c r="M1419" i="22"/>
  <c r="M1433" i="22"/>
  <c r="R1432" i="22"/>
  <c r="J1432" i="22"/>
  <c r="O1431" i="22"/>
  <c r="G1431" i="22"/>
  <c r="L1430" i="22"/>
  <c r="Q1429" i="22"/>
  <c r="I1429" i="22"/>
  <c r="N1428" i="22"/>
  <c r="F1428" i="22"/>
  <c r="K1427" i="22"/>
  <c r="P1426" i="22"/>
  <c r="H1426" i="22"/>
  <c r="M1425" i="22"/>
  <c r="R1424" i="22"/>
  <c r="J1424" i="22"/>
  <c r="O1423" i="22"/>
  <c r="G1423" i="22"/>
  <c r="L1422" i="22"/>
  <c r="Q1421" i="22"/>
  <c r="I1421" i="22"/>
  <c r="N1420" i="22"/>
  <c r="F1420" i="22"/>
  <c r="K1419" i="22"/>
  <c r="L1433" i="22"/>
  <c r="Q1432" i="22"/>
  <c r="I1432" i="22"/>
  <c r="N1431" i="22"/>
  <c r="F1431" i="22"/>
  <c r="K1430" i="22"/>
  <c r="P1429" i="22"/>
  <c r="H1429" i="22"/>
  <c r="M1428" i="22"/>
  <c r="R1427" i="22"/>
  <c r="J1427" i="22"/>
  <c r="O1426" i="22"/>
  <c r="G1426" i="22"/>
  <c r="L1425" i="22"/>
  <c r="Q1424" i="22"/>
  <c r="I1424" i="22"/>
  <c r="N1423" i="22"/>
  <c r="F1423" i="22"/>
  <c r="K1422" i="22"/>
  <c r="P1421" i="22"/>
  <c r="H1421" i="22"/>
  <c r="M1420" i="22"/>
  <c r="R1419" i="22"/>
  <c r="J1419" i="22"/>
  <c r="K1432" i="22"/>
  <c r="L1427" i="22"/>
  <c r="M1422" i="22"/>
  <c r="P1431" i="22"/>
  <c r="Q1426" i="22"/>
  <c r="R1421" i="22"/>
  <c r="H1431" i="22"/>
  <c r="I1426" i="22"/>
  <c r="J1421" i="22"/>
  <c r="M1430" i="22"/>
  <c r="N1425" i="22"/>
  <c r="O1420" i="22"/>
  <c r="R1429" i="22"/>
  <c r="F1425" i="22"/>
  <c r="G1420" i="22"/>
  <c r="N1433" i="22"/>
  <c r="O1428" i="22"/>
  <c r="P1423" i="22"/>
  <c r="F1433" i="22"/>
  <c r="G1428" i="22"/>
  <c r="H1423" i="22"/>
  <c r="K1424" i="22"/>
  <c r="L1419" i="22"/>
  <c r="J1429" i="22"/>
  <c r="E54" i="23"/>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L1207" i="22"/>
  <c r="Q1206" i="22"/>
  <c r="I1206" i="22"/>
  <c r="N1205" i="22"/>
  <c r="F1205" i="22"/>
  <c r="K1204" i="22"/>
  <c r="P1203" i="22"/>
  <c r="H1203" i="22"/>
  <c r="M1202" i="22"/>
  <c r="R1201" i="22"/>
  <c r="J1201" i="22"/>
  <c r="O1200" i="22"/>
  <c r="G1200" i="22"/>
  <c r="L1199" i="22"/>
  <c r="Q1198" i="22"/>
  <c r="I1198" i="22"/>
  <c r="N1197" i="22"/>
  <c r="F1197" i="22"/>
  <c r="K1196" i="22"/>
  <c r="P1195" i="22"/>
  <c r="H1195" i="22"/>
  <c r="M1194" i="22"/>
  <c r="N1208" i="22"/>
  <c r="F1208" i="22"/>
  <c r="K1207" i="22"/>
  <c r="P1206" i="22"/>
  <c r="H1206" i="22"/>
  <c r="M1205" i="22"/>
  <c r="R1204" i="22"/>
  <c r="J1204" i="22"/>
  <c r="O1203" i="22"/>
  <c r="G1203" i="22"/>
  <c r="L1202" i="22"/>
  <c r="Q1201" i="22"/>
  <c r="I1201" i="22"/>
  <c r="N1200" i="22"/>
  <c r="F1200" i="22"/>
  <c r="K1199" i="22"/>
  <c r="P1198" i="22"/>
  <c r="H1198" i="22"/>
  <c r="M1197" i="22"/>
  <c r="R1196" i="22"/>
  <c r="J1196" i="22"/>
  <c r="O1195" i="22"/>
  <c r="G1195" i="22"/>
  <c r="L1194" i="22"/>
  <c r="M1208" i="22"/>
  <c r="R1207" i="22"/>
  <c r="J1207" i="22"/>
  <c r="O1206" i="22"/>
  <c r="G1206" i="22"/>
  <c r="L1205" i="22"/>
  <c r="Q1204" i="22"/>
  <c r="I1204" i="22"/>
  <c r="N1203" i="22"/>
  <c r="F1203" i="22"/>
  <c r="K1202" i="22"/>
  <c r="P1201" i="22"/>
  <c r="H1201" i="22"/>
  <c r="M1200" i="22"/>
  <c r="R1199" i="22"/>
  <c r="J1199" i="22"/>
  <c r="O1198" i="22"/>
  <c r="G1198" i="22"/>
  <c r="L1197" i="22"/>
  <c r="Q1196" i="22"/>
  <c r="I1196" i="22"/>
  <c r="N1195" i="22"/>
  <c r="F1195" i="22"/>
  <c r="K1194" i="22"/>
  <c r="L1208" i="22"/>
  <c r="Q1207" i="22"/>
  <c r="I1207" i="22"/>
  <c r="N1206" i="22"/>
  <c r="F1206" i="22"/>
  <c r="K1205" i="22"/>
  <c r="P1204" i="22"/>
  <c r="H1204" i="22"/>
  <c r="M1203" i="22"/>
  <c r="R1202" i="22"/>
  <c r="J1202" i="22"/>
  <c r="O1201" i="22"/>
  <c r="G1201" i="22"/>
  <c r="L1200" i="22"/>
  <c r="Q1199" i="22"/>
  <c r="I1199" i="22"/>
  <c r="N1198" i="22"/>
  <c r="F1198" i="22"/>
  <c r="K1197" i="22"/>
  <c r="P1196" i="22"/>
  <c r="H1196" i="22"/>
  <c r="M1195" i="22"/>
  <c r="R1194" i="22"/>
  <c r="J1194" i="22"/>
  <c r="K1208" i="22"/>
  <c r="P1207" i="22"/>
  <c r="H1207" i="22"/>
  <c r="M1206" i="22"/>
  <c r="R1205" i="22"/>
  <c r="J1205" i="22"/>
  <c r="O1204" i="22"/>
  <c r="G1204" i="22"/>
  <c r="L1203" i="22"/>
  <c r="Q1202" i="22"/>
  <c r="I1202" i="22"/>
  <c r="N1201" i="22"/>
  <c r="F1201" i="22"/>
  <c r="K1200" i="22"/>
  <c r="P1199" i="22"/>
  <c r="H1199" i="22"/>
  <c r="M1198" i="22"/>
  <c r="R1197" i="22"/>
  <c r="J1197" i="22"/>
  <c r="O1196" i="22"/>
  <c r="G1196" i="22"/>
  <c r="L1195" i="22"/>
  <c r="Q1194" i="22"/>
  <c r="I1194" i="22"/>
  <c r="R1208" i="22"/>
  <c r="J1208" i="22"/>
  <c r="O1207" i="22"/>
  <c r="G1207" i="22"/>
  <c r="L1206" i="22"/>
  <c r="Q1205" i="22"/>
  <c r="I1205" i="22"/>
  <c r="N1204" i="22"/>
  <c r="F1204" i="22"/>
  <c r="K1203" i="22"/>
  <c r="P1202" i="22"/>
  <c r="H1202" i="22"/>
  <c r="M1201" i="22"/>
  <c r="R1200" i="22"/>
  <c r="J1200" i="22"/>
  <c r="O1199" i="22"/>
  <c r="G1199" i="22"/>
  <c r="L1198" i="22"/>
  <c r="Q1197" i="22"/>
  <c r="I1197" i="22"/>
  <c r="N1196" i="22"/>
  <c r="F1196" i="22"/>
  <c r="K1195" i="22"/>
  <c r="P1194" i="22"/>
  <c r="H1194" i="22"/>
  <c r="Q1208" i="22"/>
  <c r="I1208" i="22"/>
  <c r="N1207" i="22"/>
  <c r="F1207" i="22"/>
  <c r="K1206" i="22"/>
  <c r="P1205" i="22"/>
  <c r="H1205" i="22"/>
  <c r="M1204" i="22"/>
  <c r="R1203" i="22"/>
  <c r="J1203" i="22"/>
  <c r="O1202" i="22"/>
  <c r="G1202" i="22"/>
  <c r="L1201" i="22"/>
  <c r="Q1200" i="22"/>
  <c r="I1200" i="22"/>
  <c r="N1199" i="22"/>
  <c r="F1199" i="22"/>
  <c r="K1198" i="22"/>
  <c r="P1197" i="22"/>
  <c r="H1197" i="22"/>
  <c r="M1196" i="22"/>
  <c r="R1195" i="22"/>
  <c r="J1195" i="22"/>
  <c r="O1194" i="22"/>
  <c r="G1194" i="22"/>
  <c r="P1208" i="22"/>
  <c r="H1208" i="22"/>
  <c r="M1207" i="22"/>
  <c r="R1206" i="22"/>
  <c r="J1206" i="22"/>
  <c r="O1205" i="22"/>
  <c r="G1205" i="22"/>
  <c r="L1204" i="22"/>
  <c r="Q1203" i="22"/>
  <c r="I1203" i="22"/>
  <c r="N1202" i="22"/>
  <c r="F1202" i="22"/>
  <c r="K1201" i="22"/>
  <c r="P1200" i="22"/>
  <c r="H1200" i="22"/>
  <c r="M1199" i="22"/>
  <c r="R1198" i="22"/>
  <c r="J1198" i="22"/>
  <c r="O1197" i="22"/>
  <c r="G1197" i="22"/>
  <c r="L1196" i="22"/>
  <c r="Q1195" i="22"/>
  <c r="I1195" i="22"/>
  <c r="N1194" i="22"/>
  <c r="F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K1342" i="22"/>
  <c r="P1341" i="22"/>
  <c r="H1341" i="22"/>
  <c r="M1340" i="22"/>
  <c r="R1339" i="22"/>
  <c r="J1339" i="22"/>
  <c r="O1338" i="22"/>
  <c r="G1338" i="22"/>
  <c r="L1337" i="22"/>
  <c r="Q1336" i="22"/>
  <c r="I1336" i="22"/>
  <c r="N1335" i="22"/>
  <c r="F1335" i="22"/>
  <c r="K1334" i="22"/>
  <c r="P1333" i="22"/>
  <c r="H1333" i="22"/>
  <c r="M1332" i="22"/>
  <c r="R1331" i="22"/>
  <c r="J1331" i="22"/>
  <c r="O1330" i="22"/>
  <c r="G1330" i="22"/>
  <c r="L1329" i="22"/>
  <c r="M1343" i="22"/>
  <c r="R1342" i="22"/>
  <c r="J1342" i="22"/>
  <c r="O1341" i="22"/>
  <c r="G1341" i="22"/>
  <c r="L1340" i="22"/>
  <c r="Q1339" i="22"/>
  <c r="I1339" i="22"/>
  <c r="N1338" i="22"/>
  <c r="F1338" i="22"/>
  <c r="K1337" i="22"/>
  <c r="P1336" i="22"/>
  <c r="H1336" i="22"/>
  <c r="M1335" i="22"/>
  <c r="R1334" i="22"/>
  <c r="J1334" i="22"/>
  <c r="O1333" i="22"/>
  <c r="G1333" i="22"/>
  <c r="L1332" i="22"/>
  <c r="Q1331" i="22"/>
  <c r="I1331" i="22"/>
  <c r="N1330" i="22"/>
  <c r="F1330" i="22"/>
  <c r="K1329" i="22"/>
  <c r="L1343" i="22"/>
  <c r="Q1342" i="22"/>
  <c r="I1342" i="22"/>
  <c r="N1341" i="22"/>
  <c r="F1341" i="22"/>
  <c r="K1340" i="22"/>
  <c r="P1339" i="22"/>
  <c r="H1339" i="22"/>
  <c r="M1338" i="22"/>
  <c r="R1337" i="22"/>
  <c r="J1337" i="22"/>
  <c r="O1336" i="22"/>
  <c r="G1336" i="22"/>
  <c r="L1335" i="22"/>
  <c r="Q1334" i="22"/>
  <c r="I1334" i="22"/>
  <c r="N1333" i="22"/>
  <c r="F1333" i="22"/>
  <c r="K1332" i="22"/>
  <c r="P1331" i="22"/>
  <c r="H1331" i="22"/>
  <c r="M1330" i="22"/>
  <c r="R1329" i="22"/>
  <c r="J1329" i="22"/>
  <c r="K1343" i="22"/>
  <c r="P1342" i="22"/>
  <c r="H1342" i="22"/>
  <c r="M1341" i="22"/>
  <c r="R1340" i="22"/>
  <c r="J1340" i="22"/>
  <c r="O1339" i="22"/>
  <c r="G1339" i="22"/>
  <c r="L1338" i="22"/>
  <c r="Q1337" i="22"/>
  <c r="I1337" i="22"/>
  <c r="N1336" i="22"/>
  <c r="F1336" i="22"/>
  <c r="K1335" i="22"/>
  <c r="P1334" i="22"/>
  <c r="H1334" i="22"/>
  <c r="M1333" i="22"/>
  <c r="R1332" i="22"/>
  <c r="J1332" i="22"/>
  <c r="O1331" i="22"/>
  <c r="G1331" i="22"/>
  <c r="L1330" i="22"/>
  <c r="Q1329" i="22"/>
  <c r="I1329" i="22"/>
  <c r="R1343" i="22"/>
  <c r="J1343" i="22"/>
  <c r="O1342" i="22"/>
  <c r="G1342" i="22"/>
  <c r="L1341" i="22"/>
  <c r="Q1340" i="22"/>
  <c r="I1340" i="22"/>
  <c r="N1339" i="22"/>
  <c r="F1339" i="22"/>
  <c r="K1338" i="22"/>
  <c r="P1337" i="22"/>
  <c r="H1337" i="22"/>
  <c r="M1336" i="22"/>
  <c r="R1335" i="22"/>
  <c r="J1335" i="22"/>
  <c r="O1334" i="22"/>
  <c r="G1334" i="22"/>
  <c r="L1333" i="22"/>
  <c r="Q1332" i="22"/>
  <c r="I1332" i="22"/>
  <c r="N1331" i="22"/>
  <c r="F1331" i="22"/>
  <c r="K1330" i="22"/>
  <c r="P1329" i="22"/>
  <c r="H1329" i="22"/>
  <c r="P1343" i="22"/>
  <c r="H1343" i="22"/>
  <c r="M1342" i="22"/>
  <c r="R1341" i="22"/>
  <c r="J1341" i="22"/>
  <c r="O1340" i="22"/>
  <c r="G1340" i="22"/>
  <c r="L1339" i="22"/>
  <c r="Q1338" i="22"/>
  <c r="I1338" i="22"/>
  <c r="N1337" i="22"/>
  <c r="F1337" i="22"/>
  <c r="K1336" i="22"/>
  <c r="P1335" i="22"/>
  <c r="H1335" i="22"/>
  <c r="M1334" i="22"/>
  <c r="R1333" i="22"/>
  <c r="J1333" i="22"/>
  <c r="O1332" i="22"/>
  <c r="G1332" i="22"/>
  <c r="L1331" i="22"/>
  <c r="Q1330" i="22"/>
  <c r="I1330" i="22"/>
  <c r="N1329" i="22"/>
  <c r="F1329" i="22"/>
  <c r="O1343" i="22"/>
  <c r="G1343" i="22"/>
  <c r="L1342" i="22"/>
  <c r="Q1341" i="22"/>
  <c r="I1341" i="22"/>
  <c r="N1340" i="22"/>
  <c r="F1340" i="22"/>
  <c r="K1339" i="22"/>
  <c r="P1338" i="22"/>
  <c r="H1338" i="22"/>
  <c r="M1337"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C60" i="23" l="1"/>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0" i="23"/>
  <c r="C67" i="23"/>
  <c r="H1449" i="22"/>
  <c r="J66" i="23"/>
  <c r="I61" i="23"/>
  <c r="H65" i="23"/>
  <c r="F67" i="23"/>
  <c r="K1449" i="22"/>
  <c r="D72" i="23"/>
  <c r="E67" i="23"/>
  <c r="J1449" i="22"/>
  <c r="E66" i="23"/>
  <c r="D61" i="23"/>
  <c r="C65" i="23"/>
  <c r="I65" i="23"/>
  <c r="D63" i="23"/>
  <c r="C62" i="23"/>
  <c r="B68" i="23"/>
  <c r="M65" i="23"/>
  <c r="J67" i="23"/>
  <c r="O1449" i="22"/>
  <c r="H72" i="23"/>
  <c r="K67" i="23"/>
  <c r="P1449" i="22"/>
  <c r="I72" i="23"/>
  <c r="F68" i="23"/>
  <c r="E68" i="23"/>
  <c r="D70" i="23"/>
  <c r="L72" i="23"/>
  <c r="K66" i="23"/>
  <c r="M66" i="23"/>
  <c r="L61" i="23"/>
  <c r="K65" i="23"/>
  <c r="L63" i="23"/>
  <c r="K62" i="23"/>
  <c r="J68" i="23"/>
  <c r="I70" i="23"/>
  <c r="E60" i="23"/>
  <c r="D64" i="23"/>
  <c r="C73" i="23"/>
  <c r="F60" i="23"/>
  <c r="E64" i="23"/>
  <c r="D73" i="23"/>
  <c r="G64" i="23"/>
  <c r="M68" i="23"/>
  <c r="L70" i="23"/>
  <c r="I60" i="23"/>
  <c r="H64" i="23"/>
  <c r="G73" i="23"/>
  <c r="B61" i="23"/>
  <c r="H68" i="23"/>
  <c r="G70" i="23"/>
  <c r="H67" i="23"/>
  <c r="M1449" i="22"/>
  <c r="F72" i="23"/>
  <c r="E70" i="23"/>
  <c r="E63" i="23"/>
  <c r="D62" i="23"/>
  <c r="M60" i="23"/>
  <c r="L64" i="23"/>
  <c r="K73" i="23"/>
  <c r="M64" i="23"/>
  <c r="L73" i="23"/>
  <c r="K72" i="23"/>
  <c r="H63" i="23"/>
  <c r="G62" i="23"/>
  <c r="D66" i="23"/>
  <c r="C61" i="23"/>
  <c r="B65" i="23"/>
  <c r="F73" i="23"/>
  <c r="C63" i="23"/>
  <c r="B62" i="23"/>
  <c r="B64" i="23"/>
  <c r="F1449" i="22"/>
  <c r="M63" i="23"/>
  <c r="L62" i="23"/>
  <c r="H66" i="23"/>
  <c r="G61" i="23"/>
  <c r="F65" i="23"/>
  <c r="I66" i="23"/>
  <c r="H61" i="23"/>
  <c r="G65" i="23"/>
  <c r="D67" i="23"/>
  <c r="I1449" i="22"/>
  <c r="B72" i="23"/>
  <c r="L66" i="23"/>
  <c r="K61" i="23"/>
  <c r="J65" i="23"/>
  <c r="K63" i="23"/>
  <c r="J62" i="23"/>
  <c r="K60" i="23"/>
  <c r="J64" i="23"/>
  <c r="I73" i="23"/>
  <c r="I67" i="23"/>
  <c r="N1449" i="22"/>
  <c r="G72" i="23"/>
  <c r="M67" i="23"/>
  <c r="R1449" i="22"/>
  <c r="C68" i="23"/>
  <c r="B70" i="23"/>
  <c r="H60" i="23"/>
  <c r="D68" i="23"/>
  <c r="C70" i="23"/>
  <c r="L67" i="23"/>
  <c r="Q1449" i="22"/>
  <c r="J72" i="23"/>
  <c r="J61" i="23"/>
  <c r="G68" i="23"/>
  <c r="F70" i="23"/>
  <c r="G67" i="23"/>
  <c r="L1449" i="22"/>
  <c r="E72" i="23"/>
  <c r="C66" i="23"/>
  <c r="F66" i="23"/>
  <c r="E61" i="23"/>
  <c r="D65" i="23"/>
  <c r="D60" i="23"/>
  <c r="C64" i="23"/>
  <c r="B73" i="23"/>
  <c r="I63" i="23"/>
  <c r="K68" i="23"/>
  <c r="J70" i="23"/>
  <c r="L68" i="23"/>
  <c r="K70" i="23"/>
  <c r="G60" i="23"/>
  <c r="F64" i="23"/>
  <c r="E73" i="23"/>
  <c r="B63" i="23"/>
  <c r="M72" i="23"/>
  <c r="M61" i="23"/>
  <c r="L65" i="23"/>
  <c r="L60" i="23"/>
  <c r="K64" i="23"/>
  <c r="J73" i="23"/>
  <c r="C72" i="23"/>
  <c r="F63" i="23"/>
  <c r="E62" i="23"/>
  <c r="H62" i="23"/>
  <c r="G63" i="23"/>
  <c r="F62" i="23"/>
  <c r="B66" i="23"/>
  <c r="M73" i="23"/>
  <c r="J63" i="23"/>
  <c r="I62" i="23"/>
  <c r="J60" i="23"/>
  <c r="I64" i="23"/>
  <c r="H73" i="23"/>
  <c r="M70" i="23"/>
  <c r="I68" i="23"/>
  <c r="H70" i="23"/>
  <c r="G66" i="23"/>
  <c r="F61" i="23"/>
  <c r="E65" i="23"/>
  <c r="B67" i="23"/>
  <c r="G1449" i="22"/>
  <c r="M62" i="23"/>
  <c r="AM10" i="26"/>
  <c r="AL14" i="26"/>
  <c r="AL15" i="26"/>
  <c r="AM11" i="26"/>
  <c r="AF93" i="23"/>
  <c r="AG87" i="23"/>
  <c r="AG93" i="23" s="1"/>
  <c r="AF101" i="23"/>
  <c r="AG88" i="23"/>
  <c r="AG101" i="23" s="1"/>
  <c r="AF96" i="23"/>
  <c r="AG82" i="23"/>
  <c r="AG96" i="23" s="1"/>
  <c r="AF100" i="23"/>
  <c r="AF99" i="23"/>
  <c r="AG83" i="23"/>
  <c r="AF92" i="23"/>
  <c r="AG86" i="23"/>
  <c r="AG92" i="23" s="1"/>
  <c r="K2" i="3" l="1"/>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M10" i="28" l="1"/>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N12" i="28" l="1"/>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5" i="28" l="1"/>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5" i="28" l="1"/>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5" i="28" l="1"/>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5" i="28" l="1"/>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5" i="28" l="1"/>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5" i="28" l="1"/>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5" i="28" l="1"/>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5" i="28" l="1"/>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5" i="28" l="1"/>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5" i="28" l="1"/>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5" i="28" l="1"/>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5" i="28" l="1"/>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5" i="28" l="1"/>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5" i="28" l="1"/>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5" i="28" l="1"/>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5" i="28" l="1"/>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5" i="28" l="1"/>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F11" i="28" l="1"/>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BH15" i="26" l="1"/>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<sst xmlns="http://schemas.openxmlformats.org/spreadsheetml/2006/main" count="14165" uniqueCount="911">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</sst>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00"/>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85">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
  <sheetViews>
    <sheetView topLeftCell="B1" workbookViewId="0">
      <selection activeCell="B1" sqref="B1"/>
    </sheetView>
  </sheetViews>
  <sheetFormatPr defaultRowHeight="14.75"/>
  <cols>
    <col min="2" max="2" width="70.1328125" customWidth="1"/>
    <col min="3" max="3" width="9.7265625" bestFit="1" customWidth="1"/>
    <col min="13" max="14" width="8.7265625" style="163"/>
  </cols>
  <sheetData>
    <row r="1" spans="1:12">
      <c r="A1" s="1" t="s">
        <v>0</v>
      </c>
      <c r="B1" s="85" t="s">
        <v>530</v>
      </c>
      <c r="C1" s="86">
        <v>45237</v>
      </c>
      <c r="D1" s="87"/>
      <c r="E1" s="87"/>
      <c r="F1" s="87"/>
      <c r="G1" s="87"/>
      <c r="H1" s="87"/>
      <c r="I1" s="87"/>
      <c r="J1" s="87"/>
      <c r="K1" s="85" t="s">
        <v>534</v>
      </c>
      <c r="L1" s="85" t="s">
        <v>536</v>
      </c>
    </row>
    <row r="2" spans="1:12">
      <c r="A2" s="1" t="s">
        <v>1</v>
      </c>
      <c r="B2" s="87" t="str">
        <f>LOOKUP(B1,K1:L50,L1:L50)</f>
        <v>CA</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A34" s="1" t="s">
        <v>115</v>
      </c>
      <c r="K34" s="85" t="s">
        <v>507</v>
      </c>
      <c r="L34" s="85" t="s">
        <v>569</v>
      </c>
    </row>
    <row r="35" spans="1:12">
      <c r="A35" t="s">
        <v>119</v>
      </c>
      <c r="K35" s="85" t="s">
        <v>506</v>
      </c>
      <c r="L35" s="85" t="s">
        <v>570</v>
      </c>
    </row>
    <row r="36" spans="1:12">
      <c r="A36" t="s">
        <v>120</v>
      </c>
      <c r="K36" s="85" t="s">
        <v>505</v>
      </c>
      <c r="L36" s="85" t="s">
        <v>571</v>
      </c>
    </row>
    <row r="37" spans="1:12">
      <c r="A37" t="s">
        <v>121</v>
      </c>
      <c r="K37" s="85" t="s">
        <v>504</v>
      </c>
      <c r="L37" s="85" t="s">
        <v>572</v>
      </c>
    </row>
    <row r="38" spans="1:12">
      <c r="A38" t="s">
        <v>122</v>
      </c>
      <c r="K38" s="85" t="s">
        <v>497</v>
      </c>
      <c r="L38" s="85" t="s">
        <v>573</v>
      </c>
    </row>
    <row r="39" spans="1:12">
      <c r="A39" t="s">
        <v>123</v>
      </c>
      <c r="K39" s="85" t="s">
        <v>496</v>
      </c>
      <c r="L39" s="85" t="s">
        <v>574</v>
      </c>
    </row>
    <row r="40" spans="1:12">
      <c r="K40" s="85" t="s">
        <v>495</v>
      </c>
      <c r="L40" s="85" t="s">
        <v>575</v>
      </c>
    </row>
    <row r="41" spans="1:12">
      <c r="A41" t="s">
        <v>124</v>
      </c>
      <c r="K41" s="85" t="s">
        <v>494</v>
      </c>
      <c r="L41" s="85" t="s">
        <v>576</v>
      </c>
    </row>
    <row r="42" spans="1:12">
      <c r="A42" t="s">
        <v>125</v>
      </c>
      <c r="K42" s="85" t="s">
        <v>493</v>
      </c>
      <c r="L42" s="85" t="s">
        <v>577</v>
      </c>
    </row>
    <row r="43" spans="1:12">
      <c r="K43" s="85" t="s">
        <v>492</v>
      </c>
      <c r="L43" s="85" t="s">
        <v>578</v>
      </c>
    </row>
    <row r="44" spans="1:12">
      <c r="A44" t="s">
        <v>116</v>
      </c>
      <c r="K44" s="85" t="s">
        <v>491</v>
      </c>
      <c r="L44" s="85" t="s">
        <v>579</v>
      </c>
    </row>
    <row r="45" spans="1:12">
      <c r="A45" t="s">
        <v>117</v>
      </c>
      <c r="K45" s="85" t="s">
        <v>490</v>
      </c>
      <c r="L45" s="85" t="s">
        <v>580</v>
      </c>
    </row>
    <row r="46" spans="1:12">
      <c r="A46" t="s">
        <v>118</v>
      </c>
      <c r="K46" s="85" t="s">
        <v>489</v>
      </c>
      <c r="L46" s="85" t="s">
        <v>581</v>
      </c>
    </row>
    <row r="47" spans="1:12">
      <c r="K47" s="85" t="s">
        <v>488</v>
      </c>
      <c r="L47" s="85" t="s">
        <v>582</v>
      </c>
    </row>
    <row r="48" spans="1:12">
      <c r="A48" t="s">
        <v>134</v>
      </c>
      <c r="K48" s="85" t="s">
        <v>487</v>
      </c>
      <c r="L48" s="85" t="s">
        <v>583</v>
      </c>
    </row>
    <row r="49" spans="1:12">
      <c r="A49" t="s">
        <v>127</v>
      </c>
      <c r="K49" s="85" t="s">
        <v>486</v>
      </c>
      <c r="L49" s="85" t="s">
        <v>584</v>
      </c>
    </row>
    <row r="50" spans="1:12">
      <c r="A50" t="s">
        <v>126</v>
      </c>
      <c r="K50" s="85" t="s">
        <v>485</v>
      </c>
      <c r="L50" s="85" t="s">
        <v>585</v>
      </c>
    </row>
    <row r="52" spans="1:12">
      <c r="A52" s="1" t="s">
        <v>270</v>
      </c>
    </row>
    <row r="53" spans="1:12">
      <c r="A53" t="s">
        <v>271</v>
      </c>
    </row>
    <row r="54" spans="1:12">
      <c r="A54" t="s">
        <v>275</v>
      </c>
    </row>
    <row r="55" spans="1:12">
      <c r="A55" t="s">
        <v>272</v>
      </c>
    </row>
    <row r="57" spans="1:12">
      <c r="A57" s="1" t="s">
        <v>277</v>
      </c>
    </row>
    <row r="58" spans="1:12">
      <c r="A58" s="10">
        <v>2.931E-7</v>
      </c>
      <c r="B58" t="s">
        <v>276</v>
      </c>
    </row>
    <row r="59" spans="1:12">
      <c r="A59" s="11">
        <v>0.88711067149387013</v>
      </c>
      <c r="B59" t="s">
        <v>343</v>
      </c>
    </row>
    <row r="60" spans="1:12">
      <c r="A60" s="11">
        <v>0.84730412960844359</v>
      </c>
      <c r="B60" t="s">
        <v>342</v>
      </c>
    </row>
    <row r="62" spans="1:12">
      <c r="A62" s="90" t="s">
        <v>597</v>
      </c>
    </row>
    <row r="63" spans="1:12">
      <c r="A63" s="87" t="s">
        <v>598</v>
      </c>
    </row>
    <row r="64" spans="1:12">
      <c r="A64" s="87" t="s">
        <v>599</v>
      </c>
    </row>
    <row r="65" spans="1:1">
      <c r="A65" s="87"/>
    </row>
    <row r="66" spans="1:1">
      <c r="A66" s="87" t="s">
        <v>600</v>
      </c>
    </row>
    <row r="67" spans="1:1">
      <c r="A67" s="87" t="s">
        <v>601</v>
      </c>
    </row>
    <row r="68" spans="1:1">
      <c r="A68" s="87"/>
    </row>
    <row r="69" spans="1:1">
      <c r="A69" s="90" t="s">
        <v>602</v>
      </c>
    </row>
    <row r="70" spans="1:1">
      <c r="A70" s="87" t="s">
        <v>603</v>
      </c>
    </row>
    <row r="71" spans="1:1">
      <c r="A71" s="85" t="s">
        <v>604</v>
      </c>
    </row>
    <row r="72" spans="1:1">
      <c r="A72" s="87"/>
    </row>
    <row r="73" spans="1:1">
      <c r="A73" s="90" t="s">
        <v>605</v>
      </c>
    </row>
    <row r="74" spans="1:1">
      <c r="A74" s="87"/>
    </row>
    <row r="75" spans="1:1">
      <c r="A75" s="87" t="s">
        <v>606</v>
      </c>
    </row>
    <row r="76" spans="1:1">
      <c r="A76" s="87" t="s">
        <v>607</v>
      </c>
    </row>
    <row r="77" spans="1:1">
      <c r="A77" s="87"/>
    </row>
    <row r="78" spans="1:1">
      <c r="A78" s="87"/>
    </row>
    <row r="79" spans="1:1">
      <c r="A79" s="87"/>
    </row>
  </sheetData>
  <phoneticPr fontId="16" type="noConversion"/>
  <conditionalFormatting sqref="L1:M1048576">
    <cfRule type="duplicateValues" dxfId="3"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8984375" bestFit="1" customWidth="1"/>
    <col min="5" max="5" width="18.04296875"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2" priority="1" operator="containsText" text="true">
      <formula>NOT(ISERROR(SEARCH("true",A1)))</formula>
    </cfRule>
  </conditionalFormatting>
  <conditionalFormatting sqref="C2:C51">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1"/>
      <c r="C500" s="170"/>
      <c r="D500" s="170"/>
      <c r="E500" s="170"/>
      <c r="F500" s="170"/>
      <c r="G500" s="170"/>
      <c r="H500" s="170"/>
      <c r="I500" s="170"/>
      <c r="J500" s="170"/>
      <c r="K500" s="170"/>
      <c r="L500" s="170"/>
      <c r="M500" s="170"/>
      <c r="N500" s="170"/>
      <c r="O500" s="170"/>
      <c r="P500" s="170"/>
      <c r="Q500" s="170"/>
      <c r="R500" s="170"/>
      <c r="S500" s="170"/>
      <c r="T500" s="170"/>
      <c r="U500" s="170"/>
      <c r="V500" s="170"/>
      <c r="W500" s="170"/>
      <c r="X500" s="170"/>
      <c r="Y500" s="170"/>
      <c r="Z500" s="170"/>
      <c r="AA500" s="170"/>
      <c r="AB500" s="170"/>
      <c r="AC500" s="170"/>
      <c r="AD500" s="170"/>
      <c r="AE500" s="170"/>
      <c r="AF500" s="170"/>
      <c r="AG500" s="170"/>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308</v>
      </c>
    </row>
    <row r="41" spans="1:34" ht="14.75">
      <c r="B41" s="7" t="s">
        <v>281</v>
      </c>
    </row>
    <row r="42" spans="1:34" ht="14.75">
      <c r="B42" s="7" t="s">
        <v>31</v>
      </c>
    </row>
    <row r="43" spans="1:34" ht="14.75">
      <c r="B43" s="7" t="s">
        <v>30</v>
      </c>
    </row>
    <row r="44" spans="1:34" ht="14.75">
      <c r="B44" s="7" t="s">
        <v>309</v>
      </c>
    </row>
    <row r="45" spans="1:34" ht="14.75">
      <c r="B45" s="7" t="s">
        <v>310</v>
      </c>
    </row>
    <row r="46" spans="1:34" ht="14.75">
      <c r="B46" s="7" t="s">
        <v>311</v>
      </c>
    </row>
    <row r="112" spans="2:34"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c r="AH112" s="172"/>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00" spans="2:34" ht="15" customHeight="1">
      <c r="B500" s="173"/>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c r="AC500" s="172"/>
      <c r="AD500" s="172"/>
      <c r="AE500" s="172"/>
      <c r="AF500" s="172"/>
      <c r="AG500"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330</v>
      </c>
    </row>
    <row r="2" spans="1:47" ht="21">
      <c r="A2" s="34" t="s">
        <v>37</v>
      </c>
    </row>
    <row r="3" spans="1:47" ht="21">
      <c r="A3" s="34" t="s">
        <v>331</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4" t="s">
        <v>409</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76" t="s">
        <v>182</v>
      </c>
      <c r="C112" s="177">
        <v>12.999203</v>
      </c>
      <c r="D112" s="177">
        <v>13.756338</v>
      </c>
      <c r="E112" s="177">
        <v>14.272468</v>
      </c>
      <c r="F112" s="177">
        <v>13.87274</v>
      </c>
      <c r="G112" s="177">
        <v>13.379066999999999</v>
      </c>
      <c r="H112" s="177">
        <v>13.404615</v>
      </c>
      <c r="I112" s="177">
        <v>13.498896999999999</v>
      </c>
      <c r="J112" s="177">
        <v>13.628196000000001</v>
      </c>
      <c r="K112" s="177">
        <v>13.736962</v>
      </c>
      <c r="L112" s="177">
        <v>13.932218000000001</v>
      </c>
      <c r="M112" s="177">
        <v>14.950908999999999</v>
      </c>
      <c r="N112" s="177">
        <v>15.044097000000001</v>
      </c>
      <c r="O112" s="177">
        <v>15.321702</v>
      </c>
      <c r="P112" s="177">
        <v>15.516894000000001</v>
      </c>
      <c r="Q112" s="177">
        <v>15.691060999999999</v>
      </c>
      <c r="R112" s="177">
        <v>15.773815000000001</v>
      </c>
      <c r="S112" s="177">
        <v>15.950137</v>
      </c>
      <c r="T112" s="177">
        <v>16.117809000000001</v>
      </c>
      <c r="U112" s="177">
        <v>16.291615</v>
      </c>
      <c r="V112" s="177">
        <v>16.466549000000001</v>
      </c>
      <c r="W112" s="177">
        <v>16.700437999999998</v>
      </c>
      <c r="X112" s="177">
        <v>16.943705000000001</v>
      </c>
      <c r="Y112" s="177">
        <v>17.277073000000001</v>
      </c>
      <c r="Z112" s="177">
        <v>17.574244</v>
      </c>
      <c r="AA112" s="177">
        <v>17.982026999999999</v>
      </c>
      <c r="AB112" s="177">
        <v>18.336407000000001</v>
      </c>
      <c r="AC112" s="177">
        <v>18.741672999999999</v>
      </c>
      <c r="AD112" s="177">
        <v>19.208071</v>
      </c>
      <c r="AE112" s="177">
        <v>19.600466000000001</v>
      </c>
      <c r="AF112" s="177">
        <v>20.057380999999999</v>
      </c>
      <c r="AG112" s="177">
        <v>20.632099</v>
      </c>
      <c r="AH112" s="178">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179" t="s">
        <v>306</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30"/>
    </row>
    <row r="147" spans="2:34" ht="14.75">
      <c r="B147" s="7" t="s">
        <v>285</v>
      </c>
    </row>
    <row r="148" spans="2:34" ht="14.75">
      <c r="B148" s="7" t="s">
        <v>286</v>
      </c>
    </row>
    <row r="149" spans="2:34" ht="14.75">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5" customWidth="1"/>
    <col min="3" max="3" width="14.9062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5" customWidth="1"/>
    <col min="23" max="23" width="15.90625" bestFit="1" customWidth="1"/>
  </cols>
  <sheetData>
    <row r="1" spans="1:30" ht="15.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1" t="s">
        <v>609</v>
      </c>
      <c r="B3" s="182"/>
      <c r="C3" s="182"/>
      <c r="D3" s="182"/>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845</v>
      </c>
    </row>
    <row r="2" spans="1:63" ht="14.75">
      <c r="A2" s="91" t="s">
        <v>846</v>
      </c>
    </row>
    <row r="3" spans="1:63" ht="14.75">
      <c r="A3" s="119" t="s">
        <v>847</v>
      </c>
      <c r="B3" s="119"/>
      <c r="C3" s="119"/>
    </row>
    <row r="5" spans="1:63" ht="14.75">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ht="14.75">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ht="14.75">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ht="14.75">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ht="14.75">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ht="14.75">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ht="14.75">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ht="14.75">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ht="14.75">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ht="14.75">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ht="14.75">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ht="14.75">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ht="14.75">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ht="14.75">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ht="14.75">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ht="14.75">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ht="14.75">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ht="14.75">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ht="14.75">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632812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3" t="s">
        <v>678</v>
      </c>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655</v>
      </c>
      <c r="B2" s="91" t="s">
        <v>656</v>
      </c>
      <c r="C2" s="91" t="s">
        <v>657</v>
      </c>
      <c r="D2" s="91" t="s">
        <v>658</v>
      </c>
      <c r="E2" s="91" t="s">
        <v>659</v>
      </c>
    </row>
    <row r="3" spans="1:5" ht="14.7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ht="14.7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4.75"/>
  <cols>
    <col min="1" max="1" width="15.26953125" customWidth="1"/>
    <col min="2" max="2" width="46.726562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tabSelected="1" workbookViewId="0">
      <selection activeCell="C2" sqref="C2"/>
    </sheetView>
  </sheetViews>
  <sheetFormatPr defaultRowHeight="14.75"/>
  <cols>
    <col min="1" max="1" width="22.54296875" customWidth="1"/>
    <col min="2" max="2" width="22.08984375" customWidth="1"/>
    <col min="4" max="4" width="10.679687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72740877</v>
      </c>
      <c r="C5" s="41">
        <f>SUMIFS('EIA_State Elec Profiles'!$C:$C,'EIA_State Elec Profiles'!$B:$B,A5,'EIA_State Elec Profiles'!$A:$A,$A$2)</f>
        <v>72740877</v>
      </c>
      <c r="D5">
        <f>C5</f>
        <v>72740877</v>
      </c>
      <c r="E5">
        <f t="shared" ref="E5:AF5" si="0">D5</f>
        <v>72740877</v>
      </c>
      <c r="F5">
        <f t="shared" si="0"/>
        <v>72740877</v>
      </c>
      <c r="G5">
        <f t="shared" si="0"/>
        <v>72740877</v>
      </c>
      <c r="H5">
        <f t="shared" si="0"/>
        <v>72740877</v>
      </c>
      <c r="I5">
        <f t="shared" si="0"/>
        <v>72740877</v>
      </c>
      <c r="J5">
        <f t="shared" si="0"/>
        <v>72740877</v>
      </c>
      <c r="K5">
        <f t="shared" si="0"/>
        <v>72740877</v>
      </c>
      <c r="L5">
        <f t="shared" si="0"/>
        <v>72740877</v>
      </c>
      <c r="M5">
        <f t="shared" si="0"/>
        <v>72740877</v>
      </c>
      <c r="N5">
        <f t="shared" si="0"/>
        <v>72740877</v>
      </c>
      <c r="O5">
        <f t="shared" si="0"/>
        <v>72740877</v>
      </c>
      <c r="P5">
        <f t="shared" si="0"/>
        <v>72740877</v>
      </c>
      <c r="Q5">
        <f t="shared" si="0"/>
        <v>72740877</v>
      </c>
      <c r="R5">
        <f t="shared" si="0"/>
        <v>72740877</v>
      </c>
      <c r="S5">
        <f t="shared" si="0"/>
        <v>72740877</v>
      </c>
      <c r="T5">
        <f t="shared" si="0"/>
        <v>72740877</v>
      </c>
      <c r="U5">
        <f t="shared" si="0"/>
        <v>72740877</v>
      </c>
      <c r="V5">
        <f t="shared" si="0"/>
        <v>72740877</v>
      </c>
      <c r="W5">
        <f t="shared" si="0"/>
        <v>72740877</v>
      </c>
      <c r="X5">
        <f t="shared" si="0"/>
        <v>72740877</v>
      </c>
      <c r="Y5">
        <f t="shared" si="0"/>
        <v>72740877</v>
      </c>
      <c r="Z5">
        <f t="shared" si="0"/>
        <v>72740877</v>
      </c>
      <c r="AA5">
        <f t="shared" si="0"/>
        <v>72740877</v>
      </c>
      <c r="AB5">
        <f t="shared" si="0"/>
        <v>72740877</v>
      </c>
      <c r="AC5">
        <f t="shared" si="0"/>
        <v>72740877</v>
      </c>
      <c r="AD5">
        <f t="shared" si="0"/>
        <v>72740877</v>
      </c>
      <c r="AE5">
        <f t="shared" si="0"/>
        <v>72740877</v>
      </c>
      <c r="AF5">
        <f t="shared" si="0"/>
        <v>72740877</v>
      </c>
    </row>
    <row r="6" spans="1:32">
      <c r="A6" s="99" t="s">
        <v>440</v>
      </c>
      <c r="B6">
        <f>C6</f>
        <v>4897566</v>
      </c>
      <c r="C6" s="41">
        <f>SUMIFS('EIA_State Elec Profiles'!$C:$C,'EIA_State Elec Profiles'!$B:$B,A6,'EIA_State Elec Profiles'!$A:$A,$A$2)</f>
        <v>4897566</v>
      </c>
      <c r="D6">
        <f>C6</f>
        <v>4897566</v>
      </c>
      <c r="E6">
        <f t="shared" ref="E6:AF6" si="1">D6</f>
        <v>4897566</v>
      </c>
      <c r="F6">
        <f t="shared" si="1"/>
        <v>4897566</v>
      </c>
      <c r="G6">
        <f t="shared" si="1"/>
        <v>4897566</v>
      </c>
      <c r="H6">
        <f t="shared" si="1"/>
        <v>4897566</v>
      </c>
      <c r="I6">
        <f t="shared" si="1"/>
        <v>4897566</v>
      </c>
      <c r="J6">
        <f t="shared" si="1"/>
        <v>4897566</v>
      </c>
      <c r="K6">
        <f t="shared" si="1"/>
        <v>4897566</v>
      </c>
      <c r="L6">
        <f t="shared" si="1"/>
        <v>4897566</v>
      </c>
      <c r="M6">
        <f t="shared" si="1"/>
        <v>4897566</v>
      </c>
      <c r="N6">
        <f t="shared" si="1"/>
        <v>4897566</v>
      </c>
      <c r="O6">
        <f t="shared" si="1"/>
        <v>4897566</v>
      </c>
      <c r="P6">
        <f t="shared" si="1"/>
        <v>4897566</v>
      </c>
      <c r="Q6">
        <f t="shared" si="1"/>
        <v>4897566</v>
      </c>
      <c r="R6">
        <f t="shared" si="1"/>
        <v>4897566</v>
      </c>
      <c r="S6">
        <f t="shared" si="1"/>
        <v>4897566</v>
      </c>
      <c r="T6">
        <f t="shared" si="1"/>
        <v>4897566</v>
      </c>
      <c r="U6">
        <f t="shared" si="1"/>
        <v>4897566</v>
      </c>
      <c r="V6">
        <f t="shared" si="1"/>
        <v>4897566</v>
      </c>
      <c r="W6">
        <f t="shared" si="1"/>
        <v>4897566</v>
      </c>
      <c r="X6">
        <f t="shared" si="1"/>
        <v>4897566</v>
      </c>
      <c r="Y6">
        <f t="shared" si="1"/>
        <v>4897566</v>
      </c>
      <c r="Z6">
        <f t="shared" si="1"/>
        <v>4897566</v>
      </c>
      <c r="AA6">
        <f t="shared" si="1"/>
        <v>4897566</v>
      </c>
      <c r="AB6">
        <f t="shared" si="1"/>
        <v>4897566</v>
      </c>
      <c r="AC6">
        <f t="shared" si="1"/>
        <v>4897566</v>
      </c>
      <c r="AD6">
        <f t="shared" si="1"/>
        <v>4897566</v>
      </c>
      <c r="AE6">
        <f t="shared" si="1"/>
        <v>4897566</v>
      </c>
      <c r="AF6">
        <f t="shared" si="1"/>
        <v>4897566</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12585649.596712267</v>
      </c>
      <c r="C10">
        <f>D10</f>
        <v>12585649.596712267</v>
      </c>
      <c r="D10">
        <f t="shared" ref="D10:D33" si="2">SUM(D$5*SUMIFS(C$39:C$48,$B$39:$B$48,$A10),D$6*IF($B$2=TRUE,SUMIFS($B$147:$B$162,$A$147:$A$162,$A10),SUMIFS(E$125:E$140,$A$125:$A$140,$A10)))</f>
        <v>12585649.596712267</v>
      </c>
      <c r="E10">
        <f t="shared" ref="E10:N10" si="3">SUM(E$5*SUMIFS(D$39:D$48,$B$39:$B$48,$A10),E$6*IF($B$2=TRUE,SUMIFS($B$147:$B$162,$A$147:$A$162,$A10),SUMIFS(F$125:F$140,$A$125:$A$140,$A10)))</f>
        <v>12844868.9829106</v>
      </c>
      <c r="F10">
        <f t="shared" si="3"/>
        <v>10544155.364253245</v>
      </c>
      <c r="G10">
        <f t="shared" si="3"/>
        <v>10380867.828417903</v>
      </c>
      <c r="H10">
        <f t="shared" si="3"/>
        <v>9847546.9194669258</v>
      </c>
      <c r="I10">
        <f t="shared" si="3"/>
        <v>9661811.5651883818</v>
      </c>
      <c r="J10">
        <f t="shared" si="3"/>
        <v>7135731.0618875911</v>
      </c>
      <c r="K10">
        <f t="shared" si="3"/>
        <v>6887003.1939788703</v>
      </c>
      <c r="L10">
        <f t="shared" si="3"/>
        <v>6298258.8224267364</v>
      </c>
      <c r="M10">
        <f t="shared" si="3"/>
        <v>6298258.8224267364</v>
      </c>
      <c r="N10">
        <f t="shared" si="3"/>
        <v>6298258.8224267364</v>
      </c>
      <c r="O10">
        <f t="shared" ref="O10:AE10" si="4">SUM(O$5*SUMIFS(N$39:N$48,$B$39:$B$48,$A10),O$6*IF($B$2=TRUE,SUMIFS($B$147:$B$162,$A$147:$A$162,$A10),SUMIFS(P$125:P$140,$A$125:$A$140,$A10)))</f>
        <v>6298258.8224267364</v>
      </c>
      <c r="P10">
        <f t="shared" si="4"/>
        <v>6298258.8224267364</v>
      </c>
      <c r="Q10">
        <f t="shared" si="4"/>
        <v>6298258.8224267364</v>
      </c>
      <c r="R10">
        <f t="shared" si="4"/>
        <v>6298258.8224267364</v>
      </c>
      <c r="S10">
        <f t="shared" si="4"/>
        <v>6298258.8224267364</v>
      </c>
      <c r="T10">
        <f t="shared" si="4"/>
        <v>6298258.8224267364</v>
      </c>
      <c r="U10">
        <f t="shared" si="4"/>
        <v>6298258.8224267364</v>
      </c>
      <c r="V10">
        <f t="shared" si="4"/>
        <v>6298258.8224267364</v>
      </c>
      <c r="W10">
        <f t="shared" si="4"/>
        <v>6298258.8224267364</v>
      </c>
      <c r="X10">
        <f t="shared" si="4"/>
        <v>6298258.8224267364</v>
      </c>
      <c r="Y10">
        <f t="shared" si="4"/>
        <v>6298258.8224267364</v>
      </c>
      <c r="Z10">
        <f t="shared" si="4"/>
        <v>6298258.8224267364</v>
      </c>
      <c r="AA10">
        <f t="shared" si="4"/>
        <v>6298258.8224267364</v>
      </c>
      <c r="AB10">
        <f t="shared" si="4"/>
        <v>6298258.8224267364</v>
      </c>
      <c r="AC10">
        <f t="shared" si="4"/>
        <v>6298258.8224267364</v>
      </c>
      <c r="AD10">
        <f t="shared" si="4"/>
        <v>6298258.8224267364</v>
      </c>
      <c r="AE10">
        <f t="shared" si="4"/>
        <v>6298258.8224267364</v>
      </c>
      <c r="AF10">
        <f>SUM(AF$5*SUMIFS(AE$39:AE$48,$B$39:$B$48,$A10),AF$6*IF($B$2=TRUE,SUMIFS($B$147:$B$162,$A$147:$A$162,$A10),SUMIFS(AG$125:AG$140,$A$125:$A$140,$A10)))</f>
        <v>6298258.8224267364</v>
      </c>
    </row>
    <row r="11" spans="1:32">
      <c r="A11" s="100" t="s">
        <v>347</v>
      </c>
      <c r="B11">
        <f t="shared" ref="B11:B33" si="5">D11</f>
        <v>24270210.523390468</v>
      </c>
      <c r="C11">
        <f t="shared" ref="C11:C33" si="6">D11</f>
        <v>24270210.523390468</v>
      </c>
      <c r="D11">
        <f t="shared" si="2"/>
        <v>24270210.523390468</v>
      </c>
      <c r="E11">
        <f t="shared" ref="E11:N11" si="7">SUM(E$5*SUMIFS(D$39:D$48,$B$39:$B$48,$A11),E$6*IF($B$2=TRUE,SUMIFS($B$147:$B$162,$A$147:$A$162,$A11),SUMIFS(F$125:F$140,$A$125:$A$140,$A11)))</f>
        <v>20160559.602180984</v>
      </c>
      <c r="F11">
        <f t="shared" si="7"/>
        <v>21496014.837920241</v>
      </c>
      <c r="G11">
        <f t="shared" si="7"/>
        <v>20280467.04045761</v>
      </c>
      <c r="H11">
        <f t="shared" si="7"/>
        <v>19610516.822821267</v>
      </c>
      <c r="I11">
        <f t="shared" si="7"/>
        <v>17758413.385316301</v>
      </c>
      <c r="J11">
        <f t="shared" si="7"/>
        <v>14155602.16156622</v>
      </c>
      <c r="K11">
        <f t="shared" si="7"/>
        <v>12611719.538808033</v>
      </c>
      <c r="L11">
        <f t="shared" si="7"/>
        <v>9653918.3724341355</v>
      </c>
      <c r="M11">
        <f t="shared" si="7"/>
        <v>9653918.3724341355</v>
      </c>
      <c r="N11">
        <f t="shared" si="7"/>
        <v>9653918.3724341355</v>
      </c>
      <c r="O11">
        <f t="shared" ref="O11:AF11" si="8">SUM(O$5*SUMIFS(N$39:N$48,$B$39:$B$48,$A11),O$6*IF($B$2=TRUE,SUMIFS($B$147:$B$162,$A$147:$A$162,$A11),SUMIFS(P$125:P$140,$A$125:$A$140,$A11)))</f>
        <v>9653918.3724341355</v>
      </c>
      <c r="P11">
        <f t="shared" si="8"/>
        <v>9653918.3724341355</v>
      </c>
      <c r="Q11">
        <f t="shared" si="8"/>
        <v>9653918.3724341355</v>
      </c>
      <c r="R11">
        <f t="shared" si="8"/>
        <v>9653918.3724341355</v>
      </c>
      <c r="S11">
        <f t="shared" si="8"/>
        <v>9653918.3724341355</v>
      </c>
      <c r="T11">
        <f t="shared" si="8"/>
        <v>9653918.3724341355</v>
      </c>
      <c r="U11">
        <f t="shared" si="8"/>
        <v>9653918.3724341355</v>
      </c>
      <c r="V11">
        <f t="shared" si="8"/>
        <v>9653918.3724341355</v>
      </c>
      <c r="W11">
        <f t="shared" si="8"/>
        <v>9653918.3724341355</v>
      </c>
      <c r="X11">
        <f t="shared" si="8"/>
        <v>9653918.3724341355</v>
      </c>
      <c r="Y11">
        <f t="shared" si="8"/>
        <v>9653918.3724341355</v>
      </c>
      <c r="Z11">
        <f t="shared" si="8"/>
        <v>9653918.3724341355</v>
      </c>
      <c r="AA11">
        <f t="shared" si="8"/>
        <v>9653918.3724341355</v>
      </c>
      <c r="AB11">
        <f t="shared" si="8"/>
        <v>9653918.3724341355</v>
      </c>
      <c r="AC11">
        <f t="shared" si="8"/>
        <v>9653918.3724341355</v>
      </c>
      <c r="AD11">
        <f t="shared" si="8"/>
        <v>9653918.3724341355</v>
      </c>
      <c r="AE11">
        <f t="shared" si="8"/>
        <v>9653918.3724341355</v>
      </c>
      <c r="AF11">
        <f t="shared" si="8"/>
        <v>9653918.3724341355</v>
      </c>
    </row>
    <row r="12" spans="1:32">
      <c r="A12" s="100" t="s">
        <v>348</v>
      </c>
      <c r="B12">
        <f t="shared" si="5"/>
        <v>0</v>
      </c>
      <c r="C12">
        <f t="shared" si="6"/>
        <v>0</v>
      </c>
      <c r="D12">
        <f t="shared" si="2"/>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5"/>
        <v>4032927.6320068878</v>
      </c>
      <c r="C13">
        <f t="shared" si="6"/>
        <v>4032927.6320068878</v>
      </c>
      <c r="D13">
        <f t="shared" si="2"/>
        <v>4032927.6320068878</v>
      </c>
      <c r="E13">
        <f t="shared" ref="E13:N13" si="11">SUM(E$5*SUMIFS(D$39:D$48,$B$39:$B$48,$A13),E$6*IF($B$2=TRUE,SUMIFS($B$147:$B$162,$A$147:$A$162,$A13),SUMIFS(F$125:F$140,$A$125:$A$140,$A13)))</f>
        <v>4534665.1820319891</v>
      </c>
      <c r="F13">
        <f t="shared" si="11"/>
        <v>4370572.4642195255</v>
      </c>
      <c r="G13">
        <f t="shared" si="11"/>
        <v>4427063.7788774427</v>
      </c>
      <c r="H13">
        <f t="shared" si="11"/>
        <v>4372148.9124812223</v>
      </c>
      <c r="I13">
        <f t="shared" si="11"/>
        <v>4432545.7500116732</v>
      </c>
      <c r="J13">
        <f t="shared" si="11"/>
        <v>4251581.8671498187</v>
      </c>
      <c r="K13">
        <f t="shared" si="11"/>
        <v>4095538.3241216298</v>
      </c>
      <c r="L13">
        <f t="shared" si="11"/>
        <v>4106458.7481379858</v>
      </c>
      <c r="M13">
        <f t="shared" si="11"/>
        <v>4106458.7481379858</v>
      </c>
      <c r="N13">
        <f t="shared" si="11"/>
        <v>4106458.7481379858</v>
      </c>
      <c r="O13">
        <f t="shared" ref="O13:AF13" si="12">SUM(O$5*SUMIFS(N$39:N$48,$B$39:$B$48,$A13),O$6*IF($B$2=TRUE,SUMIFS($B$147:$B$162,$A$147:$A$162,$A13),SUMIFS(P$125:P$140,$A$125:$A$140,$A13)))</f>
        <v>4106458.7481379858</v>
      </c>
      <c r="P13">
        <f t="shared" si="12"/>
        <v>4106458.7481379858</v>
      </c>
      <c r="Q13">
        <f t="shared" si="12"/>
        <v>4106458.7481379858</v>
      </c>
      <c r="R13">
        <f t="shared" si="12"/>
        <v>4106458.7481379858</v>
      </c>
      <c r="S13">
        <f t="shared" si="12"/>
        <v>4106458.7481379858</v>
      </c>
      <c r="T13">
        <f t="shared" si="12"/>
        <v>4106458.7481379858</v>
      </c>
      <c r="U13">
        <f t="shared" si="12"/>
        <v>4106458.7481379858</v>
      </c>
      <c r="V13">
        <f t="shared" si="12"/>
        <v>4106458.7481379858</v>
      </c>
      <c r="W13">
        <f t="shared" si="12"/>
        <v>4106458.7481379858</v>
      </c>
      <c r="X13">
        <f t="shared" si="12"/>
        <v>4106458.7481379858</v>
      </c>
      <c r="Y13">
        <f t="shared" si="12"/>
        <v>4106458.7481379858</v>
      </c>
      <c r="Z13">
        <f t="shared" si="12"/>
        <v>4106458.7481379858</v>
      </c>
      <c r="AA13">
        <f t="shared" si="12"/>
        <v>4106458.7481379858</v>
      </c>
      <c r="AB13">
        <f t="shared" si="12"/>
        <v>4106458.7481379858</v>
      </c>
      <c r="AC13">
        <f t="shared" si="12"/>
        <v>4106458.7481379858</v>
      </c>
      <c r="AD13">
        <f t="shared" si="12"/>
        <v>4106458.7481379858</v>
      </c>
      <c r="AE13">
        <f t="shared" si="12"/>
        <v>4106458.7481379858</v>
      </c>
      <c r="AF13">
        <f t="shared" si="12"/>
        <v>4106458.7481379858</v>
      </c>
    </row>
    <row r="14" spans="1:32">
      <c r="A14" s="100" t="s">
        <v>101</v>
      </c>
      <c r="B14">
        <f t="shared" si="5"/>
        <v>21767595.307079922</v>
      </c>
      <c r="C14">
        <f t="shared" si="6"/>
        <v>21767595.307079922</v>
      </c>
      <c r="D14">
        <f t="shared" si="2"/>
        <v>21767595.307079922</v>
      </c>
      <c r="E14">
        <f t="shared" ref="E14:N14" si="13">SUM(E$5*SUMIFS(D$39:D$48,$B$39:$B$48,$A14),E$6*IF($B$2=TRUE,SUMIFS($B$147:$B$162,$A$147:$A$162,$A14),SUMIFS(F$125:F$140,$A$125:$A$140,$A14)))</f>
        <v>23204910.588720907</v>
      </c>
      <c r="F14">
        <f t="shared" si="13"/>
        <v>23132493.197042558</v>
      </c>
      <c r="G14">
        <f t="shared" si="13"/>
        <v>23816464.404420447</v>
      </c>
      <c r="H14">
        <f t="shared" si="13"/>
        <v>24193628.726776522</v>
      </c>
      <c r="I14">
        <f t="shared" si="13"/>
        <v>24447625.691571876</v>
      </c>
      <c r="J14">
        <f t="shared" si="13"/>
        <v>26188198.218095619</v>
      </c>
      <c r="K14">
        <f t="shared" si="13"/>
        <v>26027084.987977304</v>
      </c>
      <c r="L14">
        <f t="shared" si="13"/>
        <v>26957626.490964767</v>
      </c>
      <c r="M14">
        <f t="shared" si="13"/>
        <v>26957626.490964767</v>
      </c>
      <c r="N14">
        <f t="shared" si="13"/>
        <v>26957626.490964767</v>
      </c>
      <c r="O14">
        <f t="shared" ref="O14:AF14" si="14">SUM(O$5*SUMIFS(N$39:N$48,$B$39:$B$48,$A14),O$6*IF($B$2=TRUE,SUMIFS($B$147:$B$162,$A$147:$A$162,$A14),SUMIFS(P$125:P$140,$A$125:$A$140,$A14)))</f>
        <v>26957626.490964767</v>
      </c>
      <c r="P14">
        <f t="shared" si="14"/>
        <v>26957626.490964767</v>
      </c>
      <c r="Q14">
        <f t="shared" si="14"/>
        <v>26957626.490964767</v>
      </c>
      <c r="R14">
        <f t="shared" si="14"/>
        <v>26957626.490964767</v>
      </c>
      <c r="S14">
        <f t="shared" si="14"/>
        <v>26957626.490964767</v>
      </c>
      <c r="T14">
        <f t="shared" si="14"/>
        <v>26957626.490964767</v>
      </c>
      <c r="U14">
        <f t="shared" si="14"/>
        <v>26957626.490964767</v>
      </c>
      <c r="V14">
        <f t="shared" si="14"/>
        <v>26957626.490964767</v>
      </c>
      <c r="W14">
        <f t="shared" si="14"/>
        <v>26957626.490964767</v>
      </c>
      <c r="X14">
        <f t="shared" si="14"/>
        <v>26957626.490964767</v>
      </c>
      <c r="Y14">
        <f t="shared" si="14"/>
        <v>26957626.490964767</v>
      </c>
      <c r="Z14">
        <f t="shared" si="14"/>
        <v>26957626.490964767</v>
      </c>
      <c r="AA14">
        <f t="shared" si="14"/>
        <v>26957626.490964767</v>
      </c>
      <c r="AB14">
        <f t="shared" si="14"/>
        <v>26957626.490964767</v>
      </c>
      <c r="AC14">
        <f t="shared" si="14"/>
        <v>26957626.490964767</v>
      </c>
      <c r="AD14">
        <f t="shared" si="14"/>
        <v>26957626.490964767</v>
      </c>
      <c r="AE14">
        <f t="shared" si="14"/>
        <v>26957626.490964767</v>
      </c>
      <c r="AF14">
        <f t="shared" si="14"/>
        <v>26957626.490964767</v>
      </c>
    </row>
    <row r="15" spans="1:32">
      <c r="A15" s="100" t="s">
        <v>100</v>
      </c>
      <c r="B15">
        <f t="shared" si="5"/>
        <v>6477597.623422835</v>
      </c>
      <c r="C15">
        <f t="shared" si="6"/>
        <v>6477597.623422835</v>
      </c>
      <c r="D15">
        <f t="shared" si="2"/>
        <v>6477597.623422835</v>
      </c>
      <c r="E15">
        <f t="shared" ref="E15:N15" si="15">SUM(E$5*SUMIFS(D$39:D$48,$B$39:$B$48,$A15),E$6*IF($B$2=TRUE,SUMIFS($B$147:$B$162,$A$147:$A$162,$A15),SUMIFS(F$125:F$140,$A$125:$A$140,$A15)))</f>
        <v>7133110.955905715</v>
      </c>
      <c r="F15">
        <f t="shared" si="15"/>
        <v>7187617.1488233209</v>
      </c>
      <c r="G15">
        <f t="shared" si="15"/>
        <v>7278325.9246682581</v>
      </c>
      <c r="H15">
        <f t="shared" si="15"/>
        <v>7465988.1518611778</v>
      </c>
      <c r="I15">
        <f t="shared" si="15"/>
        <v>7727006.9200944379</v>
      </c>
      <c r="J15">
        <f t="shared" si="15"/>
        <v>8500677.9846470244</v>
      </c>
      <c r="K15">
        <f t="shared" si="15"/>
        <v>8647661.1226528529</v>
      </c>
      <c r="L15">
        <f t="shared" si="15"/>
        <v>8827691.0614592582</v>
      </c>
      <c r="M15">
        <f t="shared" si="15"/>
        <v>8827691.0614592582</v>
      </c>
      <c r="N15">
        <f t="shared" si="15"/>
        <v>8827691.0614592582</v>
      </c>
      <c r="O15">
        <f t="shared" ref="O15:AF15" si="16">SUM(O$5*SUMIFS(N$39:N$48,$B$39:$B$48,$A15),O$6*IF($B$2=TRUE,SUMIFS($B$147:$B$162,$A$147:$A$162,$A15),SUMIFS(P$125:P$140,$A$125:$A$140,$A15)))</f>
        <v>8827691.0614592582</v>
      </c>
      <c r="P15">
        <f t="shared" si="16"/>
        <v>8827691.0614592582</v>
      </c>
      <c r="Q15">
        <f t="shared" si="16"/>
        <v>8827691.0614592582</v>
      </c>
      <c r="R15">
        <f t="shared" si="16"/>
        <v>8827691.0614592582</v>
      </c>
      <c r="S15">
        <f t="shared" si="16"/>
        <v>8827691.0614592582</v>
      </c>
      <c r="T15">
        <f t="shared" si="16"/>
        <v>8827691.0614592582</v>
      </c>
      <c r="U15">
        <f t="shared" si="16"/>
        <v>8827691.0614592582</v>
      </c>
      <c r="V15">
        <f t="shared" si="16"/>
        <v>8827691.0614592582</v>
      </c>
      <c r="W15">
        <f t="shared" si="16"/>
        <v>8827691.0614592582</v>
      </c>
      <c r="X15">
        <f t="shared" si="16"/>
        <v>8827691.0614592582</v>
      </c>
      <c r="Y15">
        <f t="shared" si="16"/>
        <v>8827691.0614592582</v>
      </c>
      <c r="Z15">
        <f t="shared" si="16"/>
        <v>8827691.0614592582</v>
      </c>
      <c r="AA15">
        <f t="shared" si="16"/>
        <v>8827691.0614592582</v>
      </c>
      <c r="AB15">
        <f t="shared" si="16"/>
        <v>8827691.0614592582</v>
      </c>
      <c r="AC15">
        <f t="shared" si="16"/>
        <v>8827691.0614592582</v>
      </c>
      <c r="AD15">
        <f t="shared" si="16"/>
        <v>8827691.0614592582</v>
      </c>
      <c r="AE15">
        <f t="shared" si="16"/>
        <v>8827691.0614592582</v>
      </c>
      <c r="AF15">
        <f t="shared" si="16"/>
        <v>8827691.0614592582</v>
      </c>
    </row>
    <row r="16" spans="1:32">
      <c r="A16" s="100" t="s">
        <v>102</v>
      </c>
      <c r="B16">
        <f t="shared" si="5"/>
        <v>5433654.7385986792</v>
      </c>
      <c r="C16">
        <f t="shared" si="6"/>
        <v>5433654.7385986792</v>
      </c>
      <c r="D16">
        <f t="shared" si="2"/>
        <v>5433654.7385986792</v>
      </c>
      <c r="E16">
        <f t="shared" ref="E16:N16" si="17">SUM(E$5*SUMIFS(D$39:D$48,$B$39:$B$48,$A16),E$6*IF($B$2=TRUE,SUMIFS($B$147:$B$162,$A$147:$A$162,$A16),SUMIFS(F$125:F$140,$A$125:$A$140,$A16)))</f>
        <v>6583728.7451788532</v>
      </c>
      <c r="F16">
        <f t="shared" si="17"/>
        <v>7929246.9764456684</v>
      </c>
      <c r="G16">
        <f t="shared" si="17"/>
        <v>8472874.2931663226</v>
      </c>
      <c r="H16">
        <f t="shared" si="17"/>
        <v>9151803.8453728762</v>
      </c>
      <c r="I16">
        <f t="shared" si="17"/>
        <v>9688829.7361885458</v>
      </c>
      <c r="J16">
        <f t="shared" si="17"/>
        <v>13192175.827091234</v>
      </c>
      <c r="K16">
        <f t="shared" si="17"/>
        <v>15282117.909757785</v>
      </c>
      <c r="L16">
        <f t="shared" si="17"/>
        <v>17567896.704800442</v>
      </c>
      <c r="M16">
        <f t="shared" si="17"/>
        <v>17567896.704800442</v>
      </c>
      <c r="N16">
        <f t="shared" si="17"/>
        <v>17567896.704800442</v>
      </c>
      <c r="O16">
        <f t="shared" ref="O16:AF16" si="18">SUM(O$5*SUMIFS(N$39:N$48,$B$39:$B$48,$A16),O$6*IF($B$2=TRUE,SUMIFS($B$147:$B$162,$A$147:$A$162,$A16),SUMIFS(P$125:P$140,$A$125:$A$140,$A16)))</f>
        <v>17567896.704800442</v>
      </c>
      <c r="P16">
        <f t="shared" si="18"/>
        <v>17567896.704800442</v>
      </c>
      <c r="Q16">
        <f t="shared" si="18"/>
        <v>17567896.704800442</v>
      </c>
      <c r="R16">
        <f t="shared" si="18"/>
        <v>17567896.704800442</v>
      </c>
      <c r="S16">
        <f t="shared" si="18"/>
        <v>17567896.704800442</v>
      </c>
      <c r="T16">
        <f t="shared" si="18"/>
        <v>17567896.704800442</v>
      </c>
      <c r="U16">
        <f t="shared" si="18"/>
        <v>17567896.704800442</v>
      </c>
      <c r="V16">
        <f t="shared" si="18"/>
        <v>17567896.704800442</v>
      </c>
      <c r="W16">
        <f t="shared" si="18"/>
        <v>17567896.704800442</v>
      </c>
      <c r="X16">
        <f t="shared" si="18"/>
        <v>17567896.704800442</v>
      </c>
      <c r="Y16">
        <f t="shared" si="18"/>
        <v>17567896.704800442</v>
      </c>
      <c r="Z16">
        <f t="shared" si="18"/>
        <v>17567896.704800442</v>
      </c>
      <c r="AA16">
        <f t="shared" si="18"/>
        <v>17567896.704800442</v>
      </c>
      <c r="AB16">
        <f t="shared" si="18"/>
        <v>17567896.704800442</v>
      </c>
      <c r="AC16">
        <f t="shared" si="18"/>
        <v>17567896.704800442</v>
      </c>
      <c r="AD16">
        <f t="shared" si="18"/>
        <v>17567896.704800442</v>
      </c>
      <c r="AE16">
        <f t="shared" si="18"/>
        <v>17567896.704800442</v>
      </c>
      <c r="AF16">
        <f t="shared" si="18"/>
        <v>17567896.704800442</v>
      </c>
    </row>
    <row r="17" spans="1:32">
      <c r="A17" s="100" t="s">
        <v>103</v>
      </c>
      <c r="B17">
        <f t="shared" si="5"/>
        <v>0</v>
      </c>
      <c r="C17">
        <f t="shared" si="6"/>
        <v>0</v>
      </c>
      <c r="D17">
        <f t="shared" si="2"/>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5"/>
        <v>171677.64515199105</v>
      </c>
      <c r="C18">
        <f t="shared" si="6"/>
        <v>171677.64515199105</v>
      </c>
      <c r="D18">
        <f t="shared" si="2"/>
        <v>171677.64515199105</v>
      </c>
      <c r="E18">
        <f t="shared" ref="E18:N18" si="21">SUM(E$5*SUMIFS(D$39:D$48,$B$39:$B$48,$A18),E$6*IF($B$2=TRUE,SUMIFS($B$147:$B$162,$A$147:$A$162,$A18),SUMIFS(F$125:F$140,$A$125:$A$140,$A18)))</f>
        <v>164415.80006885069</v>
      </c>
      <c r="F18">
        <f t="shared" si="21"/>
        <v>165705.4090735006</v>
      </c>
      <c r="G18">
        <f t="shared" si="21"/>
        <v>164216.77628056309</v>
      </c>
      <c r="H18">
        <f t="shared" si="21"/>
        <v>167483.54515149372</v>
      </c>
      <c r="I18">
        <f t="shared" si="21"/>
        <v>166644.79897263806</v>
      </c>
      <c r="J18">
        <f t="shared" si="21"/>
        <v>165490.983962072</v>
      </c>
      <c r="K18">
        <f t="shared" si="21"/>
        <v>149491.64083454423</v>
      </c>
      <c r="L18">
        <f t="shared" si="21"/>
        <v>151128.39561118587</v>
      </c>
      <c r="M18">
        <f t="shared" si="21"/>
        <v>151128.39561118587</v>
      </c>
      <c r="N18">
        <f t="shared" si="21"/>
        <v>151128.39561118587</v>
      </c>
      <c r="O18">
        <f t="shared" ref="O18:AF18" si="22">SUM(O$5*SUMIFS(N$39:N$48,$B$39:$B$48,$A18),O$6*IF($B$2=TRUE,SUMIFS($B$147:$B$162,$A$147:$A$162,$A18),SUMIFS(P$125:P$140,$A$125:$A$140,$A18)))</f>
        <v>151128.39561118587</v>
      </c>
      <c r="P18">
        <f t="shared" si="22"/>
        <v>151128.39561118587</v>
      </c>
      <c r="Q18">
        <f t="shared" si="22"/>
        <v>151128.39561118587</v>
      </c>
      <c r="R18">
        <f t="shared" si="22"/>
        <v>151128.39561118587</v>
      </c>
      <c r="S18">
        <f t="shared" si="22"/>
        <v>151128.39561118587</v>
      </c>
      <c r="T18">
        <f t="shared" si="22"/>
        <v>151128.39561118587</v>
      </c>
      <c r="U18">
        <f t="shared" si="22"/>
        <v>151128.39561118587</v>
      </c>
      <c r="V18">
        <f t="shared" si="22"/>
        <v>151128.39561118587</v>
      </c>
      <c r="W18">
        <f t="shared" si="22"/>
        <v>151128.39561118587</v>
      </c>
      <c r="X18">
        <f t="shared" si="22"/>
        <v>151128.39561118587</v>
      </c>
      <c r="Y18">
        <f t="shared" si="22"/>
        <v>151128.39561118587</v>
      </c>
      <c r="Z18">
        <f t="shared" si="22"/>
        <v>151128.39561118587</v>
      </c>
      <c r="AA18">
        <f t="shared" si="22"/>
        <v>151128.39561118587</v>
      </c>
      <c r="AB18">
        <f t="shared" si="22"/>
        <v>151128.39561118587</v>
      </c>
      <c r="AC18">
        <f t="shared" si="22"/>
        <v>151128.39561118587</v>
      </c>
      <c r="AD18">
        <f t="shared" si="22"/>
        <v>151128.39561118587</v>
      </c>
      <c r="AE18">
        <f t="shared" si="22"/>
        <v>151128.39561118587</v>
      </c>
      <c r="AF18">
        <f t="shared" si="22"/>
        <v>151128.39561118587</v>
      </c>
    </row>
    <row r="19" spans="1:32">
      <c r="A19" s="100" t="s">
        <v>105</v>
      </c>
      <c r="B19">
        <f t="shared" si="5"/>
        <v>869968.21375240537</v>
      </c>
      <c r="C19">
        <f t="shared" si="6"/>
        <v>869968.21375240537</v>
      </c>
      <c r="D19">
        <f t="shared" si="2"/>
        <v>869968.21375240537</v>
      </c>
      <c r="E19">
        <f t="shared" ref="E19:N19" si="23">SUM(E$5*SUMIFS(D$39:D$48,$B$39:$B$48,$A19),E$6*IF($B$2=TRUE,SUMIFS($B$147:$B$162,$A$147:$A$162,$A19),SUMIFS(F$125:F$140,$A$125:$A$140,$A19)))</f>
        <v>950460.54185679625</v>
      </c>
      <c r="F19">
        <f t="shared" si="23"/>
        <v>886429.70377169002</v>
      </c>
      <c r="G19">
        <f t="shared" si="23"/>
        <v>891745.95464954909</v>
      </c>
      <c r="H19">
        <f t="shared" si="23"/>
        <v>903219.35274118639</v>
      </c>
      <c r="I19">
        <f t="shared" si="23"/>
        <v>1841257.261756636</v>
      </c>
      <c r="J19">
        <f t="shared" si="23"/>
        <v>2137716.2482161475</v>
      </c>
      <c r="K19">
        <f t="shared" si="23"/>
        <v>2042259.5564728435</v>
      </c>
      <c r="L19">
        <f t="shared" si="23"/>
        <v>2227442.4923627982</v>
      </c>
      <c r="M19">
        <f t="shared" si="23"/>
        <v>2227442.4923627982</v>
      </c>
      <c r="N19">
        <f t="shared" si="23"/>
        <v>2227442.4923627982</v>
      </c>
      <c r="O19">
        <f t="shared" ref="O19:AF19" si="24">SUM(O$5*SUMIFS(N$39:N$48,$B$39:$B$48,$A19),O$6*IF($B$2=TRUE,SUMIFS($B$147:$B$162,$A$147:$A$162,$A19),SUMIFS(P$125:P$140,$A$125:$A$140,$A19)))</f>
        <v>2227442.4923627982</v>
      </c>
      <c r="P19">
        <f t="shared" si="24"/>
        <v>2227442.4923627982</v>
      </c>
      <c r="Q19">
        <f t="shared" si="24"/>
        <v>2227442.4923627982</v>
      </c>
      <c r="R19">
        <f t="shared" si="24"/>
        <v>2227442.4923627982</v>
      </c>
      <c r="S19">
        <f t="shared" si="24"/>
        <v>2227442.4923627982</v>
      </c>
      <c r="T19">
        <f t="shared" si="24"/>
        <v>2227442.4923627982</v>
      </c>
      <c r="U19">
        <f t="shared" si="24"/>
        <v>2227442.4923627982</v>
      </c>
      <c r="V19">
        <f t="shared" si="24"/>
        <v>2227442.4923627982</v>
      </c>
      <c r="W19">
        <f t="shared" si="24"/>
        <v>2227442.4923627982</v>
      </c>
      <c r="X19">
        <f t="shared" si="24"/>
        <v>2227442.4923627982</v>
      </c>
      <c r="Y19">
        <f t="shared" si="24"/>
        <v>2227442.4923627982</v>
      </c>
      <c r="Z19">
        <f t="shared" si="24"/>
        <v>2227442.4923627982</v>
      </c>
      <c r="AA19">
        <f t="shared" si="24"/>
        <v>2227442.4923627982</v>
      </c>
      <c r="AB19">
        <f t="shared" si="24"/>
        <v>2227442.4923627982</v>
      </c>
      <c r="AC19">
        <f t="shared" si="24"/>
        <v>2227442.4923627982</v>
      </c>
      <c r="AD19">
        <f t="shared" si="24"/>
        <v>2227442.4923627982</v>
      </c>
      <c r="AE19">
        <f t="shared" si="24"/>
        <v>2227442.4923627982</v>
      </c>
      <c r="AF19">
        <f t="shared" si="24"/>
        <v>2227442.4923627982</v>
      </c>
    </row>
    <row r="20" spans="1:32">
      <c r="A20" s="100" t="s">
        <v>106</v>
      </c>
      <c r="B20">
        <f t="shared" si="5"/>
        <v>2029161.7198845479</v>
      </c>
      <c r="C20">
        <f t="shared" si="6"/>
        <v>2029161.7198845479</v>
      </c>
      <c r="D20">
        <f t="shared" si="2"/>
        <v>2029161.7198845479</v>
      </c>
      <c r="E20">
        <f t="shared" ref="E20:N20" si="25">SUM(E$5*SUMIFS(D$39:D$48,$B$39:$B$48,$A20),E$6*IF($B$2=TRUE,SUMIFS($B$147:$B$162,$A$147:$A$162,$A20),SUMIFS(F$125:F$140,$A$125:$A$140,$A20)))</f>
        <v>2061722.6011453131</v>
      </c>
      <c r="F20">
        <f t="shared" si="25"/>
        <v>1926207.8984502614</v>
      </c>
      <c r="G20">
        <f t="shared" si="25"/>
        <v>1926416.9990619109</v>
      </c>
      <c r="H20">
        <f t="shared" si="25"/>
        <v>1926106.723327338</v>
      </c>
      <c r="I20">
        <f t="shared" si="25"/>
        <v>1914307.8908995162</v>
      </c>
      <c r="J20">
        <f t="shared" si="25"/>
        <v>1911268.6473842813</v>
      </c>
      <c r="K20">
        <f t="shared" si="25"/>
        <v>1895566.7253961472</v>
      </c>
      <c r="L20">
        <f t="shared" si="25"/>
        <v>1848021.9118026956</v>
      </c>
      <c r="M20">
        <f t="shared" si="25"/>
        <v>1848021.9118026956</v>
      </c>
      <c r="N20">
        <f t="shared" si="25"/>
        <v>1848021.9118026956</v>
      </c>
      <c r="O20">
        <f t="shared" ref="O20:AF20" si="26">SUM(O$5*SUMIFS(N$39:N$48,$B$39:$B$48,$A20),O$6*IF($B$2=TRUE,SUMIFS($B$147:$B$162,$A$147:$A$162,$A20),SUMIFS(P$125:P$140,$A$125:$A$140,$A20)))</f>
        <v>1848021.9118026956</v>
      </c>
      <c r="P20">
        <f t="shared" si="26"/>
        <v>1848021.9118026956</v>
      </c>
      <c r="Q20">
        <f t="shared" si="26"/>
        <v>1848021.9118026956</v>
      </c>
      <c r="R20">
        <f t="shared" si="26"/>
        <v>1848021.9118026956</v>
      </c>
      <c r="S20">
        <f t="shared" si="26"/>
        <v>1848021.9118026956</v>
      </c>
      <c r="T20">
        <f t="shared" si="26"/>
        <v>1848021.9118026956</v>
      </c>
      <c r="U20">
        <f t="shared" si="26"/>
        <v>1848021.9118026956</v>
      </c>
      <c r="V20">
        <f t="shared" si="26"/>
        <v>1848021.9118026956</v>
      </c>
      <c r="W20">
        <f t="shared" si="26"/>
        <v>1848021.9118026956</v>
      </c>
      <c r="X20">
        <f t="shared" si="26"/>
        <v>1848021.9118026956</v>
      </c>
      <c r="Y20">
        <f t="shared" si="26"/>
        <v>1848021.9118026956</v>
      </c>
      <c r="Z20">
        <f t="shared" si="26"/>
        <v>1848021.9118026956</v>
      </c>
      <c r="AA20">
        <f t="shared" si="26"/>
        <v>1848021.9118026956</v>
      </c>
      <c r="AB20">
        <f t="shared" si="26"/>
        <v>1848021.9118026956</v>
      </c>
      <c r="AC20">
        <f t="shared" si="26"/>
        <v>1848021.9118026956</v>
      </c>
      <c r="AD20">
        <f t="shared" si="26"/>
        <v>1848021.9118026956</v>
      </c>
      <c r="AE20">
        <f t="shared" si="26"/>
        <v>1848021.9118026956</v>
      </c>
      <c r="AF20">
        <f t="shared" si="26"/>
        <v>1848021.9118026956</v>
      </c>
    </row>
    <row r="21" spans="1:32">
      <c r="A21" s="100" t="s">
        <v>107</v>
      </c>
      <c r="B21">
        <f t="shared" si="5"/>
        <v>0</v>
      </c>
      <c r="C21">
        <f t="shared" si="6"/>
        <v>0</v>
      </c>
      <c r="D21">
        <f t="shared" si="2"/>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5"/>
        <v>0</v>
      </c>
      <c r="C22">
        <f t="shared" si="6"/>
        <v>0</v>
      </c>
      <c r="D22">
        <f t="shared" si="2"/>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5"/>
        <v>0</v>
      </c>
      <c r="C23">
        <f t="shared" si="6"/>
        <v>0</v>
      </c>
      <c r="D23">
        <f t="shared" si="2"/>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5"/>
        <v>0</v>
      </c>
      <c r="C24">
        <f t="shared" si="6"/>
        <v>0</v>
      </c>
      <c r="D24">
        <f t="shared" si="2"/>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5"/>
        <v>0</v>
      </c>
      <c r="C25">
        <f t="shared" si="6"/>
        <v>0</v>
      </c>
      <c r="D25">
        <f t="shared" si="2"/>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5"/>
        <v>0</v>
      </c>
      <c r="C26">
        <f t="shared" si="6"/>
        <v>0</v>
      </c>
      <c r="D26">
        <f t="shared" si="2"/>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5"/>
        <v>0</v>
      </c>
      <c r="C27">
        <f t="shared" si="6"/>
        <v>0</v>
      </c>
      <c r="D27">
        <f t="shared" si="2"/>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5"/>
        <v>0</v>
      </c>
      <c r="C28">
        <f t="shared" si="6"/>
        <v>0</v>
      </c>
      <c r="D28">
        <f t="shared" si="2"/>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5"/>
        <v>0</v>
      </c>
      <c r="C29">
        <f t="shared" si="6"/>
        <v>0</v>
      </c>
      <c r="D29">
        <f t="shared" si="2"/>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5"/>
        <v>0</v>
      </c>
      <c r="C30">
        <f t="shared" si="6"/>
        <v>0</v>
      </c>
      <c r="D30">
        <f t="shared" si="2"/>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5"/>
        <v>0</v>
      </c>
      <c r="C31">
        <f t="shared" si="6"/>
        <v>0</v>
      </c>
      <c r="D31">
        <f t="shared" si="2"/>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5"/>
        <v>0</v>
      </c>
      <c r="C32">
        <f t="shared" si="6"/>
        <v>0</v>
      </c>
      <c r="D32">
        <f t="shared" si="2"/>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5"/>
        <v>0</v>
      </c>
      <c r="C33">
        <f t="shared" si="6"/>
        <v>0</v>
      </c>
      <c r="D33">
        <f t="shared" si="2"/>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4">L39</f>
        <v>2.0776268013813727E-3</v>
      </c>
      <c r="N39" s="156">
        <f t="shared" si="54"/>
        <v>2.0776268013813727E-3</v>
      </c>
      <c r="O39" s="156">
        <f t="shared" si="54"/>
        <v>2.0776268013813727E-3</v>
      </c>
      <c r="P39" s="156">
        <f t="shared" si="54"/>
        <v>2.0776268013813727E-3</v>
      </c>
      <c r="Q39" s="156">
        <f t="shared" si="54"/>
        <v>2.0776268013813727E-3</v>
      </c>
      <c r="R39" s="156">
        <f t="shared" si="54"/>
        <v>2.0776268013813727E-3</v>
      </c>
      <c r="S39" s="156">
        <f t="shared" si="54"/>
        <v>2.0776268013813727E-3</v>
      </c>
      <c r="T39" s="156">
        <f t="shared" si="54"/>
        <v>2.0776268013813727E-3</v>
      </c>
      <c r="U39" s="156">
        <f t="shared" si="54"/>
        <v>2.0776268013813727E-3</v>
      </c>
      <c r="V39" s="156">
        <f t="shared" si="54"/>
        <v>2.0776268013813727E-3</v>
      </c>
      <c r="W39" s="156">
        <f t="shared" si="54"/>
        <v>2.0776268013813727E-3</v>
      </c>
      <c r="X39" s="156">
        <f t="shared" si="54"/>
        <v>2.0776268013813727E-3</v>
      </c>
      <c r="Y39" s="156">
        <f t="shared" si="54"/>
        <v>2.0776268013813727E-3</v>
      </c>
      <c r="Z39" s="156">
        <f t="shared" si="54"/>
        <v>2.0776268013813727E-3</v>
      </c>
      <c r="AA39" s="156">
        <f t="shared" si="54"/>
        <v>2.0776268013813727E-3</v>
      </c>
      <c r="AB39" s="156">
        <f t="shared" si="54"/>
        <v>2.0776268013813727E-3</v>
      </c>
      <c r="AC39" s="156">
        <f t="shared" si="54"/>
        <v>2.0776268013813727E-3</v>
      </c>
      <c r="AD39" s="156">
        <f t="shared" si="54"/>
        <v>2.0776268013813727E-3</v>
      </c>
      <c r="AE39" s="156">
        <f t="shared" si="54"/>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5">K40</f>
        <v>8.1198547309606073E-2</v>
      </c>
      <c r="M40" s="156">
        <f t="shared" si="55"/>
        <v>8.1198547309606073E-2</v>
      </c>
      <c r="N40" s="156">
        <f t="shared" si="55"/>
        <v>8.1198547309606073E-2</v>
      </c>
      <c r="O40" s="156">
        <f t="shared" si="55"/>
        <v>8.1198547309606073E-2</v>
      </c>
      <c r="P40" s="156">
        <f t="shared" si="55"/>
        <v>8.1198547309606073E-2</v>
      </c>
      <c r="Q40" s="156">
        <f t="shared" si="55"/>
        <v>8.1198547309606073E-2</v>
      </c>
      <c r="R40" s="156">
        <f t="shared" si="55"/>
        <v>8.1198547309606073E-2</v>
      </c>
      <c r="S40" s="156">
        <f t="shared" si="55"/>
        <v>8.1198547309606073E-2</v>
      </c>
      <c r="T40" s="156">
        <f t="shared" si="55"/>
        <v>8.1198547309606073E-2</v>
      </c>
      <c r="U40" s="156">
        <f t="shared" si="55"/>
        <v>8.1198547309606073E-2</v>
      </c>
      <c r="V40" s="156">
        <f t="shared" si="55"/>
        <v>8.1198547309606073E-2</v>
      </c>
      <c r="W40" s="156">
        <f t="shared" si="55"/>
        <v>8.1198547309606073E-2</v>
      </c>
      <c r="X40" s="156">
        <f t="shared" si="55"/>
        <v>8.1198547309606073E-2</v>
      </c>
      <c r="Y40" s="156">
        <f t="shared" si="55"/>
        <v>8.1198547309606073E-2</v>
      </c>
      <c r="Z40" s="156">
        <f t="shared" si="55"/>
        <v>8.1198547309606073E-2</v>
      </c>
      <c r="AA40" s="156">
        <f t="shared" si="55"/>
        <v>8.1198547309606073E-2</v>
      </c>
      <c r="AB40" s="156">
        <f t="shared" si="54"/>
        <v>8.1198547309606073E-2</v>
      </c>
      <c r="AC40" s="156">
        <f t="shared" si="54"/>
        <v>8.1198547309606073E-2</v>
      </c>
      <c r="AD40" s="156">
        <f t="shared" si="54"/>
        <v>8.1198547309606073E-2</v>
      </c>
      <c r="AE40" s="156">
        <f t="shared" si="54"/>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5"/>
        <v>2.8601738089613603E-2</v>
      </c>
      <c r="M41" s="156">
        <f t="shared" si="54"/>
        <v>2.8601738089613603E-2</v>
      </c>
      <c r="N41" s="156">
        <f t="shared" si="54"/>
        <v>2.8601738089613603E-2</v>
      </c>
      <c r="O41" s="156">
        <f t="shared" si="54"/>
        <v>2.8601738089613603E-2</v>
      </c>
      <c r="P41" s="156">
        <f t="shared" si="54"/>
        <v>2.8601738089613603E-2</v>
      </c>
      <c r="Q41" s="156">
        <f t="shared" si="54"/>
        <v>2.8601738089613603E-2</v>
      </c>
      <c r="R41" s="156">
        <f t="shared" si="54"/>
        <v>2.8601738089613603E-2</v>
      </c>
      <c r="S41" s="156">
        <f t="shared" si="54"/>
        <v>2.8601738089613603E-2</v>
      </c>
      <c r="T41" s="156">
        <f t="shared" si="54"/>
        <v>2.8601738089613603E-2</v>
      </c>
      <c r="U41" s="156">
        <f t="shared" si="54"/>
        <v>2.8601738089613603E-2</v>
      </c>
      <c r="V41" s="156">
        <f t="shared" si="54"/>
        <v>2.8601738089613603E-2</v>
      </c>
      <c r="W41" s="156">
        <f t="shared" si="54"/>
        <v>2.8601738089613603E-2</v>
      </c>
      <c r="X41" s="156">
        <f t="shared" si="54"/>
        <v>2.8601738089613603E-2</v>
      </c>
      <c r="Y41" s="156">
        <f t="shared" si="54"/>
        <v>2.8601738089613603E-2</v>
      </c>
      <c r="Z41" s="156">
        <f t="shared" si="54"/>
        <v>2.8601738089613603E-2</v>
      </c>
      <c r="AA41" s="156">
        <f t="shared" si="54"/>
        <v>2.8601738089613603E-2</v>
      </c>
      <c r="AB41" s="156">
        <f t="shared" si="54"/>
        <v>2.8601738089613603E-2</v>
      </c>
      <c r="AC41" s="156">
        <f t="shared" si="54"/>
        <v>2.8601738089613603E-2</v>
      </c>
      <c r="AD41" s="156">
        <f t="shared" si="54"/>
        <v>2.8601738089613603E-2</v>
      </c>
      <c r="AE41" s="156">
        <f t="shared" si="54"/>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5"/>
        <v>0.36386514684122884</v>
      </c>
      <c r="M42" s="156">
        <f t="shared" si="54"/>
        <v>0.36386514684122884</v>
      </c>
      <c r="N42" s="156">
        <f t="shared" si="54"/>
        <v>0.36386514684122884</v>
      </c>
      <c r="O42" s="156">
        <f t="shared" si="54"/>
        <v>0.36386514684122884</v>
      </c>
      <c r="P42" s="156">
        <f t="shared" si="54"/>
        <v>0.36386514684122884</v>
      </c>
      <c r="Q42" s="156">
        <f t="shared" si="54"/>
        <v>0.36386514684122884</v>
      </c>
      <c r="R42" s="156">
        <f t="shared" si="54"/>
        <v>0.36386514684122884</v>
      </c>
      <c r="S42" s="156">
        <f t="shared" si="54"/>
        <v>0.36386514684122884</v>
      </c>
      <c r="T42" s="156">
        <f t="shared" si="54"/>
        <v>0.36386514684122884</v>
      </c>
      <c r="U42" s="156">
        <f t="shared" si="54"/>
        <v>0.36386514684122884</v>
      </c>
      <c r="V42" s="156">
        <f t="shared" si="54"/>
        <v>0.36386514684122884</v>
      </c>
      <c r="W42" s="156">
        <f t="shared" si="54"/>
        <v>0.36386514684122884</v>
      </c>
      <c r="X42" s="156">
        <f t="shared" si="54"/>
        <v>0.36386514684122884</v>
      </c>
      <c r="Y42" s="156">
        <f t="shared" si="54"/>
        <v>0.36386514684122884</v>
      </c>
      <c r="Z42" s="156">
        <f t="shared" si="54"/>
        <v>0.36386514684122884</v>
      </c>
      <c r="AA42" s="156">
        <f t="shared" si="54"/>
        <v>0.36386514684122884</v>
      </c>
      <c r="AB42" s="156">
        <f t="shared" si="54"/>
        <v>0.36386514684122884</v>
      </c>
      <c r="AC42" s="156">
        <f t="shared" si="54"/>
        <v>0.36386514684122884</v>
      </c>
      <c r="AD42" s="156">
        <f t="shared" si="54"/>
        <v>0.36386514684122884</v>
      </c>
      <c r="AE42" s="156">
        <f t="shared" si="54"/>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5"/>
        <v>0.1084781341367954</v>
      </c>
      <c r="M43" s="156">
        <f t="shared" si="54"/>
        <v>0.1084781341367954</v>
      </c>
      <c r="N43" s="156">
        <f t="shared" si="54"/>
        <v>0.1084781341367954</v>
      </c>
      <c r="O43" s="156">
        <f t="shared" si="54"/>
        <v>0.1084781341367954</v>
      </c>
      <c r="P43" s="156">
        <f t="shared" si="54"/>
        <v>0.1084781341367954</v>
      </c>
      <c r="Q43" s="156">
        <f t="shared" si="54"/>
        <v>0.1084781341367954</v>
      </c>
      <c r="R43" s="156">
        <f t="shared" si="54"/>
        <v>0.1084781341367954</v>
      </c>
      <c r="S43" s="156">
        <f t="shared" si="54"/>
        <v>0.1084781341367954</v>
      </c>
      <c r="T43" s="156">
        <f t="shared" si="54"/>
        <v>0.1084781341367954</v>
      </c>
      <c r="U43" s="156">
        <f t="shared" si="54"/>
        <v>0.1084781341367954</v>
      </c>
      <c r="V43" s="156">
        <f t="shared" si="54"/>
        <v>0.1084781341367954</v>
      </c>
      <c r="W43" s="156">
        <f t="shared" si="54"/>
        <v>0.1084781341367954</v>
      </c>
      <c r="X43" s="156">
        <f t="shared" si="54"/>
        <v>0.1084781341367954</v>
      </c>
      <c r="Y43" s="156">
        <f t="shared" si="54"/>
        <v>0.1084781341367954</v>
      </c>
      <c r="Z43" s="156">
        <f t="shared" si="54"/>
        <v>0.1084781341367954</v>
      </c>
      <c r="AA43" s="156">
        <f t="shared" si="54"/>
        <v>0.1084781341367954</v>
      </c>
      <c r="AB43" s="156">
        <f t="shared" si="54"/>
        <v>0.1084781341367954</v>
      </c>
      <c r="AC43" s="156">
        <f t="shared" si="54"/>
        <v>0.1084781341367954</v>
      </c>
      <c r="AD43" s="156">
        <f t="shared" si="54"/>
        <v>0.1084781341367954</v>
      </c>
      <c r="AE43" s="156">
        <f t="shared" si="54"/>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5"/>
        <v>5.376009019162617E-2</v>
      </c>
      <c r="M44" s="156">
        <f t="shared" si="54"/>
        <v>5.376009019162617E-2</v>
      </c>
      <c r="N44" s="156">
        <f t="shared" si="54"/>
        <v>5.376009019162617E-2</v>
      </c>
      <c r="O44" s="156">
        <f t="shared" si="54"/>
        <v>5.376009019162617E-2</v>
      </c>
      <c r="P44" s="156">
        <f t="shared" si="54"/>
        <v>5.376009019162617E-2</v>
      </c>
      <c r="Q44" s="156">
        <f t="shared" si="54"/>
        <v>5.376009019162617E-2</v>
      </c>
      <c r="R44" s="156">
        <f t="shared" si="54"/>
        <v>5.376009019162617E-2</v>
      </c>
      <c r="S44" s="156">
        <f t="shared" si="54"/>
        <v>5.376009019162617E-2</v>
      </c>
      <c r="T44" s="156">
        <f t="shared" si="54"/>
        <v>5.376009019162617E-2</v>
      </c>
      <c r="U44" s="156">
        <f t="shared" si="54"/>
        <v>5.376009019162617E-2</v>
      </c>
      <c r="V44" s="156">
        <f t="shared" si="54"/>
        <v>5.376009019162617E-2</v>
      </c>
      <c r="W44" s="156">
        <f t="shared" si="54"/>
        <v>5.376009019162617E-2</v>
      </c>
      <c r="X44" s="156">
        <f t="shared" si="54"/>
        <v>5.376009019162617E-2</v>
      </c>
      <c r="Y44" s="156">
        <f t="shared" si="54"/>
        <v>5.376009019162617E-2</v>
      </c>
      <c r="Z44" s="156">
        <f t="shared" si="54"/>
        <v>5.376009019162617E-2</v>
      </c>
      <c r="AA44" s="156">
        <f t="shared" si="54"/>
        <v>5.376009019162617E-2</v>
      </c>
      <c r="AB44" s="156">
        <f t="shared" si="54"/>
        <v>5.376009019162617E-2</v>
      </c>
      <c r="AC44" s="156">
        <f t="shared" si="54"/>
        <v>5.376009019162617E-2</v>
      </c>
      <c r="AD44" s="156">
        <f t="shared" si="54"/>
        <v>5.376009019162617E-2</v>
      </c>
      <c r="AE44" s="156">
        <f t="shared" si="54"/>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5"/>
        <v>1.1671312651715155E-3</v>
      </c>
      <c r="M46" s="156">
        <f t="shared" si="54"/>
        <v>1.1671312651715155E-3</v>
      </c>
      <c r="N46" s="156">
        <f t="shared" si="54"/>
        <v>1.1671312651715155E-3</v>
      </c>
      <c r="O46" s="156">
        <f t="shared" si="54"/>
        <v>1.1671312651715155E-3</v>
      </c>
      <c r="P46" s="156">
        <f t="shared" si="54"/>
        <v>1.1671312651715155E-3</v>
      </c>
      <c r="Q46" s="156">
        <f t="shared" si="54"/>
        <v>1.1671312651715155E-3</v>
      </c>
      <c r="R46" s="156">
        <f t="shared" si="54"/>
        <v>1.1671312651715155E-3</v>
      </c>
      <c r="S46" s="156">
        <f t="shared" si="54"/>
        <v>1.1671312651715155E-3</v>
      </c>
      <c r="T46" s="156">
        <f t="shared" si="54"/>
        <v>1.1671312651715155E-3</v>
      </c>
      <c r="U46" s="156">
        <f t="shared" si="54"/>
        <v>1.1671312651715155E-3</v>
      </c>
      <c r="V46" s="156">
        <f t="shared" si="54"/>
        <v>1.1671312651715155E-3</v>
      </c>
      <c r="W46" s="156">
        <f t="shared" si="54"/>
        <v>1.1671312651715155E-3</v>
      </c>
      <c r="X46" s="156">
        <f t="shared" si="54"/>
        <v>1.1671312651715155E-3</v>
      </c>
      <c r="Y46" s="156">
        <f t="shared" si="54"/>
        <v>1.1671312651715155E-3</v>
      </c>
      <c r="Z46" s="156">
        <f t="shared" si="54"/>
        <v>1.1671312651715155E-3</v>
      </c>
      <c r="AA46" s="156">
        <f t="shared" si="54"/>
        <v>1.1671312651715155E-3</v>
      </c>
      <c r="AB46" s="156">
        <f t="shared" si="54"/>
        <v>1.1671312651715155E-3</v>
      </c>
      <c r="AC46" s="156">
        <f t="shared" si="54"/>
        <v>1.1671312651715155E-3</v>
      </c>
      <c r="AD46" s="156">
        <f t="shared" si="54"/>
        <v>1.1671312651715155E-3</v>
      </c>
      <c r="AE46" s="156">
        <f t="shared" si="54"/>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5"/>
        <v>0.11933818286875009</v>
      </c>
      <c r="M47" s="156">
        <f t="shared" si="54"/>
        <v>0.11933818286875009</v>
      </c>
      <c r="N47" s="156">
        <f t="shared" si="54"/>
        <v>0.11933818286875009</v>
      </c>
      <c r="O47" s="156">
        <f t="shared" si="54"/>
        <v>0.11933818286875009</v>
      </c>
      <c r="P47" s="156">
        <f t="shared" si="54"/>
        <v>0.11933818286875009</v>
      </c>
      <c r="Q47" s="156">
        <f t="shared" si="54"/>
        <v>0.11933818286875009</v>
      </c>
      <c r="R47" s="156">
        <f t="shared" si="54"/>
        <v>0.11933818286875009</v>
      </c>
      <c r="S47" s="156">
        <f t="shared" si="54"/>
        <v>0.11933818286875009</v>
      </c>
      <c r="T47" s="156">
        <f t="shared" si="54"/>
        <v>0.11933818286875009</v>
      </c>
      <c r="U47" s="156">
        <f t="shared" si="54"/>
        <v>0.11933818286875009</v>
      </c>
      <c r="V47" s="156">
        <f t="shared" si="54"/>
        <v>0.11933818286875009</v>
      </c>
      <c r="W47" s="156">
        <f t="shared" si="54"/>
        <v>0.11933818286875009</v>
      </c>
      <c r="X47" s="156">
        <f t="shared" si="54"/>
        <v>0.11933818286875009</v>
      </c>
      <c r="Y47" s="156">
        <f t="shared" si="54"/>
        <v>0.11933818286875009</v>
      </c>
      <c r="Z47" s="156">
        <f t="shared" si="54"/>
        <v>0.11933818286875009</v>
      </c>
      <c r="AA47" s="156">
        <f t="shared" si="54"/>
        <v>0.11933818286875009</v>
      </c>
      <c r="AB47" s="156">
        <f t="shared" si="54"/>
        <v>0.11933818286875009</v>
      </c>
      <c r="AC47" s="156">
        <f t="shared" si="54"/>
        <v>0.11933818286875009</v>
      </c>
      <c r="AD47" s="156">
        <f t="shared" si="54"/>
        <v>0.11933818286875009</v>
      </c>
      <c r="AE47" s="156">
        <f t="shared" si="54"/>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5"/>
        <v>0.24151340249582695</v>
      </c>
      <c r="M48" s="156">
        <f t="shared" si="54"/>
        <v>0.24151340249582695</v>
      </c>
      <c r="N48" s="156">
        <f t="shared" si="54"/>
        <v>0.24151340249582695</v>
      </c>
      <c r="O48" s="156">
        <f t="shared" si="54"/>
        <v>0.24151340249582695</v>
      </c>
      <c r="P48" s="156">
        <f t="shared" si="54"/>
        <v>0.24151340249582695</v>
      </c>
      <c r="Q48" s="156">
        <f t="shared" si="54"/>
        <v>0.24151340249582695</v>
      </c>
      <c r="R48" s="156">
        <f t="shared" si="54"/>
        <v>0.24151340249582695</v>
      </c>
      <c r="S48" s="156">
        <f t="shared" si="54"/>
        <v>0.24151340249582695</v>
      </c>
      <c r="T48" s="156">
        <f t="shared" si="54"/>
        <v>0.24151340249582695</v>
      </c>
      <c r="U48" s="156">
        <f t="shared" si="54"/>
        <v>0.24151340249582695</v>
      </c>
      <c r="V48" s="156">
        <f t="shared" si="54"/>
        <v>0.24151340249582695</v>
      </c>
      <c r="W48" s="156">
        <f t="shared" si="54"/>
        <v>0.24151340249582695</v>
      </c>
      <c r="X48" s="156">
        <f t="shared" si="54"/>
        <v>0.24151340249582695</v>
      </c>
      <c r="Y48" s="156">
        <f t="shared" si="54"/>
        <v>0.24151340249582695</v>
      </c>
      <c r="Z48" s="156">
        <f t="shared" si="54"/>
        <v>0.24151340249582695</v>
      </c>
      <c r="AA48" s="156">
        <f t="shared" si="54"/>
        <v>0.24151340249582695</v>
      </c>
      <c r="AB48" s="156">
        <f t="shared" si="54"/>
        <v>0.24151340249582695</v>
      </c>
      <c r="AC48" s="156">
        <f t="shared" si="54"/>
        <v>0.24151340249582695</v>
      </c>
      <c r="AD48" s="156">
        <f t="shared" si="54"/>
        <v>0.24151340249582695</v>
      </c>
      <c r="AE48" s="156">
        <f t="shared" si="54"/>
        <v>0.24151340249582695</v>
      </c>
    </row>
    <row r="49" spans="1:110">
      <c r="B49" s="1"/>
    </row>
    <row r="50" spans="1:110">
      <c r="B50" s="1"/>
      <c r="C50" s="160">
        <f>SUM(C39:C48)</f>
        <v>1</v>
      </c>
      <c r="D50" s="160">
        <f>SUM(D39:D48)</f>
        <v>0.99999999999999989</v>
      </c>
      <c r="E50" s="160">
        <f>SUM(E39:E48)</f>
        <v>1.0000000000000002</v>
      </c>
      <c r="F50" s="160">
        <f>SUM(F39:F48)</f>
        <v>1</v>
      </c>
      <c r="G50" s="160">
        <f t="shared" ref="G50:K50" si="56">SUM(G39:G48)</f>
        <v>1</v>
      </c>
      <c r="H50" s="160">
        <f t="shared" si="56"/>
        <v>1.0000000000000002</v>
      </c>
      <c r="I50" s="160">
        <f t="shared" si="56"/>
        <v>1</v>
      </c>
      <c r="J50" s="160">
        <f t="shared" si="56"/>
        <v>1.0000000000000002</v>
      </c>
      <c r="K50" s="160">
        <f t="shared" si="56"/>
        <v>1</v>
      </c>
      <c r="L50" s="160">
        <f t="shared" si="55"/>
        <v>1</v>
      </c>
      <c r="M50" s="160">
        <f t="shared" si="54"/>
        <v>1</v>
      </c>
      <c r="N50" s="160">
        <f t="shared" si="54"/>
        <v>1</v>
      </c>
      <c r="O50" s="160">
        <f t="shared" si="54"/>
        <v>1</v>
      </c>
      <c r="P50" s="160">
        <f t="shared" si="54"/>
        <v>1</v>
      </c>
      <c r="Q50" s="160">
        <f t="shared" si="54"/>
        <v>1</v>
      </c>
      <c r="R50" s="160">
        <f t="shared" si="54"/>
        <v>1</v>
      </c>
      <c r="S50" s="160">
        <f t="shared" si="54"/>
        <v>1</v>
      </c>
      <c r="T50" s="160">
        <f t="shared" si="54"/>
        <v>1</v>
      </c>
      <c r="U50" s="160">
        <f t="shared" si="54"/>
        <v>1</v>
      </c>
      <c r="V50" s="160">
        <f t="shared" si="54"/>
        <v>1</v>
      </c>
      <c r="W50" s="160">
        <f t="shared" si="54"/>
        <v>1</v>
      </c>
      <c r="X50" s="160">
        <f t="shared" si="54"/>
        <v>1</v>
      </c>
      <c r="Y50" s="160">
        <f t="shared" si="54"/>
        <v>1</v>
      </c>
      <c r="Z50" s="160">
        <f t="shared" si="54"/>
        <v>1</v>
      </c>
      <c r="AA50" s="160">
        <f t="shared" si="54"/>
        <v>1</v>
      </c>
      <c r="AB50" s="160">
        <f t="shared" si="54"/>
        <v>1</v>
      </c>
      <c r="AC50" s="160">
        <f t="shared" si="54"/>
        <v>1</v>
      </c>
      <c r="AD50" s="160">
        <f t="shared" si="54"/>
        <v>1</v>
      </c>
      <c r="AE50" s="160">
        <f t="shared" si="54"/>
        <v>1</v>
      </c>
    </row>
    <row r="54" spans="1:110" s="166" customFormat="1">
      <c r="A54" s="165" t="s">
        <v>908</v>
      </c>
    </row>
    <row r="55" spans="1:110" ht="29.5">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427</v>
      </c>
      <c r="B2" s="91" t="s">
        <v>29</v>
      </c>
      <c r="C2" s="91">
        <f>SUMIFS('EIA_State Elec Profiles'!$E:$E,'EIA_State Elec Profiles'!$A:$A,About!$B$1,'EIA_State Elec Profiles'!$B:$B,$A2)</f>
        <v>0</v>
      </c>
      <c r="D2" s="91">
        <f>SUMIFS('EIA_State Elec Profiles'!$D:$D,'EIA_State Elec Profiles'!$A:$A,About!$B$1,'EIA_State Elec Profiles'!$B:$B,$A2)</f>
        <v>0</v>
      </c>
      <c r="E2" s="91">
        <f>SUMIFS('EIA_State Elec Profiles'!$C:$C,'EIA_State Elec Profiles'!$A:$A,About!$B$1,'EIA_State Elec Profiles'!$B:$B,$A2)</f>
        <v>0</v>
      </c>
      <c r="F2" s="91">
        <f>E2</f>
        <v>0</v>
      </c>
      <c r="G2" s="91">
        <f t="shared" ref="G2:AH2" si="0">F2</f>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6" sqref="B6"/>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12585649.596712267</v>
      </c>
      <c r="C2" s="5">
        <f>SUMIFS(Imports_new!C$10:C$33,Imports_new!$A$10:$A$33,$A2)</f>
        <v>12585649.596712267</v>
      </c>
      <c r="D2" s="5">
        <f>SUMIFS(Imports_new!D$10:D$33,Imports_new!$A$10:$A$33,$A2)</f>
        <v>12585649.596712267</v>
      </c>
      <c r="E2" s="5">
        <f>SUMIFS(Imports_new!E$10:E$33,Imports_new!$A$10:$A$33,$A2)</f>
        <v>12844868.9829106</v>
      </c>
      <c r="F2" s="5">
        <f>SUMIFS(Imports_new!F$10:F$33,Imports_new!$A$10:$A$33,$A2)</f>
        <v>10544155.364253245</v>
      </c>
      <c r="G2" s="5">
        <f>SUMIFS(Imports_new!G$10:G$33,Imports_new!$A$10:$A$33,$A2)</f>
        <v>10380867.828417903</v>
      </c>
      <c r="H2" s="5">
        <f>SUMIFS(Imports_new!H$10:H$33,Imports_new!$A$10:$A$33,$A2)</f>
        <v>9847546.9194669258</v>
      </c>
      <c r="I2" s="5">
        <f>SUMIFS(Imports_new!I$10:I$33,Imports_new!$A$10:$A$33,$A2)</f>
        <v>9661811.5651883818</v>
      </c>
      <c r="J2" s="5">
        <f>SUMIFS(Imports_new!J$10:J$33,Imports_new!$A$10:$A$33,$A2)</f>
        <v>7135731.0618875911</v>
      </c>
      <c r="K2" s="5">
        <f>SUMIFS(Imports_new!K$10:K$33,Imports_new!$A$10:$A$33,$A2)</f>
        <v>6887003.1939788703</v>
      </c>
      <c r="L2" s="5">
        <f>SUMIFS(Imports_new!L$10:L$33,Imports_new!$A$10:$A$33,$A2)</f>
        <v>6298258.8224267364</v>
      </c>
      <c r="M2" s="5">
        <f>SUMIFS(Imports_new!M$10:M$33,Imports_new!$A$10:$A$33,$A2)</f>
        <v>6298258.8224267364</v>
      </c>
      <c r="N2" s="5">
        <f>SUMIFS(Imports_new!N$10:N$33,Imports_new!$A$10:$A$33,$A2)</f>
        <v>6298258.8224267364</v>
      </c>
      <c r="O2" s="5">
        <f>SUMIFS(Imports_new!O$10:O$33,Imports_new!$A$10:$A$33,$A2)</f>
        <v>6298258.8224267364</v>
      </c>
      <c r="P2" s="5">
        <f>SUMIFS(Imports_new!P$10:P$33,Imports_new!$A$10:$A$33,$A2)</f>
        <v>6298258.8224267364</v>
      </c>
      <c r="Q2" s="5">
        <f>SUMIFS(Imports_new!Q$10:Q$33,Imports_new!$A$10:$A$33,$A2)</f>
        <v>6298258.8224267364</v>
      </c>
      <c r="R2" s="5">
        <f>SUMIFS(Imports_new!R$10:R$33,Imports_new!$A$10:$A$33,$A2)</f>
        <v>6298258.8224267364</v>
      </c>
      <c r="S2" s="5">
        <f>SUMIFS(Imports_new!S$10:S$33,Imports_new!$A$10:$A$33,$A2)</f>
        <v>6298258.8224267364</v>
      </c>
      <c r="T2" s="5">
        <f>SUMIFS(Imports_new!T$10:T$33,Imports_new!$A$10:$A$33,$A2)</f>
        <v>6298258.8224267364</v>
      </c>
      <c r="U2" s="5">
        <f>SUMIFS(Imports_new!U$10:U$33,Imports_new!$A$10:$A$33,$A2)</f>
        <v>6298258.8224267364</v>
      </c>
      <c r="V2" s="5">
        <f>SUMIFS(Imports_new!V$10:V$33,Imports_new!$A$10:$A$33,$A2)</f>
        <v>6298258.8224267364</v>
      </c>
      <c r="W2" s="5">
        <f>SUMIFS(Imports_new!W$10:W$33,Imports_new!$A$10:$A$33,$A2)</f>
        <v>6298258.8224267364</v>
      </c>
      <c r="X2" s="5">
        <f>SUMIFS(Imports_new!X$10:X$33,Imports_new!$A$10:$A$33,$A2)</f>
        <v>6298258.8224267364</v>
      </c>
      <c r="Y2" s="5">
        <f>SUMIFS(Imports_new!Y$10:Y$33,Imports_new!$A$10:$A$33,$A2)</f>
        <v>6298258.8224267364</v>
      </c>
      <c r="Z2" s="5">
        <f>SUMIFS(Imports_new!Z$10:Z$33,Imports_new!$A$10:$A$33,$A2)</f>
        <v>6298258.8224267364</v>
      </c>
      <c r="AA2" s="5">
        <f>SUMIFS(Imports_new!AA$10:AA$33,Imports_new!$A$10:$A$33,$A2)</f>
        <v>6298258.8224267364</v>
      </c>
      <c r="AB2" s="5">
        <f>SUMIFS(Imports_new!AB$10:AB$33,Imports_new!$A$10:$A$33,$A2)</f>
        <v>6298258.8224267364</v>
      </c>
      <c r="AC2" s="5">
        <f>SUMIFS(Imports_new!AC$10:AC$33,Imports_new!$A$10:$A$33,$A2)</f>
        <v>6298258.8224267364</v>
      </c>
      <c r="AD2" s="5">
        <f>SUMIFS(Imports_new!AD$10:AD$33,Imports_new!$A$10:$A$33,$A2)</f>
        <v>6298258.8224267364</v>
      </c>
      <c r="AE2" s="5">
        <f>SUMIFS(Imports_new!AE$10:AE$33,Imports_new!$A$10:$A$33,$A2)</f>
        <v>6298258.8224267364</v>
      </c>
      <c r="AF2" s="5">
        <f>SUMIFS(Imports_new!AF$10:AF$33,Imports_new!$A$10:$A$33,$A2)</f>
        <v>6298258.8224267364</v>
      </c>
    </row>
    <row r="3" spans="1:32">
      <c r="A3" s="2" t="s">
        <v>347</v>
      </c>
      <c r="B3" s="5">
        <f>SUMIFS(Imports_new!B$10:B$33,Imports_new!$A$10:$A$33,$A3)</f>
        <v>24270210.523390468</v>
      </c>
      <c r="C3" s="5">
        <f>SUMIFS(Imports_new!C$10:C$33,Imports_new!$A$10:$A$33,$A3)</f>
        <v>24270210.523390468</v>
      </c>
      <c r="D3" s="5">
        <f>SUMIFS(Imports_new!D$10:D$33,Imports_new!$A$10:$A$33,$A3)</f>
        <v>24270210.523390468</v>
      </c>
      <c r="E3" s="5">
        <f>SUMIFS(Imports_new!E$10:E$33,Imports_new!$A$10:$A$33,$A3)</f>
        <v>20160559.602180984</v>
      </c>
      <c r="F3" s="5">
        <f>SUMIFS(Imports_new!F$10:F$33,Imports_new!$A$10:$A$33,$A3)</f>
        <v>21496014.837920241</v>
      </c>
      <c r="G3" s="5">
        <f>SUMIFS(Imports_new!G$10:G$33,Imports_new!$A$10:$A$33,$A3)</f>
        <v>20280467.04045761</v>
      </c>
      <c r="H3" s="5">
        <f>SUMIFS(Imports_new!H$10:H$33,Imports_new!$A$10:$A$33,$A3)</f>
        <v>19610516.822821267</v>
      </c>
      <c r="I3" s="5">
        <f>SUMIFS(Imports_new!I$10:I$33,Imports_new!$A$10:$A$33,$A3)</f>
        <v>17758413.385316301</v>
      </c>
      <c r="J3" s="5">
        <f>SUMIFS(Imports_new!J$10:J$33,Imports_new!$A$10:$A$33,$A3)</f>
        <v>14155602.16156622</v>
      </c>
      <c r="K3" s="5">
        <f>SUMIFS(Imports_new!K$10:K$33,Imports_new!$A$10:$A$33,$A3)</f>
        <v>12611719.538808033</v>
      </c>
      <c r="L3" s="5">
        <f>SUMIFS(Imports_new!L$10:L$33,Imports_new!$A$10:$A$33,$A3)</f>
        <v>9653918.3724341355</v>
      </c>
      <c r="M3" s="5">
        <f>SUMIFS(Imports_new!M$10:M$33,Imports_new!$A$10:$A$33,$A3)</f>
        <v>9653918.3724341355</v>
      </c>
      <c r="N3" s="5">
        <f>SUMIFS(Imports_new!N$10:N$33,Imports_new!$A$10:$A$33,$A3)</f>
        <v>9653918.3724341355</v>
      </c>
      <c r="O3" s="5">
        <f>SUMIFS(Imports_new!O$10:O$33,Imports_new!$A$10:$A$33,$A3)</f>
        <v>9653918.3724341355</v>
      </c>
      <c r="P3" s="5">
        <f>SUMIFS(Imports_new!P$10:P$33,Imports_new!$A$10:$A$33,$A3)</f>
        <v>9653918.3724341355</v>
      </c>
      <c r="Q3" s="5">
        <f>SUMIFS(Imports_new!Q$10:Q$33,Imports_new!$A$10:$A$33,$A3)</f>
        <v>9653918.3724341355</v>
      </c>
      <c r="R3" s="5">
        <f>SUMIFS(Imports_new!R$10:R$33,Imports_new!$A$10:$A$33,$A3)</f>
        <v>9653918.3724341355</v>
      </c>
      <c r="S3" s="5">
        <f>SUMIFS(Imports_new!S$10:S$33,Imports_new!$A$10:$A$33,$A3)</f>
        <v>9653918.3724341355</v>
      </c>
      <c r="T3" s="5">
        <f>SUMIFS(Imports_new!T$10:T$33,Imports_new!$A$10:$A$33,$A3)</f>
        <v>9653918.3724341355</v>
      </c>
      <c r="U3" s="5">
        <f>SUMIFS(Imports_new!U$10:U$33,Imports_new!$A$10:$A$33,$A3)</f>
        <v>9653918.3724341355</v>
      </c>
      <c r="V3" s="5">
        <f>SUMIFS(Imports_new!V$10:V$33,Imports_new!$A$10:$A$33,$A3)</f>
        <v>9653918.3724341355</v>
      </c>
      <c r="W3" s="5">
        <f>SUMIFS(Imports_new!W$10:W$33,Imports_new!$A$10:$A$33,$A3)</f>
        <v>9653918.3724341355</v>
      </c>
      <c r="X3" s="5">
        <f>SUMIFS(Imports_new!X$10:X$33,Imports_new!$A$10:$A$33,$A3)</f>
        <v>9653918.3724341355</v>
      </c>
      <c r="Y3" s="5">
        <f>SUMIFS(Imports_new!Y$10:Y$33,Imports_new!$A$10:$A$33,$A3)</f>
        <v>9653918.3724341355</v>
      </c>
      <c r="Z3" s="5">
        <f>SUMIFS(Imports_new!Z$10:Z$33,Imports_new!$A$10:$A$33,$A3)</f>
        <v>9653918.3724341355</v>
      </c>
      <c r="AA3" s="5">
        <f>SUMIFS(Imports_new!AA$10:AA$33,Imports_new!$A$10:$A$33,$A3)</f>
        <v>9653918.3724341355</v>
      </c>
      <c r="AB3" s="5">
        <f>SUMIFS(Imports_new!AB$10:AB$33,Imports_new!$A$10:$A$33,$A3)</f>
        <v>9653918.3724341355</v>
      </c>
      <c r="AC3" s="5">
        <f>SUMIFS(Imports_new!AC$10:AC$33,Imports_new!$A$10:$A$33,$A3)</f>
        <v>9653918.3724341355</v>
      </c>
      <c r="AD3" s="5">
        <f>SUMIFS(Imports_new!AD$10:AD$33,Imports_new!$A$10:$A$33,$A3)</f>
        <v>9653918.3724341355</v>
      </c>
      <c r="AE3" s="5">
        <f>SUMIFS(Imports_new!AE$10:AE$33,Imports_new!$A$10:$A$33,$A3)</f>
        <v>9653918.3724341355</v>
      </c>
      <c r="AF3" s="5">
        <f>SUMIFS(Imports_new!AF$10:AF$33,Imports_new!$A$10:$A$33,$A3)</f>
        <v>9653918.3724341355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4032927.6320068878</v>
      </c>
      <c r="C5" s="5">
        <f>SUMIFS(Imports_new!C$10:C$33,Imports_new!$A$10:$A$33,$A5)</f>
        <v>4032927.6320068878</v>
      </c>
      <c r="D5" s="5">
        <f>SUMIFS(Imports_new!D$10:D$33,Imports_new!$A$10:$A$33,$A5)</f>
        <v>4032927.6320068878</v>
      </c>
      <c r="E5" s="5">
        <f>SUMIFS(Imports_new!E$10:E$33,Imports_new!$A$10:$A$33,$A5)</f>
        <v>4534665.1820319891</v>
      </c>
      <c r="F5" s="5">
        <f>SUMIFS(Imports_new!F$10:F$33,Imports_new!$A$10:$A$33,$A5)</f>
        <v>4370572.4642195255</v>
      </c>
      <c r="G5" s="5">
        <f>SUMIFS(Imports_new!G$10:G$33,Imports_new!$A$10:$A$33,$A5)</f>
        <v>4427063.7788774427</v>
      </c>
      <c r="H5" s="5">
        <f>SUMIFS(Imports_new!H$10:H$33,Imports_new!$A$10:$A$33,$A5)</f>
        <v>4372148.9124812223</v>
      </c>
      <c r="I5" s="5">
        <f>SUMIFS(Imports_new!I$10:I$33,Imports_new!$A$10:$A$33,$A5)</f>
        <v>4432545.7500116732</v>
      </c>
      <c r="J5" s="5">
        <f>SUMIFS(Imports_new!J$10:J$33,Imports_new!$A$10:$A$33,$A5)</f>
        <v>4251581.8671498187</v>
      </c>
      <c r="K5" s="5">
        <f>SUMIFS(Imports_new!K$10:K$33,Imports_new!$A$10:$A$33,$A5)</f>
        <v>4095538.3241216298</v>
      </c>
      <c r="L5" s="5">
        <f>SUMIFS(Imports_new!L$10:L$33,Imports_new!$A$10:$A$33,$A5)</f>
        <v>4106458.7481379858</v>
      </c>
      <c r="M5" s="5">
        <f>SUMIFS(Imports_new!M$10:M$33,Imports_new!$A$10:$A$33,$A5)</f>
        <v>4106458.7481379858</v>
      </c>
      <c r="N5" s="5">
        <f>SUMIFS(Imports_new!N$10:N$33,Imports_new!$A$10:$A$33,$A5)</f>
        <v>4106458.7481379858</v>
      </c>
      <c r="O5" s="5">
        <f>SUMIFS(Imports_new!O$10:O$33,Imports_new!$A$10:$A$33,$A5)</f>
        <v>4106458.7481379858</v>
      </c>
      <c r="P5" s="5">
        <f>SUMIFS(Imports_new!P$10:P$33,Imports_new!$A$10:$A$33,$A5)</f>
        <v>4106458.7481379858</v>
      </c>
      <c r="Q5" s="5">
        <f>SUMIFS(Imports_new!Q$10:Q$33,Imports_new!$A$10:$A$33,$A5)</f>
        <v>4106458.7481379858</v>
      </c>
      <c r="R5" s="5">
        <f>SUMIFS(Imports_new!R$10:R$33,Imports_new!$A$10:$A$33,$A5)</f>
        <v>4106458.7481379858</v>
      </c>
      <c r="S5" s="5">
        <f>SUMIFS(Imports_new!S$10:S$33,Imports_new!$A$10:$A$33,$A5)</f>
        <v>4106458.7481379858</v>
      </c>
      <c r="T5" s="5">
        <f>SUMIFS(Imports_new!T$10:T$33,Imports_new!$A$10:$A$33,$A5)</f>
        <v>4106458.7481379858</v>
      </c>
      <c r="U5" s="5">
        <f>SUMIFS(Imports_new!U$10:U$33,Imports_new!$A$10:$A$33,$A5)</f>
        <v>4106458.7481379858</v>
      </c>
      <c r="V5" s="5">
        <f>SUMIFS(Imports_new!V$10:V$33,Imports_new!$A$10:$A$33,$A5)</f>
        <v>4106458.7481379858</v>
      </c>
      <c r="W5" s="5">
        <f>SUMIFS(Imports_new!W$10:W$33,Imports_new!$A$10:$A$33,$A5)</f>
        <v>4106458.7481379858</v>
      </c>
      <c r="X5" s="5">
        <f>SUMIFS(Imports_new!X$10:X$33,Imports_new!$A$10:$A$33,$A5)</f>
        <v>4106458.7481379858</v>
      </c>
      <c r="Y5" s="5">
        <f>SUMIFS(Imports_new!Y$10:Y$33,Imports_new!$A$10:$A$33,$A5)</f>
        <v>4106458.7481379858</v>
      </c>
      <c r="Z5" s="5">
        <f>SUMIFS(Imports_new!Z$10:Z$33,Imports_new!$A$10:$A$33,$A5)</f>
        <v>4106458.7481379858</v>
      </c>
      <c r="AA5" s="5">
        <f>SUMIFS(Imports_new!AA$10:AA$33,Imports_new!$A$10:$A$33,$A5)</f>
        <v>4106458.7481379858</v>
      </c>
      <c r="AB5" s="5">
        <f>SUMIFS(Imports_new!AB$10:AB$33,Imports_new!$A$10:$A$33,$A5)</f>
        <v>4106458.7481379858</v>
      </c>
      <c r="AC5" s="5">
        <f>SUMIFS(Imports_new!AC$10:AC$33,Imports_new!$A$10:$A$33,$A5)</f>
        <v>4106458.7481379858</v>
      </c>
      <c r="AD5" s="5">
        <f>SUMIFS(Imports_new!AD$10:AD$33,Imports_new!$A$10:$A$33,$A5)</f>
        <v>4106458.7481379858</v>
      </c>
      <c r="AE5" s="5">
        <f>SUMIFS(Imports_new!AE$10:AE$33,Imports_new!$A$10:$A$33,$A5)</f>
        <v>4106458.7481379858</v>
      </c>
      <c r="AF5" s="5">
        <f>SUMIFS(Imports_new!AF$10:AF$33,Imports_new!$A$10:$A$33,$A5)</f>
        <v>4106458.7481379858</v>
      </c>
    </row>
    <row r="6" spans="1:32">
      <c r="A6" s="2" t="s">
        <v>101</v>
      </c>
      <c r="B6" s="5">
        <f>SUMIFS(Imports_new!B$10:B$33,Imports_new!$A$10:$A$33,$A6)</f>
        <v>21767595.307079922</v>
      </c>
      <c r="C6" s="5">
        <f>SUMIFS(Imports_new!C$10:C$33,Imports_new!$A$10:$A$33,$A6)</f>
        <v>21767595.307079922</v>
      </c>
      <c r="D6" s="5">
        <f>SUMIFS(Imports_new!D$10:D$33,Imports_new!$A$10:$A$33,$A6)</f>
        <v>21767595.307079922</v>
      </c>
      <c r="E6" s="5">
        <f>SUMIFS(Imports_new!E$10:E$33,Imports_new!$A$10:$A$33,$A6)</f>
        <v>23204910.588720907</v>
      </c>
      <c r="F6" s="5">
        <f>SUMIFS(Imports_new!F$10:F$33,Imports_new!$A$10:$A$33,$A6)</f>
        <v>23132493.197042558</v>
      </c>
      <c r="G6" s="5">
        <f>SUMIFS(Imports_new!G$10:G$33,Imports_new!$A$10:$A$33,$A6)</f>
        <v>23816464.404420447</v>
      </c>
      <c r="H6" s="5">
        <f>SUMIFS(Imports_new!H$10:H$33,Imports_new!$A$10:$A$33,$A6)</f>
        <v>24193628.726776522</v>
      </c>
      <c r="I6" s="5">
        <f>SUMIFS(Imports_new!I$10:I$33,Imports_new!$A$10:$A$33,$A6)</f>
        <v>24447625.691571876</v>
      </c>
      <c r="J6" s="5">
        <f>SUMIFS(Imports_new!J$10:J$33,Imports_new!$A$10:$A$33,$A6)</f>
        <v>26188198.218095619</v>
      </c>
      <c r="K6" s="5">
        <f>SUMIFS(Imports_new!K$10:K$33,Imports_new!$A$10:$A$33,$A6)</f>
        <v>26027084.987977304</v>
      </c>
      <c r="L6" s="5">
        <f>SUMIFS(Imports_new!L$10:L$33,Imports_new!$A$10:$A$33,$A6)</f>
        <v>26957626.490964767</v>
      </c>
      <c r="M6" s="5">
        <f>SUMIFS(Imports_new!M$10:M$33,Imports_new!$A$10:$A$33,$A6)</f>
        <v>26957626.490964767</v>
      </c>
      <c r="N6" s="5">
        <f>SUMIFS(Imports_new!N$10:N$33,Imports_new!$A$10:$A$33,$A6)</f>
        <v>26957626.490964767</v>
      </c>
      <c r="O6" s="5">
        <f>SUMIFS(Imports_new!O$10:O$33,Imports_new!$A$10:$A$33,$A6)</f>
        <v>26957626.490964767</v>
      </c>
      <c r="P6" s="5">
        <f>SUMIFS(Imports_new!P$10:P$33,Imports_new!$A$10:$A$33,$A6)</f>
        <v>26957626.490964767</v>
      </c>
      <c r="Q6" s="5">
        <f>SUMIFS(Imports_new!Q$10:Q$33,Imports_new!$A$10:$A$33,$A6)</f>
        <v>26957626.490964767</v>
      </c>
      <c r="R6" s="5">
        <f>SUMIFS(Imports_new!R$10:R$33,Imports_new!$A$10:$A$33,$A6)</f>
        <v>26957626.490964767</v>
      </c>
      <c r="S6" s="5">
        <f>SUMIFS(Imports_new!S$10:S$33,Imports_new!$A$10:$A$33,$A6)</f>
        <v>26957626.490964767</v>
      </c>
      <c r="T6" s="5">
        <f>SUMIFS(Imports_new!T$10:T$33,Imports_new!$A$10:$A$33,$A6)</f>
        <v>26957626.490964767</v>
      </c>
      <c r="U6" s="5">
        <f>SUMIFS(Imports_new!U$10:U$33,Imports_new!$A$10:$A$33,$A6)</f>
        <v>26957626.490964767</v>
      </c>
      <c r="V6" s="5">
        <f>SUMIFS(Imports_new!V$10:V$33,Imports_new!$A$10:$A$33,$A6)</f>
        <v>26957626.490964767</v>
      </c>
      <c r="W6" s="5">
        <f>SUMIFS(Imports_new!W$10:W$33,Imports_new!$A$10:$A$33,$A6)</f>
        <v>26957626.490964767</v>
      </c>
      <c r="X6" s="5">
        <f>SUMIFS(Imports_new!X$10:X$33,Imports_new!$A$10:$A$33,$A6)</f>
        <v>26957626.490964767</v>
      </c>
      <c r="Y6" s="5">
        <f>SUMIFS(Imports_new!Y$10:Y$33,Imports_new!$A$10:$A$33,$A6)</f>
        <v>26957626.490964767</v>
      </c>
      <c r="Z6" s="5">
        <f>SUMIFS(Imports_new!Z$10:Z$33,Imports_new!$A$10:$A$33,$A6)</f>
        <v>26957626.490964767</v>
      </c>
      <c r="AA6" s="5">
        <f>SUMIFS(Imports_new!AA$10:AA$33,Imports_new!$A$10:$A$33,$A6)</f>
        <v>26957626.490964767</v>
      </c>
      <c r="AB6" s="5">
        <f>SUMIFS(Imports_new!AB$10:AB$33,Imports_new!$A$10:$A$33,$A6)</f>
        <v>26957626.490964767</v>
      </c>
      <c r="AC6" s="5">
        <f>SUMIFS(Imports_new!AC$10:AC$33,Imports_new!$A$10:$A$33,$A6)</f>
        <v>26957626.490964767</v>
      </c>
      <c r="AD6" s="5">
        <f>SUMIFS(Imports_new!AD$10:AD$33,Imports_new!$A$10:$A$33,$A6)</f>
        <v>26957626.490964767</v>
      </c>
      <c r="AE6" s="5">
        <f>SUMIFS(Imports_new!AE$10:AE$33,Imports_new!$A$10:$A$33,$A6)</f>
        <v>26957626.490964767</v>
      </c>
      <c r="AF6" s="5">
        <f>SUMIFS(Imports_new!AF$10:AF$33,Imports_new!$A$10:$A$33,$A6)</f>
        <v>26957626.490964767</v>
      </c>
    </row>
    <row r="7" spans="1:32">
      <c r="A7" s="2" t="s">
        <v>100</v>
      </c>
      <c r="B7" s="5">
        <f>SUMIFS(Imports_new!B$10:B$33,Imports_new!$A$10:$A$33,$A7)</f>
        <v>6477597.623422835</v>
      </c>
      <c r="C7" s="5">
        <f>SUMIFS(Imports_new!C$10:C$33,Imports_new!$A$10:$A$33,$A7)</f>
        <v>6477597.623422835</v>
      </c>
      <c r="D7" s="5">
        <f>SUMIFS(Imports_new!D$10:D$33,Imports_new!$A$10:$A$33,$A7)</f>
        <v>6477597.623422835</v>
      </c>
      <c r="E7" s="5">
        <f>SUMIFS(Imports_new!E$10:E$33,Imports_new!$A$10:$A$33,$A7)</f>
        <v>7133110.955905715</v>
      </c>
      <c r="F7" s="5">
        <f>SUMIFS(Imports_new!F$10:F$33,Imports_new!$A$10:$A$33,$A7)</f>
        <v>7187617.1488233209</v>
      </c>
      <c r="G7" s="5">
        <f>SUMIFS(Imports_new!G$10:G$33,Imports_new!$A$10:$A$33,$A7)</f>
        <v>7278325.9246682581</v>
      </c>
      <c r="H7" s="5">
        <f>SUMIFS(Imports_new!H$10:H$33,Imports_new!$A$10:$A$33,$A7)</f>
        <v>7465988.1518611778</v>
      </c>
      <c r="I7" s="5">
        <f>SUMIFS(Imports_new!I$10:I$33,Imports_new!$A$10:$A$33,$A7)</f>
        <v>7727006.9200944379</v>
      </c>
      <c r="J7" s="5">
        <f>SUMIFS(Imports_new!J$10:J$33,Imports_new!$A$10:$A$33,$A7)</f>
        <v>8500677.9846470244</v>
      </c>
      <c r="K7" s="5">
        <f>SUMIFS(Imports_new!K$10:K$33,Imports_new!$A$10:$A$33,$A7)</f>
        <v>8647661.1226528529</v>
      </c>
      <c r="L7" s="5">
        <f>SUMIFS(Imports_new!L$10:L$33,Imports_new!$A$10:$A$33,$A7)</f>
        <v>8827691.0614592582</v>
      </c>
      <c r="M7" s="5">
        <f>SUMIFS(Imports_new!M$10:M$33,Imports_new!$A$10:$A$33,$A7)</f>
        <v>8827691.0614592582</v>
      </c>
      <c r="N7" s="5">
        <f>SUMIFS(Imports_new!N$10:N$33,Imports_new!$A$10:$A$33,$A7)</f>
        <v>8827691.0614592582</v>
      </c>
      <c r="O7" s="5">
        <f>SUMIFS(Imports_new!O$10:O$33,Imports_new!$A$10:$A$33,$A7)</f>
        <v>8827691.0614592582</v>
      </c>
      <c r="P7" s="5">
        <f>SUMIFS(Imports_new!P$10:P$33,Imports_new!$A$10:$A$33,$A7)</f>
        <v>8827691.0614592582</v>
      </c>
      <c r="Q7" s="5">
        <f>SUMIFS(Imports_new!Q$10:Q$33,Imports_new!$A$10:$A$33,$A7)</f>
        <v>8827691.0614592582</v>
      </c>
      <c r="R7" s="5">
        <f>SUMIFS(Imports_new!R$10:R$33,Imports_new!$A$10:$A$33,$A7)</f>
        <v>8827691.0614592582</v>
      </c>
      <c r="S7" s="5">
        <f>SUMIFS(Imports_new!S$10:S$33,Imports_new!$A$10:$A$33,$A7)</f>
        <v>8827691.0614592582</v>
      </c>
      <c r="T7" s="5">
        <f>SUMIFS(Imports_new!T$10:T$33,Imports_new!$A$10:$A$33,$A7)</f>
        <v>8827691.0614592582</v>
      </c>
      <c r="U7" s="5">
        <f>SUMIFS(Imports_new!U$10:U$33,Imports_new!$A$10:$A$33,$A7)</f>
        <v>8827691.0614592582</v>
      </c>
      <c r="V7" s="5">
        <f>SUMIFS(Imports_new!V$10:V$33,Imports_new!$A$10:$A$33,$A7)</f>
        <v>8827691.0614592582</v>
      </c>
      <c r="W7" s="5">
        <f>SUMIFS(Imports_new!W$10:W$33,Imports_new!$A$10:$A$33,$A7)</f>
        <v>8827691.0614592582</v>
      </c>
      <c r="X7" s="5">
        <f>SUMIFS(Imports_new!X$10:X$33,Imports_new!$A$10:$A$33,$A7)</f>
        <v>8827691.0614592582</v>
      </c>
      <c r="Y7" s="5">
        <f>SUMIFS(Imports_new!Y$10:Y$33,Imports_new!$A$10:$A$33,$A7)</f>
        <v>8827691.0614592582</v>
      </c>
      <c r="Z7" s="5">
        <f>SUMIFS(Imports_new!Z$10:Z$33,Imports_new!$A$10:$A$33,$A7)</f>
        <v>8827691.0614592582</v>
      </c>
      <c r="AA7" s="5">
        <f>SUMIFS(Imports_new!AA$10:AA$33,Imports_new!$A$10:$A$33,$A7)</f>
        <v>8827691.0614592582</v>
      </c>
      <c r="AB7" s="5">
        <f>SUMIFS(Imports_new!AB$10:AB$33,Imports_new!$A$10:$A$33,$A7)</f>
        <v>8827691.0614592582</v>
      </c>
      <c r="AC7" s="5">
        <f>SUMIFS(Imports_new!AC$10:AC$33,Imports_new!$A$10:$A$33,$A7)</f>
        <v>8827691.0614592582</v>
      </c>
      <c r="AD7" s="5">
        <f>SUMIFS(Imports_new!AD$10:AD$33,Imports_new!$A$10:$A$33,$A7)</f>
        <v>8827691.0614592582</v>
      </c>
      <c r="AE7" s="5">
        <f>SUMIFS(Imports_new!AE$10:AE$33,Imports_new!$A$10:$A$33,$A7)</f>
        <v>8827691.0614592582</v>
      </c>
      <c r="AF7" s="5">
        <f>SUMIFS(Imports_new!AF$10:AF$33,Imports_new!$A$10:$A$33,$A7)</f>
        <v>8827691.0614592582</v>
      </c>
    </row>
    <row r="8" spans="1:32">
      <c r="A8" s="2" t="s">
        <v>102</v>
      </c>
      <c r="B8" s="5">
        <f>SUMIFS(Imports_new!B$10:B$33,Imports_new!$A$10:$A$33,$A8)</f>
        <v>5433654.7385986792</v>
      </c>
      <c r="C8" s="5">
        <f>SUMIFS(Imports_new!C$10:C$33,Imports_new!$A$10:$A$33,$A8)</f>
        <v>5433654.7385986792</v>
      </c>
      <c r="D8" s="5">
        <f>SUMIFS(Imports_new!D$10:D$33,Imports_new!$A$10:$A$33,$A8)</f>
        <v>5433654.7385986792</v>
      </c>
      <c r="E8" s="5">
        <f>SUMIFS(Imports_new!E$10:E$33,Imports_new!$A$10:$A$33,$A8)</f>
        <v>6583728.7451788532</v>
      </c>
      <c r="F8" s="5">
        <f>SUMIFS(Imports_new!F$10:F$33,Imports_new!$A$10:$A$33,$A8)</f>
        <v>7929246.9764456684</v>
      </c>
      <c r="G8" s="5">
        <f>SUMIFS(Imports_new!G$10:G$33,Imports_new!$A$10:$A$33,$A8)</f>
        <v>8472874.2931663226</v>
      </c>
      <c r="H8" s="5">
        <f>SUMIFS(Imports_new!H$10:H$33,Imports_new!$A$10:$A$33,$A8)</f>
        <v>9151803.8453728762</v>
      </c>
      <c r="I8" s="5">
        <f>SUMIFS(Imports_new!I$10:I$33,Imports_new!$A$10:$A$33,$A8)</f>
        <v>9688829.7361885458</v>
      </c>
      <c r="J8" s="5">
        <f>SUMIFS(Imports_new!J$10:J$33,Imports_new!$A$10:$A$33,$A8)</f>
        <v>13192175.827091234</v>
      </c>
      <c r="K8" s="5">
        <f>SUMIFS(Imports_new!K$10:K$33,Imports_new!$A$10:$A$33,$A8)</f>
        <v>15282117.909757785</v>
      </c>
      <c r="L8" s="5">
        <f>SUMIFS(Imports_new!L$10:L$33,Imports_new!$A$10:$A$33,$A8)</f>
        <v>17567896.704800442</v>
      </c>
      <c r="M8" s="5">
        <f>SUMIFS(Imports_new!M$10:M$33,Imports_new!$A$10:$A$33,$A8)</f>
        <v>17567896.704800442</v>
      </c>
      <c r="N8" s="5">
        <f>SUMIFS(Imports_new!N$10:N$33,Imports_new!$A$10:$A$33,$A8)</f>
        <v>17567896.704800442</v>
      </c>
      <c r="O8" s="5">
        <f>SUMIFS(Imports_new!O$10:O$33,Imports_new!$A$10:$A$33,$A8)</f>
        <v>17567896.704800442</v>
      </c>
      <c r="P8" s="5">
        <f>SUMIFS(Imports_new!P$10:P$33,Imports_new!$A$10:$A$33,$A8)</f>
        <v>17567896.704800442</v>
      </c>
      <c r="Q8" s="5">
        <f>SUMIFS(Imports_new!Q$10:Q$33,Imports_new!$A$10:$A$33,$A8)</f>
        <v>17567896.704800442</v>
      </c>
      <c r="R8" s="5">
        <f>SUMIFS(Imports_new!R$10:R$33,Imports_new!$A$10:$A$33,$A8)</f>
        <v>17567896.704800442</v>
      </c>
      <c r="S8" s="5">
        <f>SUMIFS(Imports_new!S$10:S$33,Imports_new!$A$10:$A$33,$A8)</f>
        <v>17567896.704800442</v>
      </c>
      <c r="T8" s="5">
        <f>SUMIFS(Imports_new!T$10:T$33,Imports_new!$A$10:$A$33,$A8)</f>
        <v>17567896.704800442</v>
      </c>
      <c r="U8" s="5">
        <f>SUMIFS(Imports_new!U$10:U$33,Imports_new!$A$10:$A$33,$A8)</f>
        <v>17567896.704800442</v>
      </c>
      <c r="V8" s="5">
        <f>SUMIFS(Imports_new!V$10:V$33,Imports_new!$A$10:$A$33,$A8)</f>
        <v>17567896.704800442</v>
      </c>
      <c r="W8" s="5">
        <f>SUMIFS(Imports_new!W$10:W$33,Imports_new!$A$10:$A$33,$A8)</f>
        <v>17567896.704800442</v>
      </c>
      <c r="X8" s="5">
        <f>SUMIFS(Imports_new!X$10:X$33,Imports_new!$A$10:$A$33,$A8)</f>
        <v>17567896.704800442</v>
      </c>
      <c r="Y8" s="5">
        <f>SUMIFS(Imports_new!Y$10:Y$33,Imports_new!$A$10:$A$33,$A8)</f>
        <v>17567896.704800442</v>
      </c>
      <c r="Z8" s="5">
        <f>SUMIFS(Imports_new!Z$10:Z$33,Imports_new!$A$10:$A$33,$A8)</f>
        <v>17567896.704800442</v>
      </c>
      <c r="AA8" s="5">
        <f>SUMIFS(Imports_new!AA$10:AA$33,Imports_new!$A$10:$A$33,$A8)</f>
        <v>17567896.704800442</v>
      </c>
      <c r="AB8" s="5">
        <f>SUMIFS(Imports_new!AB$10:AB$33,Imports_new!$A$10:$A$33,$A8)</f>
        <v>17567896.704800442</v>
      </c>
      <c r="AC8" s="5">
        <f>SUMIFS(Imports_new!AC$10:AC$33,Imports_new!$A$10:$A$33,$A8)</f>
        <v>17567896.704800442</v>
      </c>
      <c r="AD8" s="5">
        <f>SUMIFS(Imports_new!AD$10:AD$33,Imports_new!$A$10:$A$33,$A8)</f>
        <v>17567896.704800442</v>
      </c>
      <c r="AE8" s="5">
        <f>SUMIFS(Imports_new!AE$10:AE$33,Imports_new!$A$10:$A$33,$A8)</f>
        <v>17567896.704800442</v>
      </c>
      <c r="AF8" s="5">
        <f>SUMIFS(Imports_new!AF$10:AF$33,Imports_new!$A$10:$A$33,$A8)</f>
        <v>17567896.704800442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171677.64515199105</v>
      </c>
      <c r="C10" s="5">
        <f>SUMIFS(Imports_new!C$10:C$33,Imports_new!$A$10:$A$33,$A10)</f>
        <v>171677.64515199105</v>
      </c>
      <c r="D10" s="5">
        <f>SUMIFS(Imports_new!D$10:D$33,Imports_new!$A$10:$A$33,$A10)</f>
        <v>171677.64515199105</v>
      </c>
      <c r="E10" s="5">
        <f>SUMIFS(Imports_new!E$10:E$33,Imports_new!$A$10:$A$33,$A10)</f>
        <v>164415.80006885069</v>
      </c>
      <c r="F10" s="5">
        <f>SUMIFS(Imports_new!F$10:F$33,Imports_new!$A$10:$A$33,$A10)</f>
        <v>165705.4090735006</v>
      </c>
      <c r="G10" s="5">
        <f>SUMIFS(Imports_new!G$10:G$33,Imports_new!$A$10:$A$33,$A10)</f>
        <v>164216.77628056309</v>
      </c>
      <c r="H10" s="5">
        <f>SUMIFS(Imports_new!H$10:H$33,Imports_new!$A$10:$A$33,$A10)</f>
        <v>167483.54515149372</v>
      </c>
      <c r="I10" s="5">
        <f>SUMIFS(Imports_new!I$10:I$33,Imports_new!$A$10:$A$33,$A10)</f>
        <v>166644.79897263806</v>
      </c>
      <c r="J10" s="5">
        <f>SUMIFS(Imports_new!J$10:J$33,Imports_new!$A$10:$A$33,$A10)</f>
        <v>165490.983962072</v>
      </c>
      <c r="K10" s="5">
        <f>SUMIFS(Imports_new!K$10:K$33,Imports_new!$A$10:$A$33,$A10)</f>
        <v>149491.64083454423</v>
      </c>
      <c r="L10" s="5">
        <f>SUMIFS(Imports_new!L$10:L$33,Imports_new!$A$10:$A$33,$A10)</f>
        <v>151128.39561118587</v>
      </c>
      <c r="M10" s="5">
        <f>SUMIFS(Imports_new!M$10:M$33,Imports_new!$A$10:$A$33,$A10)</f>
        <v>151128.39561118587</v>
      </c>
      <c r="N10" s="5">
        <f>SUMIFS(Imports_new!N$10:N$33,Imports_new!$A$10:$A$33,$A10)</f>
        <v>151128.39561118587</v>
      </c>
      <c r="O10" s="5">
        <f>SUMIFS(Imports_new!O$10:O$33,Imports_new!$A$10:$A$33,$A10)</f>
        <v>151128.39561118587</v>
      </c>
      <c r="P10" s="5">
        <f>SUMIFS(Imports_new!P$10:P$33,Imports_new!$A$10:$A$33,$A10)</f>
        <v>151128.39561118587</v>
      </c>
      <c r="Q10" s="5">
        <f>SUMIFS(Imports_new!Q$10:Q$33,Imports_new!$A$10:$A$33,$A10)</f>
        <v>151128.39561118587</v>
      </c>
      <c r="R10" s="5">
        <f>SUMIFS(Imports_new!R$10:R$33,Imports_new!$A$10:$A$33,$A10)</f>
        <v>151128.39561118587</v>
      </c>
      <c r="S10" s="5">
        <f>SUMIFS(Imports_new!S$10:S$33,Imports_new!$A$10:$A$33,$A10)</f>
        <v>151128.39561118587</v>
      </c>
      <c r="T10" s="5">
        <f>SUMIFS(Imports_new!T$10:T$33,Imports_new!$A$10:$A$33,$A10)</f>
        <v>151128.39561118587</v>
      </c>
      <c r="U10" s="5">
        <f>SUMIFS(Imports_new!U$10:U$33,Imports_new!$A$10:$A$33,$A10)</f>
        <v>151128.39561118587</v>
      </c>
      <c r="V10" s="5">
        <f>SUMIFS(Imports_new!V$10:V$33,Imports_new!$A$10:$A$33,$A10)</f>
        <v>151128.39561118587</v>
      </c>
      <c r="W10" s="5">
        <f>SUMIFS(Imports_new!W$10:W$33,Imports_new!$A$10:$A$33,$A10)</f>
        <v>151128.39561118587</v>
      </c>
      <c r="X10" s="5">
        <f>SUMIFS(Imports_new!X$10:X$33,Imports_new!$A$10:$A$33,$A10)</f>
        <v>151128.39561118587</v>
      </c>
      <c r="Y10" s="5">
        <f>SUMIFS(Imports_new!Y$10:Y$33,Imports_new!$A$10:$A$33,$A10)</f>
        <v>151128.39561118587</v>
      </c>
      <c r="Z10" s="5">
        <f>SUMIFS(Imports_new!Z$10:Z$33,Imports_new!$A$10:$A$33,$A10)</f>
        <v>151128.39561118587</v>
      </c>
      <c r="AA10" s="5">
        <f>SUMIFS(Imports_new!AA$10:AA$33,Imports_new!$A$10:$A$33,$A10)</f>
        <v>151128.39561118587</v>
      </c>
      <c r="AB10" s="5">
        <f>SUMIFS(Imports_new!AB$10:AB$33,Imports_new!$A$10:$A$33,$A10)</f>
        <v>151128.39561118587</v>
      </c>
      <c r="AC10" s="5">
        <f>SUMIFS(Imports_new!AC$10:AC$33,Imports_new!$A$10:$A$33,$A10)</f>
        <v>151128.39561118587</v>
      </c>
      <c r="AD10" s="5">
        <f>SUMIFS(Imports_new!AD$10:AD$33,Imports_new!$A$10:$A$33,$A10)</f>
        <v>151128.39561118587</v>
      </c>
      <c r="AE10" s="5">
        <f>SUMIFS(Imports_new!AE$10:AE$33,Imports_new!$A$10:$A$33,$A10)</f>
        <v>151128.39561118587</v>
      </c>
      <c r="AF10" s="5">
        <f>SUMIFS(Imports_new!AF$10:AF$33,Imports_new!$A$10:$A$33,$A10)</f>
        <v>151128.39561118587</v>
      </c>
    </row>
    <row r="11" spans="1:32">
      <c r="A11" s="2" t="s">
        <v>105</v>
      </c>
      <c r="B11" s="5">
        <f>SUMIFS(Imports_new!B$10:B$33,Imports_new!$A$10:$A$33,$A11)</f>
        <v>869968.21375240537</v>
      </c>
      <c r="C11" s="5">
        <f>SUMIFS(Imports_new!C$10:C$33,Imports_new!$A$10:$A$33,$A11)</f>
        <v>869968.21375240537</v>
      </c>
      <c r="D11" s="5">
        <f>SUMIFS(Imports_new!D$10:D$33,Imports_new!$A$10:$A$33,$A11)</f>
        <v>869968.21375240537</v>
      </c>
      <c r="E11" s="5">
        <f>SUMIFS(Imports_new!E$10:E$33,Imports_new!$A$10:$A$33,$A11)</f>
        <v>950460.54185679625</v>
      </c>
      <c r="F11" s="5">
        <f>SUMIFS(Imports_new!F$10:F$33,Imports_new!$A$10:$A$33,$A11)</f>
        <v>886429.70377169002</v>
      </c>
      <c r="G11" s="5">
        <f>SUMIFS(Imports_new!G$10:G$33,Imports_new!$A$10:$A$33,$A11)</f>
        <v>891745.95464954909</v>
      </c>
      <c r="H11" s="5">
        <f>SUMIFS(Imports_new!H$10:H$33,Imports_new!$A$10:$A$33,$A11)</f>
        <v>903219.35274118639</v>
      </c>
      <c r="I11" s="5">
        <f>SUMIFS(Imports_new!I$10:I$33,Imports_new!$A$10:$A$33,$A11)</f>
        <v>1841257.261756636</v>
      </c>
      <c r="J11" s="5">
        <f>SUMIFS(Imports_new!J$10:J$33,Imports_new!$A$10:$A$33,$A11)</f>
        <v>2137716.2482161475</v>
      </c>
      <c r="K11" s="5">
        <f>SUMIFS(Imports_new!K$10:K$33,Imports_new!$A$10:$A$33,$A11)</f>
        <v>2042259.5564728435</v>
      </c>
      <c r="L11" s="5">
        <f>SUMIFS(Imports_new!L$10:L$33,Imports_new!$A$10:$A$33,$A11)</f>
        <v>2227442.4923627982</v>
      </c>
      <c r="M11" s="5">
        <f>SUMIFS(Imports_new!M$10:M$33,Imports_new!$A$10:$A$33,$A11)</f>
        <v>2227442.4923627982</v>
      </c>
      <c r="N11" s="5">
        <f>SUMIFS(Imports_new!N$10:N$33,Imports_new!$A$10:$A$33,$A11)</f>
        <v>2227442.4923627982</v>
      </c>
      <c r="O11" s="5">
        <f>SUMIFS(Imports_new!O$10:O$33,Imports_new!$A$10:$A$33,$A11)</f>
        <v>2227442.4923627982</v>
      </c>
      <c r="P11" s="5">
        <f>SUMIFS(Imports_new!P$10:P$33,Imports_new!$A$10:$A$33,$A11)</f>
        <v>2227442.4923627982</v>
      </c>
      <c r="Q11" s="5">
        <f>SUMIFS(Imports_new!Q$10:Q$33,Imports_new!$A$10:$A$33,$A11)</f>
        <v>2227442.4923627982</v>
      </c>
      <c r="R11" s="5">
        <f>SUMIFS(Imports_new!R$10:R$33,Imports_new!$A$10:$A$33,$A11)</f>
        <v>2227442.4923627982</v>
      </c>
      <c r="S11" s="5">
        <f>SUMIFS(Imports_new!S$10:S$33,Imports_new!$A$10:$A$33,$A11)</f>
        <v>2227442.4923627982</v>
      </c>
      <c r="T11" s="5">
        <f>SUMIFS(Imports_new!T$10:T$33,Imports_new!$A$10:$A$33,$A11)</f>
        <v>2227442.4923627982</v>
      </c>
      <c r="U11" s="5">
        <f>SUMIFS(Imports_new!U$10:U$33,Imports_new!$A$10:$A$33,$A11)</f>
        <v>2227442.4923627982</v>
      </c>
      <c r="V11" s="5">
        <f>SUMIFS(Imports_new!V$10:V$33,Imports_new!$A$10:$A$33,$A11)</f>
        <v>2227442.4923627982</v>
      </c>
      <c r="W11" s="5">
        <f>SUMIFS(Imports_new!W$10:W$33,Imports_new!$A$10:$A$33,$A11)</f>
        <v>2227442.4923627982</v>
      </c>
      <c r="X11" s="5">
        <f>SUMIFS(Imports_new!X$10:X$33,Imports_new!$A$10:$A$33,$A11)</f>
        <v>2227442.4923627982</v>
      </c>
      <c r="Y11" s="5">
        <f>SUMIFS(Imports_new!Y$10:Y$33,Imports_new!$A$10:$A$33,$A11)</f>
        <v>2227442.4923627982</v>
      </c>
      <c r="Z11" s="5">
        <f>SUMIFS(Imports_new!Z$10:Z$33,Imports_new!$A$10:$A$33,$A11)</f>
        <v>2227442.4923627982</v>
      </c>
      <c r="AA11" s="5">
        <f>SUMIFS(Imports_new!AA$10:AA$33,Imports_new!$A$10:$A$33,$A11)</f>
        <v>2227442.4923627982</v>
      </c>
      <c r="AB11" s="5">
        <f>SUMIFS(Imports_new!AB$10:AB$33,Imports_new!$A$10:$A$33,$A11)</f>
        <v>2227442.4923627982</v>
      </c>
      <c r="AC11" s="5">
        <f>SUMIFS(Imports_new!AC$10:AC$33,Imports_new!$A$10:$A$33,$A11)</f>
        <v>2227442.4923627982</v>
      </c>
      <c r="AD11" s="5">
        <f>SUMIFS(Imports_new!AD$10:AD$33,Imports_new!$A$10:$A$33,$A11)</f>
        <v>2227442.4923627982</v>
      </c>
      <c r="AE11" s="5">
        <f>SUMIFS(Imports_new!AE$10:AE$33,Imports_new!$A$10:$A$33,$A11)</f>
        <v>2227442.4923627982</v>
      </c>
      <c r="AF11" s="5">
        <f>SUMIFS(Imports_new!AF$10:AF$33,Imports_new!$A$10:$A$33,$A11)</f>
        <v>2227442.4923627982</v>
      </c>
    </row>
    <row r="12" spans="1:32">
      <c r="A12" s="2" t="s">
        <v>106</v>
      </c>
      <c r="B12" s="5">
        <f>SUMIFS(Imports_new!B$10:B$33,Imports_new!$A$10:$A$33,$A12)</f>
        <v>2029161.7198845479</v>
      </c>
      <c r="C12" s="5">
        <f>SUMIFS(Imports_new!C$10:C$33,Imports_new!$A$10:$A$33,$A12)</f>
        <v>2029161.7198845479</v>
      </c>
      <c r="D12" s="5">
        <f>SUMIFS(Imports_new!D$10:D$33,Imports_new!$A$10:$A$33,$A12)</f>
        <v>2029161.7198845479</v>
      </c>
      <c r="E12" s="5">
        <f>SUMIFS(Imports_new!E$10:E$33,Imports_new!$A$10:$A$33,$A12)</f>
        <v>2061722.6011453131</v>
      </c>
      <c r="F12" s="5">
        <f>SUMIFS(Imports_new!F$10:F$33,Imports_new!$A$10:$A$33,$A12)</f>
        <v>1926207.8984502614</v>
      </c>
      <c r="G12" s="5">
        <f>SUMIFS(Imports_new!G$10:G$33,Imports_new!$A$10:$A$33,$A12)</f>
        <v>1926416.9990619109</v>
      </c>
      <c r="H12" s="5">
        <f>SUMIFS(Imports_new!H$10:H$33,Imports_new!$A$10:$A$33,$A12)</f>
        <v>1926106.723327338</v>
      </c>
      <c r="I12" s="5">
        <f>SUMIFS(Imports_new!I$10:I$33,Imports_new!$A$10:$A$33,$A12)</f>
        <v>1914307.8908995162</v>
      </c>
      <c r="J12" s="5">
        <f>SUMIFS(Imports_new!J$10:J$33,Imports_new!$A$10:$A$33,$A12)</f>
        <v>1911268.6473842813</v>
      </c>
      <c r="K12" s="5">
        <f>SUMIFS(Imports_new!K$10:K$33,Imports_new!$A$10:$A$33,$A12)</f>
        <v>1895566.7253961472</v>
      </c>
      <c r="L12" s="5">
        <f>SUMIFS(Imports_new!L$10:L$33,Imports_new!$A$10:$A$33,$A12)</f>
        <v>1848021.9118026956</v>
      </c>
      <c r="M12" s="5">
        <f>SUMIFS(Imports_new!M$10:M$33,Imports_new!$A$10:$A$33,$A12)</f>
        <v>1848021.9118026956</v>
      </c>
      <c r="N12" s="5">
        <f>SUMIFS(Imports_new!N$10:N$33,Imports_new!$A$10:$A$33,$A12)</f>
        <v>1848021.9118026956</v>
      </c>
      <c r="O12" s="5">
        <f>SUMIFS(Imports_new!O$10:O$33,Imports_new!$A$10:$A$33,$A12)</f>
        <v>1848021.9118026956</v>
      </c>
      <c r="P12" s="5">
        <f>SUMIFS(Imports_new!P$10:P$33,Imports_new!$A$10:$A$33,$A12)</f>
        <v>1848021.9118026956</v>
      </c>
      <c r="Q12" s="5">
        <f>SUMIFS(Imports_new!Q$10:Q$33,Imports_new!$A$10:$A$33,$A12)</f>
        <v>1848021.9118026956</v>
      </c>
      <c r="R12" s="5">
        <f>SUMIFS(Imports_new!R$10:R$33,Imports_new!$A$10:$A$33,$A12)</f>
        <v>1848021.9118026956</v>
      </c>
      <c r="S12" s="5">
        <f>SUMIFS(Imports_new!S$10:S$33,Imports_new!$A$10:$A$33,$A12)</f>
        <v>1848021.9118026956</v>
      </c>
      <c r="T12" s="5">
        <f>SUMIFS(Imports_new!T$10:T$33,Imports_new!$A$10:$A$33,$A12)</f>
        <v>1848021.9118026956</v>
      </c>
      <c r="U12" s="5">
        <f>SUMIFS(Imports_new!U$10:U$33,Imports_new!$A$10:$A$33,$A12)</f>
        <v>1848021.9118026956</v>
      </c>
      <c r="V12" s="5">
        <f>SUMIFS(Imports_new!V$10:V$33,Imports_new!$A$10:$A$33,$A12)</f>
        <v>1848021.9118026956</v>
      </c>
      <c r="W12" s="5">
        <f>SUMIFS(Imports_new!W$10:W$33,Imports_new!$A$10:$A$33,$A12)</f>
        <v>1848021.9118026956</v>
      </c>
      <c r="X12" s="5">
        <f>SUMIFS(Imports_new!X$10:X$33,Imports_new!$A$10:$A$33,$A12)</f>
        <v>1848021.9118026956</v>
      </c>
      <c r="Y12" s="5">
        <f>SUMIFS(Imports_new!Y$10:Y$33,Imports_new!$A$10:$A$33,$A12)</f>
        <v>1848021.9118026956</v>
      </c>
      <c r="Z12" s="5">
        <f>SUMIFS(Imports_new!Z$10:Z$33,Imports_new!$A$10:$A$33,$A12)</f>
        <v>1848021.9118026956</v>
      </c>
      <c r="AA12" s="5">
        <f>SUMIFS(Imports_new!AA$10:AA$33,Imports_new!$A$10:$A$33,$A12)</f>
        <v>1848021.9118026956</v>
      </c>
      <c r="AB12" s="5">
        <f>SUMIFS(Imports_new!AB$10:AB$33,Imports_new!$A$10:$A$33,$A12)</f>
        <v>1848021.9118026956</v>
      </c>
      <c r="AC12" s="5">
        <f>SUMIFS(Imports_new!AC$10:AC$33,Imports_new!$A$10:$A$33,$A12)</f>
        <v>1848021.9118026956</v>
      </c>
      <c r="AD12" s="5">
        <f>SUMIFS(Imports_new!AD$10:AD$33,Imports_new!$A$10:$A$33,$A12)</f>
        <v>1848021.9118026956</v>
      </c>
      <c r="AE12" s="5">
        <f>SUMIFS(Imports_new!AE$10:AE$33,Imports_new!$A$10:$A$33,$A12)</f>
        <v>1848021.9118026956</v>
      </c>
      <c r="AF12" s="5">
        <f>SUMIFS(Imports_new!AF$10:AF$33,Imports_new!$A$10:$A$33,$A12)</f>
        <v>1848021.9118026956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D2" sqref="D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2023-11-07T19:18:14Z</dcterms:modified>
</cp:coreProperties>
</file>