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CA/elec/ARpUIiRC/"/>
    </mc:Choice>
  </mc:AlternateContent>
  <xr:revisionPtr revIDLastSave="0" documentId="13_ncr:1_{FB95ACA7-0981-7C4D-A915-5CBC3A93E348}" xr6:coauthVersionLast="46" xr6:coauthVersionMax="46" xr10:uidLastSave="{00000000-0000-0000-0000-000000000000}"/>
  <bookViews>
    <workbookView xWindow="0" yWindow="460" windowWidth="19200" windowHeight="17000" xr2:uid="{00000000-000D-0000-FFFF-FFFF00000000}"/>
  </bookViews>
  <sheets>
    <sheet name="About" sheetId="1" r:id="rId1"/>
    <sheet name="AEO reference" sheetId="2" r:id="rId2"/>
    <sheet name="AEO $35 carbon price" sheetId="3" r:id="rId3"/>
    <sheet name="Calculations" sheetId="4" r:id="rId4"/>
    <sheet name="Weighting" sheetId="5" r:id="rId5"/>
    <sheet name="ARpUIiRC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3" i="4" l="1"/>
  <c r="B93" i="5"/>
  <c r="B92" i="5"/>
  <c r="B90" i="5"/>
  <c r="F18" i="5"/>
  <c r="B101" i="5" s="1"/>
  <c r="E18" i="5"/>
  <c r="D18" i="5"/>
  <c r="F17" i="5"/>
  <c r="B91" i="5" s="1"/>
  <c r="E17" i="5"/>
  <c r="D17" i="5"/>
  <c r="F16" i="5"/>
  <c r="E16" i="5"/>
  <c r="D16" i="5"/>
  <c r="F15" i="5"/>
  <c r="E15" i="5"/>
  <c r="B98" i="5" s="1"/>
  <c r="D15" i="5"/>
  <c r="F14" i="5"/>
  <c r="E14" i="5"/>
  <c r="D14" i="5"/>
  <c r="F13" i="5"/>
  <c r="B89" i="5" s="1"/>
  <c r="E13" i="5"/>
  <c r="D13" i="5"/>
  <c r="F12" i="5"/>
  <c r="B94" i="5" s="1"/>
  <c r="E12" i="5"/>
  <c r="D12" i="5"/>
  <c r="F11" i="5"/>
  <c r="E11" i="5"/>
  <c r="D11" i="5"/>
  <c r="F10" i="5"/>
  <c r="B88" i="5" s="1"/>
  <c r="E10" i="5"/>
  <c r="D10" i="5"/>
  <c r="F9" i="5"/>
  <c r="B95" i="5" s="1"/>
  <c r="E9" i="5"/>
  <c r="D9" i="5"/>
  <c r="S8" i="5"/>
  <c r="F8" i="5"/>
  <c r="E8" i="5"/>
  <c r="D8" i="5"/>
  <c r="S7" i="5"/>
  <c r="F7" i="5"/>
  <c r="B96" i="5" s="1"/>
  <c r="E7" i="5"/>
  <c r="D7" i="5"/>
  <c r="S6" i="5"/>
  <c r="F6" i="5"/>
  <c r="E6" i="5"/>
  <c r="D6" i="5"/>
  <c r="S5" i="5"/>
  <c r="F5" i="5"/>
  <c r="B97" i="5" s="1"/>
  <c r="E5" i="5"/>
  <c r="D5" i="5"/>
  <c r="S4" i="5"/>
  <c r="F4" i="5"/>
  <c r="E4" i="5"/>
  <c r="D4" i="5"/>
  <c r="C14" i="4"/>
  <c r="D14" i="4" s="1"/>
  <c r="AF4" i="4"/>
  <c r="AF6" i="4" s="1"/>
  <c r="AE4" i="4"/>
  <c r="AE6" i="4" s="1"/>
  <c r="AD4" i="4"/>
  <c r="AD6" i="4" s="1"/>
  <c r="AC4" i="4"/>
  <c r="AC6" i="4" s="1"/>
  <c r="AB4" i="4"/>
  <c r="AB6" i="4" s="1"/>
  <c r="AA4" i="4"/>
  <c r="AA6" i="4" s="1"/>
  <c r="Z4" i="4"/>
  <c r="Z6" i="4" s="1"/>
  <c r="Y4" i="4"/>
  <c r="Y6" i="4" s="1"/>
  <c r="X4" i="4"/>
  <c r="X6" i="4" s="1"/>
  <c r="W4" i="4"/>
  <c r="W6" i="4" s="1"/>
  <c r="V4" i="4"/>
  <c r="V6" i="4" s="1"/>
  <c r="U4" i="4"/>
  <c r="U6" i="4" s="1"/>
  <c r="T4" i="4"/>
  <c r="T6" i="4" s="1"/>
  <c r="S4" i="4"/>
  <c r="S6" i="4" s="1"/>
  <c r="R4" i="4"/>
  <c r="R6" i="4" s="1"/>
  <c r="Q4" i="4"/>
  <c r="Q6" i="4" s="1"/>
  <c r="P4" i="4"/>
  <c r="P6" i="4" s="1"/>
  <c r="O4" i="4"/>
  <c r="O6" i="4" s="1"/>
  <c r="N4" i="4"/>
  <c r="N6" i="4" s="1"/>
  <c r="M4" i="4"/>
  <c r="M6" i="4" s="1"/>
  <c r="L4" i="4"/>
  <c r="L6" i="4" s="1"/>
  <c r="K4" i="4"/>
  <c r="K6" i="4" s="1"/>
  <c r="J4" i="4"/>
  <c r="J6" i="4" s="1"/>
  <c r="I4" i="4"/>
  <c r="I6" i="4" s="1"/>
  <c r="H4" i="4"/>
  <c r="H6" i="4" s="1"/>
  <c r="G4" i="4"/>
  <c r="G6" i="4" s="1"/>
  <c r="F4" i="4"/>
  <c r="F6" i="4" s="1"/>
  <c r="E4" i="4"/>
  <c r="E6" i="4" s="1"/>
  <c r="D4" i="4"/>
  <c r="D6" i="4" s="1"/>
  <c r="C4" i="4"/>
  <c r="AH4" i="4" s="1"/>
  <c r="B4" i="4"/>
  <c r="B6" i="4" s="1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AH3" i="4" s="1"/>
  <c r="B3" i="4"/>
  <c r="E14" i="4" l="1"/>
  <c r="B109" i="5"/>
  <c r="B112" i="5"/>
  <c r="B116" i="5"/>
  <c r="B119" i="5"/>
  <c r="B17" i="6" s="1"/>
  <c r="B111" i="5"/>
  <c r="C6" i="4"/>
  <c r="B99" i="5"/>
  <c r="B117" i="5" s="1"/>
  <c r="B100" i="5"/>
  <c r="B86" i="5"/>
  <c r="B104" i="5" s="1"/>
  <c r="B87" i="5"/>
  <c r="B110" i="5" l="1"/>
  <c r="B113" i="5"/>
  <c r="B105" i="5"/>
  <c r="B108" i="5"/>
  <c r="B114" i="5"/>
  <c r="B107" i="5"/>
  <c r="B115" i="5"/>
  <c r="F14" i="4"/>
  <c r="B118" i="5"/>
  <c r="B106" i="5"/>
  <c r="G14" i="4" l="1"/>
  <c r="H14" i="4" l="1"/>
  <c r="I14" i="4" l="1"/>
  <c r="J14" i="4" l="1"/>
  <c r="K14" i="4" l="1"/>
  <c r="L14" i="4" l="1"/>
  <c r="M14" i="4" l="1"/>
  <c r="N14" i="4" l="1"/>
  <c r="O14" i="4" l="1"/>
  <c r="P14" i="4" l="1"/>
  <c r="Q14" i="4" l="1"/>
  <c r="R14" i="4" l="1"/>
  <c r="S14" i="4" l="1"/>
  <c r="T14" i="4" l="1"/>
  <c r="U14" i="4" l="1"/>
  <c r="V14" i="4" l="1"/>
  <c r="W14" i="4" l="1"/>
  <c r="X14" i="4" l="1"/>
  <c r="Y14" i="4" l="1"/>
  <c r="Z14" i="4" l="1"/>
  <c r="AA14" i="4" l="1"/>
  <c r="AB14" i="4" l="1"/>
  <c r="AC14" i="4" l="1"/>
  <c r="AD14" i="4" l="1"/>
  <c r="AE14" i="4" l="1"/>
  <c r="B15" i="4" l="1"/>
  <c r="AE15" i="4"/>
  <c r="D15" i="4"/>
  <c r="C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</calcChain>
</file>

<file path=xl/sharedStrings.xml><?xml version="1.0" encoding="utf-8"?>
<sst xmlns="http://schemas.openxmlformats.org/spreadsheetml/2006/main" count="724" uniqueCount="318">
  <si>
    <t>ARpUIiRC Annual Retirement per Unit Increase in Relative Cost</t>
  </si>
  <si>
    <t>Source:</t>
  </si>
  <si>
    <t>Projected Retirements Under Carbon Prices</t>
  </si>
  <si>
    <t>Energy Information Administration</t>
  </si>
  <si>
    <t>https://www.eia.gov/outlooks/aeo/tables_side.php</t>
  </si>
  <si>
    <t>Table 9 for $35 carbon dioxide allowance fee side case</t>
  </si>
  <si>
    <t>Weighting Factors</t>
  </si>
  <si>
    <t>2015, 2019</t>
  </si>
  <si>
    <t>Assumptions to Annual Energy Outlook 2015, 2019</t>
  </si>
  <si>
    <t>https://www.eia.gov/forecasts/aeo/assumptions/pdf/electricity.pdf</t>
  </si>
  <si>
    <t>Electricity Market Module, Table 2</t>
  </si>
  <si>
    <t>Notes</t>
  </si>
  <si>
    <t>Each electricity source has a certain holistic cost per unit potential electricity</t>
  </si>
  <si>
    <t>output, which includes fuel, O&amp;M, subsidies, and annualized and discounted</t>
  </si>
  <si>
    <t>plant construction costs.  The model takes the difference between each source's</t>
  </si>
  <si>
    <t>cost and the average cost of electricity generation for each of the BAU and Policy</t>
  </si>
  <si>
    <t>cases.  User-set policy levers can cause the differences between each source</t>
  </si>
  <si>
    <t>and its same-case median to differ between the BAU and Policy cases, making</t>
  </si>
  <si>
    <t>some sources relatively more expensive or relatively cheaper than others.</t>
  </si>
  <si>
    <t>This variable relates the relative increase in cost of each source to</t>
  </si>
  <si>
    <t>its rate of early retirement.  Sources that have become cheaper relative to the</t>
  </si>
  <si>
    <t>mean as a result of policy levers are unaffected, while sources that have become</t>
  </si>
  <si>
    <t>more expensive relative to the mean may retire early, unless ineligible to</t>
  </si>
  <si>
    <t>retire early.  Ineligible sources have values of zero on the next tab and fall</t>
  </si>
  <si>
    <t>into two categories:</t>
  </si>
  <si>
    <t>Cost per Unit Power Doesn't Determine Peaker Retirements: Peaker plants</t>
  </si>
  <si>
    <t>(natural gas peakers and petroleum plants) are run primarily to provide grid</t>
  </si>
  <si>
    <t>balancing and fast-ramping services, not to generate power cheaply.  These</t>
  </si>
  <si>
    <t>services will still be valuable, even if fossil fuels become more expensive or</t>
  </si>
  <si>
    <t>if renewables become cheaper.</t>
  </si>
  <si>
    <t>The cost metric we are using is relatively novel.  (It is the difference between the</t>
  </si>
  <si>
    <t>BAU and Policy cases in the difference between each source and the same-case</t>
  </si>
  <si>
    <t>all-source mean).  For this reason, it is not possible to look up a value for it explicitly</t>
  </si>
  <si>
    <t>in the literature.  However, it is possible to calibrate it by finding a source that</t>
  </si>
  <si>
    <t>estimates how many coal plant retirements would be induced by (say) a particular</t>
  </si>
  <si>
    <t>level of carbon tax implemented in certain years.  We then set up that carbon tax</t>
  </si>
  <si>
    <t>policy in the model and adjust this variable (ARpUIiRC) to obtain the quantity</t>
  </si>
  <si>
    <t>of coal retirements specified by our input data source.</t>
  </si>
  <si>
    <t xml:space="preserve">We calibrate this variable to the data from EIA for coal power plants, which shows that by </t>
  </si>
  <si>
    <t>about 2024, most of the coal fleet is retired down to a minimum level. To get similar</t>
  </si>
  <si>
    <t>results in the EPS requires a value of 4000 MW/($/MWh) for coal units)</t>
  </si>
  <si>
    <t>Currency Conversion</t>
  </si>
  <si>
    <t>2019 to 2012 USD</t>
  </si>
  <si>
    <t>State Specific Calcs</t>
  </si>
  <si>
    <t>https://github.com/RMI-Web/state-policy-simulator/blob/master/derive_metrics/elec/ARpUIiRC.py</t>
  </si>
  <si>
    <t>See Start Year Capacities (SYC) for full sources</t>
  </si>
  <si>
    <t>ref2020.d112119a</t>
  </si>
  <si>
    <t>Report</t>
  </si>
  <si>
    <t>Annual Energy Outlook 2020</t>
  </si>
  <si>
    <t>Scenario</t>
  </si>
  <si>
    <t>ref2020</t>
  </si>
  <si>
    <t>Reference case</t>
  </si>
  <si>
    <t>Datekey</t>
  </si>
  <si>
    <t>d112119a</t>
  </si>
  <si>
    <t>Release Date</t>
  </si>
  <si>
    <t xml:space="preserve"> January 2020</t>
  </si>
  <si>
    <t>EGC000</t>
  </si>
  <si>
    <t>9. Electricity Generating Capacity</t>
  </si>
  <si>
    <t>(gigawatts)</t>
  </si>
  <si>
    <t>2019-</t>
  </si>
  <si>
    <t xml:space="preserve"> Net Summer Capacity 1/</t>
  </si>
  <si>
    <t>Electric Power Sector 2/</t>
  </si>
  <si>
    <t xml:space="preserve">  Power Only 3/</t>
  </si>
  <si>
    <t>EGC000:ba_CoalSteam</t>
  </si>
  <si>
    <t xml:space="preserve">    Coal 4/</t>
  </si>
  <si>
    <t>EGC000:ba_OtherFossilSt</t>
  </si>
  <si>
    <t xml:space="preserve">    Oil and Natural Gas Steam 4, 5/</t>
  </si>
  <si>
    <t>EGC000:ba_CombinedCycle</t>
  </si>
  <si>
    <t xml:space="preserve">    Combined Cycle</t>
  </si>
  <si>
    <t>EGC000:ba_CombustionTur</t>
  </si>
  <si>
    <t xml:space="preserve">    Combustion Turbine/Diesel</t>
  </si>
  <si>
    <t>EGC000:ba_NuclearPower</t>
  </si>
  <si>
    <t xml:space="preserve">    Nuclear Power 6/</t>
  </si>
  <si>
    <t>EGC000:ba_PumpedStorage</t>
  </si>
  <si>
    <t xml:space="preserve">    Pumped Storage</t>
  </si>
  <si>
    <t>EGC000:ba_DiurnalStorag</t>
  </si>
  <si>
    <t xml:space="preserve">    Diurnal Storage</t>
  </si>
  <si>
    <t>EGC000:ba_FuelCells</t>
  </si>
  <si>
    <t xml:space="preserve">    Fuel Cells</t>
  </si>
  <si>
    <t>EGC000:ba_RenewableSour</t>
  </si>
  <si>
    <t xml:space="preserve">    Renewable Sources 7/</t>
  </si>
  <si>
    <t>EGC000:ba_DistributedGe</t>
  </si>
  <si>
    <t xml:space="preserve">    Distributed Generation (Natural Gas) 8/</t>
  </si>
  <si>
    <t>- -</t>
  </si>
  <si>
    <t>EGC000:ba_Total</t>
  </si>
  <si>
    <t xml:space="preserve">      Total</t>
  </si>
  <si>
    <t xml:space="preserve">  Combined Heat and Power 9/</t>
  </si>
  <si>
    <t>EGC000:ca_CoalSteam</t>
  </si>
  <si>
    <t xml:space="preserve">    Coal</t>
  </si>
  <si>
    <t>EGC000:ca_OtherFossilSt</t>
  </si>
  <si>
    <t xml:space="preserve">    Oil and Natural Gas Steam 5/</t>
  </si>
  <si>
    <t>EGC000:ca_CombinedCycle</t>
  </si>
  <si>
    <t>EGC000:ca_CombustionTur</t>
  </si>
  <si>
    <t>EGC000:ca_RenewableSour</t>
  </si>
  <si>
    <t>EGC000:ca_Total</t>
  </si>
  <si>
    <t xml:space="preserve">  Cumulative Planned Additions 10/</t>
  </si>
  <si>
    <t>EGC000:da_CoalSteam</t>
  </si>
  <si>
    <t>EGC000:da_OtherFossilSt</t>
  </si>
  <si>
    <t>EGC000:da_CombinedCycle</t>
  </si>
  <si>
    <t>EGC000:da_CombustionTur</t>
  </si>
  <si>
    <t>EGC000:da_NuclearPower</t>
  </si>
  <si>
    <t xml:space="preserve">    Nuclear Power</t>
  </si>
  <si>
    <t>EGC000:da_PumpedStorage</t>
  </si>
  <si>
    <t>EGC000:da_DiurnalStorag</t>
  </si>
  <si>
    <t>EGC000:da_FuelCells</t>
  </si>
  <si>
    <t>EGC000:da_RenewableSour</t>
  </si>
  <si>
    <t>EGC000:da_DistributedGe</t>
  </si>
  <si>
    <t xml:space="preserve">    Distributed Generation 8/</t>
  </si>
  <si>
    <t>EGC000:da_Total</t>
  </si>
  <si>
    <t xml:space="preserve">  Cumulative Unplanned Additions 10/</t>
  </si>
  <si>
    <t>EGC000:ea_CoalSteam</t>
  </si>
  <si>
    <t>EGC000:ea_OtherFossilSt</t>
  </si>
  <si>
    <t>EGC000:ea_CombinedCycle</t>
  </si>
  <si>
    <t>EGC000:ea_CombustionTur</t>
  </si>
  <si>
    <t>EGC000:ea_NuclearPower</t>
  </si>
  <si>
    <t>EGC000:ea_PumpedStorage</t>
  </si>
  <si>
    <t>EGC000:ea_DiurnalStorag</t>
  </si>
  <si>
    <t>EGC000:ea_FuelCells</t>
  </si>
  <si>
    <t>EGC000:ea_RenewableSour</t>
  </si>
  <si>
    <t>EGC000:ea_DistributedGe</t>
  </si>
  <si>
    <t>EGC000:ea_Total</t>
  </si>
  <si>
    <t>EGC000:ea_CumulativeEle</t>
  </si>
  <si>
    <t xml:space="preserve">  Cumulative Electric Power Sector Additions 10</t>
  </si>
  <si>
    <t xml:space="preserve">  Cumulative Retirements 11/</t>
  </si>
  <si>
    <t>EGC000:fa_CoalSteam</t>
  </si>
  <si>
    <t>EGC000:fa_OtherFossilSt</t>
  </si>
  <si>
    <t>EGC000:fa_CombinedCycle</t>
  </si>
  <si>
    <t>EGC000:fa_CombustionTur</t>
  </si>
  <si>
    <t>EGC000:fa_NuclearPower</t>
  </si>
  <si>
    <t>EGC000:fa_PumpedStorage</t>
  </si>
  <si>
    <t>EGC000:fa_DiurnalStorag</t>
  </si>
  <si>
    <t>EGC000:fa_FuelCells</t>
  </si>
  <si>
    <t>EGC000:fa_RenewableSour</t>
  </si>
  <si>
    <t>EGC000:fa_Total</t>
  </si>
  <si>
    <t>EGC000:ga_TotalElectric</t>
  </si>
  <si>
    <t>Total Electric Power Sector Capacity</t>
  </si>
  <si>
    <t>End-Use Generators 12/</t>
  </si>
  <si>
    <t>EGC000:ha_Coal</t>
  </si>
  <si>
    <t>EGC000:ha_Petroleum</t>
  </si>
  <si>
    <t xml:space="preserve">    Petroleum</t>
  </si>
  <si>
    <t>EGC000:ha_NaturalGas</t>
  </si>
  <si>
    <t xml:space="preserve">    Natural Gas</t>
  </si>
  <si>
    <t>EGC000:ha_OtherGaseousF</t>
  </si>
  <si>
    <t xml:space="preserve">    Other Gaseous Fuels 13/</t>
  </si>
  <si>
    <t>EGC000:ha_RenewableSour</t>
  </si>
  <si>
    <t>EGC000:ha_Other</t>
  </si>
  <si>
    <t xml:space="preserve">    Other 14/</t>
  </si>
  <si>
    <t>EGC000:ha_Total</t>
  </si>
  <si>
    <t>EGC000:ia_CumulativeCap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</si>
  <si>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</si>
  <si>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</si>
  <si>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</si>
  <si>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</si>
  <si>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</si>
  <si>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</si>
  <si>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are not included explicitly as additions or retirements.  No planned conversions are assumed.  The totals reflect any conversions projected by</t>
  </si>
  <si>
    <t>the model.</t>
  </si>
  <si>
    <t xml:space="preserve">   5/ Includes oil-, gas-, and dual-fired capacity.</t>
  </si>
  <si>
    <t xml:space="preserve">   6/ Nuclear capacity includes 2.1 gigawatts of uprates.</t>
  </si>
  <si>
    <t xml:space="preserve">   7/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</si>
  <si>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</si>
  <si>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</si>
  <si>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</si>
  <si>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</si>
  <si>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10/ Cumulative additions after December 31, 2019.</t>
  </si>
  <si>
    <t xml:space="preserve">   11/ Cumulative retirements after December 31, 2019.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</si>
  <si>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</si>
  <si>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</si>
  <si>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</si>
  <si>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</si>
  <si>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</si>
  <si>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</si>
  <si>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 xml:space="preserve">   Note:  Totals may not equal sum of components due to independent rounding.</t>
  </si>
  <si>
    <t xml:space="preserve">   Sources:  2019:  U.S. Energy Information Administration (EIA), Short-Term Energy Outlook, October 2019 and EIA, AEO2020 National</t>
  </si>
  <si>
    <t>Energy Modeling System run ref2020.d112119a.  Projections:  EIA, AEO2020 National Energy Modeling System run ref2020.d112119a.</t>
  </si>
  <si>
    <t>carbonfee35.d122319a</t>
  </si>
  <si>
    <t>carbonfee35</t>
  </si>
  <si>
    <t>$35 carbon dioxide allowance fee</t>
  </si>
  <si>
    <t>d122319a</t>
  </si>
  <si>
    <t xml:space="preserve"> March 2020</t>
  </si>
  <si>
    <t>Energy Modeling System run carbonfee35.d122319a.  Projections:  EIA, AEO2020 National Energy Modeling System run carbonfee35.d122319a.</t>
  </si>
  <si>
    <t>EIA Data on Coal Retirements</t>
  </si>
  <si>
    <t>Cumulative</t>
  </si>
  <si>
    <t>BAU Capacity</t>
  </si>
  <si>
    <t>$35 carbon price capacity</t>
  </si>
  <si>
    <t>$35 carbon price additional retirements</t>
  </si>
  <si>
    <t>Calibration Results</t>
  </si>
  <si>
    <t>Year when coal capacity approaches minimum</t>
  </si>
  <si>
    <t>$35 carbon price cumulative</t>
  </si>
  <si>
    <t>Implementation Schedule Used for Calibration (EIA starts at specified price and increases by 5% annually)</t>
  </si>
  <si>
    <t>Price</t>
  </si>
  <si>
    <t>FoPITY</t>
  </si>
  <si>
    <t>Calibration Factor Used</t>
  </si>
  <si>
    <t>State Adjustment</t>
  </si>
  <si>
    <t>State coal capacity, start year</t>
  </si>
  <si>
    <t>US coal capacity, start year (see US EPS 3.0, elec/SYC)</t>
  </si>
  <si>
    <t>Weighting factor</t>
  </si>
  <si>
    <t>Method Using Data for Exiting Plant O&amp;M Costs</t>
  </si>
  <si>
    <t>O&amp;M Costs</t>
  </si>
  <si>
    <t>Standardized Currency Years</t>
  </si>
  <si>
    <t>Original Currency Years</t>
  </si>
  <si>
    <t>Source: file InputData/cpi.xlsx</t>
  </si>
  <si>
    <t>Model Subscript</t>
  </si>
  <si>
    <t>Model Power Plant Quality</t>
  </si>
  <si>
    <t>EIA Technology Name</t>
  </si>
  <si>
    <t>Overnight Capital Cost ($/kW)</t>
  </si>
  <si>
    <t>Variable O&amp;M ($/MWh)</t>
  </si>
  <si>
    <t>Fixed O&amp;M ($/kW-yr)</t>
  </si>
  <si>
    <t>Currency Year</t>
  </si>
  <si>
    <t>Source</t>
  </si>
  <si>
    <t>Year</t>
  </si>
  <si>
    <t>Semiannual averages</t>
  </si>
  <si>
    <t>Annual avg.</t>
  </si>
  <si>
    <t>Percent change from previous</t>
  </si>
  <si>
    <t>Multiply by to get 2012 Dollars</t>
  </si>
  <si>
    <t>hard coal</t>
  </si>
  <si>
    <t>preexisting retiring</t>
  </si>
  <si>
    <t>Scrubbed Coal</t>
  </si>
  <si>
    <t>AEO 2015</t>
  </si>
  <si>
    <t>2015.............................................................................     .</t>
  </si>
  <si>
    <t>newly built</t>
  </si>
  <si>
    <t>Coal with 30% CCS</t>
  </si>
  <si>
    <t>AEO 2020</t>
  </si>
  <si>
    <t>2016.............................................................................     .</t>
  </si>
  <si>
    <t>natural gas nonpeaker</t>
  </si>
  <si>
    <t>Conventional Gas/Oil Combined Cycle</t>
  </si>
  <si>
    <t>AEO 2019</t>
  </si>
  <si>
    <t>2017.............................................................................     .</t>
  </si>
  <si>
    <t>Combined Cycle - Single Shaft</t>
  </si>
  <si>
    <t>2018.............................................................................     .</t>
  </si>
  <si>
    <t>natural gas peaker</t>
  </si>
  <si>
    <t>Conventional Combustion Turbine</t>
  </si>
  <si>
    <t>2019.............................................................................     .</t>
  </si>
  <si>
    <t>Conbustion turbine - industrial frame</t>
  </si>
  <si>
    <t>nuclear</t>
  </si>
  <si>
    <t>both</t>
  </si>
  <si>
    <t>Advanced Nuclear</t>
  </si>
  <si>
    <t>biomass</t>
  </si>
  <si>
    <t>Biomass</t>
  </si>
  <si>
    <t>geothermal</t>
  </si>
  <si>
    <t>Geothermal</t>
  </si>
  <si>
    <t>hydro</t>
  </si>
  <si>
    <t>Conventional Hydropower</t>
  </si>
  <si>
    <t>onshore wind</t>
  </si>
  <si>
    <t>Onshore Wind</t>
  </si>
  <si>
    <t>offshore wind</t>
  </si>
  <si>
    <t>Offshore Wind</t>
  </si>
  <si>
    <t>solar thermal</t>
  </si>
  <si>
    <t>Solar Thermal</t>
  </si>
  <si>
    <t>solar PV</t>
  </si>
  <si>
    <t>Solar Photovoltaic</t>
  </si>
  <si>
    <t>municipal solid waste</t>
  </si>
  <si>
    <t>MSW-landfill gas</t>
  </si>
  <si>
    <t>We do not use the values in red because they exceed real-world observed costs.  We use other sources for</t>
  </si>
  <si>
    <t>wind and solar PV capital costs.</t>
  </si>
  <si>
    <t>Fuel Costs ($/Btu)</t>
  </si>
  <si>
    <t>Time (Year)</t>
  </si>
  <si>
    <t>Electricity Fuel Cost per Unit Energy[hard coal es]</t>
  </si>
  <si>
    <t>Electricity Fuel Cost per Unit Energy[natural gas nonpeaker es]</t>
  </si>
  <si>
    <t>Electricity Fuel Cost per Unit Energy[nuclear es]</t>
  </si>
  <si>
    <t>Electricity Fuel Cost per Unit Energy[hydro es]</t>
  </si>
  <si>
    <t>Electricity Fuel Cost per Unit Energy[onshore wind es]</t>
  </si>
  <si>
    <t>Electricity Fuel Cost per Unit Energy[solar PV es]</t>
  </si>
  <si>
    <t>Electricity Fuel Cost per Unit Energy[solar thermal es]</t>
  </si>
  <si>
    <t>Electricity Fuel Cost per Unit Energy[biomass es]</t>
  </si>
  <si>
    <t>Electricity Fuel Cost per Unit Energy[geothermal es]</t>
  </si>
  <si>
    <t>Electricity Fuel Cost per Unit Energy[petroleum es]</t>
  </si>
  <si>
    <t>Electricity Fuel Cost per Unit Energy[natural gas peaker es]</t>
  </si>
  <si>
    <t>Electricity Fuel Cost per Unit Energy[lignite es]</t>
  </si>
  <si>
    <t>Electricity Fuel Cost per Unit Energy[offshore wind es]</t>
  </si>
  <si>
    <t>Electricity Fuel Cost per Unit Energy[crude oil es]</t>
  </si>
  <si>
    <t>Electricity Fuel Cost per Unit Energy[heavy or residual fuel oil es]</t>
  </si>
  <si>
    <t>Electricity Fuel Cost per Unit Energy[municipal solid waste es]</t>
  </si>
  <si>
    <t>Heat Rates</t>
  </si>
  <si>
    <t>Heat Rate by Electricity Fuel[hard coal es,newly built]</t>
  </si>
  <si>
    <t>Heat Rate by Electricity Fuel[natural gas nonpeaker es,newly built]</t>
  </si>
  <si>
    <t>Heat Rate by Electricity Fuel[nuclear es,newly built]</t>
  </si>
  <si>
    <t>Heat Rate by Electricity Fuel[hydro es,newly built]</t>
  </si>
  <si>
    <t>Heat Rate by Electricity Fuel[onshore wind es,newly built]</t>
  </si>
  <si>
    <t>Heat Rate by Electricity Fuel[solar PV es,newly built]</t>
  </si>
  <si>
    <t>Heat Rate by Electricity Fuel[solar thermal es,newly built]</t>
  </si>
  <si>
    <t>Heat Rate by Electricity Fuel[biomass es,newly built]</t>
  </si>
  <si>
    <t>Heat Rate by Electricity Fuel[geothermal es,newly built]</t>
  </si>
  <si>
    <t>Heat Rate by Electricity Fuel[petroleum es,newly built]</t>
  </si>
  <si>
    <t>Heat Rate by Electricity Fuel[natural gas peaker es,newly built]</t>
  </si>
  <si>
    <t>Heat Rate by Electricity Fuel[lignite es,newly built]</t>
  </si>
  <si>
    <t>Heat Rate by Electricity Fuel[offshore wind es,newly built]</t>
  </si>
  <si>
    <t>Heat Rate by Electricity Fuel[crude oil es,newly built]</t>
  </si>
  <si>
    <t>Heat Rate by Electricity Fuel[heavy or residual fuel oil es,newly built]</t>
  </si>
  <si>
    <t>Heat Rate by Electricity Fuel[municipal solid waste es,newly built]</t>
  </si>
  <si>
    <t>Expected Capacity Factors</t>
  </si>
  <si>
    <t>Expected Capacity Factors[hard coal es,newly built]</t>
  </si>
  <si>
    <t>Expected Capacity Factors[natural gas nonpeaker es,newly built]</t>
  </si>
  <si>
    <t>Expected Capacity Factors[nuclear es,newly built]</t>
  </si>
  <si>
    <t>Expected Capacity Factors[hydro es,newly built]</t>
  </si>
  <si>
    <t>Expected Capacity Factors[onshore wind es,newly built]</t>
  </si>
  <si>
    <t>Expected Capacity Factors[solar PV es,newly built]</t>
  </si>
  <si>
    <t>Expected Capacity Factors[solar thermal es,newly built]</t>
  </si>
  <si>
    <t>Expected Capacity Factors[biomass es,newly built]</t>
  </si>
  <si>
    <t>Expected Capacity Factors[geothermal es,newly built]</t>
  </si>
  <si>
    <t>Expected Capacity Factors[petroleum es,newly built]</t>
  </si>
  <si>
    <t>Expected Capacity Factors[natural gas peaker es,newly built]</t>
  </si>
  <si>
    <t>Expected Capacity Factors[lignite es,newly built]</t>
  </si>
  <si>
    <t>Expected Capacity Factors[offshore wind es,newly built]</t>
  </si>
  <si>
    <t>Expected Capacity Factors[crude oil es,newly built]</t>
  </si>
  <si>
    <t>Expected Capacity Factors[heavy or residual fuel oil es,newly built]</t>
  </si>
  <si>
    <t>Expected Capacity Factors[municipal solid waste es,newly built]</t>
  </si>
  <si>
    <t>Levelized Fixed O&amp;M Costs + Output Costs</t>
  </si>
  <si>
    <t>coal</t>
  </si>
  <si>
    <t>wind</t>
  </si>
  <si>
    <t>solar</t>
  </si>
  <si>
    <t>soalr thermal</t>
  </si>
  <si>
    <t>petroleum</t>
  </si>
  <si>
    <t>lignite</t>
  </si>
  <si>
    <t>crude oil</t>
  </si>
  <si>
    <t>heavy or residual fuel oil</t>
  </si>
  <si>
    <t>Ratio of Levelized Fixed O&amp;M Costs + Output Costs to Coal</t>
  </si>
  <si>
    <t>Annual Retirement per Unit Increase in Relative Cost MW/($/MWh)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</si>
</sst>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%"/>
    <numFmt numFmtId="166" formatCode="0.0"/>
    <numFmt numFmtId="167" formatCode="0.000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b/>
      <sz val="11"/>
      <name val="Arial"/>
      <family val="2"/>
    </font>
    <font>
      <u/>
      <sz val="11"/>
      <color rgb="FF0000FF"/>
      <name val="Arial"/>
      <family val="2"/>
    </font>
    <font>
      <sz val="11"/>
      <name val="Arial"/>
      <family val="2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b/>
      <sz val="12"/>
      <color rgb="FF0066CC"/>
      <name val="Calibri"/>
      <family val="2"/>
    </font>
    <font>
      <sz val="9"/>
      <color theme="1"/>
      <name val="Calibri"/>
      <family val="2"/>
    </font>
    <font>
      <sz val="11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1">
    <xf numFmtId="0" fontId="0" fillId="0" borderId="0" xfId="0" applyBorder="1"/>
    <xf numFmtId="0" fontId="1" fillId="0" borderId="0" xfId="0" applyFont="1" applyBorder="1"/>
    <xf numFmtId="0" fontId="1" fillId="2" borderId="1" xfId="0" applyFont="1" applyFill="1"/>
    <xf numFmtId="0" fontId="2" fillId="0" borderId="0" xfId="0" applyFont="1" applyBorder="1"/>
    <xf numFmtId="0" fontId="3" fillId="0" borderId="0" xfId="0" applyFont="1" applyBorder="1"/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1" fillId="2" borderId="1" xfId="0" applyFont="1" applyFill="1" applyAlignment="1">
      <alignment horizontal="left"/>
    </xf>
    <xf numFmtId="0" fontId="2" fillId="2" borderId="1" xfId="0" applyFont="1" applyFill="1"/>
    <xf numFmtId="0" fontId="5" fillId="0" borderId="0" xfId="0" applyFont="1" applyBorder="1"/>
    <xf numFmtId="0" fontId="6" fillId="0" borderId="0" xfId="0" applyFont="1" applyBorder="1"/>
    <xf numFmtId="0" fontId="7" fillId="0" borderId="0" xfId="0" applyFont="1" applyBorder="1"/>
    <xf numFmtId="0" fontId="8" fillId="0" borderId="0" xfId="0" applyFont="1" applyBorder="1"/>
    <xf numFmtId="0" fontId="9" fillId="0" borderId="2" xfId="0" applyFont="1" applyBorder="1" applyAlignment="1">
      <alignment wrapText="1"/>
    </xf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164" fontId="2" fillId="0" borderId="4" xfId="0" applyNumberFormat="1" applyFont="1" applyBorder="1" applyAlignment="1">
      <alignment horizontal="right" wrapText="1"/>
    </xf>
    <xf numFmtId="165" fontId="2" fillId="0" borderId="4" xfId="0" applyNumberFormat="1" applyFont="1" applyBorder="1" applyAlignment="1">
      <alignment horizontal="right" wrapText="1"/>
    </xf>
    <xf numFmtId="164" fontId="9" fillId="0" borderId="3" xfId="0" applyNumberFormat="1" applyFont="1" applyBorder="1" applyAlignment="1">
      <alignment horizontal="right" wrapText="1"/>
    </xf>
    <xf numFmtId="165" fontId="9" fillId="0" borderId="3" xfId="0" applyNumberFormat="1" applyFont="1" applyBorder="1" applyAlignment="1">
      <alignment horizontal="right" wrapText="1"/>
    </xf>
    <xf numFmtId="0" fontId="13" fillId="0" borderId="0" xfId="0" applyFont="1" applyBorder="1"/>
    <xf numFmtId="0" fontId="1" fillId="2" borderId="1" xfId="0" applyFont="1" applyFill="1" applyAlignment="1">
      <alignment wrapText="1"/>
    </xf>
    <xf numFmtId="0" fontId="2" fillId="0" borderId="0" xfId="0" applyFont="1" applyBorder="1" applyAlignment="1">
      <alignment wrapText="1"/>
    </xf>
    <xf numFmtId="164" fontId="3" fillId="0" borderId="0" xfId="0" applyNumberFormat="1" applyFont="1" applyBorder="1"/>
    <xf numFmtId="166" fontId="2" fillId="0" borderId="0" xfId="0" applyNumberFormat="1" applyFont="1" applyBorder="1"/>
    <xf numFmtId="0" fontId="1" fillId="3" borderId="1" xfId="0" applyFont="1" applyFill="1" applyAlignment="1">
      <alignment wrapText="1"/>
    </xf>
    <xf numFmtId="0" fontId="1" fillId="3" borderId="1" xfId="0" applyFont="1" applyFill="1"/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right" wrapText="1"/>
    </xf>
    <xf numFmtId="0" fontId="1" fillId="0" borderId="0" xfId="0" applyFont="1" applyBorder="1" applyAlignment="1">
      <alignment horizontal="center" wrapText="1"/>
    </xf>
    <xf numFmtId="1" fontId="2" fillId="0" borderId="0" xfId="0" applyNumberFormat="1" applyFont="1" applyBorder="1"/>
    <xf numFmtId="2" fontId="2" fillId="0" borderId="0" xfId="0" applyNumberFormat="1" applyFont="1" applyBorder="1"/>
    <xf numFmtId="0" fontId="2" fillId="3" borderId="1" xfId="0" applyFont="1" applyFill="1"/>
    <xf numFmtId="167" fontId="2" fillId="0" borderId="0" xfId="0" applyNumberFormat="1" applyFont="1" applyBorder="1"/>
    <xf numFmtId="2" fontId="3" fillId="0" borderId="0" xfId="0" applyNumberFormat="1" applyFont="1" applyBorder="1"/>
    <xf numFmtId="0" fontId="2" fillId="4" borderId="1" xfId="0" applyFont="1" applyFill="1"/>
    <xf numFmtId="11" fontId="2" fillId="0" borderId="0" xfId="0" applyNumberFormat="1" applyFont="1" applyBorder="1"/>
    <xf numFmtId="9" fontId="2" fillId="0" borderId="0" xfId="0" applyNumberFormat="1" applyFont="1" applyBorder="1"/>
    <xf numFmtId="0" fontId="14" fillId="0" borderId="0" xfId="0" applyFont="1" applyBorder="1"/>
    <xf numFmtId="0" fontId="2" fillId="0" borderId="0" xfId="0" applyFont="1" applyBorder="1" applyAlignment="1">
      <alignment horizontal="center"/>
    </xf>
    <xf numFmtId="0" fontId="0" fillId="0" borderId="0" xfId="0" applyBorder="1"/>
    <xf numFmtId="14" fontId="0" fillId="0" borderId="0" xfId="0" applyNumberFormat="1" applyBorder="1"/>
    <xf numFmtId="0" fontId="0" fillId="0" borderId="1" xfId="0"/>
    <xf numFmtId="0" fontId="8" fillId="0" borderId="5" xfId="0" applyFont="1" applyBorder="1" applyAlignment="1">
      <alignment wrapText="1"/>
    </xf>
    <xf numFmtId="0" fontId="0" fillId="0" borderId="5" xfId="0" applyBorder="1"/>
    <xf numFmtId="0" fontId="2" fillId="0" borderId="1" xfId="0" applyFont="1" applyAlignment="1">
      <alignment horizont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MI-Web/state-policy-simulator/blob/master/derive_metrics/elec/ARpUIiRC.py" TargetMode="External"/><Relationship Id="rId2" Type="http://schemas.openxmlformats.org/officeDocument/2006/relationships/hyperlink" Target="https://www.eia.gov/forecasts/aeo/assumptions/pdf/electricity.pdf" TargetMode="External"/><Relationship Id="rId1" Type="http://schemas.openxmlformats.org/officeDocument/2006/relationships/hyperlink" Target="https://www.eia.gov/outlooks/aeo/tables_side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zoomScale="118" workbookViewId="0">
      <selection activeCell="I28" sqref="I28"/>
    </sheetView>
  </sheetViews>
  <sheetFormatPr baseColWidth="10" defaultColWidth="12.6640625" defaultRowHeight="15" customHeight="1" x14ac:dyDescent="0.15"/>
  <cols>
    <col min="1" max="1" width="11.1640625" style="44" customWidth="1"/>
    <col min="2" max="26" width="7.6640625" style="44" customWidth="1"/>
  </cols>
  <sheetData>
    <row r="1" spans="1:7" ht="14.5" customHeight="1" x14ac:dyDescent="0.2">
      <c r="A1" s="1" t="s">
        <v>0</v>
      </c>
      <c r="C1" s="45">
        <v>44307</v>
      </c>
    </row>
    <row r="3" spans="1:7" ht="14.5" customHeight="1" x14ac:dyDescent="0.2">
      <c r="A3" s="1" t="s">
        <v>1</v>
      </c>
      <c r="B3" s="2" t="s">
        <v>2</v>
      </c>
      <c r="C3" s="2"/>
      <c r="D3" s="2"/>
      <c r="E3" s="2"/>
      <c r="F3" s="2"/>
      <c r="G3" s="2"/>
    </row>
    <row r="4" spans="1:7" ht="14.5" customHeight="1" x14ac:dyDescent="0.2">
      <c r="A4" s="3"/>
      <c r="B4" s="4" t="s">
        <v>3</v>
      </c>
    </row>
    <row r="5" spans="1:7" ht="14.5" customHeight="1" x14ac:dyDescent="0.2">
      <c r="A5" s="3"/>
      <c r="B5" s="5">
        <v>2020</v>
      </c>
    </row>
    <row r="6" spans="1:7" ht="14.5" customHeight="1" x14ac:dyDescent="0.2">
      <c r="A6" s="3"/>
      <c r="B6" s="6" t="s">
        <v>4</v>
      </c>
    </row>
    <row r="7" spans="1:7" ht="14.5" customHeight="1" x14ac:dyDescent="0.2">
      <c r="B7" s="4" t="s">
        <v>5</v>
      </c>
    </row>
    <row r="9" spans="1:7" ht="14.5" customHeight="1" x14ac:dyDescent="0.2">
      <c r="B9" s="7" t="s">
        <v>6</v>
      </c>
      <c r="C9" s="8"/>
      <c r="D9" s="8"/>
      <c r="E9" s="8"/>
      <c r="F9" s="8"/>
      <c r="G9" s="8"/>
    </row>
    <row r="10" spans="1:7" ht="14.5" customHeight="1" x14ac:dyDescent="0.2">
      <c r="B10" s="4" t="s">
        <v>3</v>
      </c>
    </row>
    <row r="11" spans="1:7" ht="14.5" customHeight="1" x14ac:dyDescent="0.2">
      <c r="B11" s="5" t="s">
        <v>7</v>
      </c>
    </row>
    <row r="12" spans="1:7" ht="14.5" customHeight="1" x14ac:dyDescent="0.2">
      <c r="B12" s="4" t="s">
        <v>8</v>
      </c>
    </row>
    <row r="13" spans="1:7" ht="14" customHeight="1" x14ac:dyDescent="0.15">
      <c r="B13" s="6" t="s">
        <v>9</v>
      </c>
    </row>
    <row r="14" spans="1:7" ht="14.5" customHeight="1" x14ac:dyDescent="0.2">
      <c r="B14" s="4" t="s">
        <v>10</v>
      </c>
    </row>
    <row r="16" spans="1:7" ht="14.5" customHeight="1" x14ac:dyDescent="0.2">
      <c r="A16" s="1" t="s">
        <v>11</v>
      </c>
    </row>
    <row r="17" spans="1:1" ht="14.5" customHeight="1" x14ac:dyDescent="0.2">
      <c r="A17" s="4" t="s">
        <v>12</v>
      </c>
    </row>
    <row r="18" spans="1:1" ht="14.5" customHeight="1" x14ac:dyDescent="0.2">
      <c r="A18" s="3" t="s">
        <v>13</v>
      </c>
    </row>
    <row r="19" spans="1:1" ht="14.5" customHeight="1" x14ac:dyDescent="0.2">
      <c r="A19" s="3" t="s">
        <v>14</v>
      </c>
    </row>
    <row r="20" spans="1:1" ht="14.5" customHeight="1" x14ac:dyDescent="0.2">
      <c r="A20" s="3" t="s">
        <v>15</v>
      </c>
    </row>
    <row r="21" spans="1:1" ht="15.75" customHeight="1" x14ac:dyDescent="0.2">
      <c r="A21" s="3" t="s">
        <v>16</v>
      </c>
    </row>
    <row r="22" spans="1:1" ht="15.75" customHeight="1" x14ac:dyDescent="0.2">
      <c r="A22" s="3" t="s">
        <v>17</v>
      </c>
    </row>
    <row r="23" spans="1:1" ht="15.75" customHeight="1" x14ac:dyDescent="0.2">
      <c r="A23" s="3" t="s">
        <v>18</v>
      </c>
    </row>
    <row r="24" spans="1:1" ht="15.75" customHeight="1" x14ac:dyDescent="0.15"/>
    <row r="25" spans="1:1" ht="15.75" customHeight="1" x14ac:dyDescent="0.2">
      <c r="A25" s="4" t="s">
        <v>19</v>
      </c>
    </row>
    <row r="26" spans="1:1" ht="15.75" customHeight="1" x14ac:dyDescent="0.2">
      <c r="A26" s="4" t="s">
        <v>20</v>
      </c>
    </row>
    <row r="27" spans="1:1" ht="15.75" customHeight="1" x14ac:dyDescent="0.2">
      <c r="A27" s="4" t="s">
        <v>21</v>
      </c>
    </row>
    <row r="28" spans="1:1" ht="15.75" customHeight="1" x14ac:dyDescent="0.2">
      <c r="A28" s="4" t="s">
        <v>22</v>
      </c>
    </row>
    <row r="29" spans="1:1" ht="15.75" customHeight="1" x14ac:dyDescent="0.2">
      <c r="A29" s="4" t="s">
        <v>23</v>
      </c>
    </row>
    <row r="30" spans="1:1" ht="15.75" customHeight="1" x14ac:dyDescent="0.2">
      <c r="A30" s="4" t="s">
        <v>24</v>
      </c>
    </row>
    <row r="31" spans="1:1" ht="15.75" customHeight="1" x14ac:dyDescent="0.15"/>
    <row r="32" spans="1:1" ht="15.75" customHeight="1" x14ac:dyDescent="0.2">
      <c r="A32" s="4" t="s">
        <v>25</v>
      </c>
    </row>
    <row r="33" spans="1:1" ht="15.75" customHeight="1" x14ac:dyDescent="0.2">
      <c r="A33" s="4" t="s">
        <v>26</v>
      </c>
    </row>
    <row r="34" spans="1:1" ht="15.75" customHeight="1" x14ac:dyDescent="0.2">
      <c r="A34" s="4" t="s">
        <v>27</v>
      </c>
    </row>
    <row r="35" spans="1:1" ht="15.75" customHeight="1" x14ac:dyDescent="0.2">
      <c r="A35" s="4" t="s">
        <v>28</v>
      </c>
    </row>
    <row r="36" spans="1:1" ht="15.75" customHeight="1" x14ac:dyDescent="0.2">
      <c r="A36" s="4" t="s">
        <v>29</v>
      </c>
    </row>
    <row r="37" spans="1:1" ht="15.75" customHeight="1" x14ac:dyDescent="0.15"/>
    <row r="38" spans="1:1" ht="15.75" customHeight="1" x14ac:dyDescent="0.2">
      <c r="A38" s="4" t="s">
        <v>30</v>
      </c>
    </row>
    <row r="39" spans="1:1" ht="15.75" customHeight="1" x14ac:dyDescent="0.2">
      <c r="A39" s="4" t="s">
        <v>31</v>
      </c>
    </row>
    <row r="40" spans="1:1" ht="15.75" customHeight="1" x14ac:dyDescent="0.2">
      <c r="A40" s="4" t="s">
        <v>32</v>
      </c>
    </row>
    <row r="41" spans="1:1" ht="15.75" customHeight="1" x14ac:dyDescent="0.2">
      <c r="A41" s="4" t="s">
        <v>33</v>
      </c>
    </row>
    <row r="42" spans="1:1" ht="15.75" customHeight="1" x14ac:dyDescent="0.2">
      <c r="A42" s="4" t="s">
        <v>34</v>
      </c>
    </row>
    <row r="43" spans="1:1" ht="15.75" customHeight="1" x14ac:dyDescent="0.2">
      <c r="A43" s="4" t="s">
        <v>35</v>
      </c>
    </row>
    <row r="44" spans="1:1" ht="15.75" customHeight="1" x14ac:dyDescent="0.2">
      <c r="A44" s="4" t="s">
        <v>36</v>
      </c>
    </row>
    <row r="45" spans="1:1" ht="15.75" customHeight="1" x14ac:dyDescent="0.2">
      <c r="A45" s="4" t="s">
        <v>37</v>
      </c>
    </row>
    <row r="46" spans="1:1" ht="15.75" customHeight="1" x14ac:dyDescent="0.15"/>
    <row r="47" spans="1:1" ht="15.75" customHeight="1" x14ac:dyDescent="0.2">
      <c r="A47" s="4" t="s">
        <v>38</v>
      </c>
    </row>
    <row r="48" spans="1:1" ht="15.75" customHeight="1" x14ac:dyDescent="0.2">
      <c r="A48" s="4" t="s">
        <v>39</v>
      </c>
    </row>
    <row r="49" spans="1:2" ht="15.75" customHeight="1" x14ac:dyDescent="0.2">
      <c r="A49" s="4" t="s">
        <v>40</v>
      </c>
    </row>
    <row r="50" spans="1:2" ht="15.75" customHeight="1" x14ac:dyDescent="0.15"/>
    <row r="51" spans="1:2" ht="15.75" customHeight="1" x14ac:dyDescent="0.15"/>
    <row r="52" spans="1:2" ht="15.75" customHeight="1" x14ac:dyDescent="0.15"/>
    <row r="53" spans="1:2" ht="15.75" customHeight="1" x14ac:dyDescent="0.15"/>
    <row r="54" spans="1:2" ht="15.75" customHeight="1" x14ac:dyDescent="0.15"/>
    <row r="55" spans="1:2" ht="15.75" customHeight="1" x14ac:dyDescent="0.2">
      <c r="A55" s="1" t="s">
        <v>41</v>
      </c>
    </row>
    <row r="56" spans="1:2" ht="15.75" customHeight="1" x14ac:dyDescent="0.2">
      <c r="A56" s="4">
        <v>0.9</v>
      </c>
    </row>
    <row r="57" spans="1:2" ht="15.75" customHeight="1" x14ac:dyDescent="0.2">
      <c r="B57" s="4" t="s">
        <v>42</v>
      </c>
    </row>
    <row r="58" spans="1:2" ht="15.75" customHeight="1" x14ac:dyDescent="0.15"/>
    <row r="59" spans="1:2" ht="15.75" customHeight="1" x14ac:dyDescent="0.15">
      <c r="A59" s="9" t="s">
        <v>43</v>
      </c>
    </row>
    <row r="60" spans="1:2" ht="15.75" customHeight="1" x14ac:dyDescent="0.15">
      <c r="A60" s="10" t="s">
        <v>44</v>
      </c>
    </row>
    <row r="61" spans="1:2" ht="15.75" customHeight="1" x14ac:dyDescent="0.15">
      <c r="A61" s="11" t="s">
        <v>45</v>
      </c>
    </row>
    <row r="62" spans="1:2" ht="15.75" customHeight="1" x14ac:dyDescent="0.15"/>
    <row r="63" spans="1:2" ht="15.75" customHeight="1" x14ac:dyDescent="0.15"/>
    <row r="64" spans="1:2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  <hyperlink ref="B13" r:id="rId2" xr:uid="{00000000-0004-0000-0000-000001000000}"/>
    <hyperlink ref="A60" r:id="rId3" xr:uid="{00000000-0004-0000-0000-000002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46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4"/>
      <c r="D2" s="14"/>
      <c r="E2" s="14"/>
      <c r="F2" s="14"/>
      <c r="G2" s="14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50</v>
      </c>
      <c r="E4" s="14"/>
      <c r="F4" s="14"/>
      <c r="G4" s="14" t="s">
        <v>51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53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55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207.50491299999999</v>
      </c>
      <c r="G17" s="20">
        <v>190.04248000000001</v>
      </c>
      <c r="H17" s="20">
        <v>172.30737300000001</v>
      </c>
      <c r="I17" s="20">
        <v>138.29920999999999</v>
      </c>
      <c r="J17" s="20">
        <v>135.373199</v>
      </c>
      <c r="K17" s="20">
        <v>134.09551999999999</v>
      </c>
      <c r="L17" s="20">
        <v>132.760513</v>
      </c>
      <c r="M17" s="20">
        <v>130.82551599999999</v>
      </c>
      <c r="N17" s="20">
        <v>130.190506</v>
      </c>
      <c r="O17" s="20">
        <v>129.95851099999999</v>
      </c>
      <c r="P17" s="20">
        <v>129.86621099999999</v>
      </c>
      <c r="Q17" s="20">
        <v>129.86621099999999</v>
      </c>
      <c r="R17" s="20">
        <v>128.70791600000001</v>
      </c>
      <c r="S17" s="20">
        <v>127.831902</v>
      </c>
      <c r="T17" s="20">
        <v>127.149406</v>
      </c>
      <c r="U17" s="20">
        <v>126.61489899999999</v>
      </c>
      <c r="V17" s="20">
        <v>124.961411</v>
      </c>
      <c r="W17" s="20">
        <v>124.622406</v>
      </c>
      <c r="X17" s="20">
        <v>124.622406</v>
      </c>
      <c r="Y17" s="20">
        <v>124.28241</v>
      </c>
      <c r="Z17" s="20">
        <v>124.28241</v>
      </c>
      <c r="AA17" s="20">
        <v>124.28241</v>
      </c>
      <c r="AB17" s="20">
        <v>124.28241</v>
      </c>
      <c r="AC17" s="20">
        <v>123.867401</v>
      </c>
      <c r="AD17" s="20">
        <v>123.867401</v>
      </c>
      <c r="AE17" s="20">
        <v>123.635406</v>
      </c>
      <c r="AF17" s="20">
        <v>123.635406</v>
      </c>
      <c r="AG17" s="20">
        <v>123.410408</v>
      </c>
      <c r="AH17" s="20">
        <v>123.410408</v>
      </c>
      <c r="AI17" s="21">
        <v>-2.0031E-2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66.741507999999996</v>
      </c>
      <c r="F18" s="20">
        <v>61.672409000000002</v>
      </c>
      <c r="G18" s="20">
        <v>59.380302</v>
      </c>
      <c r="H18" s="20">
        <v>56.946198000000003</v>
      </c>
      <c r="I18" s="20">
        <v>60.158005000000003</v>
      </c>
      <c r="J18" s="20">
        <v>58.542808999999998</v>
      </c>
      <c r="K18" s="20">
        <v>58.025803000000003</v>
      </c>
      <c r="L18" s="20">
        <v>57.491805999999997</v>
      </c>
      <c r="M18" s="20">
        <v>55.735405</v>
      </c>
      <c r="N18" s="20">
        <v>55.287407000000002</v>
      </c>
      <c r="O18" s="20">
        <v>54.269210999999999</v>
      </c>
      <c r="P18" s="20">
        <v>52.417209999999997</v>
      </c>
      <c r="Q18" s="20">
        <v>51.148808000000002</v>
      </c>
      <c r="R18" s="20">
        <v>50.620708</v>
      </c>
      <c r="S18" s="20">
        <v>49.641711999999998</v>
      </c>
      <c r="T18" s="20">
        <v>49.641711999999998</v>
      </c>
      <c r="U18" s="20">
        <v>49.641711999999998</v>
      </c>
      <c r="V18" s="20">
        <v>49.310710999999998</v>
      </c>
      <c r="W18" s="20">
        <v>49.310710999999998</v>
      </c>
      <c r="X18" s="20">
        <v>49.310710999999998</v>
      </c>
      <c r="Y18" s="20">
        <v>49.310710999999998</v>
      </c>
      <c r="Z18" s="20">
        <v>49.310710999999998</v>
      </c>
      <c r="AA18" s="20">
        <v>49.310710999999998</v>
      </c>
      <c r="AB18" s="20">
        <v>49.310710999999998</v>
      </c>
      <c r="AC18" s="20">
        <v>49.310710999999998</v>
      </c>
      <c r="AD18" s="20">
        <v>49.310710999999998</v>
      </c>
      <c r="AE18" s="20">
        <v>49.310710999999998</v>
      </c>
      <c r="AF18" s="20">
        <v>49.230708999999997</v>
      </c>
      <c r="AG18" s="20">
        <v>49.230708999999997</v>
      </c>
      <c r="AH18" s="20">
        <v>49.230708999999997</v>
      </c>
      <c r="AI18" s="21">
        <v>-1.3575E-2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254.76440400000001</v>
      </c>
      <c r="F19" s="20">
        <v>269.495361</v>
      </c>
      <c r="G19" s="20">
        <v>280.39184599999999</v>
      </c>
      <c r="H19" s="20">
        <v>289.07000699999998</v>
      </c>
      <c r="I19" s="20">
        <v>301.34295700000001</v>
      </c>
      <c r="J19" s="20">
        <v>309.657196</v>
      </c>
      <c r="K19" s="20">
        <v>312.92663599999997</v>
      </c>
      <c r="L19" s="20">
        <v>316.25357100000002</v>
      </c>
      <c r="M19" s="20">
        <v>320.897156</v>
      </c>
      <c r="N19" s="20">
        <v>322.814819</v>
      </c>
      <c r="O19" s="20">
        <v>327.72052000000002</v>
      </c>
      <c r="P19" s="20">
        <v>330.200897</v>
      </c>
      <c r="Q19" s="20">
        <v>333.93457000000001</v>
      </c>
      <c r="R19" s="20">
        <v>337.632904</v>
      </c>
      <c r="S19" s="20">
        <v>341.53002900000001</v>
      </c>
      <c r="T19" s="20">
        <v>346.66101099999997</v>
      </c>
      <c r="U19" s="20">
        <v>351.82873499999999</v>
      </c>
      <c r="V19" s="20">
        <v>357.30999800000001</v>
      </c>
      <c r="W19" s="20">
        <v>362.72366299999999</v>
      </c>
      <c r="X19" s="20">
        <v>367.03781099999998</v>
      </c>
      <c r="Y19" s="20">
        <v>370.36437999999998</v>
      </c>
      <c r="Z19" s="20">
        <v>373.629974</v>
      </c>
      <c r="AA19" s="20">
        <v>377.41656499999999</v>
      </c>
      <c r="AB19" s="20">
        <v>378.86200000000002</v>
      </c>
      <c r="AC19" s="20">
        <v>381.45684799999998</v>
      </c>
      <c r="AD19" s="20">
        <v>385.46112099999999</v>
      </c>
      <c r="AE19" s="20">
        <v>389.477417</v>
      </c>
      <c r="AF19" s="20">
        <v>392.11798099999999</v>
      </c>
      <c r="AG19" s="20">
        <v>397.56341600000002</v>
      </c>
      <c r="AH19" s="20">
        <v>400.95281999999997</v>
      </c>
      <c r="AI19" s="21">
        <v>1.6708000000000001E-2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147.97756999999999</v>
      </c>
      <c r="E20" s="20">
        <v>153.151962</v>
      </c>
      <c r="F20" s="20">
        <v>156.03604100000001</v>
      </c>
      <c r="G20" s="20">
        <v>159.434662</v>
      </c>
      <c r="H20" s="20">
        <v>163.249786</v>
      </c>
      <c r="I20" s="20">
        <v>167.95742799999999</v>
      </c>
      <c r="J20" s="20">
        <v>172.69607500000001</v>
      </c>
      <c r="K20" s="20">
        <v>175.56021100000001</v>
      </c>
      <c r="L20" s="20">
        <v>180.78301999999999</v>
      </c>
      <c r="M20" s="20">
        <v>184.12144499999999</v>
      </c>
      <c r="N20" s="20">
        <v>189.52706900000001</v>
      </c>
      <c r="O20" s="20">
        <v>195.743484</v>
      </c>
      <c r="P20" s="20">
        <v>202.89238</v>
      </c>
      <c r="Q20" s="20">
        <v>207.31115700000001</v>
      </c>
      <c r="R20" s="20">
        <v>211.761627</v>
      </c>
      <c r="S20" s="20">
        <v>218.32164</v>
      </c>
      <c r="T20" s="20">
        <v>223.14460800000001</v>
      </c>
      <c r="U20" s="20">
        <v>229.91980000000001</v>
      </c>
      <c r="V20" s="20">
        <v>234.47051999999999</v>
      </c>
      <c r="W20" s="20">
        <v>241.515961</v>
      </c>
      <c r="X20" s="20">
        <v>246.680206</v>
      </c>
      <c r="Y20" s="20">
        <v>253.763214</v>
      </c>
      <c r="Z20" s="20">
        <v>259.46978799999999</v>
      </c>
      <c r="AA20" s="20">
        <v>267.01702899999998</v>
      </c>
      <c r="AB20" s="20">
        <v>275.69638099999997</v>
      </c>
      <c r="AC20" s="20">
        <v>282.17578099999997</v>
      </c>
      <c r="AD20" s="20">
        <v>291.15887500000002</v>
      </c>
      <c r="AE20" s="20">
        <v>296.65948500000002</v>
      </c>
      <c r="AF20" s="20">
        <v>305.95700099999999</v>
      </c>
      <c r="AG20" s="20">
        <v>313.39669800000001</v>
      </c>
      <c r="AH20" s="20">
        <v>323.01959199999999</v>
      </c>
      <c r="AI20" s="21">
        <v>2.7220999999999999E-2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91.920135000000002</v>
      </c>
      <c r="J21" s="20">
        <v>83.109558000000007</v>
      </c>
      <c r="K21" s="20">
        <v>83.144729999999996</v>
      </c>
      <c r="L21" s="20">
        <v>83.179893000000007</v>
      </c>
      <c r="M21" s="20">
        <v>83.224868999999998</v>
      </c>
      <c r="N21" s="20">
        <v>83.310944000000006</v>
      </c>
      <c r="O21" s="20">
        <v>83.449646000000001</v>
      </c>
      <c r="P21" s="20">
        <v>83.545952</v>
      </c>
      <c r="Q21" s="20">
        <v>81.662491000000003</v>
      </c>
      <c r="R21" s="20">
        <v>79.616546999999997</v>
      </c>
      <c r="S21" s="20">
        <v>79.794891000000007</v>
      </c>
      <c r="T21" s="20">
        <v>79.927475000000001</v>
      </c>
      <c r="U21" s="20">
        <v>79.954239000000001</v>
      </c>
      <c r="V21" s="20">
        <v>79.980987999999996</v>
      </c>
      <c r="W21" s="20">
        <v>79.980987999999996</v>
      </c>
      <c r="X21" s="20">
        <v>78.856719999999996</v>
      </c>
      <c r="Y21" s="20">
        <v>79.015640000000005</v>
      </c>
      <c r="Z21" s="20">
        <v>79.130629999999996</v>
      </c>
      <c r="AA21" s="20">
        <v>78.089554000000007</v>
      </c>
      <c r="AB21" s="20">
        <v>78.185455000000005</v>
      </c>
      <c r="AC21" s="20">
        <v>78.289337000000003</v>
      </c>
      <c r="AD21" s="20">
        <v>78.343445000000003</v>
      </c>
      <c r="AE21" s="20">
        <v>78.397537</v>
      </c>
      <c r="AF21" s="20">
        <v>78.431229000000002</v>
      </c>
      <c r="AG21" s="20">
        <v>78.471939000000006</v>
      </c>
      <c r="AH21" s="20">
        <v>78.534271000000004</v>
      </c>
      <c r="AI21" s="21">
        <v>-7.1539999999999998E-3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2.62886</v>
      </c>
      <c r="E23" s="20">
        <v>5.6288600000000004</v>
      </c>
      <c r="F23" s="20">
        <v>6.2598599999999998</v>
      </c>
      <c r="G23" s="20">
        <v>6.8908610000000001</v>
      </c>
      <c r="H23" s="20">
        <v>7.520861</v>
      </c>
      <c r="I23" s="20">
        <v>7.9638609999999996</v>
      </c>
      <c r="J23" s="20">
        <v>8.3748609999999992</v>
      </c>
      <c r="K23" s="20">
        <v>8.7858610000000006</v>
      </c>
      <c r="L23" s="20">
        <v>9.1968610000000002</v>
      </c>
      <c r="M23" s="20">
        <v>9.6588419999999999</v>
      </c>
      <c r="N23" s="20">
        <v>10.069842</v>
      </c>
      <c r="O23" s="20">
        <v>10.069842</v>
      </c>
      <c r="P23" s="20">
        <v>10.069842</v>
      </c>
      <c r="Q23" s="20">
        <v>10.356866</v>
      </c>
      <c r="R23" s="20">
        <v>10.804548</v>
      </c>
      <c r="S23" s="20">
        <v>10.804548</v>
      </c>
      <c r="T23" s="20">
        <v>10.872132000000001</v>
      </c>
      <c r="U23" s="20">
        <v>10.872132000000001</v>
      </c>
      <c r="V23" s="20">
        <v>10.886932</v>
      </c>
      <c r="W23" s="20">
        <v>10.886932</v>
      </c>
      <c r="X23" s="20">
        <v>10.974281</v>
      </c>
      <c r="Y23" s="20">
        <v>11.413679999999999</v>
      </c>
      <c r="Z23" s="20">
        <v>12.008404000000001</v>
      </c>
      <c r="AA23" s="20">
        <v>12.008404000000001</v>
      </c>
      <c r="AB23" s="20">
        <v>12.008404000000001</v>
      </c>
      <c r="AC23" s="20">
        <v>12.642261</v>
      </c>
      <c r="AD23" s="20">
        <v>13.321657</v>
      </c>
      <c r="AE23" s="20">
        <v>15.081673</v>
      </c>
      <c r="AF23" s="20">
        <v>16.082681999999998</v>
      </c>
      <c r="AG23" s="20">
        <v>17.366105999999998</v>
      </c>
      <c r="AH23" s="20">
        <v>17.400895999999999</v>
      </c>
      <c r="AI23" s="21">
        <v>8.5441000000000003E-2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0.18442700000000001</v>
      </c>
      <c r="G24" s="20">
        <v>0.185699</v>
      </c>
      <c r="H24" s="20">
        <v>0.185699</v>
      </c>
      <c r="I24" s="20">
        <v>0.185699</v>
      </c>
      <c r="J24" s="20">
        <v>0.185699</v>
      </c>
      <c r="K24" s="20">
        <v>0.185699</v>
      </c>
      <c r="L24" s="20">
        <v>0.215561</v>
      </c>
      <c r="M24" s="20">
        <v>0.215561</v>
      </c>
      <c r="N24" s="20">
        <v>0.215561</v>
      </c>
      <c r="O24" s="20">
        <v>0.215561</v>
      </c>
      <c r="P24" s="20">
        <v>0.215561</v>
      </c>
      <c r="Q24" s="20">
        <v>0.215561</v>
      </c>
      <c r="R24" s="20">
        <v>0.215561</v>
      </c>
      <c r="S24" s="20">
        <v>0.215561</v>
      </c>
      <c r="T24" s="20">
        <v>0.215561</v>
      </c>
      <c r="U24" s="20">
        <v>0.215561</v>
      </c>
      <c r="V24" s="20">
        <v>0.215561</v>
      </c>
      <c r="W24" s="20">
        <v>0.215561</v>
      </c>
      <c r="X24" s="20">
        <v>0.215561</v>
      </c>
      <c r="Y24" s="20">
        <v>0.215561</v>
      </c>
      <c r="Z24" s="20">
        <v>0.215561</v>
      </c>
      <c r="AA24" s="20">
        <v>0.215561</v>
      </c>
      <c r="AB24" s="20">
        <v>0.215561</v>
      </c>
      <c r="AC24" s="20">
        <v>0.215561</v>
      </c>
      <c r="AD24" s="20">
        <v>0.215561</v>
      </c>
      <c r="AE24" s="20">
        <v>0.215561</v>
      </c>
      <c r="AF24" s="20">
        <v>0.215561</v>
      </c>
      <c r="AG24" s="20">
        <v>0.215561</v>
      </c>
      <c r="AH24" s="20">
        <v>0.215561</v>
      </c>
      <c r="AI24" s="21">
        <v>1.1962E-2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310.87704500000001</v>
      </c>
      <c r="G25" s="20">
        <v>331.81784099999999</v>
      </c>
      <c r="H25" s="20">
        <v>344.99237099999999</v>
      </c>
      <c r="I25" s="20">
        <v>362.63211100000001</v>
      </c>
      <c r="J25" s="20">
        <v>376.454498</v>
      </c>
      <c r="K25" s="20">
        <v>385.75335699999999</v>
      </c>
      <c r="L25" s="20">
        <v>394.84075899999999</v>
      </c>
      <c r="M25" s="20">
        <v>408.56664999999998</v>
      </c>
      <c r="N25" s="20">
        <v>424.560181</v>
      </c>
      <c r="O25" s="20">
        <v>425.74160799999999</v>
      </c>
      <c r="P25" s="20">
        <v>427.53900099999998</v>
      </c>
      <c r="Q25" s="20">
        <v>429.74127199999998</v>
      </c>
      <c r="R25" s="20">
        <v>431.20205700000002</v>
      </c>
      <c r="S25" s="20">
        <v>443.32995599999998</v>
      </c>
      <c r="T25" s="20">
        <v>450.23541299999999</v>
      </c>
      <c r="U25" s="20">
        <v>457.24945100000002</v>
      </c>
      <c r="V25" s="20">
        <v>466.10827599999999</v>
      </c>
      <c r="W25" s="20">
        <v>474.70233200000001</v>
      </c>
      <c r="X25" s="20">
        <v>485.57074</v>
      </c>
      <c r="Y25" s="20">
        <v>498.04614299999997</v>
      </c>
      <c r="Z25" s="20">
        <v>512.42919900000004</v>
      </c>
      <c r="AA25" s="20">
        <v>528.93060300000002</v>
      </c>
      <c r="AB25" s="20">
        <v>546.75122099999999</v>
      </c>
      <c r="AC25" s="20">
        <v>564.91027799999995</v>
      </c>
      <c r="AD25" s="20">
        <v>576.69909700000005</v>
      </c>
      <c r="AE25" s="20">
        <v>587.45465100000001</v>
      </c>
      <c r="AF25" s="20">
        <v>594.93798800000002</v>
      </c>
      <c r="AG25" s="20">
        <v>603.52209500000004</v>
      </c>
      <c r="AH25" s="20">
        <v>612.45574999999997</v>
      </c>
      <c r="AI25" s="21">
        <v>3.1888E-2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3.7135910000000001</v>
      </c>
      <c r="F26" s="20">
        <v>4.1676700000000002</v>
      </c>
      <c r="G26" s="20">
        <v>4.5476159999999997</v>
      </c>
      <c r="H26" s="20">
        <v>4.9869719999999997</v>
      </c>
      <c r="I26" s="20">
        <v>5.4492339999999997</v>
      </c>
      <c r="J26" s="20">
        <v>5.9613849999999999</v>
      </c>
      <c r="K26" s="20">
        <v>6.5921539999999998</v>
      </c>
      <c r="L26" s="20">
        <v>7.4718270000000002</v>
      </c>
      <c r="M26" s="20">
        <v>8.539021</v>
      </c>
      <c r="N26" s="20">
        <v>9.5355299999999996</v>
      </c>
      <c r="O26" s="20">
        <v>10.636310999999999</v>
      </c>
      <c r="P26" s="20">
        <v>11.831466000000001</v>
      </c>
      <c r="Q26" s="20">
        <v>12.989717000000001</v>
      </c>
      <c r="R26" s="20">
        <v>14.554209</v>
      </c>
      <c r="S26" s="20">
        <v>16.432065999999999</v>
      </c>
      <c r="T26" s="20">
        <v>18.254663000000001</v>
      </c>
      <c r="U26" s="20">
        <v>20.558561000000001</v>
      </c>
      <c r="V26" s="20">
        <v>22.902798000000001</v>
      </c>
      <c r="W26" s="20">
        <v>25.320221</v>
      </c>
      <c r="X26" s="20">
        <v>27.838014999999999</v>
      </c>
      <c r="Y26" s="20">
        <v>30.430658000000001</v>
      </c>
      <c r="Z26" s="20">
        <v>32.999896999999997</v>
      </c>
      <c r="AA26" s="20">
        <v>35.882655999999997</v>
      </c>
      <c r="AB26" s="20">
        <v>38.735401000000003</v>
      </c>
      <c r="AC26" s="20">
        <v>41.726345000000002</v>
      </c>
      <c r="AD26" s="20">
        <v>44.878906000000001</v>
      </c>
      <c r="AE26" s="20">
        <v>47.995967999999998</v>
      </c>
      <c r="AF26" s="20">
        <v>51.195476999999997</v>
      </c>
      <c r="AG26" s="20">
        <v>54.537044999999999</v>
      </c>
      <c r="AH26" s="20">
        <v>57.978287000000002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1070.5313719999999</v>
      </c>
      <c r="E27" s="22">
        <v>1099.9490969999999</v>
      </c>
      <c r="F27" s="22">
        <v>1134.1152340000001</v>
      </c>
      <c r="G27" s="22">
        <v>1150.6527100000001</v>
      </c>
      <c r="H27" s="22">
        <v>1157.2714840000001</v>
      </c>
      <c r="I27" s="22">
        <v>1158.7387699999999</v>
      </c>
      <c r="J27" s="22">
        <v>1173.185547</v>
      </c>
      <c r="K27" s="22">
        <v>1187.9001459999999</v>
      </c>
      <c r="L27" s="22">
        <v>1205.024048</v>
      </c>
      <c r="M27" s="22">
        <v>1224.614624</v>
      </c>
      <c r="N27" s="22">
        <v>1248.3420410000001</v>
      </c>
      <c r="O27" s="22">
        <v>1260.634888</v>
      </c>
      <c r="P27" s="22">
        <v>1271.4086910000001</v>
      </c>
      <c r="Q27" s="22">
        <v>1280.056763</v>
      </c>
      <c r="R27" s="22">
        <v>1287.946289</v>
      </c>
      <c r="S27" s="22">
        <v>1310.732544</v>
      </c>
      <c r="T27" s="22">
        <v>1328.932251</v>
      </c>
      <c r="U27" s="22">
        <v>1349.6854249999999</v>
      </c>
      <c r="V27" s="22">
        <v>1368.977539</v>
      </c>
      <c r="W27" s="22">
        <v>1392.109009</v>
      </c>
      <c r="X27" s="22">
        <v>1413.9365230000001</v>
      </c>
      <c r="Y27" s="22">
        <v>1439.672607</v>
      </c>
      <c r="Z27" s="22">
        <v>1466.306763</v>
      </c>
      <c r="AA27" s="22">
        <v>1495.9837649999999</v>
      </c>
      <c r="AB27" s="22">
        <v>1526.877686</v>
      </c>
      <c r="AC27" s="22">
        <v>1557.424683</v>
      </c>
      <c r="AD27" s="22">
        <v>1586.0870359999999</v>
      </c>
      <c r="AE27" s="22">
        <v>1611.0585940000001</v>
      </c>
      <c r="AF27" s="22">
        <v>1634.6342770000001</v>
      </c>
      <c r="AG27" s="22">
        <v>1660.544067</v>
      </c>
      <c r="AH27" s="22">
        <v>1686.028564</v>
      </c>
      <c r="AI27" s="23">
        <v>1.5689000000000002E-2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2.3180999999999998</v>
      </c>
      <c r="G29" s="20">
        <v>2.3180999999999998</v>
      </c>
      <c r="H29" s="20">
        <v>2.3180999999999998</v>
      </c>
      <c r="I29" s="20">
        <v>2.3180999999999998</v>
      </c>
      <c r="J29" s="20">
        <v>2.3180999999999998</v>
      </c>
      <c r="K29" s="20">
        <v>2.3180999999999998</v>
      </c>
      <c r="L29" s="20">
        <v>2.3180999999999998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29.319102999999998</v>
      </c>
      <c r="G34" s="22">
        <v>29.140506999999999</v>
      </c>
      <c r="H34" s="22">
        <v>29.140506999999999</v>
      </c>
      <c r="I34" s="22">
        <v>29.140506999999999</v>
      </c>
      <c r="J34" s="22">
        <v>29.140506999999999</v>
      </c>
      <c r="K34" s="22">
        <v>29.140506999999999</v>
      </c>
      <c r="L34" s="22">
        <v>29.140506999999999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13.828454000000001</v>
      </c>
      <c r="G51" s="20">
        <v>25.828113999999999</v>
      </c>
      <c r="H51" s="20">
        <v>35.644188</v>
      </c>
      <c r="I51" s="20">
        <v>48.458748</v>
      </c>
      <c r="J51" s="20">
        <v>56.878349</v>
      </c>
      <c r="K51" s="20">
        <v>60.147820000000003</v>
      </c>
      <c r="L51" s="20">
        <v>63.474761999999998</v>
      </c>
      <c r="M51" s="20">
        <v>68.118354999999994</v>
      </c>
      <c r="N51" s="20">
        <v>70.159615000000002</v>
      </c>
      <c r="O51" s="20">
        <v>75.626816000000005</v>
      </c>
      <c r="P51" s="20">
        <v>78.132202000000007</v>
      </c>
      <c r="Q51" s="20">
        <v>81.93486</v>
      </c>
      <c r="R51" s="20">
        <v>85.978911999999994</v>
      </c>
      <c r="S51" s="20">
        <v>89.876045000000005</v>
      </c>
      <c r="T51" s="20">
        <v>95.007011000000006</v>
      </c>
      <c r="U51" s="20">
        <v>100.174744</v>
      </c>
      <c r="V51" s="20">
        <v>105.655968</v>
      </c>
      <c r="W51" s="20">
        <v>111.698669</v>
      </c>
      <c r="X51" s="20">
        <v>116.012756</v>
      </c>
      <c r="Y51" s="20">
        <v>119.42237900000001</v>
      </c>
      <c r="Z51" s="20">
        <v>123.18995700000001</v>
      </c>
      <c r="AA51" s="20">
        <v>126.976524</v>
      </c>
      <c r="AB51" s="20">
        <v>128.47735599999999</v>
      </c>
      <c r="AC51" s="20">
        <v>131.57733200000001</v>
      </c>
      <c r="AD51" s="20">
        <v>135.581604</v>
      </c>
      <c r="AE51" s="20">
        <v>139.59790000000001</v>
      </c>
      <c r="AF51" s="20">
        <v>142.990005</v>
      </c>
      <c r="AG51" s="20">
        <v>148.43841599999999</v>
      </c>
      <c r="AH51" s="20">
        <v>151.827789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5.1076790000000001</v>
      </c>
      <c r="E52" s="20">
        <v>8.0318660000000008</v>
      </c>
      <c r="F52" s="20">
        <v>11.031867</v>
      </c>
      <c r="G52" s="20">
        <v>14.600579</v>
      </c>
      <c r="H52" s="20">
        <v>18.704597</v>
      </c>
      <c r="I52" s="20">
        <v>23.424220999999999</v>
      </c>
      <c r="J52" s="20">
        <v>28.851786000000001</v>
      </c>
      <c r="K52" s="20">
        <v>32.255527000000001</v>
      </c>
      <c r="L52" s="20">
        <v>37.478329000000002</v>
      </c>
      <c r="M52" s="20">
        <v>40.820255000000003</v>
      </c>
      <c r="N52" s="20">
        <v>46.225853000000001</v>
      </c>
      <c r="O52" s="20">
        <v>52.442279999999997</v>
      </c>
      <c r="P52" s="20">
        <v>59.591186999999998</v>
      </c>
      <c r="Q52" s="20">
        <v>64.009933000000004</v>
      </c>
      <c r="R52" s="20">
        <v>68.531441000000001</v>
      </c>
      <c r="S52" s="20">
        <v>75.108429000000001</v>
      </c>
      <c r="T52" s="20">
        <v>79.935897999999995</v>
      </c>
      <c r="U52" s="20">
        <v>86.743080000000006</v>
      </c>
      <c r="V52" s="20">
        <v>91.298530999999997</v>
      </c>
      <c r="W52" s="20">
        <v>98.343956000000006</v>
      </c>
      <c r="X52" s="20">
        <v>103.508202</v>
      </c>
      <c r="Y52" s="20">
        <v>110.800224</v>
      </c>
      <c r="Z52" s="20">
        <v>116.538757</v>
      </c>
      <c r="AA52" s="20">
        <v>124.086006</v>
      </c>
      <c r="AB52" s="20">
        <v>132.76533499999999</v>
      </c>
      <c r="AC52" s="20">
        <v>139.24475100000001</v>
      </c>
      <c r="AD52" s="20">
        <v>148.227844</v>
      </c>
      <c r="AE52" s="20">
        <v>153.72843900000001</v>
      </c>
      <c r="AF52" s="20">
        <v>163.02598599999999</v>
      </c>
      <c r="AG52" s="20">
        <v>170.509308</v>
      </c>
      <c r="AH52" s="20">
        <v>180.13220200000001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0.19156000000000001</v>
      </c>
      <c r="E55" s="20">
        <v>0.89505999999999997</v>
      </c>
      <c r="F55" s="20">
        <v>0.89505999999999997</v>
      </c>
      <c r="G55" s="20">
        <v>0.89505999999999997</v>
      </c>
      <c r="H55" s="20">
        <v>0.89505999999999997</v>
      </c>
      <c r="I55" s="20">
        <v>0.89505999999999997</v>
      </c>
      <c r="J55" s="20">
        <v>0.89505999999999997</v>
      </c>
      <c r="K55" s="20">
        <v>0.89505999999999997</v>
      </c>
      <c r="L55" s="20">
        <v>0.89505999999999997</v>
      </c>
      <c r="M55" s="20">
        <v>0.94604100000000002</v>
      </c>
      <c r="N55" s="20">
        <v>0.94604100000000002</v>
      </c>
      <c r="O55" s="20">
        <v>0.94604100000000002</v>
      </c>
      <c r="P55" s="20">
        <v>0.94604100000000002</v>
      </c>
      <c r="Q55" s="20">
        <v>1.2330650000000001</v>
      </c>
      <c r="R55" s="20">
        <v>1.6807479999999999</v>
      </c>
      <c r="S55" s="20">
        <v>1.6807479999999999</v>
      </c>
      <c r="T55" s="20">
        <v>1.7483310000000001</v>
      </c>
      <c r="U55" s="20">
        <v>1.7483310000000001</v>
      </c>
      <c r="V55" s="20">
        <v>1.763131</v>
      </c>
      <c r="W55" s="20">
        <v>1.763131</v>
      </c>
      <c r="X55" s="20">
        <v>1.850481</v>
      </c>
      <c r="Y55" s="20">
        <v>2.289879</v>
      </c>
      <c r="Z55" s="20">
        <v>2.8846029999999998</v>
      </c>
      <c r="AA55" s="20">
        <v>2.8846029999999998</v>
      </c>
      <c r="AB55" s="20">
        <v>2.8846029999999998</v>
      </c>
      <c r="AC55" s="20">
        <v>3.5184600000000001</v>
      </c>
      <c r="AD55" s="20">
        <v>4.1978559999999998</v>
      </c>
      <c r="AE55" s="20">
        <v>5.9578709999999999</v>
      </c>
      <c r="AF55" s="20">
        <v>6.958882</v>
      </c>
      <c r="AG55" s="20">
        <v>8.2423059999999992</v>
      </c>
      <c r="AH55" s="20">
        <v>8.2770949999999992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7.6270000000000001E-3</v>
      </c>
      <c r="G56" s="20">
        <v>8.8990000000000007E-3</v>
      </c>
      <c r="H56" s="20">
        <v>8.8990000000000007E-3</v>
      </c>
      <c r="I56" s="20">
        <v>8.8990000000000007E-3</v>
      </c>
      <c r="J56" s="20">
        <v>8.8990000000000007E-3</v>
      </c>
      <c r="K56" s="20">
        <v>8.8990000000000007E-3</v>
      </c>
      <c r="L56" s="20">
        <v>3.8760999999999997E-2</v>
      </c>
      <c r="M56" s="20">
        <v>3.8760999999999997E-2</v>
      </c>
      <c r="N56" s="20">
        <v>3.8760999999999997E-2</v>
      </c>
      <c r="O56" s="20">
        <v>3.8760999999999997E-2</v>
      </c>
      <c r="P56" s="20">
        <v>3.8760999999999997E-2</v>
      </c>
      <c r="Q56" s="20">
        <v>3.8760999999999997E-2</v>
      </c>
      <c r="R56" s="20">
        <v>3.8760999999999997E-2</v>
      </c>
      <c r="S56" s="20">
        <v>3.8760999999999997E-2</v>
      </c>
      <c r="T56" s="20">
        <v>3.8760999999999997E-2</v>
      </c>
      <c r="U56" s="20">
        <v>3.8760999999999997E-2</v>
      </c>
      <c r="V56" s="20">
        <v>3.8760999999999997E-2</v>
      </c>
      <c r="W56" s="20">
        <v>3.8760999999999997E-2</v>
      </c>
      <c r="X56" s="20">
        <v>3.8760999999999997E-2</v>
      </c>
      <c r="Y56" s="20">
        <v>3.8760999999999997E-2</v>
      </c>
      <c r="Z56" s="20">
        <v>3.8760999999999997E-2</v>
      </c>
      <c r="AA56" s="20">
        <v>3.8760999999999997E-2</v>
      </c>
      <c r="AB56" s="20">
        <v>3.8760999999999997E-2</v>
      </c>
      <c r="AC56" s="20">
        <v>3.8760999999999997E-2</v>
      </c>
      <c r="AD56" s="20">
        <v>3.8760999999999997E-2</v>
      </c>
      <c r="AE56" s="20">
        <v>3.8760999999999997E-2</v>
      </c>
      <c r="AF56" s="20">
        <v>3.8760999999999997E-2</v>
      </c>
      <c r="AG56" s="20">
        <v>3.8760999999999997E-2</v>
      </c>
      <c r="AH56" s="20">
        <v>3.8760999999999997E-2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10.824090999999999</v>
      </c>
      <c r="F57" s="20">
        <v>43.645054000000002</v>
      </c>
      <c r="G57" s="20">
        <v>63.712299000000002</v>
      </c>
      <c r="H57" s="20">
        <v>76.402816999999999</v>
      </c>
      <c r="I57" s="20">
        <v>94.047095999999996</v>
      </c>
      <c r="J57" s="20">
        <v>107.869469</v>
      </c>
      <c r="K57" s="20">
        <v>117.172951</v>
      </c>
      <c r="L57" s="20">
        <v>124.315521</v>
      </c>
      <c r="M57" s="20">
        <v>138.12081900000001</v>
      </c>
      <c r="N57" s="20">
        <v>147.01431299999999</v>
      </c>
      <c r="O57" s="20">
        <v>148.25576799999999</v>
      </c>
      <c r="P57" s="20">
        <v>150.053146</v>
      </c>
      <c r="Q57" s="20">
        <v>152.25543200000001</v>
      </c>
      <c r="R57" s="20">
        <v>153.716171</v>
      </c>
      <c r="S57" s="20">
        <v>157.64411899999999</v>
      </c>
      <c r="T57" s="20">
        <v>164.54954499999999</v>
      </c>
      <c r="U57" s="20">
        <v>171.563568</v>
      </c>
      <c r="V57" s="20">
        <v>180.422394</v>
      </c>
      <c r="W57" s="20">
        <v>189.016434</v>
      </c>
      <c r="X57" s="20">
        <v>199.88488799999999</v>
      </c>
      <c r="Y57" s="20">
        <v>212.36029099999999</v>
      </c>
      <c r="Z57" s="20">
        <v>226.743347</v>
      </c>
      <c r="AA57" s="20">
        <v>243.244766</v>
      </c>
      <c r="AB57" s="20">
        <v>261.14529399999998</v>
      </c>
      <c r="AC57" s="20">
        <v>279.30429099999998</v>
      </c>
      <c r="AD57" s="20">
        <v>291.09307899999999</v>
      </c>
      <c r="AE57" s="20">
        <v>301.851562</v>
      </c>
      <c r="AF57" s="20">
        <v>309.33496100000002</v>
      </c>
      <c r="AG57" s="20">
        <v>317.91915899999998</v>
      </c>
      <c r="AH57" s="20">
        <v>326.85275300000001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3.7135910000000001</v>
      </c>
      <c r="F58" s="20">
        <v>4.1676700000000002</v>
      </c>
      <c r="G58" s="20">
        <v>4.5476159999999997</v>
      </c>
      <c r="H58" s="20">
        <v>4.9869719999999997</v>
      </c>
      <c r="I58" s="20">
        <v>5.4492339999999997</v>
      </c>
      <c r="J58" s="20">
        <v>5.9613849999999999</v>
      </c>
      <c r="K58" s="20">
        <v>6.5921539999999998</v>
      </c>
      <c r="L58" s="20">
        <v>7.4718270000000002</v>
      </c>
      <c r="M58" s="20">
        <v>8.539021</v>
      </c>
      <c r="N58" s="20">
        <v>9.5355299999999996</v>
      </c>
      <c r="O58" s="20">
        <v>10.636310999999999</v>
      </c>
      <c r="P58" s="20">
        <v>11.831466000000001</v>
      </c>
      <c r="Q58" s="20">
        <v>12.989717000000001</v>
      </c>
      <c r="R58" s="20">
        <v>14.554209</v>
      </c>
      <c r="S58" s="20">
        <v>16.432065999999999</v>
      </c>
      <c r="T58" s="20">
        <v>18.254663000000001</v>
      </c>
      <c r="U58" s="20">
        <v>20.558561000000001</v>
      </c>
      <c r="V58" s="20">
        <v>22.902798000000001</v>
      </c>
      <c r="W58" s="20">
        <v>25.320221</v>
      </c>
      <c r="X58" s="20">
        <v>27.838014999999999</v>
      </c>
      <c r="Y58" s="20">
        <v>30.430658000000001</v>
      </c>
      <c r="Z58" s="20">
        <v>32.999896999999997</v>
      </c>
      <c r="AA58" s="20">
        <v>35.882655999999997</v>
      </c>
      <c r="AB58" s="20">
        <v>38.735401000000003</v>
      </c>
      <c r="AC58" s="20">
        <v>41.726345000000002</v>
      </c>
      <c r="AD58" s="20">
        <v>44.878906000000001</v>
      </c>
      <c r="AE58" s="20">
        <v>47.995967999999998</v>
      </c>
      <c r="AF58" s="20">
        <v>51.195476999999997</v>
      </c>
      <c r="AG58" s="20">
        <v>54.537044999999999</v>
      </c>
      <c r="AH58" s="20">
        <v>57.978287000000002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5.299239</v>
      </c>
      <c r="E59" s="22">
        <v>23.464607000000001</v>
      </c>
      <c r="F59" s="22">
        <v>73.575714000000005</v>
      </c>
      <c r="G59" s="22">
        <v>109.592575</v>
      </c>
      <c r="H59" s="22">
        <v>136.64250200000001</v>
      </c>
      <c r="I59" s="22">
        <v>172.28324900000001</v>
      </c>
      <c r="J59" s="22">
        <v>200.46498099999999</v>
      </c>
      <c r="K59" s="22">
        <v>217.072372</v>
      </c>
      <c r="L59" s="22">
        <v>233.67425499999999</v>
      </c>
      <c r="M59" s="22">
        <v>256.583282</v>
      </c>
      <c r="N59" s="22">
        <v>273.920074</v>
      </c>
      <c r="O59" s="22">
        <v>287.94601399999999</v>
      </c>
      <c r="P59" s="22">
        <v>300.59277300000002</v>
      </c>
      <c r="Q59" s="22">
        <v>312.46185300000002</v>
      </c>
      <c r="R59" s="22">
        <v>324.50030500000003</v>
      </c>
      <c r="S59" s="22">
        <v>340.78012100000001</v>
      </c>
      <c r="T59" s="22">
        <v>359.53414900000001</v>
      </c>
      <c r="U59" s="22">
        <v>380.82708700000001</v>
      </c>
      <c r="V59" s="22">
        <v>402.081726</v>
      </c>
      <c r="W59" s="22">
        <v>426.18121300000001</v>
      </c>
      <c r="X59" s="22">
        <v>449.13320900000002</v>
      </c>
      <c r="Y59" s="22">
        <v>475.34207199999997</v>
      </c>
      <c r="Z59" s="22">
        <v>502.39541600000001</v>
      </c>
      <c r="AA59" s="22">
        <v>533.11334199999999</v>
      </c>
      <c r="AB59" s="22">
        <v>564.04693599999996</v>
      </c>
      <c r="AC59" s="22">
        <v>595.410034</v>
      </c>
      <c r="AD59" s="22">
        <v>624.01855499999999</v>
      </c>
      <c r="AE59" s="22">
        <v>649.171021</v>
      </c>
      <c r="AF59" s="22">
        <v>673.54425000000003</v>
      </c>
      <c r="AG59" s="22">
        <v>699.68499799999995</v>
      </c>
      <c r="AH59" s="22">
        <v>725.10705600000006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42.065452999999998</v>
      </c>
      <c r="E60" s="22">
        <v>84.750809000000004</v>
      </c>
      <c r="F60" s="22">
        <v>138.65960699999999</v>
      </c>
      <c r="G60" s="22">
        <v>176.207458</v>
      </c>
      <c r="H60" s="22">
        <v>204.388397</v>
      </c>
      <c r="I60" s="22">
        <v>240.472137</v>
      </c>
      <c r="J60" s="22">
        <v>269.06488000000002</v>
      </c>
      <c r="K60" s="22">
        <v>286.08325200000002</v>
      </c>
      <c r="L60" s="22">
        <v>305.09613000000002</v>
      </c>
      <c r="M60" s="22">
        <v>328.41616800000003</v>
      </c>
      <c r="N60" s="22">
        <v>353.26397700000001</v>
      </c>
      <c r="O60" s="22">
        <v>367.289917</v>
      </c>
      <c r="P60" s="22">
        <v>379.93667599999998</v>
      </c>
      <c r="Q60" s="22">
        <v>391.80575599999997</v>
      </c>
      <c r="R60" s="22">
        <v>403.84420799999998</v>
      </c>
      <c r="S60" s="22">
        <v>428.32403599999998</v>
      </c>
      <c r="T60" s="22">
        <v>447.07806399999998</v>
      </c>
      <c r="U60" s="22">
        <v>468.37097199999999</v>
      </c>
      <c r="V60" s="22">
        <v>489.62560999999999</v>
      </c>
      <c r="W60" s="22">
        <v>513.725098</v>
      </c>
      <c r="X60" s="22">
        <v>536.67712400000005</v>
      </c>
      <c r="Y60" s="22">
        <v>562.885986</v>
      </c>
      <c r="Z60" s="22">
        <v>589.93933100000004</v>
      </c>
      <c r="AA60" s="22">
        <v>620.65722700000003</v>
      </c>
      <c r="AB60" s="22">
        <v>651.59082000000001</v>
      </c>
      <c r="AC60" s="22">
        <v>682.95391800000004</v>
      </c>
      <c r="AD60" s="22">
        <v>711.56243900000004</v>
      </c>
      <c r="AE60" s="22">
        <v>736.71490500000004</v>
      </c>
      <c r="AF60" s="22">
        <v>761.08813499999997</v>
      </c>
      <c r="AG60" s="22">
        <v>787.228882</v>
      </c>
      <c r="AH60" s="22">
        <v>812.65093999999999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23.942596000000002</v>
      </c>
      <c r="G63" s="20">
        <v>41.405003000000001</v>
      </c>
      <c r="H63" s="20">
        <v>59.140095000000002</v>
      </c>
      <c r="I63" s="20">
        <v>86.780822999999998</v>
      </c>
      <c r="J63" s="20">
        <v>89.706847999999994</v>
      </c>
      <c r="K63" s="20">
        <v>90.984543000000002</v>
      </c>
      <c r="L63" s="20">
        <v>92.319550000000007</v>
      </c>
      <c r="M63" s="20">
        <v>94.574539000000001</v>
      </c>
      <c r="N63" s="20">
        <v>95.209548999999996</v>
      </c>
      <c r="O63" s="20">
        <v>95.441543999999993</v>
      </c>
      <c r="P63" s="20">
        <v>95.533844000000002</v>
      </c>
      <c r="Q63" s="20">
        <v>95.533844000000002</v>
      </c>
      <c r="R63" s="20">
        <v>96.692138999999997</v>
      </c>
      <c r="S63" s="20">
        <v>97.568145999999999</v>
      </c>
      <c r="T63" s="20">
        <v>98.250656000000006</v>
      </c>
      <c r="U63" s="20">
        <v>98.785140999999996</v>
      </c>
      <c r="V63" s="20">
        <v>100.438644</v>
      </c>
      <c r="W63" s="20">
        <v>100.777649</v>
      </c>
      <c r="X63" s="20">
        <v>100.777649</v>
      </c>
      <c r="Y63" s="20">
        <v>101.117645</v>
      </c>
      <c r="Z63" s="20">
        <v>101.117645</v>
      </c>
      <c r="AA63" s="20">
        <v>101.117645</v>
      </c>
      <c r="AB63" s="20">
        <v>101.117645</v>
      </c>
      <c r="AC63" s="20">
        <v>101.53265399999999</v>
      </c>
      <c r="AD63" s="20">
        <v>101.53265399999999</v>
      </c>
      <c r="AE63" s="20">
        <v>101.76464799999999</v>
      </c>
      <c r="AF63" s="20">
        <v>101.76464799999999</v>
      </c>
      <c r="AG63" s="20">
        <v>101.989655</v>
      </c>
      <c r="AH63" s="20">
        <v>101.989655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8.6637020000000007</v>
      </c>
      <c r="F64" s="20">
        <v>13.732802</v>
      </c>
      <c r="G64" s="20">
        <v>16.024902000000001</v>
      </c>
      <c r="H64" s="20">
        <v>18.459</v>
      </c>
      <c r="I64" s="20">
        <v>21.614605000000001</v>
      </c>
      <c r="J64" s="20">
        <v>23.229800999999998</v>
      </c>
      <c r="K64" s="20">
        <v>23.746798999999999</v>
      </c>
      <c r="L64" s="20">
        <v>24.280795999999999</v>
      </c>
      <c r="M64" s="20">
        <v>26.037196999999999</v>
      </c>
      <c r="N64" s="20">
        <v>26.485195000000001</v>
      </c>
      <c r="O64" s="20">
        <v>27.503399000000002</v>
      </c>
      <c r="P64" s="20">
        <v>29.355404</v>
      </c>
      <c r="Q64" s="20">
        <v>30.623802000000001</v>
      </c>
      <c r="R64" s="20">
        <v>31.151900999999999</v>
      </c>
      <c r="S64" s="20">
        <v>32.130901000000001</v>
      </c>
      <c r="T64" s="20">
        <v>32.130901000000001</v>
      </c>
      <c r="U64" s="20">
        <v>32.130901000000001</v>
      </c>
      <c r="V64" s="20">
        <v>32.461903</v>
      </c>
      <c r="W64" s="20">
        <v>32.461903</v>
      </c>
      <c r="X64" s="20">
        <v>32.461903</v>
      </c>
      <c r="Y64" s="20">
        <v>32.461903</v>
      </c>
      <c r="Z64" s="20">
        <v>32.461903</v>
      </c>
      <c r="AA64" s="20">
        <v>32.461903</v>
      </c>
      <c r="AB64" s="20">
        <v>32.461903</v>
      </c>
      <c r="AC64" s="20">
        <v>32.461903</v>
      </c>
      <c r="AD64" s="20">
        <v>32.461903</v>
      </c>
      <c r="AE64" s="20">
        <v>32.461903</v>
      </c>
      <c r="AF64" s="20">
        <v>32.541904000000002</v>
      </c>
      <c r="AG64" s="20">
        <v>32.541904000000002</v>
      </c>
      <c r="AH64" s="20">
        <v>32.541904000000002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1.2996000000000001</v>
      </c>
      <c r="F65" s="20">
        <v>1.5430999999999999</v>
      </c>
      <c r="G65" s="20">
        <v>2.8249</v>
      </c>
      <c r="H65" s="20">
        <v>3.962799</v>
      </c>
      <c r="I65" s="20">
        <v>4.5044019999999998</v>
      </c>
      <c r="J65" s="20">
        <v>4.6098020000000002</v>
      </c>
      <c r="K65" s="20">
        <v>4.6098020000000002</v>
      </c>
      <c r="L65" s="20">
        <v>4.6098020000000002</v>
      </c>
      <c r="M65" s="20">
        <v>4.6098020000000002</v>
      </c>
      <c r="N65" s="20">
        <v>4.7334009999999997</v>
      </c>
      <c r="O65" s="20">
        <v>5.2949010000000003</v>
      </c>
      <c r="P65" s="20">
        <v>5.3199009999999998</v>
      </c>
      <c r="Q65" s="20">
        <v>5.3889019999999999</v>
      </c>
      <c r="R65" s="20">
        <v>5.7346019999999998</v>
      </c>
      <c r="S65" s="20">
        <v>5.7346019999999998</v>
      </c>
      <c r="T65" s="20">
        <v>5.7346019999999998</v>
      </c>
      <c r="U65" s="20">
        <v>5.7346019999999998</v>
      </c>
      <c r="V65" s="20">
        <v>5.7346019999999998</v>
      </c>
      <c r="W65" s="20">
        <v>6.3636020000000002</v>
      </c>
      <c r="X65" s="20">
        <v>6.3636020000000002</v>
      </c>
      <c r="Y65" s="20">
        <v>6.4466020000000004</v>
      </c>
      <c r="Z65" s="20">
        <v>6.9486020000000002</v>
      </c>
      <c r="AA65" s="20">
        <v>6.9486020000000002</v>
      </c>
      <c r="AB65" s="20">
        <v>7.0040019999999998</v>
      </c>
      <c r="AC65" s="20">
        <v>7.5091020000000004</v>
      </c>
      <c r="AD65" s="20">
        <v>7.5091020000000004</v>
      </c>
      <c r="AE65" s="20">
        <v>7.5091020000000004</v>
      </c>
      <c r="AF65" s="20">
        <v>8.2606009999999994</v>
      </c>
      <c r="AG65" s="20">
        <v>8.2636009999999995</v>
      </c>
      <c r="AH65" s="20">
        <v>8.2636009999999995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1.1926000000000001</v>
      </c>
      <c r="H66" s="20">
        <v>1.4815</v>
      </c>
      <c r="I66" s="20">
        <v>1.4935</v>
      </c>
      <c r="J66" s="20">
        <v>2.1823999999999999</v>
      </c>
      <c r="K66" s="20">
        <v>2.722</v>
      </c>
      <c r="L66" s="20">
        <v>2.722</v>
      </c>
      <c r="M66" s="20">
        <v>2.7254999999999998</v>
      </c>
      <c r="N66" s="20">
        <v>2.7254999999999998</v>
      </c>
      <c r="O66" s="20">
        <v>2.7254999999999998</v>
      </c>
      <c r="P66" s="20">
        <v>2.7254999999999998</v>
      </c>
      <c r="Q66" s="20">
        <v>2.7254999999999998</v>
      </c>
      <c r="R66" s="20">
        <v>2.7965</v>
      </c>
      <c r="S66" s="20">
        <v>2.8134999999999999</v>
      </c>
      <c r="T66" s="20">
        <v>2.8180000000000001</v>
      </c>
      <c r="U66" s="20">
        <v>2.85</v>
      </c>
      <c r="V66" s="20">
        <v>2.8546999999999998</v>
      </c>
      <c r="W66" s="20">
        <v>2.8546999999999998</v>
      </c>
      <c r="X66" s="20">
        <v>2.8546999999999998</v>
      </c>
      <c r="Y66" s="20">
        <v>3.0636999999999999</v>
      </c>
      <c r="Z66" s="20">
        <v>3.0956999999999999</v>
      </c>
      <c r="AA66" s="20">
        <v>3.0956999999999999</v>
      </c>
      <c r="AB66" s="20">
        <v>3.0956999999999999</v>
      </c>
      <c r="AC66" s="20">
        <v>3.0956999999999999</v>
      </c>
      <c r="AD66" s="20">
        <v>3.0956999999999999</v>
      </c>
      <c r="AE66" s="20">
        <v>3.0956999999999999</v>
      </c>
      <c r="AF66" s="20">
        <v>3.0956999999999999</v>
      </c>
      <c r="AG66" s="20">
        <v>3.1393</v>
      </c>
      <c r="AH66" s="20">
        <v>3.1393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8.5629010000000001</v>
      </c>
      <c r="J67" s="20">
        <v>17.404599999999999</v>
      </c>
      <c r="K67" s="20">
        <v>17.404599999999999</v>
      </c>
      <c r="L67" s="20">
        <v>17.404599999999999</v>
      </c>
      <c r="M67" s="20">
        <v>17.404599999999999</v>
      </c>
      <c r="N67" s="20">
        <v>17.404599999999999</v>
      </c>
      <c r="O67" s="20">
        <v>17.404599999999999</v>
      </c>
      <c r="P67" s="20">
        <v>17.404599999999999</v>
      </c>
      <c r="Q67" s="20">
        <v>19.380602</v>
      </c>
      <c r="R67" s="20">
        <v>21.514600999999999</v>
      </c>
      <c r="S67" s="20">
        <v>21.514600999999999</v>
      </c>
      <c r="T67" s="20">
        <v>21.514600999999999</v>
      </c>
      <c r="U67" s="20">
        <v>21.514600999999999</v>
      </c>
      <c r="V67" s="20">
        <v>21.514600999999999</v>
      </c>
      <c r="W67" s="20">
        <v>21.514600999999999</v>
      </c>
      <c r="X67" s="20">
        <v>22.682600000000001</v>
      </c>
      <c r="Y67" s="20">
        <v>22.682600000000001</v>
      </c>
      <c r="Z67" s="20">
        <v>22.682600000000001</v>
      </c>
      <c r="AA67" s="20">
        <v>23.834599999999998</v>
      </c>
      <c r="AB67" s="20">
        <v>23.834599999999998</v>
      </c>
      <c r="AC67" s="20">
        <v>23.834599999999998</v>
      </c>
      <c r="AD67" s="20">
        <v>23.834599999999998</v>
      </c>
      <c r="AE67" s="20">
        <v>23.834599999999998</v>
      </c>
      <c r="AF67" s="20">
        <v>23.834599999999998</v>
      </c>
      <c r="AG67" s="20">
        <v>23.834599999999998</v>
      </c>
      <c r="AH67" s="20">
        <v>23.834599999999998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25.800896000000002</v>
      </c>
      <c r="F72" s="22">
        <v>45.590488000000001</v>
      </c>
      <c r="G72" s="22">
        <v>66.823288000000005</v>
      </c>
      <c r="H72" s="22">
        <v>88.436278999999999</v>
      </c>
      <c r="I72" s="22">
        <v>123.083755</v>
      </c>
      <c r="J72" s="22">
        <v>137.26097100000001</v>
      </c>
      <c r="K72" s="22">
        <v>139.59986900000001</v>
      </c>
      <c r="L72" s="22">
        <v>141.52409399999999</v>
      </c>
      <c r="M72" s="22">
        <v>145.618393</v>
      </c>
      <c r="N72" s="22">
        <v>146.824997</v>
      </c>
      <c r="O72" s="22">
        <v>148.696686</v>
      </c>
      <c r="P72" s="22">
        <v>150.66598500000001</v>
      </c>
      <c r="Q72" s="22">
        <v>153.97936999999999</v>
      </c>
      <c r="R72" s="22">
        <v>158.21646100000001</v>
      </c>
      <c r="S72" s="22">
        <v>160.08845500000001</v>
      </c>
      <c r="T72" s="22">
        <v>160.77548200000001</v>
      </c>
      <c r="U72" s="22">
        <v>161.34196499999999</v>
      </c>
      <c r="V72" s="22">
        <v>163.331177</v>
      </c>
      <c r="W72" s="22">
        <v>164.29916399999999</v>
      </c>
      <c r="X72" s="22">
        <v>165.46713299999999</v>
      </c>
      <c r="Y72" s="22">
        <v>166.09913599999999</v>
      </c>
      <c r="Z72" s="22">
        <v>166.63313299999999</v>
      </c>
      <c r="AA72" s="22">
        <v>167.78512599999999</v>
      </c>
      <c r="AB72" s="22">
        <v>167.92044100000001</v>
      </c>
      <c r="AC72" s="22">
        <v>168.84054599999999</v>
      </c>
      <c r="AD72" s="22">
        <v>168.84054599999999</v>
      </c>
      <c r="AE72" s="22">
        <v>169.075546</v>
      </c>
      <c r="AF72" s="22">
        <v>169.90704299999999</v>
      </c>
      <c r="AG72" s="22">
        <v>170.178619</v>
      </c>
      <c r="AH72" s="22">
        <v>170.178619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1099.8504640000001</v>
      </c>
      <c r="E74" s="22">
        <v>1129.268188</v>
      </c>
      <c r="F74" s="22">
        <v>1163.4343260000001</v>
      </c>
      <c r="G74" s="22">
        <v>1179.7932129999999</v>
      </c>
      <c r="H74" s="22">
        <v>1186.411987</v>
      </c>
      <c r="I74" s="22">
        <v>1187.8792719999999</v>
      </c>
      <c r="J74" s="22">
        <v>1202.3260499999999</v>
      </c>
      <c r="K74" s="22">
        <v>1217.040649</v>
      </c>
      <c r="L74" s="22">
        <v>1234.1645510000001</v>
      </c>
      <c r="M74" s="22">
        <v>1253.4351810000001</v>
      </c>
      <c r="N74" s="22">
        <v>1277.1625979999999</v>
      </c>
      <c r="O74" s="22">
        <v>1289.4554439999999</v>
      </c>
      <c r="P74" s="22">
        <v>1300.2292480000001</v>
      </c>
      <c r="Q74" s="22">
        <v>1308.8773189999999</v>
      </c>
      <c r="R74" s="22">
        <v>1316.766846</v>
      </c>
      <c r="S74" s="22">
        <v>1339.553101</v>
      </c>
      <c r="T74" s="22">
        <v>1357.752808</v>
      </c>
      <c r="U74" s="22">
        <v>1378.505981</v>
      </c>
      <c r="V74" s="22">
        <v>1397.798096</v>
      </c>
      <c r="W74" s="22">
        <v>1420.9295649999999</v>
      </c>
      <c r="X74" s="22">
        <v>1442.7570800000001</v>
      </c>
      <c r="Y74" s="22">
        <v>1468.493164</v>
      </c>
      <c r="Z74" s="22">
        <v>1495.1273189999999</v>
      </c>
      <c r="AA74" s="22">
        <v>1524.8043210000001</v>
      </c>
      <c r="AB74" s="22">
        <v>1555.6982419999999</v>
      </c>
      <c r="AC74" s="22">
        <v>1586.2452390000001</v>
      </c>
      <c r="AD74" s="22">
        <v>1614.9075929999999</v>
      </c>
      <c r="AE74" s="22">
        <v>1639.87915</v>
      </c>
      <c r="AF74" s="22">
        <v>1663.4548339999999</v>
      </c>
      <c r="AG74" s="22">
        <v>1689.364624</v>
      </c>
      <c r="AH74" s="22">
        <v>1714.849121</v>
      </c>
      <c r="AI74" s="23">
        <v>1.5321E-2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2.760983</v>
      </c>
      <c r="D77" s="20">
        <v>2.708691</v>
      </c>
      <c r="E77" s="20">
        <v>2.6398199999999998</v>
      </c>
      <c r="F77" s="20">
        <v>2.6131690000000001</v>
      </c>
      <c r="G77" s="20">
        <v>2.603872</v>
      </c>
      <c r="H77" s="20">
        <v>2.5819559999999999</v>
      </c>
      <c r="I77" s="20">
        <v>2.5570659999999998</v>
      </c>
      <c r="J77" s="20">
        <v>2.5357020000000001</v>
      </c>
      <c r="K77" s="20">
        <v>2.5098440000000002</v>
      </c>
      <c r="L77" s="20">
        <v>2.4854310000000002</v>
      </c>
      <c r="M77" s="20">
        <v>2.461249</v>
      </c>
      <c r="N77" s="20">
        <v>2.4389919999999998</v>
      </c>
      <c r="O77" s="20">
        <v>2.416299</v>
      </c>
      <c r="P77" s="20">
        <v>2.394504</v>
      </c>
      <c r="Q77" s="20">
        <v>2.372611</v>
      </c>
      <c r="R77" s="20">
        <v>2.349526</v>
      </c>
      <c r="S77" s="20">
        <v>2.3259349999999999</v>
      </c>
      <c r="T77" s="20">
        <v>2.3032569999999999</v>
      </c>
      <c r="U77" s="20">
        <v>2.28105</v>
      </c>
      <c r="V77" s="20">
        <v>2.2593070000000002</v>
      </c>
      <c r="W77" s="20">
        <v>2.2372169999999998</v>
      </c>
      <c r="X77" s="20">
        <v>2.2152259999999999</v>
      </c>
      <c r="Y77" s="20">
        <v>2.1923490000000001</v>
      </c>
      <c r="Z77" s="20">
        <v>2.1703079999999999</v>
      </c>
      <c r="AA77" s="20">
        <v>2.1480039999999998</v>
      </c>
      <c r="AB77" s="20">
        <v>2.1255289999999998</v>
      </c>
      <c r="AC77" s="20">
        <v>2.1029819999999999</v>
      </c>
      <c r="AD77" s="20">
        <v>2.0807609999999999</v>
      </c>
      <c r="AE77" s="20">
        <v>2.0585079999999998</v>
      </c>
      <c r="AF77" s="20">
        <v>2.0361690000000001</v>
      </c>
      <c r="AG77" s="20">
        <v>2.0132780000000001</v>
      </c>
      <c r="AH77" s="20">
        <v>1.989938</v>
      </c>
      <c r="AI77" s="21">
        <v>-1.0508E-2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0.453874</v>
      </c>
      <c r="E78" s="20">
        <v>0.411941</v>
      </c>
      <c r="F78" s="20">
        <v>0.41203499999999998</v>
      </c>
      <c r="G78" s="20">
        <v>0.41212799999999999</v>
      </c>
      <c r="H78" s="20">
        <v>0.41225600000000001</v>
      </c>
      <c r="I78" s="20">
        <v>0.412354</v>
      </c>
      <c r="J78" s="20">
        <v>0.41245799999999999</v>
      </c>
      <c r="K78" s="20">
        <v>0.41253099999999998</v>
      </c>
      <c r="L78" s="20">
        <v>0.41260000000000002</v>
      </c>
      <c r="M78" s="20">
        <v>0.41264699999999999</v>
      </c>
      <c r="N78" s="20">
        <v>0.41267999999999999</v>
      </c>
      <c r="O78" s="20">
        <v>0.41270099999999998</v>
      </c>
      <c r="P78" s="20">
        <v>0.41270099999999998</v>
      </c>
      <c r="Q78" s="20">
        <v>0.41268700000000003</v>
      </c>
      <c r="R78" s="20">
        <v>0.41267199999999998</v>
      </c>
      <c r="S78" s="20">
        <v>0.41265299999999999</v>
      </c>
      <c r="T78" s="20">
        <v>0.41263699999999998</v>
      </c>
      <c r="U78" s="20">
        <v>0.41264699999999999</v>
      </c>
      <c r="V78" s="20">
        <v>0.41267100000000001</v>
      </c>
      <c r="W78" s="20">
        <v>0.41270899999999999</v>
      </c>
      <c r="X78" s="20">
        <v>0.41276099999999999</v>
      </c>
      <c r="Y78" s="20">
        <v>0.41282200000000002</v>
      </c>
      <c r="Z78" s="20">
        <v>0.41289700000000001</v>
      </c>
      <c r="AA78" s="20">
        <v>0.41298899999999999</v>
      </c>
      <c r="AB78" s="20">
        <v>0.41306900000000002</v>
      </c>
      <c r="AC78" s="20">
        <v>0.41315800000000003</v>
      </c>
      <c r="AD78" s="20">
        <v>0.41327000000000003</v>
      </c>
      <c r="AE78" s="20">
        <v>0.413408</v>
      </c>
      <c r="AF78" s="20">
        <v>0.413526</v>
      </c>
      <c r="AG78" s="20">
        <v>0.41364299999999998</v>
      </c>
      <c r="AH78" s="20">
        <v>0.413744</v>
      </c>
      <c r="AI78" s="21">
        <v>-2.98E-3</v>
      </c>
    </row>
    <row r="79" spans="1:35" ht="15" customHeight="1" x14ac:dyDescent="0.2">
      <c r="A79" s="15" t="s">
        <v>140</v>
      </c>
      <c r="B79" s="19" t="s">
        <v>141</v>
      </c>
      <c r="C79" s="20">
        <v>16.298663999999999</v>
      </c>
      <c r="D79" s="20">
        <v>17.940989999999999</v>
      </c>
      <c r="E79" s="20">
        <v>18.110426</v>
      </c>
      <c r="F79" s="20">
        <v>18.436616999999998</v>
      </c>
      <c r="G79" s="20">
        <v>18.758444000000001</v>
      </c>
      <c r="H79" s="20">
        <v>19.095040999999998</v>
      </c>
      <c r="I79" s="20">
        <v>19.427498</v>
      </c>
      <c r="J79" s="20">
        <v>19.772525999999999</v>
      </c>
      <c r="K79" s="20">
        <v>20.118828000000001</v>
      </c>
      <c r="L79" s="20">
        <v>20.471177999999998</v>
      </c>
      <c r="M79" s="20">
        <v>20.832165</v>
      </c>
      <c r="N79" s="20">
        <v>21.163128</v>
      </c>
      <c r="O79" s="20">
        <v>21.534234999999999</v>
      </c>
      <c r="P79" s="20">
        <v>21.931553000000001</v>
      </c>
      <c r="Q79" s="20">
        <v>22.246919999999999</v>
      </c>
      <c r="R79" s="20">
        <v>22.696594000000001</v>
      </c>
      <c r="S79" s="20">
        <v>23.129142999999999</v>
      </c>
      <c r="T79" s="20">
        <v>23.539885000000002</v>
      </c>
      <c r="U79" s="20">
        <v>23.947759999999999</v>
      </c>
      <c r="V79" s="20">
        <v>24.421848000000001</v>
      </c>
      <c r="W79" s="20">
        <v>24.914476000000001</v>
      </c>
      <c r="X79" s="20">
        <v>25.369008999999998</v>
      </c>
      <c r="Y79" s="20">
        <v>25.909945</v>
      </c>
      <c r="Z79" s="20">
        <v>26.511009000000001</v>
      </c>
      <c r="AA79" s="20">
        <v>27.127932000000001</v>
      </c>
      <c r="AB79" s="20">
        <v>27.786633999999999</v>
      </c>
      <c r="AC79" s="20">
        <v>28.544798</v>
      </c>
      <c r="AD79" s="20">
        <v>29.265436000000001</v>
      </c>
      <c r="AE79" s="20">
        <v>30.128890999999999</v>
      </c>
      <c r="AF79" s="20">
        <v>31.014188999999998</v>
      </c>
      <c r="AG79" s="20">
        <v>31.979407999999999</v>
      </c>
      <c r="AH79" s="20">
        <v>33.035477</v>
      </c>
      <c r="AI79" s="21">
        <v>2.3052E-2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3.1616200000000001</v>
      </c>
      <c r="F80" s="20">
        <v>3.192882</v>
      </c>
      <c r="G80" s="20">
        <v>3.196167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3.1907299999999998</v>
      </c>
      <c r="O80" s="20">
        <v>3.1933509999999998</v>
      </c>
      <c r="P80" s="20">
        <v>3.2031390000000002</v>
      </c>
      <c r="Q80" s="20">
        <v>3.1640670000000002</v>
      </c>
      <c r="R80" s="20">
        <v>3.1870579999999999</v>
      </c>
      <c r="S80" s="20">
        <v>3.1949610000000002</v>
      </c>
      <c r="T80" s="20">
        <v>3.1833870000000002</v>
      </c>
      <c r="U80" s="20">
        <v>3.1616279999999999</v>
      </c>
      <c r="V80" s="20">
        <v>3.1623160000000001</v>
      </c>
      <c r="W80" s="20">
        <v>3.165419</v>
      </c>
      <c r="X80" s="20">
        <v>3.1415920000000002</v>
      </c>
      <c r="Y80" s="20">
        <v>3.1429779999999998</v>
      </c>
      <c r="Z80" s="20">
        <v>3.154846</v>
      </c>
      <c r="AA80" s="20">
        <v>3.1581769999999998</v>
      </c>
      <c r="AB80" s="20">
        <v>3.1603469999999998</v>
      </c>
      <c r="AC80" s="20">
        <v>3.1912219999999998</v>
      </c>
      <c r="AD80" s="20">
        <v>3.1771250000000002</v>
      </c>
      <c r="AE80" s="20">
        <v>3.2027580000000002</v>
      </c>
      <c r="AF80" s="20">
        <v>3.2040730000000002</v>
      </c>
      <c r="AG80" s="20">
        <v>3.2040730000000002</v>
      </c>
      <c r="AH80" s="20">
        <v>3.2040730000000002</v>
      </c>
      <c r="AI80" s="21">
        <v>-4.7699999999999999E-4</v>
      </c>
    </row>
    <row r="81" spans="1:35" ht="15" customHeight="1" x14ac:dyDescent="0.2">
      <c r="A81" s="15" t="s">
        <v>144</v>
      </c>
      <c r="B81" s="19" t="s">
        <v>80</v>
      </c>
      <c r="C81" s="20">
        <v>35.857658000000001</v>
      </c>
      <c r="D81" s="20">
        <v>41.082751999999999</v>
      </c>
      <c r="E81" s="20">
        <v>46.674225</v>
      </c>
      <c r="F81" s="20">
        <v>51.053016999999997</v>
      </c>
      <c r="G81" s="20">
        <v>54.512729999999998</v>
      </c>
      <c r="H81" s="20">
        <v>57.513339999999999</v>
      </c>
      <c r="I81" s="20">
        <v>61.176116999999998</v>
      </c>
      <c r="J81" s="20">
        <v>64.874283000000005</v>
      </c>
      <c r="K81" s="20">
        <v>68.530647000000002</v>
      </c>
      <c r="L81" s="20">
        <v>71.887077000000005</v>
      </c>
      <c r="M81" s="20">
        <v>75.309036000000006</v>
      </c>
      <c r="N81" s="20">
        <v>79.030959999999993</v>
      </c>
      <c r="O81" s="20">
        <v>82.055442999999997</v>
      </c>
      <c r="P81" s="20">
        <v>85.001564000000002</v>
      </c>
      <c r="Q81" s="20">
        <v>88.262230000000002</v>
      </c>
      <c r="R81" s="20">
        <v>91.569557000000003</v>
      </c>
      <c r="S81" s="20">
        <v>94.510895000000005</v>
      </c>
      <c r="T81" s="20">
        <v>97.956337000000005</v>
      </c>
      <c r="U81" s="20">
        <v>101.006828</v>
      </c>
      <c r="V81" s="20">
        <v>104.473579</v>
      </c>
      <c r="W81" s="20">
        <v>107.644356</v>
      </c>
      <c r="X81" s="20">
        <v>110.739616</v>
      </c>
      <c r="Y81" s="20">
        <v>113.990257</v>
      </c>
      <c r="Z81" s="20">
        <v>117.26754</v>
      </c>
      <c r="AA81" s="20">
        <v>120.52076</v>
      </c>
      <c r="AB81" s="20">
        <v>123.99299600000001</v>
      </c>
      <c r="AC81" s="20">
        <v>127.323044</v>
      </c>
      <c r="AD81" s="20">
        <v>131.00328099999999</v>
      </c>
      <c r="AE81" s="20">
        <v>134.57751500000001</v>
      </c>
      <c r="AF81" s="20">
        <v>138.08592200000001</v>
      </c>
      <c r="AG81" s="20">
        <v>141.45945699999999</v>
      </c>
      <c r="AH81" s="20">
        <v>145.05380199999999</v>
      </c>
      <c r="AI81" s="21">
        <v>4.6114000000000002E-2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59.034103000000002</v>
      </c>
      <c r="D83" s="22">
        <v>65.849258000000006</v>
      </c>
      <c r="E83" s="22">
        <v>71.471137999999996</v>
      </c>
      <c r="F83" s="22">
        <v>76.180817000000005</v>
      </c>
      <c r="G83" s="22">
        <v>79.956444000000005</v>
      </c>
      <c r="H83" s="22">
        <v>83.279769999999999</v>
      </c>
      <c r="I83" s="22">
        <v>87.250206000000006</v>
      </c>
      <c r="J83" s="22">
        <v>91.272141000000005</v>
      </c>
      <c r="K83" s="22">
        <v>95.249022999999994</v>
      </c>
      <c r="L83" s="22">
        <v>98.933456000000007</v>
      </c>
      <c r="M83" s="22">
        <v>102.692268</v>
      </c>
      <c r="N83" s="22">
        <v>106.70959499999999</v>
      </c>
      <c r="O83" s="22">
        <v>110.08512899999999</v>
      </c>
      <c r="P83" s="22">
        <v>113.41656500000001</v>
      </c>
      <c r="Q83" s="22">
        <v>116.93161000000001</v>
      </c>
      <c r="R83" s="22">
        <v>120.688507</v>
      </c>
      <c r="S83" s="22">
        <v>124.046684</v>
      </c>
      <c r="T83" s="22">
        <v>127.868599</v>
      </c>
      <c r="U83" s="22">
        <v>131.283005</v>
      </c>
      <c r="V83" s="22">
        <v>135.20282</v>
      </c>
      <c r="W83" s="22">
        <v>138.847275</v>
      </c>
      <c r="X83" s="22">
        <v>142.351303</v>
      </c>
      <c r="Y83" s="22">
        <v>146.12146000000001</v>
      </c>
      <c r="Z83" s="22">
        <v>149.9897</v>
      </c>
      <c r="AA83" s="22">
        <v>153.840958</v>
      </c>
      <c r="AB83" s="22">
        <v>157.95167499999999</v>
      </c>
      <c r="AC83" s="22">
        <v>162.04830899999999</v>
      </c>
      <c r="AD83" s="22">
        <v>166.41297900000001</v>
      </c>
      <c r="AE83" s="22">
        <v>170.854187</v>
      </c>
      <c r="AF83" s="22">
        <v>175.22699</v>
      </c>
      <c r="AG83" s="22">
        <v>179.54295300000001</v>
      </c>
      <c r="AH83" s="22">
        <v>184.17013499999999</v>
      </c>
      <c r="AI83" s="23">
        <v>3.7383E-2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6.893586</v>
      </c>
      <c r="E85" s="22">
        <v>13.364277</v>
      </c>
      <c r="F85" s="22">
        <v>18.100608999999999</v>
      </c>
      <c r="G85" s="22">
        <v>21.885534</v>
      </c>
      <c r="H85" s="22">
        <v>25.230775999999999</v>
      </c>
      <c r="I85" s="22">
        <v>29.226112000000001</v>
      </c>
      <c r="J85" s="22">
        <v>33.269404999999999</v>
      </c>
      <c r="K85" s="22">
        <v>37.272129</v>
      </c>
      <c r="L85" s="22">
        <v>40.980975999999998</v>
      </c>
      <c r="M85" s="22">
        <v>44.763961999999999</v>
      </c>
      <c r="N85" s="22">
        <v>48.843628000000002</v>
      </c>
      <c r="O85" s="22">
        <v>52.241858999999998</v>
      </c>
      <c r="P85" s="22">
        <v>55.649109000000003</v>
      </c>
      <c r="Q85" s="22">
        <v>59.303401999999998</v>
      </c>
      <c r="R85" s="22">
        <v>63.083378000000003</v>
      </c>
      <c r="S85" s="22">
        <v>66.472740000000002</v>
      </c>
      <c r="T85" s="22">
        <v>70.352089000000007</v>
      </c>
      <c r="U85" s="22">
        <v>73.857117000000002</v>
      </c>
      <c r="V85" s="22">
        <v>77.798698000000002</v>
      </c>
      <c r="W85" s="22">
        <v>81.465225000000004</v>
      </c>
      <c r="X85" s="22">
        <v>85.068680000000001</v>
      </c>
      <c r="Y85" s="22">
        <v>88.861701999999994</v>
      </c>
      <c r="Z85" s="22">
        <v>92.781882999999993</v>
      </c>
      <c r="AA85" s="22">
        <v>96.696647999999996</v>
      </c>
      <c r="AB85" s="22">
        <v>100.829849</v>
      </c>
      <c r="AC85" s="22">
        <v>104.949074</v>
      </c>
      <c r="AD85" s="22">
        <v>109.378265</v>
      </c>
      <c r="AE85" s="22">
        <v>113.84172100000001</v>
      </c>
      <c r="AF85" s="22">
        <v>118.23689299999999</v>
      </c>
      <c r="AG85" s="22">
        <v>122.578506</v>
      </c>
      <c r="AH85" s="22">
        <v>127.229034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7" t="s">
        <v>150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174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 x14ac:dyDescent="0.15"/>
  <cols>
    <col min="1" max="1" width="16.83203125" style="44" hidden="1" customWidth="1"/>
    <col min="2" max="2" width="37.33203125" style="44" customWidth="1"/>
    <col min="3" max="35" width="7.83203125" style="44" customWidth="1"/>
  </cols>
  <sheetData>
    <row r="1" spans="1:35" ht="15" customHeight="1" x14ac:dyDescent="0.15">
      <c r="A1" s="12"/>
      <c r="B1" s="12" t="s">
        <v>175</v>
      </c>
      <c r="C1" s="13">
        <v>2019</v>
      </c>
      <c r="D1" s="13">
        <v>2020</v>
      </c>
      <c r="E1" s="13">
        <v>2021</v>
      </c>
      <c r="F1" s="13">
        <v>2022</v>
      </c>
      <c r="G1" s="13">
        <v>2023</v>
      </c>
      <c r="H1" s="13">
        <v>2024</v>
      </c>
      <c r="I1" s="13">
        <v>2025</v>
      </c>
      <c r="J1" s="13">
        <v>2026</v>
      </c>
      <c r="K1" s="13">
        <v>2027</v>
      </c>
      <c r="L1" s="13">
        <v>2028</v>
      </c>
      <c r="M1" s="13">
        <v>2029</v>
      </c>
      <c r="N1" s="13">
        <v>2030</v>
      </c>
      <c r="O1" s="13">
        <v>2031</v>
      </c>
      <c r="P1" s="13">
        <v>2032</v>
      </c>
      <c r="Q1" s="13">
        <v>2033</v>
      </c>
      <c r="R1" s="13">
        <v>2034</v>
      </c>
      <c r="S1" s="13">
        <v>2035</v>
      </c>
      <c r="T1" s="13">
        <v>2036</v>
      </c>
      <c r="U1" s="13">
        <v>2037</v>
      </c>
      <c r="V1" s="13">
        <v>2038</v>
      </c>
      <c r="W1" s="13">
        <v>2039</v>
      </c>
      <c r="X1" s="13">
        <v>2040</v>
      </c>
      <c r="Y1" s="13">
        <v>2041</v>
      </c>
      <c r="Z1" s="13">
        <v>2042</v>
      </c>
      <c r="AA1" s="13">
        <v>2043</v>
      </c>
      <c r="AB1" s="13">
        <v>2044</v>
      </c>
      <c r="AC1" s="13">
        <v>2045</v>
      </c>
      <c r="AD1" s="13">
        <v>2046</v>
      </c>
      <c r="AE1" s="13">
        <v>2047</v>
      </c>
      <c r="AF1" s="13">
        <v>2048</v>
      </c>
      <c r="AG1" s="13">
        <v>2049</v>
      </c>
      <c r="AH1" s="13">
        <v>2050</v>
      </c>
      <c r="AI1" s="12"/>
    </row>
    <row r="2" spans="1:35" ht="15" customHeight="1" x14ac:dyDescent="0.1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</row>
    <row r="3" spans="1:35" ht="15" customHeight="1" x14ac:dyDescent="0.15">
      <c r="A3" s="12"/>
      <c r="B3" s="12"/>
      <c r="C3" s="14" t="s">
        <v>47</v>
      </c>
      <c r="D3" s="14" t="s">
        <v>48</v>
      </c>
      <c r="E3" s="14"/>
      <c r="F3" s="14"/>
      <c r="G3" s="14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</row>
    <row r="4" spans="1:35" ht="15" customHeight="1" x14ac:dyDescent="0.15">
      <c r="A4" s="12"/>
      <c r="B4" s="12"/>
      <c r="C4" s="14" t="s">
        <v>49</v>
      </c>
      <c r="D4" s="14" t="s">
        <v>176</v>
      </c>
      <c r="E4" s="14"/>
      <c r="F4" s="14"/>
      <c r="G4" s="14" t="s">
        <v>177</v>
      </c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</row>
    <row r="5" spans="1:35" ht="15" customHeight="1" x14ac:dyDescent="0.15">
      <c r="A5" s="12"/>
      <c r="B5" s="12"/>
      <c r="C5" s="14" t="s">
        <v>52</v>
      </c>
      <c r="D5" s="14" t="s">
        <v>178</v>
      </c>
      <c r="E5" s="14"/>
      <c r="F5" s="14"/>
      <c r="G5" s="14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</row>
    <row r="6" spans="1:35" ht="15" customHeight="1" x14ac:dyDescent="0.15">
      <c r="A6" s="12"/>
      <c r="B6" s="12"/>
      <c r="C6" s="14" t="s">
        <v>54</v>
      </c>
      <c r="D6" s="14"/>
      <c r="E6" s="14" t="s">
        <v>179</v>
      </c>
      <c r="F6" s="14"/>
      <c r="G6" s="14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</row>
    <row r="7" spans="1:35" ht="14" customHeight="1" x14ac:dyDescent="0.1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</row>
    <row r="8" spans="1:35" ht="14" customHeight="1" x14ac:dyDescent="0.1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</row>
    <row r="9" spans="1:35" ht="14" customHeight="1" x14ac:dyDescent="0.1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</row>
    <row r="10" spans="1:35" ht="15" customHeight="1" x14ac:dyDescent="0.2">
      <c r="A10" s="15" t="s">
        <v>56</v>
      </c>
      <c r="B10" s="16" t="s">
        <v>57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 ht="15" customHeight="1" x14ac:dyDescent="0.15">
      <c r="A11" s="12"/>
      <c r="B11" s="12" t="s">
        <v>58</v>
      </c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 ht="15" customHeight="1" x14ac:dyDescent="0.15">
      <c r="A12" s="12"/>
      <c r="B12" s="12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 t="s">
        <v>59</v>
      </c>
    </row>
    <row r="13" spans="1:35" ht="15" customHeight="1" x14ac:dyDescent="0.15">
      <c r="A13" s="12"/>
      <c r="B13" s="13" t="s">
        <v>60</v>
      </c>
      <c r="C13" s="13">
        <v>2019</v>
      </c>
      <c r="D13" s="13">
        <v>2020</v>
      </c>
      <c r="E13" s="13">
        <v>2021</v>
      </c>
      <c r="F13" s="13">
        <v>2022</v>
      </c>
      <c r="G13" s="13">
        <v>2023</v>
      </c>
      <c r="H13" s="13">
        <v>2024</v>
      </c>
      <c r="I13" s="13">
        <v>2025</v>
      </c>
      <c r="J13" s="13">
        <v>2026</v>
      </c>
      <c r="K13" s="13">
        <v>2027</v>
      </c>
      <c r="L13" s="13">
        <v>2028</v>
      </c>
      <c r="M13" s="13">
        <v>2029</v>
      </c>
      <c r="N13" s="13">
        <v>2030</v>
      </c>
      <c r="O13" s="13">
        <v>2031</v>
      </c>
      <c r="P13" s="13">
        <v>2032</v>
      </c>
      <c r="Q13" s="13">
        <v>2033</v>
      </c>
      <c r="R13" s="13">
        <v>2034</v>
      </c>
      <c r="S13" s="13">
        <v>2035</v>
      </c>
      <c r="T13" s="13">
        <v>2036</v>
      </c>
      <c r="U13" s="13">
        <v>2037</v>
      </c>
      <c r="V13" s="13">
        <v>2038</v>
      </c>
      <c r="W13" s="13">
        <v>2039</v>
      </c>
      <c r="X13" s="13">
        <v>2040</v>
      </c>
      <c r="Y13" s="13">
        <v>2041</v>
      </c>
      <c r="Z13" s="13">
        <v>2042</v>
      </c>
      <c r="AA13" s="13">
        <v>2043</v>
      </c>
      <c r="AB13" s="13">
        <v>2044</v>
      </c>
      <c r="AC13" s="13">
        <v>2045</v>
      </c>
      <c r="AD13" s="13">
        <v>2046</v>
      </c>
      <c r="AE13" s="13">
        <v>2047</v>
      </c>
      <c r="AF13" s="13">
        <v>2048</v>
      </c>
      <c r="AG13" s="13">
        <v>2049</v>
      </c>
      <c r="AH13" s="13">
        <v>2050</v>
      </c>
      <c r="AI13" s="13">
        <v>2050</v>
      </c>
    </row>
    <row r="14" spans="1:35" ht="15" customHeight="1" x14ac:dyDescent="0.1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 ht="15" customHeight="1" x14ac:dyDescent="0.15">
      <c r="A15" s="12"/>
      <c r="B15" s="18" t="s">
        <v>61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 ht="15" customHeight="1" x14ac:dyDescent="0.15">
      <c r="A16" s="12"/>
      <c r="B16" s="18" t="s">
        <v>62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5" customHeight="1" x14ac:dyDescent="0.2">
      <c r="A17" s="15" t="s">
        <v>63</v>
      </c>
      <c r="B17" s="19" t="s">
        <v>64</v>
      </c>
      <c r="C17" s="20">
        <v>231.084137</v>
      </c>
      <c r="D17" s="20">
        <v>223.796234</v>
      </c>
      <c r="E17" s="20">
        <v>221.061813</v>
      </c>
      <c r="F17" s="20">
        <v>201.93948399999999</v>
      </c>
      <c r="G17" s="20">
        <v>171.54209900000001</v>
      </c>
      <c r="H17" s="20">
        <v>132.03362999999999</v>
      </c>
      <c r="I17" s="20">
        <v>37.654567999999998</v>
      </c>
      <c r="J17" s="20">
        <v>33.713566</v>
      </c>
      <c r="K17" s="20">
        <v>30.343861</v>
      </c>
      <c r="L17" s="20">
        <v>25.215102999999999</v>
      </c>
      <c r="M17" s="20">
        <v>21.363800000000001</v>
      </c>
      <c r="N17" s="20">
        <v>19.865801000000001</v>
      </c>
      <c r="O17" s="20">
        <v>19.633800999999998</v>
      </c>
      <c r="P17" s="20">
        <v>19.633800999999998</v>
      </c>
      <c r="Q17" s="20">
        <v>18.843402999999999</v>
      </c>
      <c r="R17" s="20">
        <v>16.092601999999999</v>
      </c>
      <c r="S17" s="20">
        <v>15.2166</v>
      </c>
      <c r="T17" s="20">
        <v>15.2166</v>
      </c>
      <c r="U17" s="20">
        <v>14.877602</v>
      </c>
      <c r="V17" s="20">
        <v>13.1416</v>
      </c>
      <c r="W17" s="20">
        <v>12.357601000000001</v>
      </c>
      <c r="X17" s="20">
        <v>12.357601000000001</v>
      </c>
      <c r="Y17" s="20">
        <v>10.8711</v>
      </c>
      <c r="Z17" s="20">
        <v>10.8711</v>
      </c>
      <c r="AA17" s="20">
        <v>10.8711</v>
      </c>
      <c r="AB17" s="20">
        <v>10.8711</v>
      </c>
      <c r="AC17" s="20">
        <v>10.8711</v>
      </c>
      <c r="AD17" s="20">
        <v>10.8711</v>
      </c>
      <c r="AE17" s="20">
        <v>10.8711</v>
      </c>
      <c r="AF17" s="20">
        <v>10.8711</v>
      </c>
      <c r="AG17" s="20">
        <v>10.8711</v>
      </c>
      <c r="AH17" s="20">
        <v>10.8711</v>
      </c>
      <c r="AI17" s="21">
        <v>-9.3896999999999994E-2</v>
      </c>
    </row>
    <row r="18" spans="1:35" ht="15" customHeight="1" x14ac:dyDescent="0.2">
      <c r="A18" s="15" t="s">
        <v>65</v>
      </c>
      <c r="B18" s="19" t="s">
        <v>66</v>
      </c>
      <c r="C18" s="20">
        <v>75.206710999999999</v>
      </c>
      <c r="D18" s="20">
        <v>72.773109000000005</v>
      </c>
      <c r="E18" s="20">
        <v>66.829505999999995</v>
      </c>
      <c r="F18" s="20">
        <v>62.146507</v>
      </c>
      <c r="G18" s="20">
        <v>59.319808999999999</v>
      </c>
      <c r="H18" s="20">
        <v>57.635696000000003</v>
      </c>
      <c r="I18" s="20">
        <v>88.320625000000007</v>
      </c>
      <c r="J18" s="20">
        <v>86.690528999999998</v>
      </c>
      <c r="K18" s="20">
        <v>85.953529000000003</v>
      </c>
      <c r="L18" s="20">
        <v>85.419533000000001</v>
      </c>
      <c r="M18" s="20">
        <v>80.064628999999996</v>
      </c>
      <c r="N18" s="20">
        <v>79.616630999999998</v>
      </c>
      <c r="O18" s="20">
        <v>77.412430000000001</v>
      </c>
      <c r="P18" s="20">
        <v>77.002624999999995</v>
      </c>
      <c r="Q18" s="20">
        <v>75.500725000000003</v>
      </c>
      <c r="R18" s="20">
        <v>73.912627999999998</v>
      </c>
      <c r="S18" s="20">
        <v>70.837729999999993</v>
      </c>
      <c r="T18" s="20">
        <v>67.255722000000006</v>
      </c>
      <c r="U18" s="20">
        <v>64.648574999999994</v>
      </c>
      <c r="V18" s="20">
        <v>61.529910999999998</v>
      </c>
      <c r="W18" s="20">
        <v>61.003239000000001</v>
      </c>
      <c r="X18" s="20">
        <v>57.110022999999998</v>
      </c>
      <c r="Y18" s="20">
        <v>56.070625</v>
      </c>
      <c r="Z18" s="20">
        <v>52.484802000000002</v>
      </c>
      <c r="AA18" s="20">
        <v>51.188800999999998</v>
      </c>
      <c r="AB18" s="20">
        <v>51.051903000000003</v>
      </c>
      <c r="AC18" s="20">
        <v>48.519508000000002</v>
      </c>
      <c r="AD18" s="20">
        <v>45.450611000000002</v>
      </c>
      <c r="AE18" s="20">
        <v>44.25441</v>
      </c>
      <c r="AF18" s="20">
        <v>41.007401000000002</v>
      </c>
      <c r="AG18" s="20">
        <v>40.607903</v>
      </c>
      <c r="AH18" s="20">
        <v>39.929935</v>
      </c>
      <c r="AI18" s="21">
        <v>-2.0216000000000001E-2</v>
      </c>
    </row>
    <row r="19" spans="1:35" ht="15" customHeight="1" x14ac:dyDescent="0.2">
      <c r="A19" s="15" t="s">
        <v>67</v>
      </c>
      <c r="B19" s="19" t="s">
        <v>68</v>
      </c>
      <c r="C19" s="20">
        <v>239.88580300000001</v>
      </c>
      <c r="D19" s="20">
        <v>244.90321399999999</v>
      </c>
      <c r="E19" s="20">
        <v>254.83371</v>
      </c>
      <c r="F19" s="20">
        <v>269.94467200000003</v>
      </c>
      <c r="G19" s="20">
        <v>286.498718</v>
      </c>
      <c r="H19" s="20">
        <v>305.46267699999999</v>
      </c>
      <c r="I19" s="20">
        <v>324.47421300000002</v>
      </c>
      <c r="J19" s="20">
        <v>326.89288299999998</v>
      </c>
      <c r="K19" s="20">
        <v>333.52539100000001</v>
      </c>
      <c r="L19" s="20">
        <v>338.38076799999999</v>
      </c>
      <c r="M19" s="20">
        <v>340.08874500000002</v>
      </c>
      <c r="N19" s="20">
        <v>339.60955799999999</v>
      </c>
      <c r="O19" s="20">
        <v>340.85919200000001</v>
      </c>
      <c r="P19" s="20">
        <v>338.18658399999998</v>
      </c>
      <c r="Q19" s="20">
        <v>340.451843</v>
      </c>
      <c r="R19" s="20">
        <v>339.7901</v>
      </c>
      <c r="S19" s="20">
        <v>341.04986600000001</v>
      </c>
      <c r="T19" s="20">
        <v>341.86853000000002</v>
      </c>
      <c r="U19" s="20">
        <v>343.02459700000003</v>
      </c>
      <c r="V19" s="20">
        <v>343.520264</v>
      </c>
      <c r="W19" s="20">
        <v>343.54348800000002</v>
      </c>
      <c r="X19" s="20">
        <v>346.38494900000001</v>
      </c>
      <c r="Y19" s="20">
        <v>348.033142</v>
      </c>
      <c r="Z19" s="20">
        <v>348.72427399999998</v>
      </c>
      <c r="AA19" s="20">
        <v>351.627319</v>
      </c>
      <c r="AB19" s="20">
        <v>355.64978000000002</v>
      </c>
      <c r="AC19" s="20">
        <v>361.44180299999999</v>
      </c>
      <c r="AD19" s="20">
        <v>367.24404900000002</v>
      </c>
      <c r="AE19" s="20">
        <v>372.35672</v>
      </c>
      <c r="AF19" s="20">
        <v>378.69534299999998</v>
      </c>
      <c r="AG19" s="20">
        <v>384.55542000000003</v>
      </c>
      <c r="AH19" s="20">
        <v>393.07748400000003</v>
      </c>
      <c r="AI19" s="21">
        <v>1.6057999999999999E-2</v>
      </c>
    </row>
    <row r="20" spans="1:35" ht="15" customHeight="1" x14ac:dyDescent="0.2">
      <c r="A20" s="15" t="s">
        <v>69</v>
      </c>
      <c r="B20" s="19" t="s">
        <v>70</v>
      </c>
      <c r="C20" s="20">
        <v>140.492706</v>
      </c>
      <c r="D20" s="20">
        <v>149.766357</v>
      </c>
      <c r="E20" s="20">
        <v>154.84420800000001</v>
      </c>
      <c r="F20" s="20">
        <v>157.72830200000001</v>
      </c>
      <c r="G20" s="20">
        <v>161.04930100000001</v>
      </c>
      <c r="H20" s="20">
        <v>164.75100699999999</v>
      </c>
      <c r="I20" s="20">
        <v>172.57690400000001</v>
      </c>
      <c r="J20" s="20">
        <v>180.526993</v>
      </c>
      <c r="K20" s="20">
        <v>190.017685</v>
      </c>
      <c r="L20" s="20">
        <v>198.22735599999999</v>
      </c>
      <c r="M20" s="20">
        <v>203.104782</v>
      </c>
      <c r="N20" s="20">
        <v>206.47941599999999</v>
      </c>
      <c r="O20" s="20">
        <v>211.810272</v>
      </c>
      <c r="P20" s="20">
        <v>218.41793799999999</v>
      </c>
      <c r="Q20" s="20">
        <v>223.167755</v>
      </c>
      <c r="R20" s="20">
        <v>225.771423</v>
      </c>
      <c r="S20" s="20">
        <v>228.98745700000001</v>
      </c>
      <c r="T20" s="20">
        <v>234.474289</v>
      </c>
      <c r="U20" s="20">
        <v>236.85162399999999</v>
      </c>
      <c r="V20" s="20">
        <v>242.476257</v>
      </c>
      <c r="W20" s="20">
        <v>246.40715</v>
      </c>
      <c r="X20" s="20">
        <v>252.02548200000001</v>
      </c>
      <c r="Y20" s="20">
        <v>256.87600700000002</v>
      </c>
      <c r="Z20" s="20">
        <v>262.85711700000002</v>
      </c>
      <c r="AA20" s="20">
        <v>269.91394000000003</v>
      </c>
      <c r="AB20" s="20">
        <v>275.99084499999998</v>
      </c>
      <c r="AC20" s="20">
        <v>281.29489100000001</v>
      </c>
      <c r="AD20" s="20">
        <v>286.69970699999999</v>
      </c>
      <c r="AE20" s="20">
        <v>290.88122600000003</v>
      </c>
      <c r="AF20" s="20">
        <v>296.45098899999999</v>
      </c>
      <c r="AG20" s="20">
        <v>298.969086</v>
      </c>
      <c r="AH20" s="20">
        <v>301.07742300000001</v>
      </c>
      <c r="AI20" s="21">
        <v>2.4892000000000001E-2</v>
      </c>
    </row>
    <row r="21" spans="1:35" ht="15" customHeight="1" x14ac:dyDescent="0.2">
      <c r="A21" s="15" t="s">
        <v>71</v>
      </c>
      <c r="B21" s="19" t="s">
        <v>72</v>
      </c>
      <c r="C21" s="20">
        <v>98.110114999999993</v>
      </c>
      <c r="D21" s="20">
        <v>97.091614000000007</v>
      </c>
      <c r="E21" s="20">
        <v>94.744415000000004</v>
      </c>
      <c r="F21" s="20">
        <v>95.087219000000005</v>
      </c>
      <c r="G21" s="20">
        <v>95.131218000000004</v>
      </c>
      <c r="H21" s="20">
        <v>95.182006999999999</v>
      </c>
      <c r="I21" s="20">
        <v>94.091132999999999</v>
      </c>
      <c r="J21" s="20">
        <v>93.004265000000004</v>
      </c>
      <c r="K21" s="20">
        <v>93.039435999999995</v>
      </c>
      <c r="L21" s="20">
        <v>92.304603999999998</v>
      </c>
      <c r="M21" s="20">
        <v>92.349570999999997</v>
      </c>
      <c r="N21" s="20">
        <v>92.435654</v>
      </c>
      <c r="O21" s="20">
        <v>92.574355999999995</v>
      </c>
      <c r="P21" s="20">
        <v>92.670661999999993</v>
      </c>
      <c r="Q21" s="20">
        <v>92.763191000000006</v>
      </c>
      <c r="R21" s="20">
        <v>92.851264999999998</v>
      </c>
      <c r="S21" s="20">
        <v>93.029610000000005</v>
      </c>
      <c r="T21" s="20">
        <v>93.162193000000002</v>
      </c>
      <c r="U21" s="20">
        <v>93.188941999999997</v>
      </c>
      <c r="V21" s="20">
        <v>93.215691000000007</v>
      </c>
      <c r="W21" s="20">
        <v>93.215691000000007</v>
      </c>
      <c r="X21" s="20">
        <v>93.259422000000001</v>
      </c>
      <c r="Y21" s="20">
        <v>93.418350000000004</v>
      </c>
      <c r="Z21" s="20">
        <v>93.533339999999995</v>
      </c>
      <c r="AA21" s="20">
        <v>93.644264000000007</v>
      </c>
      <c r="AB21" s="20">
        <v>93.740172999999999</v>
      </c>
      <c r="AC21" s="20">
        <v>93.844054999999997</v>
      </c>
      <c r="AD21" s="20">
        <v>93.898155000000003</v>
      </c>
      <c r="AE21" s="20">
        <v>93.952254999999994</v>
      </c>
      <c r="AF21" s="20">
        <v>93.985939000000002</v>
      </c>
      <c r="AG21" s="20">
        <v>94.026649000000006</v>
      </c>
      <c r="AH21" s="20">
        <v>94.088982000000001</v>
      </c>
      <c r="AI21" s="21">
        <v>-1.3489999999999999E-3</v>
      </c>
    </row>
    <row r="22" spans="1:35" ht="15" customHeight="1" x14ac:dyDescent="0.2">
      <c r="A22" s="15" t="s">
        <v>73</v>
      </c>
      <c r="B22" s="19" t="s">
        <v>74</v>
      </c>
      <c r="C22" s="20">
        <v>22.830203999999998</v>
      </c>
      <c r="D22" s="20">
        <v>22.830203999999998</v>
      </c>
      <c r="E22" s="20">
        <v>22.830203999999998</v>
      </c>
      <c r="F22" s="20">
        <v>22.830203999999998</v>
      </c>
      <c r="G22" s="20">
        <v>22.830203999999998</v>
      </c>
      <c r="H22" s="20">
        <v>22.830203999999998</v>
      </c>
      <c r="I22" s="20">
        <v>22.830203999999998</v>
      </c>
      <c r="J22" s="20">
        <v>22.830203999999998</v>
      </c>
      <c r="K22" s="20">
        <v>22.830203999999998</v>
      </c>
      <c r="L22" s="20">
        <v>22.830203999999998</v>
      </c>
      <c r="M22" s="20">
        <v>22.830203999999998</v>
      </c>
      <c r="N22" s="20">
        <v>22.830203999999998</v>
      </c>
      <c r="O22" s="20">
        <v>22.830203999999998</v>
      </c>
      <c r="P22" s="20">
        <v>22.830203999999998</v>
      </c>
      <c r="Q22" s="20">
        <v>22.830203999999998</v>
      </c>
      <c r="R22" s="20">
        <v>22.830203999999998</v>
      </c>
      <c r="S22" s="20">
        <v>22.830203999999998</v>
      </c>
      <c r="T22" s="20">
        <v>22.830203999999998</v>
      </c>
      <c r="U22" s="20">
        <v>22.830203999999998</v>
      </c>
      <c r="V22" s="20">
        <v>22.830203999999998</v>
      </c>
      <c r="W22" s="20">
        <v>22.830203999999998</v>
      </c>
      <c r="X22" s="20">
        <v>22.830203999999998</v>
      </c>
      <c r="Y22" s="20">
        <v>22.830203999999998</v>
      </c>
      <c r="Z22" s="20">
        <v>22.830203999999998</v>
      </c>
      <c r="AA22" s="20">
        <v>22.830203999999998</v>
      </c>
      <c r="AB22" s="20">
        <v>22.830203999999998</v>
      </c>
      <c r="AC22" s="20">
        <v>22.830203999999998</v>
      </c>
      <c r="AD22" s="20">
        <v>22.830203999999998</v>
      </c>
      <c r="AE22" s="20">
        <v>22.830203999999998</v>
      </c>
      <c r="AF22" s="20">
        <v>22.830203999999998</v>
      </c>
      <c r="AG22" s="20">
        <v>22.830203999999998</v>
      </c>
      <c r="AH22" s="20">
        <v>22.830203999999998</v>
      </c>
      <c r="AI22" s="21">
        <v>0</v>
      </c>
    </row>
    <row r="23" spans="1:35" ht="15" customHeight="1" x14ac:dyDescent="0.2">
      <c r="A23" s="15" t="s">
        <v>75</v>
      </c>
      <c r="B23" s="19" t="s">
        <v>76</v>
      </c>
      <c r="C23" s="20">
        <v>1.3702000000000001</v>
      </c>
      <c r="D23" s="20">
        <v>2.4373</v>
      </c>
      <c r="E23" s="20">
        <v>4.7447819999999998</v>
      </c>
      <c r="F23" s="20">
        <v>5.3757820000000001</v>
      </c>
      <c r="G23" s="20">
        <v>6.0067820000000003</v>
      </c>
      <c r="H23" s="20">
        <v>6.6367820000000002</v>
      </c>
      <c r="I23" s="20">
        <v>7.0797819999999998</v>
      </c>
      <c r="J23" s="20">
        <v>7.4907820000000003</v>
      </c>
      <c r="K23" s="20">
        <v>7.9017819999999999</v>
      </c>
      <c r="L23" s="20">
        <v>8.3265829999999994</v>
      </c>
      <c r="M23" s="20">
        <v>11.326584</v>
      </c>
      <c r="N23" s="20">
        <v>14.776585000000001</v>
      </c>
      <c r="O23" s="20">
        <v>18.744084999999998</v>
      </c>
      <c r="P23" s="20">
        <v>23.306712999999998</v>
      </c>
      <c r="Q23" s="20">
        <v>28.553733999999999</v>
      </c>
      <c r="R23" s="20">
        <v>34.587811000000002</v>
      </c>
      <c r="S23" s="20">
        <v>41.526989</v>
      </c>
      <c r="T23" s="20">
        <v>49.50705</v>
      </c>
      <c r="U23" s="20">
        <v>58.68412</v>
      </c>
      <c r="V23" s="20">
        <v>69.237762000000004</v>
      </c>
      <c r="W23" s="20">
        <v>74.477645999999993</v>
      </c>
      <c r="X23" s="20">
        <v>83.219832999999994</v>
      </c>
      <c r="Y23" s="20">
        <v>88.426475999999994</v>
      </c>
      <c r="Z23" s="20">
        <v>94.593918000000002</v>
      </c>
      <c r="AA23" s="20">
        <v>102.636726</v>
      </c>
      <c r="AB23" s="20">
        <v>107.36676799999999</v>
      </c>
      <c r="AC23" s="20">
        <v>113.296165</v>
      </c>
      <c r="AD23" s="20">
        <v>120.695564</v>
      </c>
      <c r="AE23" s="20">
        <v>129.204849</v>
      </c>
      <c r="AF23" s="20">
        <v>137.13520800000001</v>
      </c>
      <c r="AG23" s="20">
        <v>142.84942599999999</v>
      </c>
      <c r="AH23" s="20">
        <v>151.057343</v>
      </c>
      <c r="AI23" s="21">
        <v>0.16381100000000001</v>
      </c>
    </row>
    <row r="24" spans="1:35" ht="15" customHeight="1" x14ac:dyDescent="0.2">
      <c r="A24" s="15" t="s">
        <v>77</v>
      </c>
      <c r="B24" s="19" t="s">
        <v>78</v>
      </c>
      <c r="C24" s="20">
        <v>0.14910000000000001</v>
      </c>
      <c r="D24" s="20">
        <v>0.1731</v>
      </c>
      <c r="E24" s="20">
        <v>0.17680000000000001</v>
      </c>
      <c r="F24" s="20">
        <v>0.184446</v>
      </c>
      <c r="G24" s="20">
        <v>0.185697</v>
      </c>
      <c r="H24" s="20">
        <v>0.185697</v>
      </c>
      <c r="I24" s="20">
        <v>0.185697</v>
      </c>
      <c r="J24" s="20">
        <v>0.185697</v>
      </c>
      <c r="K24" s="20">
        <v>0.185697</v>
      </c>
      <c r="L24" s="20">
        <v>0.185697</v>
      </c>
      <c r="M24" s="20">
        <v>0.185697</v>
      </c>
      <c r="N24" s="20">
        <v>0.185697</v>
      </c>
      <c r="O24" s="20">
        <v>0.185697</v>
      </c>
      <c r="P24" s="20">
        <v>0.185697</v>
      </c>
      <c r="Q24" s="20">
        <v>0.185697</v>
      </c>
      <c r="R24" s="20">
        <v>0.185697</v>
      </c>
      <c r="S24" s="20">
        <v>0.185697</v>
      </c>
      <c r="T24" s="20">
        <v>0.185697</v>
      </c>
      <c r="U24" s="20">
        <v>0.185697</v>
      </c>
      <c r="V24" s="20">
        <v>0.185697</v>
      </c>
      <c r="W24" s="20">
        <v>0.185697</v>
      </c>
      <c r="X24" s="20">
        <v>0.185697</v>
      </c>
      <c r="Y24" s="20">
        <v>0.185697</v>
      </c>
      <c r="Z24" s="20">
        <v>0.185697</v>
      </c>
      <c r="AA24" s="20">
        <v>0.185697</v>
      </c>
      <c r="AB24" s="20">
        <v>0.185697</v>
      </c>
      <c r="AC24" s="20">
        <v>0.18670800000000001</v>
      </c>
      <c r="AD24" s="20">
        <v>0.18670800000000001</v>
      </c>
      <c r="AE24" s="20">
        <v>0.18670800000000001</v>
      </c>
      <c r="AF24" s="20">
        <v>0.18670800000000001</v>
      </c>
      <c r="AG24" s="20">
        <v>0.18670800000000001</v>
      </c>
      <c r="AH24" s="20">
        <v>0.18670800000000001</v>
      </c>
      <c r="AI24" s="21">
        <v>7.2820000000000003E-3</v>
      </c>
    </row>
    <row r="25" spans="1:35" ht="15" customHeight="1" x14ac:dyDescent="0.2">
      <c r="A25" s="15" t="s">
        <v>79</v>
      </c>
      <c r="B25" s="19" t="s">
        <v>80</v>
      </c>
      <c r="C25" s="20">
        <v>231.457718</v>
      </c>
      <c r="D25" s="20">
        <v>258.357483</v>
      </c>
      <c r="E25" s="20">
        <v>277.13540599999999</v>
      </c>
      <c r="F25" s="20">
        <v>313.87051400000001</v>
      </c>
      <c r="G25" s="20">
        <v>351.80538899999999</v>
      </c>
      <c r="H25" s="20">
        <v>394.79336499999999</v>
      </c>
      <c r="I25" s="20">
        <v>444.202789</v>
      </c>
      <c r="J25" s="20">
        <v>500.96975700000002</v>
      </c>
      <c r="K25" s="20">
        <v>550.17828399999996</v>
      </c>
      <c r="L25" s="20">
        <v>595.44372599999997</v>
      </c>
      <c r="M25" s="20">
        <v>645.066284</v>
      </c>
      <c r="N25" s="20">
        <v>697.66369599999996</v>
      </c>
      <c r="O25" s="20">
        <v>719.90942399999994</v>
      </c>
      <c r="P25" s="20">
        <v>744.484375</v>
      </c>
      <c r="Q25" s="20">
        <v>754.84741199999996</v>
      </c>
      <c r="R25" s="20">
        <v>760.63671899999997</v>
      </c>
      <c r="S25" s="20">
        <v>779.70489499999996</v>
      </c>
      <c r="T25" s="20">
        <v>794.34313999999995</v>
      </c>
      <c r="U25" s="20">
        <v>808.04272500000002</v>
      </c>
      <c r="V25" s="20">
        <v>823.78088400000001</v>
      </c>
      <c r="W25" s="20">
        <v>837.54235800000004</v>
      </c>
      <c r="X25" s="20">
        <v>849.11962900000003</v>
      </c>
      <c r="Y25" s="20">
        <v>858.09619099999998</v>
      </c>
      <c r="Z25" s="20">
        <v>867.67040999999995</v>
      </c>
      <c r="AA25" s="20">
        <v>881.38586399999997</v>
      </c>
      <c r="AB25" s="20">
        <v>897.13031000000001</v>
      </c>
      <c r="AC25" s="20">
        <v>912.59545900000001</v>
      </c>
      <c r="AD25" s="20">
        <v>925.99462900000003</v>
      </c>
      <c r="AE25" s="20">
        <v>940.45483400000001</v>
      </c>
      <c r="AF25" s="20">
        <v>952.01843299999996</v>
      </c>
      <c r="AG25" s="20">
        <v>965.941284</v>
      </c>
      <c r="AH25" s="20">
        <v>983.01031499999999</v>
      </c>
      <c r="AI25" s="21">
        <v>4.7758000000000002E-2</v>
      </c>
    </row>
    <row r="26" spans="1:35" ht="15" customHeight="1" x14ac:dyDescent="0.2">
      <c r="A26" s="15" t="s">
        <v>81</v>
      </c>
      <c r="B26" s="19" t="s">
        <v>82</v>
      </c>
      <c r="C26" s="20">
        <v>0</v>
      </c>
      <c r="D26" s="20">
        <v>0</v>
      </c>
      <c r="E26" s="20">
        <v>0.69762000000000002</v>
      </c>
      <c r="F26" s="20">
        <v>0.71193200000000001</v>
      </c>
      <c r="G26" s="20">
        <v>0.72616099999999995</v>
      </c>
      <c r="H26" s="20">
        <v>0.81226799999999999</v>
      </c>
      <c r="I26" s="20">
        <v>0.95875699999999997</v>
      </c>
      <c r="J26" s="20">
        <v>1.0948640000000001</v>
      </c>
      <c r="K26" s="20">
        <v>1.2595989999999999</v>
      </c>
      <c r="L26" s="20">
        <v>1.453632</v>
      </c>
      <c r="M26" s="20">
        <v>1.6414869999999999</v>
      </c>
      <c r="N26" s="20">
        <v>1.817806</v>
      </c>
      <c r="O26" s="20">
        <v>1.996732</v>
      </c>
      <c r="P26" s="20">
        <v>2.1552310000000001</v>
      </c>
      <c r="Q26" s="20">
        <v>2.2845569999999999</v>
      </c>
      <c r="R26" s="20">
        <v>2.413802</v>
      </c>
      <c r="S26" s="20">
        <v>2.5536840000000001</v>
      </c>
      <c r="T26" s="20">
        <v>2.6357080000000002</v>
      </c>
      <c r="U26" s="20">
        <v>2.717765</v>
      </c>
      <c r="V26" s="20">
        <v>2.8020260000000001</v>
      </c>
      <c r="W26" s="20">
        <v>2.8693240000000002</v>
      </c>
      <c r="X26" s="20">
        <v>2.9307859999999999</v>
      </c>
      <c r="Y26" s="20">
        <v>2.9857130000000001</v>
      </c>
      <c r="Z26" s="20">
        <v>3.0350199999999998</v>
      </c>
      <c r="AA26" s="20">
        <v>3.0754290000000002</v>
      </c>
      <c r="AB26" s="20">
        <v>3.1021260000000002</v>
      </c>
      <c r="AC26" s="20">
        <v>3.1284580000000002</v>
      </c>
      <c r="AD26" s="20">
        <v>3.1284580000000002</v>
      </c>
      <c r="AE26" s="20">
        <v>3.1284580000000002</v>
      </c>
      <c r="AF26" s="20">
        <v>3.1284580000000002</v>
      </c>
      <c r="AG26" s="20">
        <v>3.1284580000000002</v>
      </c>
      <c r="AH26" s="20">
        <v>3.1284580000000002</v>
      </c>
      <c r="AI26" s="21" t="s">
        <v>83</v>
      </c>
    </row>
    <row r="27" spans="1:35" ht="15" customHeight="1" x14ac:dyDescent="0.15">
      <c r="A27" s="15" t="s">
        <v>84</v>
      </c>
      <c r="B27" s="18" t="s">
        <v>85</v>
      </c>
      <c r="C27" s="22">
        <v>1040.5866699999999</v>
      </c>
      <c r="D27" s="22">
        <v>1072.1285399999999</v>
      </c>
      <c r="E27" s="22">
        <v>1097.8984379999999</v>
      </c>
      <c r="F27" s="22">
        <v>1129.81897</v>
      </c>
      <c r="G27" s="22">
        <v>1155.0954589999999</v>
      </c>
      <c r="H27" s="22">
        <v>1180.3233640000001</v>
      </c>
      <c r="I27" s="22">
        <v>1192.374634</v>
      </c>
      <c r="J27" s="22">
        <v>1253.399414</v>
      </c>
      <c r="K27" s="22">
        <v>1315.2353519999999</v>
      </c>
      <c r="L27" s="22">
        <v>1367.787231</v>
      </c>
      <c r="M27" s="22">
        <v>1418.0217290000001</v>
      </c>
      <c r="N27" s="22">
        <v>1475.2810059999999</v>
      </c>
      <c r="O27" s="22">
        <v>1505.956177</v>
      </c>
      <c r="P27" s="22">
        <v>1538.8739009999999</v>
      </c>
      <c r="Q27" s="22">
        <v>1559.428467</v>
      </c>
      <c r="R27" s="22">
        <v>1569.072144</v>
      </c>
      <c r="S27" s="22">
        <v>1595.9227289999999</v>
      </c>
      <c r="T27" s="22">
        <v>1621.479126</v>
      </c>
      <c r="U27" s="22">
        <v>1645.0517580000001</v>
      </c>
      <c r="V27" s="22">
        <v>1672.7202150000001</v>
      </c>
      <c r="W27" s="22">
        <v>1694.432495</v>
      </c>
      <c r="X27" s="22">
        <v>1719.4235839999999</v>
      </c>
      <c r="Y27" s="22">
        <v>1737.793457</v>
      </c>
      <c r="Z27" s="22">
        <v>1756.7857670000001</v>
      </c>
      <c r="AA27" s="22">
        <v>1787.359375</v>
      </c>
      <c r="AB27" s="22">
        <v>1817.9189449999999</v>
      </c>
      <c r="AC27" s="22">
        <v>1848.0083010000001</v>
      </c>
      <c r="AD27" s="22">
        <v>1876.9991460000001</v>
      </c>
      <c r="AE27" s="22">
        <v>1908.1207280000001</v>
      </c>
      <c r="AF27" s="22">
        <v>1936.309814</v>
      </c>
      <c r="AG27" s="22">
        <v>1963.9663089999999</v>
      </c>
      <c r="AH27" s="22">
        <v>1999.2579350000001</v>
      </c>
      <c r="AI27" s="23">
        <v>2.1288000000000001E-2</v>
      </c>
    </row>
    <row r="28" spans="1:35" ht="15" customHeight="1" x14ac:dyDescent="0.15">
      <c r="A28" s="12"/>
      <c r="B28" s="18" t="s">
        <v>86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5" customHeight="1" x14ac:dyDescent="0.2">
      <c r="A29" s="15" t="s">
        <v>87</v>
      </c>
      <c r="B29" s="19" t="s">
        <v>88</v>
      </c>
      <c r="C29" s="20">
        <v>2.6815000000000002</v>
      </c>
      <c r="D29" s="20">
        <v>2.3180999999999998</v>
      </c>
      <c r="E29" s="20">
        <v>2.3180999999999998</v>
      </c>
      <c r="F29" s="20">
        <v>1.9981</v>
      </c>
      <c r="G29" s="20">
        <v>1.9981</v>
      </c>
      <c r="H29" s="20">
        <v>1.9981</v>
      </c>
      <c r="I29" s="20">
        <v>1.9981</v>
      </c>
      <c r="J29" s="20">
        <v>1.9981</v>
      </c>
      <c r="K29" s="20">
        <v>1.9981</v>
      </c>
      <c r="L29" s="20">
        <v>1.9981</v>
      </c>
      <c r="M29" s="20">
        <v>1.9981</v>
      </c>
      <c r="N29" s="20">
        <v>1.9981</v>
      </c>
      <c r="O29" s="20">
        <v>1.9981</v>
      </c>
      <c r="P29" s="20">
        <v>1.9981</v>
      </c>
      <c r="Q29" s="20">
        <v>1.9981</v>
      </c>
      <c r="R29" s="20">
        <v>1.9981</v>
      </c>
      <c r="S29" s="20">
        <v>1.9981</v>
      </c>
      <c r="T29" s="20">
        <v>1.9981</v>
      </c>
      <c r="U29" s="20">
        <v>1.9981</v>
      </c>
      <c r="V29" s="20">
        <v>1.9981</v>
      </c>
      <c r="W29" s="20">
        <v>1.9981</v>
      </c>
      <c r="X29" s="20">
        <v>1.9981</v>
      </c>
      <c r="Y29" s="20">
        <v>1.9981</v>
      </c>
      <c r="Z29" s="20">
        <v>1.9981</v>
      </c>
      <c r="AA29" s="20">
        <v>1.9981</v>
      </c>
      <c r="AB29" s="20">
        <v>1.9981</v>
      </c>
      <c r="AC29" s="20">
        <v>1.9981</v>
      </c>
      <c r="AD29" s="20">
        <v>1.9981</v>
      </c>
      <c r="AE29" s="20">
        <v>1.9981</v>
      </c>
      <c r="AF29" s="20">
        <v>1.9981</v>
      </c>
      <c r="AG29" s="20">
        <v>1.9981</v>
      </c>
      <c r="AH29" s="20">
        <v>1.9981</v>
      </c>
      <c r="AI29" s="21">
        <v>-9.4450000000000003E-3</v>
      </c>
    </row>
    <row r="30" spans="1:35" ht="15" customHeight="1" x14ac:dyDescent="0.2">
      <c r="A30" s="15" t="s">
        <v>89</v>
      </c>
      <c r="B30" s="19" t="s">
        <v>90</v>
      </c>
      <c r="C30" s="20">
        <v>0.56679999999999997</v>
      </c>
      <c r="D30" s="20">
        <v>0.56679999999999997</v>
      </c>
      <c r="E30" s="20">
        <v>0.56679999999999997</v>
      </c>
      <c r="F30" s="20">
        <v>0.56679999999999997</v>
      </c>
      <c r="G30" s="20">
        <v>0.56679999999999997</v>
      </c>
      <c r="H30" s="20">
        <v>0.56679999999999997</v>
      </c>
      <c r="I30" s="20">
        <v>0.56679999999999997</v>
      </c>
      <c r="J30" s="20">
        <v>0.56679999999999997</v>
      </c>
      <c r="K30" s="20">
        <v>0.56679999999999997</v>
      </c>
      <c r="L30" s="20">
        <v>0.56679999999999997</v>
      </c>
      <c r="M30" s="20">
        <v>0.56679999999999997</v>
      </c>
      <c r="N30" s="20">
        <v>0.56679999999999997</v>
      </c>
      <c r="O30" s="20">
        <v>0.56679999999999997</v>
      </c>
      <c r="P30" s="20">
        <v>0.56679999999999997</v>
      </c>
      <c r="Q30" s="20">
        <v>0.56679999999999997</v>
      </c>
      <c r="R30" s="20">
        <v>0.56679999999999997</v>
      </c>
      <c r="S30" s="20">
        <v>0.56679999999999997</v>
      </c>
      <c r="T30" s="20">
        <v>0.56679999999999997</v>
      </c>
      <c r="U30" s="20">
        <v>0.56679999999999997</v>
      </c>
      <c r="V30" s="20">
        <v>0.56679999999999997</v>
      </c>
      <c r="W30" s="20">
        <v>0.56679999999999997</v>
      </c>
      <c r="X30" s="20">
        <v>0.56679999999999997</v>
      </c>
      <c r="Y30" s="20">
        <v>0.56679999999999997</v>
      </c>
      <c r="Z30" s="20">
        <v>0.56679999999999997</v>
      </c>
      <c r="AA30" s="20">
        <v>0.56679999999999997</v>
      </c>
      <c r="AB30" s="20">
        <v>0.56679999999999997</v>
      </c>
      <c r="AC30" s="20">
        <v>0.56679999999999997</v>
      </c>
      <c r="AD30" s="20">
        <v>0.56679999999999997</v>
      </c>
      <c r="AE30" s="20">
        <v>0.56679999999999997</v>
      </c>
      <c r="AF30" s="20">
        <v>0.56679999999999997</v>
      </c>
      <c r="AG30" s="20">
        <v>0.56679999999999997</v>
      </c>
      <c r="AH30" s="20">
        <v>0.56679999999999997</v>
      </c>
      <c r="AI30" s="21">
        <v>0</v>
      </c>
    </row>
    <row r="31" spans="1:35" ht="15" customHeight="1" x14ac:dyDescent="0.2">
      <c r="A31" s="15" t="s">
        <v>91</v>
      </c>
      <c r="B31" s="19" t="s">
        <v>68</v>
      </c>
      <c r="C31" s="20">
        <v>22.372603999999999</v>
      </c>
      <c r="D31" s="20">
        <v>22.372603999999999</v>
      </c>
      <c r="E31" s="20">
        <v>22.372603999999999</v>
      </c>
      <c r="F31" s="20">
        <v>22.372603999999999</v>
      </c>
      <c r="G31" s="20">
        <v>22.194006000000002</v>
      </c>
      <c r="H31" s="20">
        <v>22.194006000000002</v>
      </c>
      <c r="I31" s="20">
        <v>22.194006000000002</v>
      </c>
      <c r="J31" s="20">
        <v>22.194006000000002</v>
      </c>
      <c r="K31" s="20">
        <v>22.194006000000002</v>
      </c>
      <c r="L31" s="20">
        <v>22.194006000000002</v>
      </c>
      <c r="M31" s="20">
        <v>22.194006000000002</v>
      </c>
      <c r="N31" s="20">
        <v>22.194006000000002</v>
      </c>
      <c r="O31" s="20">
        <v>22.194006000000002</v>
      </c>
      <c r="P31" s="20">
        <v>22.194006000000002</v>
      </c>
      <c r="Q31" s="20">
        <v>22.194006000000002</v>
      </c>
      <c r="R31" s="20">
        <v>22.194006000000002</v>
      </c>
      <c r="S31" s="20">
        <v>22.194006000000002</v>
      </c>
      <c r="T31" s="20">
        <v>22.194006000000002</v>
      </c>
      <c r="U31" s="20">
        <v>22.194006000000002</v>
      </c>
      <c r="V31" s="20">
        <v>22.194006000000002</v>
      </c>
      <c r="W31" s="20">
        <v>22.194006000000002</v>
      </c>
      <c r="X31" s="20">
        <v>22.194006000000002</v>
      </c>
      <c r="Y31" s="20">
        <v>22.194006000000002</v>
      </c>
      <c r="Z31" s="20">
        <v>22.194006000000002</v>
      </c>
      <c r="AA31" s="20">
        <v>22.194006000000002</v>
      </c>
      <c r="AB31" s="20">
        <v>22.194006000000002</v>
      </c>
      <c r="AC31" s="20">
        <v>22.194006000000002</v>
      </c>
      <c r="AD31" s="20">
        <v>22.194006000000002</v>
      </c>
      <c r="AE31" s="20">
        <v>22.194006000000002</v>
      </c>
      <c r="AF31" s="20">
        <v>22.194006000000002</v>
      </c>
      <c r="AG31" s="20">
        <v>22.194006000000002</v>
      </c>
      <c r="AH31" s="20">
        <v>22.194006000000002</v>
      </c>
      <c r="AI31" s="21">
        <v>-2.5900000000000001E-4</v>
      </c>
    </row>
    <row r="32" spans="1:35" ht="15" customHeight="1" x14ac:dyDescent="0.2">
      <c r="A32" s="15" t="s">
        <v>92</v>
      </c>
      <c r="B32" s="19" t="s">
        <v>70</v>
      </c>
      <c r="C32" s="20">
        <v>3.2564000000000002</v>
      </c>
      <c r="D32" s="20">
        <v>3.2069000000000001</v>
      </c>
      <c r="E32" s="20">
        <v>3.2069000000000001</v>
      </c>
      <c r="F32" s="20">
        <v>3.2069000000000001</v>
      </c>
      <c r="G32" s="20">
        <v>3.2069000000000001</v>
      </c>
      <c r="H32" s="20">
        <v>3.2069000000000001</v>
      </c>
      <c r="I32" s="20">
        <v>3.2069000000000001</v>
      </c>
      <c r="J32" s="20">
        <v>3.2069000000000001</v>
      </c>
      <c r="K32" s="20">
        <v>3.2069000000000001</v>
      </c>
      <c r="L32" s="20">
        <v>3.2069000000000001</v>
      </c>
      <c r="M32" s="20">
        <v>3.2069000000000001</v>
      </c>
      <c r="N32" s="20">
        <v>3.2069000000000001</v>
      </c>
      <c r="O32" s="20">
        <v>3.2069000000000001</v>
      </c>
      <c r="P32" s="20">
        <v>3.2069000000000001</v>
      </c>
      <c r="Q32" s="20">
        <v>3.2069000000000001</v>
      </c>
      <c r="R32" s="20">
        <v>3.2069000000000001</v>
      </c>
      <c r="S32" s="20">
        <v>3.2069000000000001</v>
      </c>
      <c r="T32" s="20">
        <v>3.2069000000000001</v>
      </c>
      <c r="U32" s="20">
        <v>3.2069000000000001</v>
      </c>
      <c r="V32" s="20">
        <v>3.2069000000000001</v>
      </c>
      <c r="W32" s="20">
        <v>3.2069000000000001</v>
      </c>
      <c r="X32" s="20">
        <v>3.2069000000000001</v>
      </c>
      <c r="Y32" s="20">
        <v>3.2069000000000001</v>
      </c>
      <c r="Z32" s="20">
        <v>3.2069000000000001</v>
      </c>
      <c r="AA32" s="20">
        <v>3.2069000000000001</v>
      </c>
      <c r="AB32" s="20">
        <v>3.2069000000000001</v>
      </c>
      <c r="AC32" s="20">
        <v>3.2069000000000001</v>
      </c>
      <c r="AD32" s="20">
        <v>3.2069000000000001</v>
      </c>
      <c r="AE32" s="20">
        <v>3.2069000000000001</v>
      </c>
      <c r="AF32" s="20">
        <v>3.2069000000000001</v>
      </c>
      <c r="AG32" s="20">
        <v>3.2069000000000001</v>
      </c>
      <c r="AH32" s="20">
        <v>3.2069000000000001</v>
      </c>
      <c r="AI32" s="21">
        <v>-4.9399999999999997E-4</v>
      </c>
    </row>
    <row r="33" spans="1:35" ht="15" customHeight="1" x14ac:dyDescent="0.2">
      <c r="A33" s="15" t="s">
        <v>93</v>
      </c>
      <c r="B33" s="19" t="s">
        <v>80</v>
      </c>
      <c r="C33" s="20">
        <v>0.85919999999999996</v>
      </c>
      <c r="D33" s="20">
        <v>0.85470000000000002</v>
      </c>
      <c r="E33" s="20">
        <v>0.85470000000000002</v>
      </c>
      <c r="F33" s="20">
        <v>0.85470000000000002</v>
      </c>
      <c r="G33" s="20">
        <v>0.85470000000000002</v>
      </c>
      <c r="H33" s="20">
        <v>0.85470000000000002</v>
      </c>
      <c r="I33" s="20">
        <v>0.85470000000000002</v>
      </c>
      <c r="J33" s="20">
        <v>0.85470000000000002</v>
      </c>
      <c r="K33" s="20">
        <v>0.85470000000000002</v>
      </c>
      <c r="L33" s="20">
        <v>0.85470000000000002</v>
      </c>
      <c r="M33" s="20">
        <v>0.85470000000000002</v>
      </c>
      <c r="N33" s="20">
        <v>0.85470000000000002</v>
      </c>
      <c r="O33" s="20">
        <v>0.85470000000000002</v>
      </c>
      <c r="P33" s="20">
        <v>0.85470000000000002</v>
      </c>
      <c r="Q33" s="20">
        <v>0.85470000000000002</v>
      </c>
      <c r="R33" s="20">
        <v>0.85470000000000002</v>
      </c>
      <c r="S33" s="20">
        <v>0.85470000000000002</v>
      </c>
      <c r="T33" s="20">
        <v>0.85470000000000002</v>
      </c>
      <c r="U33" s="20">
        <v>0.85470000000000002</v>
      </c>
      <c r="V33" s="20">
        <v>0.85470000000000002</v>
      </c>
      <c r="W33" s="20">
        <v>0.85470000000000002</v>
      </c>
      <c r="X33" s="20">
        <v>0.85470000000000002</v>
      </c>
      <c r="Y33" s="20">
        <v>0.85470000000000002</v>
      </c>
      <c r="Z33" s="20">
        <v>0.85470000000000002</v>
      </c>
      <c r="AA33" s="20">
        <v>0.85470000000000002</v>
      </c>
      <c r="AB33" s="20">
        <v>0.85470000000000002</v>
      </c>
      <c r="AC33" s="20">
        <v>0.85470000000000002</v>
      </c>
      <c r="AD33" s="20">
        <v>0.85470000000000002</v>
      </c>
      <c r="AE33" s="20">
        <v>0.85470000000000002</v>
      </c>
      <c r="AF33" s="20">
        <v>0.85470000000000002</v>
      </c>
      <c r="AG33" s="20">
        <v>0.85470000000000002</v>
      </c>
      <c r="AH33" s="20">
        <v>0.85470000000000002</v>
      </c>
      <c r="AI33" s="21">
        <v>-1.6899999999999999E-4</v>
      </c>
    </row>
    <row r="34" spans="1:35" ht="15" customHeight="1" x14ac:dyDescent="0.15">
      <c r="A34" s="15" t="s">
        <v>94</v>
      </c>
      <c r="B34" s="18" t="s">
        <v>85</v>
      </c>
      <c r="C34" s="22">
        <v>29.736504</v>
      </c>
      <c r="D34" s="22">
        <v>29.319102999999998</v>
      </c>
      <c r="E34" s="22">
        <v>29.319102999999998</v>
      </c>
      <c r="F34" s="22">
        <v>28.999103999999999</v>
      </c>
      <c r="G34" s="22">
        <v>28.820505000000001</v>
      </c>
      <c r="H34" s="22">
        <v>28.820505000000001</v>
      </c>
      <c r="I34" s="22">
        <v>28.820505000000001</v>
      </c>
      <c r="J34" s="22">
        <v>28.820505000000001</v>
      </c>
      <c r="K34" s="22">
        <v>28.820505000000001</v>
      </c>
      <c r="L34" s="22">
        <v>28.820505000000001</v>
      </c>
      <c r="M34" s="22">
        <v>28.820505000000001</v>
      </c>
      <c r="N34" s="22">
        <v>28.820505000000001</v>
      </c>
      <c r="O34" s="22">
        <v>28.820505000000001</v>
      </c>
      <c r="P34" s="22">
        <v>28.820505000000001</v>
      </c>
      <c r="Q34" s="22">
        <v>28.820505000000001</v>
      </c>
      <c r="R34" s="22">
        <v>28.820505000000001</v>
      </c>
      <c r="S34" s="22">
        <v>28.820505000000001</v>
      </c>
      <c r="T34" s="22">
        <v>28.820505000000001</v>
      </c>
      <c r="U34" s="22">
        <v>28.820505000000001</v>
      </c>
      <c r="V34" s="22">
        <v>28.820505000000001</v>
      </c>
      <c r="W34" s="22">
        <v>28.820505000000001</v>
      </c>
      <c r="X34" s="22">
        <v>28.820505000000001</v>
      </c>
      <c r="Y34" s="22">
        <v>28.820505000000001</v>
      </c>
      <c r="Z34" s="22">
        <v>28.820505000000001</v>
      </c>
      <c r="AA34" s="22">
        <v>28.820505000000001</v>
      </c>
      <c r="AB34" s="22">
        <v>28.820505000000001</v>
      </c>
      <c r="AC34" s="22">
        <v>28.820505000000001</v>
      </c>
      <c r="AD34" s="22">
        <v>28.820505000000001</v>
      </c>
      <c r="AE34" s="22">
        <v>28.820505000000001</v>
      </c>
      <c r="AF34" s="22">
        <v>28.820505000000001</v>
      </c>
      <c r="AG34" s="22">
        <v>28.820505000000001</v>
      </c>
      <c r="AH34" s="22">
        <v>28.820505000000001</v>
      </c>
      <c r="AI34" s="23">
        <v>-1.0089999999999999E-3</v>
      </c>
    </row>
    <row r="35" spans="1:35" ht="15.75" customHeight="1" x14ac:dyDescent="0.1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5" customHeight="1" x14ac:dyDescent="0.15">
      <c r="A36" s="12"/>
      <c r="B36" s="18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5" customHeight="1" x14ac:dyDescent="0.2">
      <c r="A37" s="15" t="s">
        <v>96</v>
      </c>
      <c r="B37" s="19" t="s">
        <v>88</v>
      </c>
      <c r="C37" s="20" t="s">
        <v>83</v>
      </c>
      <c r="D37" s="20">
        <v>0</v>
      </c>
      <c r="E37" s="20">
        <v>0</v>
      </c>
      <c r="F37" s="20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0">
        <v>0</v>
      </c>
      <c r="X37" s="20">
        <v>0</v>
      </c>
      <c r="Y37" s="20">
        <v>0</v>
      </c>
      <c r="Z37" s="20">
        <v>0</v>
      </c>
      <c r="AA37" s="20">
        <v>0</v>
      </c>
      <c r="AB37" s="20">
        <v>0</v>
      </c>
      <c r="AC37" s="20">
        <v>0</v>
      </c>
      <c r="AD37" s="20">
        <v>0</v>
      </c>
      <c r="AE37" s="20">
        <v>0</v>
      </c>
      <c r="AF37" s="20">
        <v>0</v>
      </c>
      <c r="AG37" s="20">
        <v>0</v>
      </c>
      <c r="AH37" s="20">
        <v>0</v>
      </c>
      <c r="AI37" s="21" t="s">
        <v>83</v>
      </c>
    </row>
    <row r="38" spans="1:35" ht="15" customHeight="1" x14ac:dyDescent="0.2">
      <c r="A38" s="15" t="s">
        <v>97</v>
      </c>
      <c r="B38" s="19" t="s">
        <v>90</v>
      </c>
      <c r="C38" s="20" t="s">
        <v>83</v>
      </c>
      <c r="D38" s="20">
        <v>0</v>
      </c>
      <c r="E38" s="20">
        <v>0.19850000000000001</v>
      </c>
      <c r="F38" s="20">
        <v>0.19850000000000001</v>
      </c>
      <c r="G38" s="20">
        <v>0.19850000000000001</v>
      </c>
      <c r="H38" s="20">
        <v>0.19850000000000001</v>
      </c>
      <c r="I38" s="20">
        <v>0.19850000000000001</v>
      </c>
      <c r="J38" s="20">
        <v>0.19850000000000001</v>
      </c>
      <c r="K38" s="20">
        <v>0.19850000000000001</v>
      </c>
      <c r="L38" s="20">
        <v>0.19850000000000001</v>
      </c>
      <c r="M38" s="20">
        <v>0.19850000000000001</v>
      </c>
      <c r="N38" s="20">
        <v>0.19850000000000001</v>
      </c>
      <c r="O38" s="20">
        <v>0.19850000000000001</v>
      </c>
      <c r="P38" s="20">
        <v>0.19850000000000001</v>
      </c>
      <c r="Q38" s="20">
        <v>0.19850000000000001</v>
      </c>
      <c r="R38" s="20">
        <v>0.19850000000000001</v>
      </c>
      <c r="S38" s="20">
        <v>0.19850000000000001</v>
      </c>
      <c r="T38" s="20">
        <v>0.19850000000000001</v>
      </c>
      <c r="U38" s="20">
        <v>0.19850000000000001</v>
      </c>
      <c r="V38" s="20">
        <v>0.19850000000000001</v>
      </c>
      <c r="W38" s="20">
        <v>0.19850000000000001</v>
      </c>
      <c r="X38" s="20">
        <v>0.19850000000000001</v>
      </c>
      <c r="Y38" s="20">
        <v>0.19850000000000001</v>
      </c>
      <c r="Z38" s="20">
        <v>0.19850000000000001</v>
      </c>
      <c r="AA38" s="20">
        <v>0.19850000000000001</v>
      </c>
      <c r="AB38" s="20">
        <v>0.19850000000000001</v>
      </c>
      <c r="AC38" s="20">
        <v>0.19850000000000001</v>
      </c>
      <c r="AD38" s="20">
        <v>0.19850000000000001</v>
      </c>
      <c r="AE38" s="20">
        <v>0.19850000000000001</v>
      </c>
      <c r="AF38" s="20">
        <v>0.19850000000000001</v>
      </c>
      <c r="AG38" s="20">
        <v>0.19850000000000001</v>
      </c>
      <c r="AH38" s="20">
        <v>0.19850000000000001</v>
      </c>
      <c r="AI38" s="21" t="s">
        <v>83</v>
      </c>
    </row>
    <row r="39" spans="1:35" ht="15" customHeight="1" x14ac:dyDescent="0.2">
      <c r="A39" s="15" t="s">
        <v>98</v>
      </c>
      <c r="B39" s="19" t="s">
        <v>68</v>
      </c>
      <c r="C39" s="20" t="s">
        <v>83</v>
      </c>
      <c r="D39" s="20">
        <v>5.7550020000000002</v>
      </c>
      <c r="E39" s="20">
        <v>16.178204000000001</v>
      </c>
      <c r="F39" s="20">
        <v>17.324203000000001</v>
      </c>
      <c r="G39" s="20">
        <v>17.324203000000001</v>
      </c>
      <c r="H39" s="20">
        <v>17.324203000000001</v>
      </c>
      <c r="I39" s="20">
        <v>17.324203000000001</v>
      </c>
      <c r="J39" s="20">
        <v>17.324203000000001</v>
      </c>
      <c r="K39" s="20">
        <v>17.324203000000001</v>
      </c>
      <c r="L39" s="20">
        <v>17.324203000000001</v>
      </c>
      <c r="M39" s="20">
        <v>17.324203000000001</v>
      </c>
      <c r="N39" s="20">
        <v>17.324203000000001</v>
      </c>
      <c r="O39" s="20">
        <v>17.324203000000001</v>
      </c>
      <c r="P39" s="20">
        <v>17.324203000000001</v>
      </c>
      <c r="Q39" s="20">
        <v>17.324203000000001</v>
      </c>
      <c r="R39" s="20">
        <v>17.324203000000001</v>
      </c>
      <c r="S39" s="20">
        <v>17.324203000000001</v>
      </c>
      <c r="T39" s="20">
        <v>17.324203000000001</v>
      </c>
      <c r="U39" s="20">
        <v>17.324203000000001</v>
      </c>
      <c r="V39" s="20">
        <v>17.324203000000001</v>
      </c>
      <c r="W39" s="20">
        <v>17.324203000000001</v>
      </c>
      <c r="X39" s="20">
        <v>17.324203000000001</v>
      </c>
      <c r="Y39" s="20">
        <v>17.324203000000001</v>
      </c>
      <c r="Z39" s="20">
        <v>17.324203000000001</v>
      </c>
      <c r="AA39" s="20">
        <v>17.324203000000001</v>
      </c>
      <c r="AB39" s="20">
        <v>17.324203000000001</v>
      </c>
      <c r="AC39" s="20">
        <v>17.324203000000001</v>
      </c>
      <c r="AD39" s="20">
        <v>17.324203000000001</v>
      </c>
      <c r="AE39" s="20">
        <v>17.324203000000001</v>
      </c>
      <c r="AF39" s="20">
        <v>17.324203000000001</v>
      </c>
      <c r="AG39" s="20">
        <v>17.324203000000001</v>
      </c>
      <c r="AH39" s="20">
        <v>17.324203000000001</v>
      </c>
      <c r="AI39" s="21" t="s">
        <v>83</v>
      </c>
    </row>
    <row r="40" spans="1:35" ht="15" customHeight="1" x14ac:dyDescent="0.2">
      <c r="A40" s="15" t="s">
        <v>99</v>
      </c>
      <c r="B40" s="19" t="s">
        <v>70</v>
      </c>
      <c r="C40" s="20" t="s">
        <v>83</v>
      </c>
      <c r="D40" s="20">
        <v>2.9401999999999999</v>
      </c>
      <c r="E40" s="20">
        <v>5.4845009999999998</v>
      </c>
      <c r="F40" s="20">
        <v>5.4845009999999998</v>
      </c>
      <c r="G40" s="20">
        <v>5.4845009999999998</v>
      </c>
      <c r="H40" s="20">
        <v>5.4845009999999998</v>
      </c>
      <c r="I40" s="20">
        <v>5.4845009999999998</v>
      </c>
      <c r="J40" s="20">
        <v>5.4845009999999998</v>
      </c>
      <c r="K40" s="20">
        <v>5.4845009999999998</v>
      </c>
      <c r="L40" s="20">
        <v>5.4845009999999998</v>
      </c>
      <c r="M40" s="20">
        <v>5.4845009999999998</v>
      </c>
      <c r="N40" s="20">
        <v>5.4845009999999998</v>
      </c>
      <c r="O40" s="20">
        <v>5.4845009999999998</v>
      </c>
      <c r="P40" s="20">
        <v>5.4845009999999998</v>
      </c>
      <c r="Q40" s="20">
        <v>5.4845009999999998</v>
      </c>
      <c r="R40" s="20">
        <v>5.4845009999999998</v>
      </c>
      <c r="S40" s="20">
        <v>5.4845009999999998</v>
      </c>
      <c r="T40" s="20">
        <v>5.4845009999999998</v>
      </c>
      <c r="U40" s="20">
        <v>5.4845009999999998</v>
      </c>
      <c r="V40" s="20">
        <v>5.4845009999999998</v>
      </c>
      <c r="W40" s="20">
        <v>5.4845009999999998</v>
      </c>
      <c r="X40" s="20">
        <v>5.4845009999999998</v>
      </c>
      <c r="Y40" s="20">
        <v>5.4845009999999998</v>
      </c>
      <c r="Z40" s="20">
        <v>5.4845009999999998</v>
      </c>
      <c r="AA40" s="20">
        <v>5.4845009999999998</v>
      </c>
      <c r="AB40" s="20">
        <v>5.4845009999999998</v>
      </c>
      <c r="AC40" s="20">
        <v>5.4845009999999998</v>
      </c>
      <c r="AD40" s="20">
        <v>5.4845009999999998</v>
      </c>
      <c r="AE40" s="20">
        <v>5.4845009999999998</v>
      </c>
      <c r="AF40" s="20">
        <v>5.4845009999999998</v>
      </c>
      <c r="AG40" s="20">
        <v>5.4845009999999998</v>
      </c>
      <c r="AH40" s="20">
        <v>5.4845009999999998</v>
      </c>
      <c r="AI40" s="21" t="s">
        <v>83</v>
      </c>
    </row>
    <row r="41" spans="1:35" ht="15" customHeight="1" x14ac:dyDescent="0.2">
      <c r="A41" s="15" t="s">
        <v>100</v>
      </c>
      <c r="B41" s="19" t="s">
        <v>101</v>
      </c>
      <c r="C41" s="20" t="s">
        <v>83</v>
      </c>
      <c r="D41" s="20">
        <v>0</v>
      </c>
      <c r="E41" s="20">
        <v>1.1000000000000001</v>
      </c>
      <c r="F41" s="20">
        <v>2.2000000000000002</v>
      </c>
      <c r="G41" s="20">
        <v>2.2000000000000002</v>
      </c>
      <c r="H41" s="20">
        <v>2.2000000000000002</v>
      </c>
      <c r="I41" s="20">
        <v>2.2000000000000002</v>
      </c>
      <c r="J41" s="20">
        <v>2.2000000000000002</v>
      </c>
      <c r="K41" s="20">
        <v>2.2000000000000002</v>
      </c>
      <c r="L41" s="20">
        <v>2.2000000000000002</v>
      </c>
      <c r="M41" s="20">
        <v>2.2000000000000002</v>
      </c>
      <c r="N41" s="20">
        <v>2.2000000000000002</v>
      </c>
      <c r="O41" s="20">
        <v>2.2000000000000002</v>
      </c>
      <c r="P41" s="20">
        <v>2.2000000000000002</v>
      </c>
      <c r="Q41" s="20">
        <v>2.2000000000000002</v>
      </c>
      <c r="R41" s="20">
        <v>2.2000000000000002</v>
      </c>
      <c r="S41" s="20">
        <v>2.2000000000000002</v>
      </c>
      <c r="T41" s="20">
        <v>2.2000000000000002</v>
      </c>
      <c r="U41" s="20">
        <v>2.2000000000000002</v>
      </c>
      <c r="V41" s="20">
        <v>2.2000000000000002</v>
      </c>
      <c r="W41" s="20">
        <v>2.2000000000000002</v>
      </c>
      <c r="X41" s="20">
        <v>2.2000000000000002</v>
      </c>
      <c r="Y41" s="20">
        <v>2.2000000000000002</v>
      </c>
      <c r="Z41" s="20">
        <v>2.2000000000000002</v>
      </c>
      <c r="AA41" s="20">
        <v>2.2000000000000002</v>
      </c>
      <c r="AB41" s="20">
        <v>2.2000000000000002</v>
      </c>
      <c r="AC41" s="20">
        <v>2.2000000000000002</v>
      </c>
      <c r="AD41" s="20">
        <v>2.2000000000000002</v>
      </c>
      <c r="AE41" s="20">
        <v>2.2000000000000002</v>
      </c>
      <c r="AF41" s="20">
        <v>2.2000000000000002</v>
      </c>
      <c r="AG41" s="20">
        <v>2.2000000000000002</v>
      </c>
      <c r="AH41" s="20">
        <v>2.2000000000000002</v>
      </c>
      <c r="AI41" s="21" t="s">
        <v>83</v>
      </c>
    </row>
    <row r="42" spans="1:35" ht="15" customHeight="1" x14ac:dyDescent="0.2">
      <c r="A42" s="15" t="s">
        <v>102</v>
      </c>
      <c r="B42" s="19" t="s">
        <v>74</v>
      </c>
      <c r="C42" s="20" t="s">
        <v>83</v>
      </c>
      <c r="D42" s="20">
        <v>0</v>
      </c>
      <c r="E42" s="20">
        <v>0</v>
      </c>
      <c r="F42" s="20">
        <v>0</v>
      </c>
      <c r="G42" s="20">
        <v>0</v>
      </c>
      <c r="H42" s="20">
        <v>0</v>
      </c>
      <c r="I42" s="20">
        <v>0</v>
      </c>
      <c r="J42" s="20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0">
        <v>0</v>
      </c>
      <c r="X42" s="20">
        <v>0</v>
      </c>
      <c r="Y42" s="20">
        <v>0</v>
      </c>
      <c r="Z42" s="20">
        <v>0</v>
      </c>
      <c r="AA42" s="20">
        <v>0</v>
      </c>
      <c r="AB42" s="20">
        <v>0</v>
      </c>
      <c r="AC42" s="20">
        <v>0</v>
      </c>
      <c r="AD42" s="20">
        <v>0</v>
      </c>
      <c r="AE42" s="20">
        <v>0</v>
      </c>
      <c r="AF42" s="20">
        <v>0</v>
      </c>
      <c r="AG42" s="20">
        <v>0</v>
      </c>
      <c r="AH42" s="20">
        <v>0</v>
      </c>
      <c r="AI42" s="21" t="s">
        <v>83</v>
      </c>
    </row>
    <row r="43" spans="1:35" ht="15" customHeight="1" x14ac:dyDescent="0.2">
      <c r="A43" s="15" t="s">
        <v>103</v>
      </c>
      <c r="B43" s="19" t="s">
        <v>76</v>
      </c>
      <c r="C43" s="20" t="s">
        <v>83</v>
      </c>
      <c r="D43" s="20">
        <v>1.0670999999999999</v>
      </c>
      <c r="E43" s="20">
        <v>3.3635999999999999</v>
      </c>
      <c r="F43" s="20">
        <v>3.9946000000000002</v>
      </c>
      <c r="G43" s="20">
        <v>4.6256000000000004</v>
      </c>
      <c r="H43" s="20">
        <v>5.2565999999999997</v>
      </c>
      <c r="I43" s="20">
        <v>5.6996010000000004</v>
      </c>
      <c r="J43" s="20">
        <v>6.1105999999999998</v>
      </c>
      <c r="K43" s="20">
        <v>6.5216010000000004</v>
      </c>
      <c r="L43" s="20">
        <v>6.9325999999999999</v>
      </c>
      <c r="M43" s="20">
        <v>7.3436009999999996</v>
      </c>
      <c r="N43" s="20">
        <v>7.7546010000000001</v>
      </c>
      <c r="O43" s="20">
        <v>7.7546010000000001</v>
      </c>
      <c r="P43" s="20">
        <v>7.7546010000000001</v>
      </c>
      <c r="Q43" s="20">
        <v>7.7546010000000001</v>
      </c>
      <c r="R43" s="20">
        <v>7.7546010000000001</v>
      </c>
      <c r="S43" s="20">
        <v>7.7546010000000001</v>
      </c>
      <c r="T43" s="20">
        <v>7.7546010000000001</v>
      </c>
      <c r="U43" s="20">
        <v>7.7546010000000001</v>
      </c>
      <c r="V43" s="20">
        <v>7.7546010000000001</v>
      </c>
      <c r="W43" s="20">
        <v>7.7546010000000001</v>
      </c>
      <c r="X43" s="20">
        <v>7.7546010000000001</v>
      </c>
      <c r="Y43" s="20">
        <v>7.7546010000000001</v>
      </c>
      <c r="Z43" s="20">
        <v>7.7546010000000001</v>
      </c>
      <c r="AA43" s="20">
        <v>7.7546010000000001</v>
      </c>
      <c r="AB43" s="20">
        <v>7.7546010000000001</v>
      </c>
      <c r="AC43" s="20">
        <v>7.7546010000000001</v>
      </c>
      <c r="AD43" s="20">
        <v>7.7546010000000001</v>
      </c>
      <c r="AE43" s="20">
        <v>7.7546010000000001</v>
      </c>
      <c r="AF43" s="20">
        <v>7.7546010000000001</v>
      </c>
      <c r="AG43" s="20">
        <v>7.7546010000000001</v>
      </c>
      <c r="AH43" s="20">
        <v>7.7546010000000001</v>
      </c>
      <c r="AI43" s="21" t="s">
        <v>83</v>
      </c>
    </row>
    <row r="44" spans="1:35" ht="15" customHeight="1" x14ac:dyDescent="0.2">
      <c r="A44" s="15" t="s">
        <v>104</v>
      </c>
      <c r="B44" s="19" t="s">
        <v>78</v>
      </c>
      <c r="C44" s="20" t="s">
        <v>83</v>
      </c>
      <c r="D44" s="20">
        <v>2.5100000000000001E-2</v>
      </c>
      <c r="E44" s="20">
        <v>2.8799999999999999E-2</v>
      </c>
      <c r="F44" s="20">
        <v>2.8799999999999999E-2</v>
      </c>
      <c r="G44" s="20">
        <v>2.8799999999999999E-2</v>
      </c>
      <c r="H44" s="20">
        <v>2.8799999999999999E-2</v>
      </c>
      <c r="I44" s="20">
        <v>2.8799999999999999E-2</v>
      </c>
      <c r="J44" s="20">
        <v>2.8799999999999999E-2</v>
      </c>
      <c r="K44" s="20">
        <v>2.8799999999999999E-2</v>
      </c>
      <c r="L44" s="20">
        <v>2.8799999999999999E-2</v>
      </c>
      <c r="M44" s="20">
        <v>2.8799999999999999E-2</v>
      </c>
      <c r="N44" s="20">
        <v>2.8799999999999999E-2</v>
      </c>
      <c r="O44" s="20">
        <v>2.8799999999999999E-2</v>
      </c>
      <c r="P44" s="20">
        <v>2.8799999999999999E-2</v>
      </c>
      <c r="Q44" s="20">
        <v>2.8799999999999999E-2</v>
      </c>
      <c r="R44" s="20">
        <v>2.8799999999999999E-2</v>
      </c>
      <c r="S44" s="20">
        <v>2.8799999999999999E-2</v>
      </c>
      <c r="T44" s="20">
        <v>2.8799999999999999E-2</v>
      </c>
      <c r="U44" s="20">
        <v>2.8799999999999999E-2</v>
      </c>
      <c r="V44" s="20">
        <v>2.8799999999999999E-2</v>
      </c>
      <c r="W44" s="20">
        <v>2.8799999999999999E-2</v>
      </c>
      <c r="X44" s="20">
        <v>2.8799999999999999E-2</v>
      </c>
      <c r="Y44" s="20">
        <v>2.8799999999999999E-2</v>
      </c>
      <c r="Z44" s="20">
        <v>2.8799999999999999E-2</v>
      </c>
      <c r="AA44" s="20">
        <v>2.8799999999999999E-2</v>
      </c>
      <c r="AB44" s="20">
        <v>2.8799999999999999E-2</v>
      </c>
      <c r="AC44" s="20">
        <v>2.8799999999999999E-2</v>
      </c>
      <c r="AD44" s="20">
        <v>2.8799999999999999E-2</v>
      </c>
      <c r="AE44" s="20">
        <v>2.8799999999999999E-2</v>
      </c>
      <c r="AF44" s="20">
        <v>2.8799999999999999E-2</v>
      </c>
      <c r="AG44" s="20">
        <v>2.8799999999999999E-2</v>
      </c>
      <c r="AH44" s="20">
        <v>2.8799999999999999E-2</v>
      </c>
      <c r="AI44" s="21" t="s">
        <v>83</v>
      </c>
    </row>
    <row r="45" spans="1:35" ht="15" customHeight="1" x14ac:dyDescent="0.2">
      <c r="A45" s="15" t="s">
        <v>105</v>
      </c>
      <c r="B45" s="19" t="s">
        <v>80</v>
      </c>
      <c r="C45" s="20" t="s">
        <v>83</v>
      </c>
      <c r="D45" s="20">
        <v>26.973803</v>
      </c>
      <c r="E45" s="20">
        <v>34.927605</v>
      </c>
      <c r="F45" s="20">
        <v>35.848305000000003</v>
      </c>
      <c r="G45" s="20">
        <v>36.748302000000002</v>
      </c>
      <c r="H45" s="20">
        <v>37.248302000000002</v>
      </c>
      <c r="I45" s="20">
        <v>37.248302000000002</v>
      </c>
      <c r="J45" s="20">
        <v>37.248302000000002</v>
      </c>
      <c r="K45" s="20">
        <v>37.248302000000002</v>
      </c>
      <c r="L45" s="20">
        <v>39.248305999999999</v>
      </c>
      <c r="M45" s="20">
        <v>39.248305999999999</v>
      </c>
      <c r="N45" s="20">
        <v>46.348309</v>
      </c>
      <c r="O45" s="20">
        <v>46.348309</v>
      </c>
      <c r="P45" s="20">
        <v>46.348309</v>
      </c>
      <c r="Q45" s="20">
        <v>46.348309</v>
      </c>
      <c r="R45" s="20">
        <v>46.348309</v>
      </c>
      <c r="S45" s="20">
        <v>54.548302</v>
      </c>
      <c r="T45" s="20">
        <v>54.548302</v>
      </c>
      <c r="U45" s="20">
        <v>54.548302</v>
      </c>
      <c r="V45" s="20">
        <v>54.548302</v>
      </c>
      <c r="W45" s="20">
        <v>54.548302</v>
      </c>
      <c r="X45" s="20">
        <v>54.548302</v>
      </c>
      <c r="Y45" s="20">
        <v>54.548302</v>
      </c>
      <c r="Z45" s="20">
        <v>54.548302</v>
      </c>
      <c r="AA45" s="20">
        <v>54.548302</v>
      </c>
      <c r="AB45" s="20">
        <v>54.548302</v>
      </c>
      <c r="AC45" s="20">
        <v>54.548302</v>
      </c>
      <c r="AD45" s="20">
        <v>54.548302</v>
      </c>
      <c r="AE45" s="20">
        <v>54.548302</v>
      </c>
      <c r="AF45" s="20">
        <v>54.548302</v>
      </c>
      <c r="AG45" s="20">
        <v>54.548302</v>
      </c>
      <c r="AH45" s="20">
        <v>54.548302</v>
      </c>
      <c r="AI45" s="21" t="s">
        <v>83</v>
      </c>
    </row>
    <row r="46" spans="1:35" ht="15" customHeight="1" x14ac:dyDescent="0.2">
      <c r="A46" s="15" t="s">
        <v>106</v>
      </c>
      <c r="B46" s="19" t="s">
        <v>107</v>
      </c>
      <c r="C46" s="20" t="s">
        <v>83</v>
      </c>
      <c r="D46" s="20">
        <v>0</v>
      </c>
      <c r="E46" s="20">
        <v>0</v>
      </c>
      <c r="F46" s="20">
        <v>0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0">
        <v>0</v>
      </c>
      <c r="X46" s="20">
        <v>0</v>
      </c>
      <c r="Y46" s="20">
        <v>0</v>
      </c>
      <c r="Z46" s="20">
        <v>0</v>
      </c>
      <c r="AA46" s="20">
        <v>0</v>
      </c>
      <c r="AB46" s="20">
        <v>0</v>
      </c>
      <c r="AC46" s="20">
        <v>0</v>
      </c>
      <c r="AD46" s="20">
        <v>0</v>
      </c>
      <c r="AE46" s="20">
        <v>0</v>
      </c>
      <c r="AF46" s="20">
        <v>0</v>
      </c>
      <c r="AG46" s="20">
        <v>0</v>
      </c>
      <c r="AH46" s="20">
        <v>0</v>
      </c>
      <c r="AI46" s="21" t="s">
        <v>83</v>
      </c>
    </row>
    <row r="47" spans="1:35" ht="15" customHeight="1" x14ac:dyDescent="0.15">
      <c r="A47" s="15" t="s">
        <v>108</v>
      </c>
      <c r="B47" s="18" t="s">
        <v>85</v>
      </c>
      <c r="C47" s="22" t="s">
        <v>83</v>
      </c>
      <c r="D47" s="22">
        <v>36.766212000000003</v>
      </c>
      <c r="E47" s="22">
        <v>61.286197999999999</v>
      </c>
      <c r="F47" s="22">
        <v>65.0839</v>
      </c>
      <c r="G47" s="22">
        <v>66.614898999999994</v>
      </c>
      <c r="H47" s="22">
        <v>67.745895000000004</v>
      </c>
      <c r="I47" s="22">
        <v>68.188896</v>
      </c>
      <c r="J47" s="22">
        <v>68.599898999999994</v>
      </c>
      <c r="K47" s="22">
        <v>69.010895000000005</v>
      </c>
      <c r="L47" s="22">
        <v>71.421890000000005</v>
      </c>
      <c r="M47" s="22">
        <v>71.832901000000007</v>
      </c>
      <c r="N47" s="22">
        <v>79.343902999999997</v>
      </c>
      <c r="O47" s="22">
        <v>79.343902999999997</v>
      </c>
      <c r="P47" s="22">
        <v>79.343902999999997</v>
      </c>
      <c r="Q47" s="22">
        <v>79.343902999999997</v>
      </c>
      <c r="R47" s="22">
        <v>79.343902999999997</v>
      </c>
      <c r="S47" s="22">
        <v>87.543899999999994</v>
      </c>
      <c r="T47" s="22">
        <v>87.543899999999994</v>
      </c>
      <c r="U47" s="22">
        <v>87.543899999999994</v>
      </c>
      <c r="V47" s="22">
        <v>87.543899999999994</v>
      </c>
      <c r="W47" s="22">
        <v>87.543899999999994</v>
      </c>
      <c r="X47" s="22">
        <v>87.543899999999994</v>
      </c>
      <c r="Y47" s="22">
        <v>87.543899999999994</v>
      </c>
      <c r="Z47" s="22">
        <v>87.543899999999994</v>
      </c>
      <c r="AA47" s="22">
        <v>87.543899999999994</v>
      </c>
      <c r="AB47" s="22">
        <v>87.543899999999994</v>
      </c>
      <c r="AC47" s="22">
        <v>87.543899999999994</v>
      </c>
      <c r="AD47" s="22">
        <v>87.543899999999994</v>
      </c>
      <c r="AE47" s="22">
        <v>87.543899999999994</v>
      </c>
      <c r="AF47" s="22">
        <v>87.543899999999994</v>
      </c>
      <c r="AG47" s="22">
        <v>87.543899999999994</v>
      </c>
      <c r="AH47" s="22">
        <v>87.543899999999994</v>
      </c>
      <c r="AI47" s="23" t="s">
        <v>83</v>
      </c>
    </row>
    <row r="48" spans="1:35" ht="15" customHeight="1" x14ac:dyDescent="0.15">
      <c r="A48" s="12"/>
      <c r="B48" s="18" t="s">
        <v>109</v>
      </c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5" customHeight="1" x14ac:dyDescent="0.2">
      <c r="A49" s="15" t="s">
        <v>110</v>
      </c>
      <c r="B49" s="19" t="s">
        <v>88</v>
      </c>
      <c r="C49" s="20" t="s">
        <v>83</v>
      </c>
      <c r="D49" s="20">
        <v>0</v>
      </c>
      <c r="E49" s="20">
        <v>0</v>
      </c>
      <c r="F49" s="20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0">
        <v>0</v>
      </c>
      <c r="X49" s="20">
        <v>0</v>
      </c>
      <c r="Y49" s="20">
        <v>0</v>
      </c>
      <c r="Z49" s="20">
        <v>0</v>
      </c>
      <c r="AA49" s="20">
        <v>0</v>
      </c>
      <c r="AB49" s="20">
        <v>0</v>
      </c>
      <c r="AC49" s="20">
        <v>0</v>
      </c>
      <c r="AD49" s="20">
        <v>0</v>
      </c>
      <c r="AE49" s="20">
        <v>0</v>
      </c>
      <c r="AF49" s="20">
        <v>0</v>
      </c>
      <c r="AG49" s="20">
        <v>0</v>
      </c>
      <c r="AH49" s="20">
        <v>0</v>
      </c>
      <c r="AI49" s="21" t="s">
        <v>83</v>
      </c>
    </row>
    <row r="50" spans="1:35" ht="15" customHeight="1" x14ac:dyDescent="0.2">
      <c r="A50" s="15" t="s">
        <v>111</v>
      </c>
      <c r="B50" s="19" t="s">
        <v>90</v>
      </c>
      <c r="C50" s="20" t="s">
        <v>83</v>
      </c>
      <c r="D50" s="20">
        <v>0</v>
      </c>
      <c r="E50" s="20">
        <v>0</v>
      </c>
      <c r="F50" s="20">
        <v>0</v>
      </c>
      <c r="G50" s="20">
        <v>0</v>
      </c>
      <c r="H50" s="20">
        <v>0</v>
      </c>
      <c r="I50" s="20">
        <v>0</v>
      </c>
      <c r="J50" s="20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0">
        <v>0</v>
      </c>
      <c r="X50" s="20">
        <v>0</v>
      </c>
      <c r="Y50" s="20">
        <v>0</v>
      </c>
      <c r="Z50" s="20">
        <v>0</v>
      </c>
      <c r="AA50" s="20">
        <v>0</v>
      </c>
      <c r="AB50" s="20">
        <v>0</v>
      </c>
      <c r="AC50" s="20">
        <v>0</v>
      </c>
      <c r="AD50" s="20">
        <v>0</v>
      </c>
      <c r="AE50" s="20">
        <v>0</v>
      </c>
      <c r="AF50" s="20">
        <v>0</v>
      </c>
      <c r="AG50" s="20">
        <v>0</v>
      </c>
      <c r="AH50" s="20">
        <v>0</v>
      </c>
      <c r="AI50" s="21" t="s">
        <v>83</v>
      </c>
    </row>
    <row r="51" spans="1:35" ht="15" customHeight="1" x14ac:dyDescent="0.2">
      <c r="A51" s="15" t="s">
        <v>112</v>
      </c>
      <c r="B51" s="19" t="s">
        <v>68</v>
      </c>
      <c r="C51" s="20" t="s">
        <v>83</v>
      </c>
      <c r="D51" s="20">
        <v>0</v>
      </c>
      <c r="E51" s="20">
        <v>0</v>
      </c>
      <c r="F51" s="20">
        <v>14.828455</v>
      </c>
      <c r="G51" s="20">
        <v>31.881180000000001</v>
      </c>
      <c r="H51" s="20">
        <v>51.382232999999999</v>
      </c>
      <c r="I51" s="20">
        <v>70.982017999999997</v>
      </c>
      <c r="J51" s="20">
        <v>74.458382</v>
      </c>
      <c r="K51" s="20">
        <v>81.090926999999994</v>
      </c>
      <c r="L51" s="20">
        <v>86.970505000000003</v>
      </c>
      <c r="M51" s="20">
        <v>89.485373999999993</v>
      </c>
      <c r="N51" s="20">
        <v>90.772300999999999</v>
      </c>
      <c r="O51" s="20">
        <v>93.353142000000005</v>
      </c>
      <c r="P51" s="20">
        <v>94.585228000000001</v>
      </c>
      <c r="Q51" s="20">
        <v>96.910499999999999</v>
      </c>
      <c r="R51" s="20">
        <v>98.142196999999996</v>
      </c>
      <c r="S51" s="20">
        <v>99.942038999999994</v>
      </c>
      <c r="T51" s="20">
        <v>102.053741</v>
      </c>
      <c r="U51" s="20">
        <v>103.57588200000001</v>
      </c>
      <c r="V51" s="20">
        <v>105.989075</v>
      </c>
      <c r="W51" s="20">
        <v>108.50252500000001</v>
      </c>
      <c r="X51" s="20">
        <v>111.392982</v>
      </c>
      <c r="Y51" s="20">
        <v>114.716988</v>
      </c>
      <c r="Z51" s="20">
        <v>118.539627</v>
      </c>
      <c r="AA51" s="20">
        <v>122.935631</v>
      </c>
      <c r="AB51" s="20">
        <v>128.37809799999999</v>
      </c>
      <c r="AC51" s="20">
        <v>134.48613</v>
      </c>
      <c r="AD51" s="20">
        <v>140.45036300000001</v>
      </c>
      <c r="AE51" s="20">
        <v>147.30924999999999</v>
      </c>
      <c r="AF51" s="20">
        <v>155.196991</v>
      </c>
      <c r="AG51" s="20">
        <v>164.26783800000001</v>
      </c>
      <c r="AH51" s="20">
        <v>174.699341</v>
      </c>
      <c r="AI51" s="21" t="s">
        <v>83</v>
      </c>
    </row>
    <row r="52" spans="1:35" ht="15" customHeight="1" x14ac:dyDescent="0.2">
      <c r="A52" s="15" t="s">
        <v>113</v>
      </c>
      <c r="B52" s="19" t="s">
        <v>70</v>
      </c>
      <c r="C52" s="20" t="s">
        <v>83</v>
      </c>
      <c r="D52" s="20">
        <v>6.8964509999999999</v>
      </c>
      <c r="E52" s="20">
        <v>9.7241119999999999</v>
      </c>
      <c r="F52" s="20">
        <v>12.724112999999999</v>
      </c>
      <c r="G52" s="20">
        <v>16.174112000000001</v>
      </c>
      <c r="H52" s="20">
        <v>20.141613</v>
      </c>
      <c r="I52" s="20">
        <v>27.982417999999999</v>
      </c>
      <c r="J52" s="20">
        <v>36.775700000000001</v>
      </c>
      <c r="K52" s="20">
        <v>46.887985</v>
      </c>
      <c r="L52" s="20">
        <v>55.185851999999997</v>
      </c>
      <c r="M52" s="20">
        <v>60.070473</v>
      </c>
      <c r="N52" s="20">
        <v>63.445098999999999</v>
      </c>
      <c r="O52" s="20">
        <v>68.798073000000002</v>
      </c>
      <c r="P52" s="20">
        <v>75.775536000000002</v>
      </c>
      <c r="Q52" s="20">
        <v>80.525351999999998</v>
      </c>
      <c r="R52" s="20">
        <v>83.128983000000005</v>
      </c>
      <c r="S52" s="20">
        <v>86.362015</v>
      </c>
      <c r="T52" s="20">
        <v>91.896652000000003</v>
      </c>
      <c r="U52" s="20">
        <v>94.273994000000002</v>
      </c>
      <c r="V52" s="20">
        <v>100.09111</v>
      </c>
      <c r="W52" s="20">
        <v>104.022217</v>
      </c>
      <c r="X52" s="20">
        <v>109.951065</v>
      </c>
      <c r="Y52" s="20">
        <v>115.01406900000001</v>
      </c>
      <c r="Z52" s="20">
        <v>121.216797</v>
      </c>
      <c r="AA52" s="20">
        <v>128.27359000000001</v>
      </c>
      <c r="AB52" s="20">
        <v>134.369202</v>
      </c>
      <c r="AC52" s="20">
        <v>139.70521500000001</v>
      </c>
      <c r="AD52" s="20">
        <v>145.110062</v>
      </c>
      <c r="AE52" s="20">
        <v>149.54998800000001</v>
      </c>
      <c r="AF52" s="20">
        <v>155.16499300000001</v>
      </c>
      <c r="AG52" s="20">
        <v>158.17077599999999</v>
      </c>
      <c r="AH52" s="20">
        <v>161.03143299999999</v>
      </c>
      <c r="AI52" s="21" t="s">
        <v>83</v>
      </c>
    </row>
    <row r="53" spans="1:35" ht="15" customHeight="1" x14ac:dyDescent="0.2">
      <c r="A53" s="15" t="s">
        <v>114</v>
      </c>
      <c r="B53" s="19" t="s">
        <v>101</v>
      </c>
      <c r="C53" s="20" t="s">
        <v>83</v>
      </c>
      <c r="D53" s="20">
        <v>0</v>
      </c>
      <c r="E53" s="20">
        <v>0</v>
      </c>
      <c r="F53" s="20">
        <v>0</v>
      </c>
      <c r="G53" s="20">
        <v>0</v>
      </c>
      <c r="H53" s="20">
        <v>0</v>
      </c>
      <c r="I53" s="20">
        <v>0</v>
      </c>
      <c r="J53" s="20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0">
        <v>0</v>
      </c>
      <c r="X53" s="20">
        <v>0</v>
      </c>
      <c r="Y53" s="20">
        <v>0</v>
      </c>
      <c r="Z53" s="20">
        <v>0</v>
      </c>
      <c r="AA53" s="20">
        <v>0</v>
      </c>
      <c r="AB53" s="20">
        <v>0</v>
      </c>
      <c r="AC53" s="20">
        <v>0</v>
      </c>
      <c r="AD53" s="20">
        <v>0</v>
      </c>
      <c r="AE53" s="20">
        <v>0</v>
      </c>
      <c r="AF53" s="20">
        <v>0</v>
      </c>
      <c r="AG53" s="20">
        <v>0</v>
      </c>
      <c r="AH53" s="20">
        <v>0</v>
      </c>
      <c r="AI53" s="21" t="s">
        <v>83</v>
      </c>
    </row>
    <row r="54" spans="1:35" ht="15" customHeight="1" x14ac:dyDescent="0.2">
      <c r="A54" s="15" t="s">
        <v>115</v>
      </c>
      <c r="B54" s="19" t="s">
        <v>74</v>
      </c>
      <c r="C54" s="20" t="s">
        <v>83</v>
      </c>
      <c r="D54" s="20">
        <v>0</v>
      </c>
      <c r="E54" s="20">
        <v>0</v>
      </c>
      <c r="F54" s="20">
        <v>0</v>
      </c>
      <c r="G54" s="20">
        <v>0</v>
      </c>
      <c r="H54" s="20">
        <v>0</v>
      </c>
      <c r="I54" s="20">
        <v>0</v>
      </c>
      <c r="J54" s="20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0">
        <v>0</v>
      </c>
      <c r="X54" s="20">
        <v>0</v>
      </c>
      <c r="Y54" s="20">
        <v>0</v>
      </c>
      <c r="Z54" s="20">
        <v>0</v>
      </c>
      <c r="AA54" s="20">
        <v>0</v>
      </c>
      <c r="AB54" s="20">
        <v>0</v>
      </c>
      <c r="AC54" s="20">
        <v>0</v>
      </c>
      <c r="AD54" s="20">
        <v>0</v>
      </c>
      <c r="AE54" s="20">
        <v>0</v>
      </c>
      <c r="AF54" s="20">
        <v>0</v>
      </c>
      <c r="AG54" s="20">
        <v>0</v>
      </c>
      <c r="AH54" s="20">
        <v>0</v>
      </c>
      <c r="AI54" s="21" t="s">
        <v>83</v>
      </c>
    </row>
    <row r="55" spans="1:35" ht="15" customHeight="1" x14ac:dyDescent="0.2">
      <c r="A55" s="15" t="s">
        <v>116</v>
      </c>
      <c r="B55" s="19" t="s">
        <v>76</v>
      </c>
      <c r="C55" s="20" t="s">
        <v>83</v>
      </c>
      <c r="D55" s="20">
        <v>0</v>
      </c>
      <c r="E55" s="20">
        <v>1.0982E-2</v>
      </c>
      <c r="F55" s="20">
        <v>1.0982E-2</v>
      </c>
      <c r="G55" s="20">
        <v>1.0982E-2</v>
      </c>
      <c r="H55" s="20">
        <v>1.0982E-2</v>
      </c>
      <c r="I55" s="20">
        <v>1.0982E-2</v>
      </c>
      <c r="J55" s="20">
        <v>1.0982E-2</v>
      </c>
      <c r="K55" s="20">
        <v>1.0982E-2</v>
      </c>
      <c r="L55" s="20">
        <v>2.4781999999999998E-2</v>
      </c>
      <c r="M55" s="20">
        <v>2.6137830000000002</v>
      </c>
      <c r="N55" s="20">
        <v>5.6527830000000003</v>
      </c>
      <c r="O55" s="20">
        <v>9.6202850000000009</v>
      </c>
      <c r="P55" s="20">
        <v>14.182911000000001</v>
      </c>
      <c r="Q55" s="20">
        <v>19.429933999999999</v>
      </c>
      <c r="R55" s="20">
        <v>25.464008</v>
      </c>
      <c r="S55" s="20">
        <v>32.403191</v>
      </c>
      <c r="T55" s="20">
        <v>40.383254999999998</v>
      </c>
      <c r="U55" s="20">
        <v>49.560326000000003</v>
      </c>
      <c r="V55" s="20">
        <v>60.113959999999999</v>
      </c>
      <c r="W55" s="20">
        <v>65.353859</v>
      </c>
      <c r="X55" s="20">
        <v>74.096030999999996</v>
      </c>
      <c r="Y55" s="20">
        <v>79.302681000000007</v>
      </c>
      <c r="Z55" s="20">
        <v>85.470116000000004</v>
      </c>
      <c r="AA55" s="20">
        <v>93.512932000000006</v>
      </c>
      <c r="AB55" s="20">
        <v>98.242965999999996</v>
      </c>
      <c r="AC55" s="20">
        <v>104.172363</v>
      </c>
      <c r="AD55" s="20">
        <v>111.571754</v>
      </c>
      <c r="AE55" s="20">
        <v>120.08105500000001</v>
      </c>
      <c r="AF55" s="20">
        <v>128.011414</v>
      </c>
      <c r="AG55" s="20">
        <v>133.72563199999999</v>
      </c>
      <c r="AH55" s="20">
        <v>141.933548</v>
      </c>
      <c r="AI55" s="21" t="s">
        <v>83</v>
      </c>
    </row>
    <row r="56" spans="1:35" ht="15" customHeight="1" x14ac:dyDescent="0.2">
      <c r="A56" s="15" t="s">
        <v>117</v>
      </c>
      <c r="B56" s="19" t="s">
        <v>78</v>
      </c>
      <c r="C56" s="20" t="s">
        <v>83</v>
      </c>
      <c r="D56" s="20">
        <v>0</v>
      </c>
      <c r="E56" s="20">
        <v>0</v>
      </c>
      <c r="F56" s="20">
        <v>7.646E-3</v>
      </c>
      <c r="G56" s="20">
        <v>8.8970000000000004E-3</v>
      </c>
      <c r="H56" s="20">
        <v>8.8970000000000004E-3</v>
      </c>
      <c r="I56" s="20">
        <v>8.8970000000000004E-3</v>
      </c>
      <c r="J56" s="20">
        <v>8.8970000000000004E-3</v>
      </c>
      <c r="K56" s="20">
        <v>8.8970000000000004E-3</v>
      </c>
      <c r="L56" s="20">
        <v>8.8970000000000004E-3</v>
      </c>
      <c r="M56" s="20">
        <v>8.8970000000000004E-3</v>
      </c>
      <c r="N56" s="20">
        <v>8.8970000000000004E-3</v>
      </c>
      <c r="O56" s="20">
        <v>8.8970000000000004E-3</v>
      </c>
      <c r="P56" s="20">
        <v>8.8970000000000004E-3</v>
      </c>
      <c r="Q56" s="20">
        <v>8.8970000000000004E-3</v>
      </c>
      <c r="R56" s="20">
        <v>8.8970000000000004E-3</v>
      </c>
      <c r="S56" s="20">
        <v>8.8970000000000004E-3</v>
      </c>
      <c r="T56" s="20">
        <v>8.8970000000000004E-3</v>
      </c>
      <c r="U56" s="20">
        <v>8.8970000000000004E-3</v>
      </c>
      <c r="V56" s="20">
        <v>8.8970000000000004E-3</v>
      </c>
      <c r="W56" s="20">
        <v>8.8970000000000004E-3</v>
      </c>
      <c r="X56" s="20">
        <v>8.8970000000000004E-3</v>
      </c>
      <c r="Y56" s="20">
        <v>8.8970000000000004E-3</v>
      </c>
      <c r="Z56" s="20">
        <v>8.8970000000000004E-3</v>
      </c>
      <c r="AA56" s="20">
        <v>8.8970000000000004E-3</v>
      </c>
      <c r="AB56" s="20">
        <v>8.8970000000000004E-3</v>
      </c>
      <c r="AC56" s="20">
        <v>9.9080000000000001E-3</v>
      </c>
      <c r="AD56" s="20">
        <v>9.9080000000000001E-3</v>
      </c>
      <c r="AE56" s="20">
        <v>9.9080000000000001E-3</v>
      </c>
      <c r="AF56" s="20">
        <v>9.9080000000000001E-3</v>
      </c>
      <c r="AG56" s="20">
        <v>9.9080000000000001E-3</v>
      </c>
      <c r="AH56" s="20">
        <v>9.9080000000000001E-3</v>
      </c>
      <c r="AI56" s="21" t="s">
        <v>83</v>
      </c>
    </row>
    <row r="57" spans="1:35" ht="15" customHeight="1" x14ac:dyDescent="0.2">
      <c r="A57" s="15" t="s">
        <v>118</v>
      </c>
      <c r="B57" s="19" t="s">
        <v>80</v>
      </c>
      <c r="C57" s="20" t="s">
        <v>83</v>
      </c>
      <c r="D57" s="20">
        <v>0</v>
      </c>
      <c r="E57" s="20">
        <v>10.82409</v>
      </c>
      <c r="F57" s="20">
        <v>46.638537999999997</v>
      </c>
      <c r="G57" s="20">
        <v>83.699791000000005</v>
      </c>
      <c r="H57" s="20">
        <v>126.203796</v>
      </c>
      <c r="I57" s="20">
        <v>175.61769100000001</v>
      </c>
      <c r="J57" s="20">
        <v>232.384659</v>
      </c>
      <c r="K57" s="20">
        <v>281.59774800000002</v>
      </c>
      <c r="L57" s="20">
        <v>324.91833500000001</v>
      </c>
      <c r="M57" s="20">
        <v>374.62027</v>
      </c>
      <c r="N57" s="20">
        <v>420.11767600000002</v>
      </c>
      <c r="O57" s="20">
        <v>442.42336999999998</v>
      </c>
      <c r="P57" s="20">
        <v>466.99835200000001</v>
      </c>
      <c r="Q57" s="20">
        <v>477.36142000000001</v>
      </c>
      <c r="R57" s="20">
        <v>483.150757</v>
      </c>
      <c r="S57" s="20">
        <v>494.01892099999998</v>
      </c>
      <c r="T57" s="20">
        <v>508.65707400000002</v>
      </c>
      <c r="U57" s="20">
        <v>522.35668899999996</v>
      </c>
      <c r="V57" s="20">
        <v>538.09491000000003</v>
      </c>
      <c r="W57" s="20">
        <v>551.85644500000001</v>
      </c>
      <c r="X57" s="20">
        <v>563.43383800000004</v>
      </c>
      <c r="Y57" s="20">
        <v>572.41021699999999</v>
      </c>
      <c r="Z57" s="20">
        <v>581.98449700000003</v>
      </c>
      <c r="AA57" s="20">
        <v>595.70001200000002</v>
      </c>
      <c r="AB57" s="20">
        <v>611.52429199999995</v>
      </c>
      <c r="AC57" s="20">
        <v>626.98962400000005</v>
      </c>
      <c r="AD57" s="20">
        <v>640.38885500000004</v>
      </c>
      <c r="AE57" s="20">
        <v>654.85205099999996</v>
      </c>
      <c r="AF57" s="20">
        <v>666.41558799999996</v>
      </c>
      <c r="AG57" s="20">
        <v>680.33850099999995</v>
      </c>
      <c r="AH57" s="20">
        <v>697.40753199999995</v>
      </c>
      <c r="AI57" s="21" t="s">
        <v>83</v>
      </c>
    </row>
    <row r="58" spans="1:35" ht="15" customHeight="1" x14ac:dyDescent="0.2">
      <c r="A58" s="15" t="s">
        <v>119</v>
      </c>
      <c r="B58" s="19" t="s">
        <v>107</v>
      </c>
      <c r="C58" s="20" t="s">
        <v>83</v>
      </c>
      <c r="D58" s="20">
        <v>0</v>
      </c>
      <c r="E58" s="20">
        <v>0.69762000000000002</v>
      </c>
      <c r="F58" s="20">
        <v>0.71193200000000001</v>
      </c>
      <c r="G58" s="20">
        <v>0.72616099999999995</v>
      </c>
      <c r="H58" s="20">
        <v>0.81226799999999999</v>
      </c>
      <c r="I58" s="20">
        <v>0.95875699999999997</v>
      </c>
      <c r="J58" s="20">
        <v>1.0948640000000001</v>
      </c>
      <c r="K58" s="20">
        <v>1.2595989999999999</v>
      </c>
      <c r="L58" s="20">
        <v>1.453632</v>
      </c>
      <c r="M58" s="20">
        <v>1.6414869999999999</v>
      </c>
      <c r="N58" s="20">
        <v>1.817806</v>
      </c>
      <c r="O58" s="20">
        <v>1.996732</v>
      </c>
      <c r="P58" s="20">
        <v>2.1552310000000001</v>
      </c>
      <c r="Q58" s="20">
        <v>2.2845569999999999</v>
      </c>
      <c r="R58" s="20">
        <v>2.413802</v>
      </c>
      <c r="S58" s="20">
        <v>2.5536840000000001</v>
      </c>
      <c r="T58" s="20">
        <v>2.6357080000000002</v>
      </c>
      <c r="U58" s="20">
        <v>2.717765</v>
      </c>
      <c r="V58" s="20">
        <v>2.8020260000000001</v>
      </c>
      <c r="W58" s="20">
        <v>2.8693240000000002</v>
      </c>
      <c r="X58" s="20">
        <v>2.9307859999999999</v>
      </c>
      <c r="Y58" s="20">
        <v>2.9857130000000001</v>
      </c>
      <c r="Z58" s="20">
        <v>3.0350199999999998</v>
      </c>
      <c r="AA58" s="20">
        <v>3.0754290000000002</v>
      </c>
      <c r="AB58" s="20">
        <v>3.1021260000000002</v>
      </c>
      <c r="AC58" s="20">
        <v>3.1284580000000002</v>
      </c>
      <c r="AD58" s="20">
        <v>3.1284580000000002</v>
      </c>
      <c r="AE58" s="20">
        <v>3.1284580000000002</v>
      </c>
      <c r="AF58" s="20">
        <v>3.1284580000000002</v>
      </c>
      <c r="AG58" s="20">
        <v>3.1284580000000002</v>
      </c>
      <c r="AH58" s="20">
        <v>3.1284580000000002</v>
      </c>
      <c r="AI58" s="21" t="s">
        <v>83</v>
      </c>
    </row>
    <row r="59" spans="1:35" ht="15" customHeight="1" x14ac:dyDescent="0.15">
      <c r="A59" s="15" t="s">
        <v>120</v>
      </c>
      <c r="B59" s="18" t="s">
        <v>85</v>
      </c>
      <c r="C59" s="22" t="s">
        <v>83</v>
      </c>
      <c r="D59" s="22">
        <v>6.8964509999999999</v>
      </c>
      <c r="E59" s="22">
        <v>21.256805</v>
      </c>
      <c r="F59" s="22">
        <v>74.921661</v>
      </c>
      <c r="G59" s="22">
        <v>132.501114</v>
      </c>
      <c r="H59" s="22">
        <v>198.559799</v>
      </c>
      <c r="I59" s="22">
        <v>275.56066900000002</v>
      </c>
      <c r="J59" s="22">
        <v>344.733521</v>
      </c>
      <c r="K59" s="22">
        <v>410.85623199999998</v>
      </c>
      <c r="L59" s="22">
        <v>468.56204200000002</v>
      </c>
      <c r="M59" s="22">
        <v>528.44018600000004</v>
      </c>
      <c r="N59" s="22">
        <v>581.81500200000005</v>
      </c>
      <c r="O59" s="22">
        <v>616.20068400000002</v>
      </c>
      <c r="P59" s="22">
        <v>653.70648200000005</v>
      </c>
      <c r="Q59" s="22">
        <v>676.52105700000004</v>
      </c>
      <c r="R59" s="22">
        <v>692.308899</v>
      </c>
      <c r="S59" s="22">
        <v>715.28900099999998</v>
      </c>
      <c r="T59" s="22">
        <v>745.63562000000002</v>
      </c>
      <c r="U59" s="22">
        <v>772.49383499999999</v>
      </c>
      <c r="V59" s="22">
        <v>807.10003700000004</v>
      </c>
      <c r="W59" s="22">
        <v>832.61352499999998</v>
      </c>
      <c r="X59" s="22">
        <v>861.81378199999995</v>
      </c>
      <c r="Y59" s="22">
        <v>884.43896500000005</v>
      </c>
      <c r="Z59" s="22">
        <v>910.25518799999998</v>
      </c>
      <c r="AA59" s="22">
        <v>943.50671399999999</v>
      </c>
      <c r="AB59" s="22">
        <v>975.62554899999998</v>
      </c>
      <c r="AC59" s="22">
        <v>1008.491638</v>
      </c>
      <c r="AD59" s="22">
        <v>1040.659058</v>
      </c>
      <c r="AE59" s="22">
        <v>1074.9304199999999</v>
      </c>
      <c r="AF59" s="22">
        <v>1107.9267580000001</v>
      </c>
      <c r="AG59" s="22">
        <v>1139.640625</v>
      </c>
      <c r="AH59" s="22">
        <v>1178.209961</v>
      </c>
      <c r="AI59" s="23" t="s">
        <v>83</v>
      </c>
    </row>
    <row r="60" spans="1:35" ht="15" customHeight="1" x14ac:dyDescent="0.15">
      <c r="A60" s="15" t="s">
        <v>121</v>
      </c>
      <c r="B60" s="18" t="s">
        <v>122</v>
      </c>
      <c r="C60" s="22" t="s">
        <v>83</v>
      </c>
      <c r="D60" s="22">
        <v>43.662663000000002</v>
      </c>
      <c r="E60" s="22">
        <v>82.542998999999995</v>
      </c>
      <c r="F60" s="22">
        <v>140.00555399999999</v>
      </c>
      <c r="G60" s="22">
        <v>199.11599699999999</v>
      </c>
      <c r="H60" s="22">
        <v>266.30569500000001</v>
      </c>
      <c r="I60" s="22">
        <v>343.749573</v>
      </c>
      <c r="J60" s="22">
        <v>413.33340500000003</v>
      </c>
      <c r="K60" s="22">
        <v>479.86712599999998</v>
      </c>
      <c r="L60" s="22">
        <v>539.98394800000005</v>
      </c>
      <c r="M60" s="22">
        <v>600.27307099999996</v>
      </c>
      <c r="N60" s="22">
        <v>661.15887499999997</v>
      </c>
      <c r="O60" s="22">
        <v>695.54455600000006</v>
      </c>
      <c r="P60" s="22">
        <v>733.05035399999997</v>
      </c>
      <c r="Q60" s="22">
        <v>755.86492899999996</v>
      </c>
      <c r="R60" s="22">
        <v>771.65277100000003</v>
      </c>
      <c r="S60" s="22">
        <v>802.83288600000003</v>
      </c>
      <c r="T60" s="22">
        <v>833.17950399999995</v>
      </c>
      <c r="U60" s="22">
        <v>860.03772000000004</v>
      </c>
      <c r="V60" s="22">
        <v>894.64392099999998</v>
      </c>
      <c r="W60" s="22">
        <v>920.15741000000003</v>
      </c>
      <c r="X60" s="22">
        <v>949.35766599999999</v>
      </c>
      <c r="Y60" s="22">
        <v>971.98284899999999</v>
      </c>
      <c r="Z60" s="22">
        <v>997.79907200000002</v>
      </c>
      <c r="AA60" s="22">
        <v>1031.050659</v>
      </c>
      <c r="AB60" s="22">
        <v>1063.1694339999999</v>
      </c>
      <c r="AC60" s="22">
        <v>1096.0355219999999</v>
      </c>
      <c r="AD60" s="22">
        <v>1128.2030030000001</v>
      </c>
      <c r="AE60" s="22">
        <v>1162.474365</v>
      </c>
      <c r="AF60" s="22">
        <v>1195.470703</v>
      </c>
      <c r="AG60" s="22">
        <v>1227.1845699999999</v>
      </c>
      <c r="AH60" s="22">
        <v>1265.7539059999999</v>
      </c>
      <c r="AI60" s="23" t="s">
        <v>83</v>
      </c>
    </row>
    <row r="61" spans="1:35" ht="15.75" customHeight="1" x14ac:dyDescent="0.15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5" customHeight="1" x14ac:dyDescent="0.15">
      <c r="A62" s="12"/>
      <c r="B62" s="18" t="s">
        <v>123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5" customHeight="1" x14ac:dyDescent="0.2">
      <c r="A63" s="15" t="s">
        <v>124</v>
      </c>
      <c r="B63" s="19" t="s">
        <v>88</v>
      </c>
      <c r="C63" s="20" t="s">
        <v>83</v>
      </c>
      <c r="D63" s="20">
        <v>7.6513</v>
      </c>
      <c r="E63" s="20">
        <v>10.3857</v>
      </c>
      <c r="F63" s="20">
        <v>29.827991000000001</v>
      </c>
      <c r="G63" s="20">
        <v>60.225391000000002</v>
      </c>
      <c r="H63" s="20">
        <v>99.733825999999993</v>
      </c>
      <c r="I63" s="20">
        <v>159.014038</v>
      </c>
      <c r="J63" s="20">
        <v>161.13752700000001</v>
      </c>
      <c r="K63" s="20">
        <v>164.507248</v>
      </c>
      <c r="L63" s="20">
        <v>169.63600199999999</v>
      </c>
      <c r="M63" s="20">
        <v>173.48732000000001</v>
      </c>
      <c r="N63" s="20">
        <v>174.828506</v>
      </c>
      <c r="O63" s="20">
        <v>175.06051600000001</v>
      </c>
      <c r="P63" s="20">
        <v>175.06051600000001</v>
      </c>
      <c r="Q63" s="20">
        <v>175.85090600000001</v>
      </c>
      <c r="R63" s="20">
        <v>178.60169999999999</v>
      </c>
      <c r="S63" s="20">
        <v>179.47770700000001</v>
      </c>
      <c r="T63" s="20">
        <v>179.47770700000001</v>
      </c>
      <c r="U63" s="20">
        <v>179.816711</v>
      </c>
      <c r="V63" s="20">
        <v>181.55270400000001</v>
      </c>
      <c r="W63" s="20">
        <v>182.33670000000001</v>
      </c>
      <c r="X63" s="20">
        <v>182.33670000000001</v>
      </c>
      <c r="Y63" s="20">
        <v>183.823196</v>
      </c>
      <c r="Z63" s="20">
        <v>183.823196</v>
      </c>
      <c r="AA63" s="20">
        <v>183.823196</v>
      </c>
      <c r="AB63" s="20">
        <v>183.823196</v>
      </c>
      <c r="AC63" s="20">
        <v>183.823196</v>
      </c>
      <c r="AD63" s="20">
        <v>183.823196</v>
      </c>
      <c r="AE63" s="20">
        <v>183.823196</v>
      </c>
      <c r="AF63" s="20">
        <v>183.823196</v>
      </c>
      <c r="AG63" s="20">
        <v>183.823196</v>
      </c>
      <c r="AH63" s="20">
        <v>183.823196</v>
      </c>
      <c r="AI63" s="21" t="s">
        <v>83</v>
      </c>
    </row>
    <row r="64" spans="1:35" ht="15" customHeight="1" x14ac:dyDescent="0.2">
      <c r="A64" s="15" t="s">
        <v>125</v>
      </c>
      <c r="B64" s="19" t="s">
        <v>90</v>
      </c>
      <c r="C64" s="20" t="s">
        <v>83</v>
      </c>
      <c r="D64" s="20">
        <v>2.4335990000000001</v>
      </c>
      <c r="E64" s="20">
        <v>8.5757019999999997</v>
      </c>
      <c r="F64" s="20">
        <v>13.258702</v>
      </c>
      <c r="G64" s="20">
        <v>16.085402999999999</v>
      </c>
      <c r="H64" s="20">
        <v>17.769504999999999</v>
      </c>
      <c r="I64" s="20">
        <v>21.741603999999999</v>
      </c>
      <c r="J64" s="20">
        <v>25.189205000000001</v>
      </c>
      <c r="K64" s="20">
        <v>25.926205</v>
      </c>
      <c r="L64" s="20">
        <v>26.460201000000001</v>
      </c>
      <c r="M64" s="20">
        <v>31.815104999999999</v>
      </c>
      <c r="N64" s="20">
        <v>32.263106999999998</v>
      </c>
      <c r="O64" s="20">
        <v>34.467303999999999</v>
      </c>
      <c r="P64" s="20">
        <v>34.877105999999998</v>
      </c>
      <c r="Q64" s="20">
        <v>36.379009000000003</v>
      </c>
      <c r="R64" s="20">
        <v>37.967101999999997</v>
      </c>
      <c r="S64" s="20">
        <v>41.042000000000002</v>
      </c>
      <c r="T64" s="20">
        <v>44.624001</v>
      </c>
      <c r="U64" s="20">
        <v>47.231152000000002</v>
      </c>
      <c r="V64" s="20">
        <v>50.349808000000003</v>
      </c>
      <c r="W64" s="20">
        <v>50.876475999999997</v>
      </c>
      <c r="X64" s="20">
        <v>54.769699000000003</v>
      </c>
      <c r="Y64" s="20">
        <v>55.809089999999998</v>
      </c>
      <c r="Z64" s="20">
        <v>59.394919999999999</v>
      </c>
      <c r="AA64" s="20">
        <v>60.690922</v>
      </c>
      <c r="AB64" s="20">
        <v>60.827815999999999</v>
      </c>
      <c r="AC64" s="20">
        <v>63.360218000000003</v>
      </c>
      <c r="AD64" s="20">
        <v>66.429100000000005</v>
      </c>
      <c r="AE64" s="20">
        <v>67.625304999999997</v>
      </c>
      <c r="AF64" s="20">
        <v>70.872307000000006</v>
      </c>
      <c r="AG64" s="20">
        <v>71.271805000000001</v>
      </c>
      <c r="AH64" s="20">
        <v>71.949768000000006</v>
      </c>
      <c r="AI64" s="21" t="s">
        <v>83</v>
      </c>
    </row>
    <row r="65" spans="1:35" ht="15" customHeight="1" x14ac:dyDescent="0.2">
      <c r="A65" s="15" t="s">
        <v>126</v>
      </c>
      <c r="B65" s="19" t="s">
        <v>68</v>
      </c>
      <c r="C65" s="20" t="s">
        <v>83</v>
      </c>
      <c r="D65" s="20">
        <v>0.73760000000000003</v>
      </c>
      <c r="E65" s="20">
        <v>1.2303040000000001</v>
      </c>
      <c r="F65" s="20">
        <v>2.093804</v>
      </c>
      <c r="G65" s="20">
        <v>2.7711030000000001</v>
      </c>
      <c r="H65" s="20">
        <v>3.3082029999999998</v>
      </c>
      <c r="I65" s="20">
        <v>3.896404</v>
      </c>
      <c r="J65" s="20">
        <v>4.9541040000000001</v>
      </c>
      <c r="K65" s="20">
        <v>4.9541040000000001</v>
      </c>
      <c r="L65" s="20">
        <v>5.9783039999999996</v>
      </c>
      <c r="M65" s="20">
        <v>6.7852040000000002</v>
      </c>
      <c r="N65" s="20">
        <v>8.5513030000000008</v>
      </c>
      <c r="O65" s="20">
        <v>9.8825040000000008</v>
      </c>
      <c r="P65" s="20">
        <v>13.787205</v>
      </c>
      <c r="Q65" s="20">
        <v>13.847206</v>
      </c>
      <c r="R65" s="20">
        <v>15.740708</v>
      </c>
      <c r="S65" s="20">
        <v>16.280806999999999</v>
      </c>
      <c r="T65" s="20">
        <v>17.573806999999999</v>
      </c>
      <c r="U65" s="20">
        <v>17.939907000000002</v>
      </c>
      <c r="V65" s="20">
        <v>19.857406999999998</v>
      </c>
      <c r="W65" s="20">
        <v>22.347607</v>
      </c>
      <c r="X65" s="20">
        <v>22.396605999999998</v>
      </c>
      <c r="Y65" s="20">
        <v>24.072406999999998</v>
      </c>
      <c r="Z65" s="20">
        <v>27.203913</v>
      </c>
      <c r="AA65" s="20">
        <v>28.696912999999999</v>
      </c>
      <c r="AB65" s="20">
        <v>30.116913</v>
      </c>
      <c r="AC65" s="20">
        <v>30.432911000000001</v>
      </c>
      <c r="AD65" s="20">
        <v>30.594912000000001</v>
      </c>
      <c r="AE65" s="20">
        <v>32.34111</v>
      </c>
      <c r="AF65" s="20">
        <v>33.890208999999999</v>
      </c>
      <c r="AG65" s="20">
        <v>37.101008999999998</v>
      </c>
      <c r="AH65" s="20">
        <v>39.01041</v>
      </c>
      <c r="AI65" s="21" t="s">
        <v>83</v>
      </c>
    </row>
    <row r="66" spans="1:35" ht="15" customHeight="1" x14ac:dyDescent="0.2">
      <c r="A66" s="15" t="s">
        <v>127</v>
      </c>
      <c r="B66" s="19" t="s">
        <v>70</v>
      </c>
      <c r="C66" s="20" t="s">
        <v>83</v>
      </c>
      <c r="D66" s="20">
        <v>0.61250000000000004</v>
      </c>
      <c r="E66" s="20">
        <v>0.90659999999999996</v>
      </c>
      <c r="F66" s="20">
        <v>1.0225</v>
      </c>
      <c r="G66" s="20">
        <v>1.1515</v>
      </c>
      <c r="H66" s="20">
        <v>1.4173</v>
      </c>
      <c r="I66" s="20">
        <v>1.4321999999999999</v>
      </c>
      <c r="J66" s="20">
        <v>2.2753999999999999</v>
      </c>
      <c r="K66" s="20">
        <v>2.8969999999999998</v>
      </c>
      <c r="L66" s="20">
        <v>2.9851999999999999</v>
      </c>
      <c r="M66" s="20">
        <v>2.9923999999999999</v>
      </c>
      <c r="N66" s="20">
        <v>2.9923999999999999</v>
      </c>
      <c r="O66" s="20">
        <v>3.0145</v>
      </c>
      <c r="P66" s="20">
        <v>3.3843009999999998</v>
      </c>
      <c r="Q66" s="20">
        <v>3.3843009999999998</v>
      </c>
      <c r="R66" s="20">
        <v>3.3843009999999998</v>
      </c>
      <c r="S66" s="20">
        <v>3.4013</v>
      </c>
      <c r="T66" s="20">
        <v>3.4491000000000001</v>
      </c>
      <c r="U66" s="20">
        <v>3.4491000000000001</v>
      </c>
      <c r="V66" s="20">
        <v>3.6416010000000001</v>
      </c>
      <c r="W66" s="20">
        <v>3.6417999999999999</v>
      </c>
      <c r="X66" s="20">
        <v>3.9523009999999998</v>
      </c>
      <c r="Y66" s="20">
        <v>4.1648009999999998</v>
      </c>
      <c r="Z66" s="20">
        <v>4.3864010000000002</v>
      </c>
      <c r="AA66" s="20">
        <v>4.3864010000000002</v>
      </c>
      <c r="AB66" s="20">
        <v>4.4051010000000002</v>
      </c>
      <c r="AC66" s="20">
        <v>4.4371010000000002</v>
      </c>
      <c r="AD66" s="20">
        <v>4.4371010000000002</v>
      </c>
      <c r="AE66" s="20">
        <v>4.6955010000000001</v>
      </c>
      <c r="AF66" s="20">
        <v>4.7407009999999996</v>
      </c>
      <c r="AG66" s="20">
        <v>5.2283999999999997</v>
      </c>
      <c r="AH66" s="20">
        <v>5.9806999999999997</v>
      </c>
      <c r="AI66" s="21" t="s">
        <v>83</v>
      </c>
    </row>
    <row r="67" spans="1:35" ht="15" customHeight="1" x14ac:dyDescent="0.2">
      <c r="A67" s="15" t="s">
        <v>128</v>
      </c>
      <c r="B67" s="19" t="s">
        <v>101</v>
      </c>
      <c r="C67" s="20" t="s">
        <v>83</v>
      </c>
      <c r="D67" s="20">
        <v>1.0185</v>
      </c>
      <c r="E67" s="20">
        <v>4.4657</v>
      </c>
      <c r="F67" s="20">
        <v>5.2698999999999998</v>
      </c>
      <c r="G67" s="20">
        <v>5.2698999999999998</v>
      </c>
      <c r="H67" s="20">
        <v>5.2698999999999998</v>
      </c>
      <c r="I67" s="20">
        <v>6.3919009999999998</v>
      </c>
      <c r="J67" s="20">
        <v>7.5099</v>
      </c>
      <c r="K67" s="20">
        <v>7.5099</v>
      </c>
      <c r="L67" s="20">
        <v>8.2799010000000006</v>
      </c>
      <c r="M67" s="20">
        <v>8.2799010000000006</v>
      </c>
      <c r="N67" s="20">
        <v>8.2799010000000006</v>
      </c>
      <c r="O67" s="20">
        <v>8.2799010000000006</v>
      </c>
      <c r="P67" s="20">
        <v>8.2799010000000006</v>
      </c>
      <c r="Q67" s="20">
        <v>8.2799010000000006</v>
      </c>
      <c r="R67" s="20">
        <v>8.2799010000000006</v>
      </c>
      <c r="S67" s="20">
        <v>8.2799010000000006</v>
      </c>
      <c r="T67" s="20">
        <v>8.2799010000000006</v>
      </c>
      <c r="U67" s="20">
        <v>8.2799010000000006</v>
      </c>
      <c r="V67" s="20">
        <v>8.2799010000000006</v>
      </c>
      <c r="W67" s="20">
        <v>8.2799010000000006</v>
      </c>
      <c r="X67" s="20">
        <v>8.2799010000000006</v>
      </c>
      <c r="Y67" s="20">
        <v>8.2799010000000006</v>
      </c>
      <c r="Z67" s="20">
        <v>8.2799010000000006</v>
      </c>
      <c r="AA67" s="20">
        <v>8.2799010000000006</v>
      </c>
      <c r="AB67" s="20">
        <v>8.2799010000000006</v>
      </c>
      <c r="AC67" s="20">
        <v>8.2799010000000006</v>
      </c>
      <c r="AD67" s="20">
        <v>8.2799010000000006</v>
      </c>
      <c r="AE67" s="20">
        <v>8.2799010000000006</v>
      </c>
      <c r="AF67" s="20">
        <v>8.2799010000000006</v>
      </c>
      <c r="AG67" s="20">
        <v>8.2799010000000006</v>
      </c>
      <c r="AH67" s="20">
        <v>8.2799010000000006</v>
      </c>
      <c r="AI67" s="21" t="s">
        <v>83</v>
      </c>
    </row>
    <row r="68" spans="1:35" ht="15" customHeight="1" x14ac:dyDescent="0.2">
      <c r="A68" s="15" t="s">
        <v>129</v>
      </c>
      <c r="B68" s="19" t="s">
        <v>74</v>
      </c>
      <c r="C68" s="20" t="s">
        <v>83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20">
        <v>0</v>
      </c>
      <c r="W68" s="20">
        <v>0</v>
      </c>
      <c r="X68" s="20">
        <v>0</v>
      </c>
      <c r="Y68" s="20">
        <v>0</v>
      </c>
      <c r="Z68" s="20">
        <v>0</v>
      </c>
      <c r="AA68" s="20">
        <v>0</v>
      </c>
      <c r="AB68" s="20">
        <v>0</v>
      </c>
      <c r="AC68" s="20">
        <v>0</v>
      </c>
      <c r="AD68" s="20">
        <v>0</v>
      </c>
      <c r="AE68" s="20">
        <v>0</v>
      </c>
      <c r="AF68" s="20">
        <v>0</v>
      </c>
      <c r="AG68" s="20">
        <v>0</v>
      </c>
      <c r="AH68" s="20">
        <v>0</v>
      </c>
      <c r="AI68" s="21" t="s">
        <v>83</v>
      </c>
    </row>
    <row r="69" spans="1:35" ht="15" customHeight="1" x14ac:dyDescent="0.2">
      <c r="A69" s="15" t="s">
        <v>130</v>
      </c>
      <c r="B69" s="19" t="s">
        <v>76</v>
      </c>
      <c r="C69" s="20" t="s">
        <v>83</v>
      </c>
      <c r="D69" s="20">
        <v>0</v>
      </c>
      <c r="E69" s="20">
        <v>0</v>
      </c>
      <c r="F69" s="20">
        <v>0</v>
      </c>
      <c r="G69" s="20">
        <v>0</v>
      </c>
      <c r="H69" s="20">
        <v>1E-3</v>
      </c>
      <c r="I69" s="20">
        <v>1E-3</v>
      </c>
      <c r="J69" s="20">
        <v>1E-3</v>
      </c>
      <c r="K69" s="20">
        <v>1E-3</v>
      </c>
      <c r="L69" s="20">
        <v>1E-3</v>
      </c>
      <c r="M69" s="20">
        <v>1E-3</v>
      </c>
      <c r="N69" s="20">
        <v>1E-3</v>
      </c>
      <c r="O69" s="20">
        <v>1E-3</v>
      </c>
      <c r="P69" s="20">
        <v>1E-3</v>
      </c>
      <c r="Q69" s="20">
        <v>1E-3</v>
      </c>
      <c r="R69" s="20">
        <v>1E-3</v>
      </c>
      <c r="S69" s="20">
        <v>1E-3</v>
      </c>
      <c r="T69" s="20">
        <v>1E-3</v>
      </c>
      <c r="U69" s="20">
        <v>1E-3</v>
      </c>
      <c r="V69" s="20">
        <v>1E-3</v>
      </c>
      <c r="W69" s="20">
        <v>1E-3</v>
      </c>
      <c r="X69" s="20">
        <v>1E-3</v>
      </c>
      <c r="Y69" s="20">
        <v>1E-3</v>
      </c>
      <c r="Z69" s="20">
        <v>1E-3</v>
      </c>
      <c r="AA69" s="20">
        <v>1E-3</v>
      </c>
      <c r="AB69" s="20">
        <v>1E-3</v>
      </c>
      <c r="AC69" s="20">
        <v>1E-3</v>
      </c>
      <c r="AD69" s="20">
        <v>1E-3</v>
      </c>
      <c r="AE69" s="20">
        <v>1E-3</v>
      </c>
      <c r="AF69" s="20">
        <v>1E-3</v>
      </c>
      <c r="AG69" s="20">
        <v>1E-3</v>
      </c>
      <c r="AH69" s="20">
        <v>1E-3</v>
      </c>
      <c r="AI69" s="21" t="s">
        <v>83</v>
      </c>
    </row>
    <row r="70" spans="1:35" ht="15" customHeight="1" x14ac:dyDescent="0.2">
      <c r="A70" s="15" t="s">
        <v>131</v>
      </c>
      <c r="B70" s="19" t="s">
        <v>78</v>
      </c>
      <c r="C70" s="20" t="s">
        <v>83</v>
      </c>
      <c r="D70" s="20">
        <v>1.1000000000000001E-3</v>
      </c>
      <c r="E70" s="20">
        <v>1.1000000000000001E-3</v>
      </c>
      <c r="F70" s="20">
        <v>1.1000000000000001E-3</v>
      </c>
      <c r="G70" s="20">
        <v>1.1000000000000001E-3</v>
      </c>
      <c r="H70" s="20">
        <v>1.1000000000000001E-3</v>
      </c>
      <c r="I70" s="20">
        <v>1.1000000000000001E-3</v>
      </c>
      <c r="J70" s="20">
        <v>1.1000000000000001E-3</v>
      </c>
      <c r="K70" s="20">
        <v>1.1000000000000001E-3</v>
      </c>
      <c r="L70" s="20">
        <v>1.1000000000000001E-3</v>
      </c>
      <c r="M70" s="20">
        <v>1.1000000000000001E-3</v>
      </c>
      <c r="N70" s="20">
        <v>1.1000000000000001E-3</v>
      </c>
      <c r="O70" s="20">
        <v>1.1000000000000001E-3</v>
      </c>
      <c r="P70" s="20">
        <v>1.1000000000000001E-3</v>
      </c>
      <c r="Q70" s="20">
        <v>1.1000000000000001E-3</v>
      </c>
      <c r="R70" s="20">
        <v>1.1000000000000001E-3</v>
      </c>
      <c r="S70" s="20">
        <v>1.1000000000000001E-3</v>
      </c>
      <c r="T70" s="20">
        <v>1.1000000000000001E-3</v>
      </c>
      <c r="U70" s="20">
        <v>1.1000000000000001E-3</v>
      </c>
      <c r="V70" s="20">
        <v>1.1000000000000001E-3</v>
      </c>
      <c r="W70" s="20">
        <v>1.1000000000000001E-3</v>
      </c>
      <c r="X70" s="20">
        <v>1.1000000000000001E-3</v>
      </c>
      <c r="Y70" s="20">
        <v>1.1000000000000001E-3</v>
      </c>
      <c r="Z70" s="20">
        <v>1.1000000000000001E-3</v>
      </c>
      <c r="AA70" s="20">
        <v>1.1000000000000001E-3</v>
      </c>
      <c r="AB70" s="20">
        <v>1.1000000000000001E-3</v>
      </c>
      <c r="AC70" s="20">
        <v>1.1000000000000001E-3</v>
      </c>
      <c r="AD70" s="20">
        <v>1.1000000000000001E-3</v>
      </c>
      <c r="AE70" s="20">
        <v>1.1000000000000001E-3</v>
      </c>
      <c r="AF70" s="20">
        <v>1.1000000000000001E-3</v>
      </c>
      <c r="AG70" s="20">
        <v>1.1000000000000001E-3</v>
      </c>
      <c r="AH70" s="20">
        <v>1.1000000000000001E-3</v>
      </c>
      <c r="AI70" s="21" t="s">
        <v>83</v>
      </c>
    </row>
    <row r="71" spans="1:35" ht="15" customHeight="1" x14ac:dyDescent="0.2">
      <c r="A71" s="15" t="s">
        <v>132</v>
      </c>
      <c r="B71" s="19" t="s">
        <v>80</v>
      </c>
      <c r="C71" s="20" t="s">
        <v>83</v>
      </c>
      <c r="D71" s="20">
        <v>7.85E-2</v>
      </c>
      <c r="E71" s="20">
        <v>7.85E-2</v>
      </c>
      <c r="F71" s="20">
        <v>7.85E-2</v>
      </c>
      <c r="G71" s="20">
        <v>0.10489999999999999</v>
      </c>
      <c r="H71" s="20">
        <v>0.12089999999999999</v>
      </c>
      <c r="I71" s="20">
        <v>0.12540000000000001</v>
      </c>
      <c r="J71" s="20">
        <v>0.12540000000000001</v>
      </c>
      <c r="K71" s="20">
        <v>0.13</v>
      </c>
      <c r="L71" s="20">
        <v>0.1492</v>
      </c>
      <c r="M71" s="20">
        <v>0.2286</v>
      </c>
      <c r="N71" s="20">
        <v>0.2286</v>
      </c>
      <c r="O71" s="20">
        <v>0.28860000000000002</v>
      </c>
      <c r="P71" s="20">
        <v>0.28860000000000002</v>
      </c>
      <c r="Q71" s="20">
        <v>0.28860000000000002</v>
      </c>
      <c r="R71" s="20">
        <v>0.28860000000000002</v>
      </c>
      <c r="S71" s="20">
        <v>0.28860000000000002</v>
      </c>
      <c r="T71" s="20">
        <v>0.28860000000000002</v>
      </c>
      <c r="U71" s="20">
        <v>0.28860000000000002</v>
      </c>
      <c r="V71" s="20">
        <v>0.28860000000000002</v>
      </c>
      <c r="W71" s="20">
        <v>0.28860000000000002</v>
      </c>
      <c r="X71" s="20">
        <v>0.28860000000000002</v>
      </c>
      <c r="Y71" s="20">
        <v>0.28860000000000002</v>
      </c>
      <c r="Z71" s="20">
        <v>0.28860000000000002</v>
      </c>
      <c r="AA71" s="20">
        <v>0.28860000000000002</v>
      </c>
      <c r="AB71" s="20">
        <v>0.36849999999999999</v>
      </c>
      <c r="AC71" s="20">
        <v>0.36849999999999999</v>
      </c>
      <c r="AD71" s="20">
        <v>0.36849999999999999</v>
      </c>
      <c r="AE71" s="20">
        <v>0.3715</v>
      </c>
      <c r="AF71" s="20">
        <v>0.3715</v>
      </c>
      <c r="AG71" s="20">
        <v>0.3715</v>
      </c>
      <c r="AH71" s="20">
        <v>0.3715</v>
      </c>
      <c r="AI71" s="21" t="s">
        <v>83</v>
      </c>
    </row>
    <row r="72" spans="1:35" ht="15" customHeight="1" x14ac:dyDescent="0.15">
      <c r="A72" s="15" t="s">
        <v>133</v>
      </c>
      <c r="B72" s="18" t="s">
        <v>85</v>
      </c>
      <c r="C72" s="22" t="s">
        <v>83</v>
      </c>
      <c r="D72" s="22">
        <v>12.533102</v>
      </c>
      <c r="E72" s="22">
        <v>25.643599999999999</v>
      </c>
      <c r="F72" s="22">
        <v>51.552504999999996</v>
      </c>
      <c r="G72" s="22">
        <v>85.609290999999999</v>
      </c>
      <c r="H72" s="22">
        <v>127.621719</v>
      </c>
      <c r="I72" s="22">
        <v>192.603577</v>
      </c>
      <c r="J72" s="22">
        <v>201.19358800000001</v>
      </c>
      <c r="K72" s="22">
        <v>205.926514</v>
      </c>
      <c r="L72" s="22">
        <v>213.52690100000001</v>
      </c>
      <c r="M72" s="22">
        <v>223.62660199999999</v>
      </c>
      <c r="N72" s="22">
        <v>227.18190000000001</v>
      </c>
      <c r="O72" s="22">
        <v>231.03135700000001</v>
      </c>
      <c r="P72" s="22">
        <v>235.71566799999999</v>
      </c>
      <c r="Q72" s="22">
        <v>238.067993</v>
      </c>
      <c r="R72" s="22">
        <v>244.30033900000001</v>
      </c>
      <c r="S72" s="22">
        <v>248.80830399999999</v>
      </c>
      <c r="T72" s="22">
        <v>253.73112499999999</v>
      </c>
      <c r="U72" s="22">
        <v>257.04339599999997</v>
      </c>
      <c r="V72" s="22">
        <v>264.00805700000001</v>
      </c>
      <c r="W72" s="22">
        <v>267.80908199999999</v>
      </c>
      <c r="X72" s="22">
        <v>272.06182899999999</v>
      </c>
      <c r="Y72" s="22">
        <v>276.47601300000002</v>
      </c>
      <c r="Z72" s="22">
        <v>283.414917</v>
      </c>
      <c r="AA72" s="22">
        <v>286.20385700000003</v>
      </c>
      <c r="AB72" s="22">
        <v>287.85931399999998</v>
      </c>
      <c r="AC72" s="22">
        <v>290.73974600000003</v>
      </c>
      <c r="AD72" s="22">
        <v>293.970642</v>
      </c>
      <c r="AE72" s="22">
        <v>297.17431599999998</v>
      </c>
      <c r="AF72" s="22">
        <v>302.015625</v>
      </c>
      <c r="AG72" s="22">
        <v>306.11364700000001</v>
      </c>
      <c r="AH72" s="22">
        <v>309.45330799999999</v>
      </c>
      <c r="AI72" s="23" t="s">
        <v>83</v>
      </c>
    </row>
    <row r="73" spans="1:35" ht="15.75" customHeight="1" x14ac:dyDescent="0.15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5" customHeight="1" x14ac:dyDescent="0.15">
      <c r="A74" s="15" t="s">
        <v>134</v>
      </c>
      <c r="B74" s="18" t="s">
        <v>135</v>
      </c>
      <c r="C74" s="22">
        <v>1070.32312</v>
      </c>
      <c r="D74" s="22">
        <v>1101.4476320000001</v>
      </c>
      <c r="E74" s="22">
        <v>1127.217529</v>
      </c>
      <c r="F74" s="22">
        <v>1158.818115</v>
      </c>
      <c r="G74" s="22">
        <v>1183.9160159999999</v>
      </c>
      <c r="H74" s="22">
        <v>1209.1439210000001</v>
      </c>
      <c r="I74" s="22">
        <v>1221.1951899999999</v>
      </c>
      <c r="J74" s="22">
        <v>1282.219971</v>
      </c>
      <c r="K74" s="22">
        <v>1344.055908</v>
      </c>
      <c r="L74" s="22">
        <v>1396.607788</v>
      </c>
      <c r="M74" s="22">
        <v>1446.8422849999999</v>
      </c>
      <c r="N74" s="22">
        <v>1504.1015620000001</v>
      </c>
      <c r="O74" s="22">
        <v>1534.7767329999999</v>
      </c>
      <c r="P74" s="22">
        <v>1567.6944579999999</v>
      </c>
      <c r="Q74" s="22">
        <v>1588.2490230000001</v>
      </c>
      <c r="R74" s="22">
        <v>1597.8927000000001</v>
      </c>
      <c r="S74" s="22">
        <v>1624.7432859999999</v>
      </c>
      <c r="T74" s="22">
        <v>1650.299683</v>
      </c>
      <c r="U74" s="22">
        <v>1673.872314</v>
      </c>
      <c r="V74" s="22">
        <v>1701.5407709999999</v>
      </c>
      <c r="W74" s="22">
        <v>1723.253052</v>
      </c>
      <c r="X74" s="22">
        <v>1748.2441409999999</v>
      </c>
      <c r="Y74" s="22">
        <v>1766.614014</v>
      </c>
      <c r="Z74" s="22">
        <v>1785.606323</v>
      </c>
      <c r="AA74" s="22">
        <v>1816.179932</v>
      </c>
      <c r="AB74" s="22">
        <v>1846.7395019999999</v>
      </c>
      <c r="AC74" s="22">
        <v>1876.828857</v>
      </c>
      <c r="AD74" s="22">
        <v>1905.819702</v>
      </c>
      <c r="AE74" s="22">
        <v>1936.941284</v>
      </c>
      <c r="AF74" s="22">
        <v>1965.130371</v>
      </c>
      <c r="AG74" s="22">
        <v>1992.786865</v>
      </c>
      <c r="AH74" s="22">
        <v>2028.078491</v>
      </c>
      <c r="AI74" s="23">
        <v>2.0830999999999999E-2</v>
      </c>
    </row>
    <row r="75" spans="1:35" ht="15.75" customHeight="1" x14ac:dyDescent="0.1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5" customHeight="1" x14ac:dyDescent="0.15">
      <c r="A76" s="12"/>
      <c r="B76" s="18" t="s">
        <v>136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5" customHeight="1" x14ac:dyDescent="0.2">
      <c r="A77" s="15" t="s">
        <v>137</v>
      </c>
      <c r="B77" s="19" t="s">
        <v>88</v>
      </c>
      <c r="C77" s="20">
        <v>2.7610169999999998</v>
      </c>
      <c r="D77" s="20">
        <v>2.7157849999999999</v>
      </c>
      <c r="E77" s="20">
        <v>2.64025</v>
      </c>
      <c r="F77" s="20">
        <v>2.5910549999999999</v>
      </c>
      <c r="G77" s="20">
        <v>2.605013</v>
      </c>
      <c r="H77" s="20">
        <v>2.5795129999999999</v>
      </c>
      <c r="I77" s="20">
        <v>2.5724580000000001</v>
      </c>
      <c r="J77" s="20">
        <v>2.5377109999999998</v>
      </c>
      <c r="K77" s="20">
        <v>2.5092240000000001</v>
      </c>
      <c r="L77" s="20">
        <v>2.4803639999999998</v>
      </c>
      <c r="M77" s="20">
        <v>2.4494560000000001</v>
      </c>
      <c r="N77" s="20">
        <v>2.424604</v>
      </c>
      <c r="O77" s="20">
        <v>2.3959239999999999</v>
      </c>
      <c r="P77" s="20">
        <v>2.3690929999999999</v>
      </c>
      <c r="Q77" s="20">
        <v>2.3447550000000001</v>
      </c>
      <c r="R77" s="20">
        <v>2.3192330000000001</v>
      </c>
      <c r="S77" s="20">
        <v>2.2959160000000001</v>
      </c>
      <c r="T77" s="20">
        <v>2.2728739999999998</v>
      </c>
      <c r="U77" s="20">
        <v>2.2491789999999998</v>
      </c>
      <c r="V77" s="20">
        <v>2.2263799999999998</v>
      </c>
      <c r="W77" s="20">
        <v>2.1983320000000002</v>
      </c>
      <c r="X77" s="20">
        <v>2.178957</v>
      </c>
      <c r="Y77" s="20">
        <v>2.1526290000000001</v>
      </c>
      <c r="Z77" s="20">
        <v>2.1275379999999999</v>
      </c>
      <c r="AA77" s="20">
        <v>2.1048</v>
      </c>
      <c r="AB77" s="20">
        <v>2.078354</v>
      </c>
      <c r="AC77" s="20">
        <v>2.0542449999999999</v>
      </c>
      <c r="AD77" s="20">
        <v>2.0347689999999998</v>
      </c>
      <c r="AE77" s="20">
        <v>2.009363</v>
      </c>
      <c r="AF77" s="20">
        <v>1.985725</v>
      </c>
      <c r="AG77" s="20">
        <v>1.964075</v>
      </c>
      <c r="AH77" s="20">
        <v>1.9363049999999999</v>
      </c>
      <c r="AI77" s="21">
        <v>-1.1379999999999999E-2</v>
      </c>
    </row>
    <row r="78" spans="1:35" ht="15" customHeight="1" x14ac:dyDescent="0.2">
      <c r="A78" s="15" t="s">
        <v>138</v>
      </c>
      <c r="B78" s="19" t="s">
        <v>139</v>
      </c>
      <c r="C78" s="20">
        <v>0.45384600000000003</v>
      </c>
      <c r="D78" s="20">
        <v>0.45390799999999998</v>
      </c>
      <c r="E78" s="20">
        <v>0.41186499999999998</v>
      </c>
      <c r="F78" s="20">
        <v>0.41178900000000002</v>
      </c>
      <c r="G78" s="20">
        <v>0.41192600000000001</v>
      </c>
      <c r="H78" s="20">
        <v>0.412024</v>
      </c>
      <c r="I78" s="20">
        <v>0.412188</v>
      </c>
      <c r="J78" s="20">
        <v>0.4123</v>
      </c>
      <c r="K78" s="20">
        <v>0.41239399999999998</v>
      </c>
      <c r="L78" s="20">
        <v>0.412441</v>
      </c>
      <c r="M78" s="20">
        <v>0.41244500000000001</v>
      </c>
      <c r="N78" s="20">
        <v>0.41244399999999998</v>
      </c>
      <c r="O78" s="20">
        <v>0.41242299999999998</v>
      </c>
      <c r="P78" s="20">
        <v>0.41239300000000001</v>
      </c>
      <c r="Q78" s="20">
        <v>0.41235500000000003</v>
      </c>
      <c r="R78" s="20">
        <v>0.41230299999999998</v>
      </c>
      <c r="S78" s="20">
        <v>0.41226299999999999</v>
      </c>
      <c r="T78" s="20">
        <v>0.41223199999999999</v>
      </c>
      <c r="U78" s="20">
        <v>0.41221200000000002</v>
      </c>
      <c r="V78" s="20">
        <v>0.41222199999999998</v>
      </c>
      <c r="W78" s="20">
        <v>0.41219299999999998</v>
      </c>
      <c r="X78" s="20">
        <v>0.41223300000000002</v>
      </c>
      <c r="Y78" s="20">
        <v>0.41225699999999998</v>
      </c>
      <c r="Z78" s="20">
        <v>0.41227799999999998</v>
      </c>
      <c r="AA78" s="20">
        <v>0.41233900000000001</v>
      </c>
      <c r="AB78" s="20">
        <v>0.41236899999999999</v>
      </c>
      <c r="AC78" s="20">
        <v>0.41240300000000002</v>
      </c>
      <c r="AD78" s="20">
        <v>0.41251900000000002</v>
      </c>
      <c r="AE78" s="20">
        <v>0.41261500000000001</v>
      </c>
      <c r="AF78" s="20">
        <v>0.41267700000000002</v>
      </c>
      <c r="AG78" s="20">
        <v>0.41277799999999998</v>
      </c>
      <c r="AH78" s="20">
        <v>0.412823</v>
      </c>
      <c r="AI78" s="21">
        <v>-3.0509999999999999E-3</v>
      </c>
    </row>
    <row r="79" spans="1:35" ht="15" customHeight="1" x14ac:dyDescent="0.2">
      <c r="A79" s="15" t="s">
        <v>140</v>
      </c>
      <c r="B79" s="19" t="s">
        <v>141</v>
      </c>
      <c r="C79" s="20">
        <v>16.502438999999999</v>
      </c>
      <c r="D79" s="20">
        <v>18.414906999999999</v>
      </c>
      <c r="E79" s="20">
        <v>18.709866000000002</v>
      </c>
      <c r="F79" s="20">
        <v>19.072230999999999</v>
      </c>
      <c r="G79" s="20">
        <v>19.430973000000002</v>
      </c>
      <c r="H79" s="20">
        <v>19.773835999999999</v>
      </c>
      <c r="I79" s="20">
        <v>20.130692</v>
      </c>
      <c r="J79" s="20">
        <v>20.482900999999998</v>
      </c>
      <c r="K79" s="20">
        <v>20.835491000000001</v>
      </c>
      <c r="L79" s="20">
        <v>21.187614</v>
      </c>
      <c r="M79" s="20">
        <v>21.536332999999999</v>
      </c>
      <c r="N79" s="20">
        <v>21.885836000000001</v>
      </c>
      <c r="O79" s="20">
        <v>22.109117999999999</v>
      </c>
      <c r="P79" s="20">
        <v>22.450901000000002</v>
      </c>
      <c r="Q79" s="20">
        <v>22.766424000000001</v>
      </c>
      <c r="R79" s="20">
        <v>23.106349999999999</v>
      </c>
      <c r="S79" s="20">
        <v>23.446831</v>
      </c>
      <c r="T79" s="20">
        <v>23.826958000000001</v>
      </c>
      <c r="U79" s="20">
        <v>24.122028</v>
      </c>
      <c r="V79" s="20">
        <v>24.489384000000001</v>
      </c>
      <c r="W79" s="20">
        <v>24.812688999999999</v>
      </c>
      <c r="X79" s="20">
        <v>25.152595999999999</v>
      </c>
      <c r="Y79" s="20">
        <v>25.544074999999999</v>
      </c>
      <c r="Z79" s="20">
        <v>25.89303</v>
      </c>
      <c r="AA79" s="20">
        <v>26.230398000000001</v>
      </c>
      <c r="AB79" s="20">
        <v>26.572588</v>
      </c>
      <c r="AC79" s="20">
        <v>26.89958</v>
      </c>
      <c r="AD79" s="20">
        <v>27.216434</v>
      </c>
      <c r="AE79" s="20">
        <v>27.527937000000001</v>
      </c>
      <c r="AF79" s="20">
        <v>27.815048000000001</v>
      </c>
      <c r="AG79" s="20">
        <v>28.104230999999999</v>
      </c>
      <c r="AH79" s="20">
        <v>28.328098000000001</v>
      </c>
      <c r="AI79" s="21">
        <v>1.7583000000000001E-2</v>
      </c>
    </row>
    <row r="80" spans="1:35" ht="15" customHeight="1" x14ac:dyDescent="0.2">
      <c r="A80" s="15" t="s">
        <v>142</v>
      </c>
      <c r="B80" s="19" t="s">
        <v>143</v>
      </c>
      <c r="C80" s="20">
        <v>3.2518500000000001</v>
      </c>
      <c r="D80" s="20">
        <v>3.2518500000000001</v>
      </c>
      <c r="E80" s="20">
        <v>3.1821869999999999</v>
      </c>
      <c r="F80" s="20">
        <v>3.2040730000000002</v>
      </c>
      <c r="G80" s="20">
        <v>3.2040730000000002</v>
      </c>
      <c r="H80" s="20">
        <v>3.2040730000000002</v>
      </c>
      <c r="I80" s="20">
        <v>3.2040730000000002</v>
      </c>
      <c r="J80" s="20">
        <v>3.2040730000000002</v>
      </c>
      <c r="K80" s="20">
        <v>3.2040730000000002</v>
      </c>
      <c r="L80" s="20">
        <v>3.2040730000000002</v>
      </c>
      <c r="M80" s="20">
        <v>3.2040730000000002</v>
      </c>
      <c r="N80" s="20">
        <v>3.2040730000000002</v>
      </c>
      <c r="O80" s="20">
        <v>3.1466059999999998</v>
      </c>
      <c r="P80" s="20">
        <v>3.1463019999999999</v>
      </c>
      <c r="Q80" s="20">
        <v>3.128873</v>
      </c>
      <c r="R80" s="20">
        <v>3.124247</v>
      </c>
      <c r="S80" s="20">
        <v>3.1188790000000002</v>
      </c>
      <c r="T80" s="20">
        <v>3.1335410000000001</v>
      </c>
      <c r="U80" s="20">
        <v>3.1032869999999999</v>
      </c>
      <c r="V80" s="20">
        <v>3.1056520000000001</v>
      </c>
      <c r="W80" s="20">
        <v>3.0901740000000002</v>
      </c>
      <c r="X80" s="20">
        <v>3.0820020000000001</v>
      </c>
      <c r="Y80" s="20">
        <v>3.102646</v>
      </c>
      <c r="Z80" s="20">
        <v>3.1018370000000002</v>
      </c>
      <c r="AA80" s="20">
        <v>3.096066</v>
      </c>
      <c r="AB80" s="20">
        <v>3.0995819999999998</v>
      </c>
      <c r="AC80" s="20">
        <v>3.1010520000000001</v>
      </c>
      <c r="AD80" s="20">
        <v>3.100365</v>
      </c>
      <c r="AE80" s="20">
        <v>3.1073680000000001</v>
      </c>
      <c r="AF80" s="20">
        <v>3.1113149999999998</v>
      </c>
      <c r="AG80" s="20">
        <v>3.1207400000000001</v>
      </c>
      <c r="AH80" s="20">
        <v>3.110204</v>
      </c>
      <c r="AI80" s="21">
        <v>-1.436E-3</v>
      </c>
    </row>
    <row r="81" spans="1:35" ht="15" customHeight="1" x14ac:dyDescent="0.2">
      <c r="A81" s="15" t="s">
        <v>144</v>
      </c>
      <c r="B81" s="19" t="s">
        <v>80</v>
      </c>
      <c r="C81" s="20">
        <v>35.857661999999998</v>
      </c>
      <c r="D81" s="20">
        <v>41.093738999999999</v>
      </c>
      <c r="E81" s="20">
        <v>46.652926999999998</v>
      </c>
      <c r="F81" s="20">
        <v>50.987960999999999</v>
      </c>
      <c r="G81" s="20">
        <v>54.482964000000003</v>
      </c>
      <c r="H81" s="20">
        <v>57.897682000000003</v>
      </c>
      <c r="I81" s="20">
        <v>61.607868000000003</v>
      </c>
      <c r="J81" s="20">
        <v>65.329620000000006</v>
      </c>
      <c r="K81" s="20">
        <v>69.072792000000007</v>
      </c>
      <c r="L81" s="20">
        <v>72.530296000000007</v>
      </c>
      <c r="M81" s="20">
        <v>76.026138000000003</v>
      </c>
      <c r="N81" s="20">
        <v>79.850182000000004</v>
      </c>
      <c r="O81" s="20">
        <v>83.159308999999993</v>
      </c>
      <c r="P81" s="20">
        <v>86.239754000000005</v>
      </c>
      <c r="Q81" s="20">
        <v>89.740784000000005</v>
      </c>
      <c r="R81" s="20">
        <v>93.237258999999995</v>
      </c>
      <c r="S81" s="20">
        <v>96.690224000000001</v>
      </c>
      <c r="T81" s="20">
        <v>100.73542</v>
      </c>
      <c r="U81" s="20">
        <v>104.361259</v>
      </c>
      <c r="V81" s="20">
        <v>108.12587000000001</v>
      </c>
      <c r="W81" s="20">
        <v>111.94006299999999</v>
      </c>
      <c r="X81" s="20">
        <v>115.83850099999999</v>
      </c>
      <c r="Y81" s="20">
        <v>119.53376</v>
      </c>
      <c r="Z81" s="20">
        <v>123.50965100000001</v>
      </c>
      <c r="AA81" s="20">
        <v>127.52404799999999</v>
      </c>
      <c r="AB81" s="20">
        <v>131.62396200000001</v>
      </c>
      <c r="AC81" s="20">
        <v>135.53945899999999</v>
      </c>
      <c r="AD81" s="20">
        <v>140.078644</v>
      </c>
      <c r="AE81" s="20">
        <v>144.32385300000001</v>
      </c>
      <c r="AF81" s="20">
        <v>148.72264100000001</v>
      </c>
      <c r="AG81" s="20">
        <v>152.920288</v>
      </c>
      <c r="AH81" s="20">
        <v>157.112244</v>
      </c>
      <c r="AI81" s="21">
        <v>4.8812000000000001E-2</v>
      </c>
    </row>
    <row r="82" spans="1:35" ht="15" customHeight="1" x14ac:dyDescent="0.2">
      <c r="A82" s="15" t="s">
        <v>145</v>
      </c>
      <c r="B82" s="19" t="s">
        <v>146</v>
      </c>
      <c r="C82" s="20">
        <v>0.41110000000000002</v>
      </c>
      <c r="D82" s="20">
        <v>0.41110000000000002</v>
      </c>
      <c r="E82" s="20">
        <v>0.47310000000000002</v>
      </c>
      <c r="F82" s="20">
        <v>0.47310000000000002</v>
      </c>
      <c r="G82" s="20">
        <v>0.47310000000000002</v>
      </c>
      <c r="H82" s="20">
        <v>0.47310000000000002</v>
      </c>
      <c r="I82" s="20">
        <v>0.47310000000000002</v>
      </c>
      <c r="J82" s="20">
        <v>0.47310000000000002</v>
      </c>
      <c r="K82" s="20">
        <v>0.47310000000000002</v>
      </c>
      <c r="L82" s="20">
        <v>0.47310000000000002</v>
      </c>
      <c r="M82" s="20">
        <v>0.47310000000000002</v>
      </c>
      <c r="N82" s="20">
        <v>0.47310000000000002</v>
      </c>
      <c r="O82" s="20">
        <v>0.47310000000000002</v>
      </c>
      <c r="P82" s="20">
        <v>0.47310000000000002</v>
      </c>
      <c r="Q82" s="20">
        <v>0.47310000000000002</v>
      </c>
      <c r="R82" s="20">
        <v>0.47310000000000002</v>
      </c>
      <c r="S82" s="20">
        <v>0.47310000000000002</v>
      </c>
      <c r="T82" s="20">
        <v>0.47310000000000002</v>
      </c>
      <c r="U82" s="20">
        <v>0.47310000000000002</v>
      </c>
      <c r="V82" s="20">
        <v>0.47310000000000002</v>
      </c>
      <c r="W82" s="20">
        <v>0.47310000000000002</v>
      </c>
      <c r="X82" s="20">
        <v>0.47310000000000002</v>
      </c>
      <c r="Y82" s="20">
        <v>0.47310000000000002</v>
      </c>
      <c r="Z82" s="20">
        <v>0.47310000000000002</v>
      </c>
      <c r="AA82" s="20">
        <v>0.47310000000000002</v>
      </c>
      <c r="AB82" s="20">
        <v>0.47310000000000002</v>
      </c>
      <c r="AC82" s="20">
        <v>0.47310000000000002</v>
      </c>
      <c r="AD82" s="20">
        <v>0.47310000000000002</v>
      </c>
      <c r="AE82" s="20">
        <v>0.47310000000000002</v>
      </c>
      <c r="AF82" s="20">
        <v>0.47310000000000002</v>
      </c>
      <c r="AG82" s="20">
        <v>0.47310000000000002</v>
      </c>
      <c r="AH82" s="20">
        <v>0.47310000000000002</v>
      </c>
      <c r="AI82" s="21">
        <v>4.542E-3</v>
      </c>
    </row>
    <row r="83" spans="1:35" ht="15" customHeight="1" x14ac:dyDescent="0.15">
      <c r="A83" s="15" t="s">
        <v>147</v>
      </c>
      <c r="B83" s="18" t="s">
        <v>85</v>
      </c>
      <c r="C83" s="22">
        <v>59.237915000000001</v>
      </c>
      <c r="D83" s="22">
        <v>66.341292999999993</v>
      </c>
      <c r="E83" s="22">
        <v>72.070189999999997</v>
      </c>
      <c r="F83" s="22">
        <v>76.740211000000002</v>
      </c>
      <c r="G83" s="22">
        <v>80.608046999999999</v>
      </c>
      <c r="H83" s="22">
        <v>84.340225000000004</v>
      </c>
      <c r="I83" s="22">
        <v>88.400374999999997</v>
      </c>
      <c r="J83" s="22">
        <v>92.439705000000004</v>
      </c>
      <c r="K83" s="22">
        <v>96.507071999999994</v>
      </c>
      <c r="L83" s="22">
        <v>100.287888</v>
      </c>
      <c r="M83" s="22">
        <v>104.10154</v>
      </c>
      <c r="N83" s="22">
        <v>108.250237</v>
      </c>
      <c r="O83" s="22">
        <v>111.696487</v>
      </c>
      <c r="P83" s="22">
        <v>115.091537</v>
      </c>
      <c r="Q83" s="22">
        <v>118.86629499999999</v>
      </c>
      <c r="R83" s="22">
        <v>122.67248499999999</v>
      </c>
      <c r="S83" s="22">
        <v>126.43720999999999</v>
      </c>
      <c r="T83" s="22">
        <v>130.85412600000001</v>
      </c>
      <c r="U83" s="22">
        <v>134.721069</v>
      </c>
      <c r="V83" s="22">
        <v>138.83261100000001</v>
      </c>
      <c r="W83" s="22">
        <v>142.92654400000001</v>
      </c>
      <c r="X83" s="22">
        <v>147.13739000000001</v>
      </c>
      <c r="Y83" s="22">
        <v>151.21845999999999</v>
      </c>
      <c r="Z83" s="22">
        <v>155.51744099999999</v>
      </c>
      <c r="AA83" s="22">
        <v>159.84075899999999</v>
      </c>
      <c r="AB83" s="22">
        <v>164.25994900000001</v>
      </c>
      <c r="AC83" s="22">
        <v>168.479828</v>
      </c>
      <c r="AD83" s="22">
        <v>173.31582599999999</v>
      </c>
      <c r="AE83" s="22">
        <v>177.85423299999999</v>
      </c>
      <c r="AF83" s="22">
        <v>182.52050800000001</v>
      </c>
      <c r="AG83" s="22">
        <v>186.99520899999999</v>
      </c>
      <c r="AH83" s="22">
        <v>191.372772</v>
      </c>
      <c r="AI83" s="23">
        <v>3.8552000000000003E-2</v>
      </c>
    </row>
    <row r="84" spans="1:35" ht="15.75" customHeight="1" x14ac:dyDescent="0.15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5" customHeight="1" x14ac:dyDescent="0.15">
      <c r="A85" s="15" t="s">
        <v>148</v>
      </c>
      <c r="B85" s="18" t="s">
        <v>149</v>
      </c>
      <c r="C85" s="22" t="s">
        <v>83</v>
      </c>
      <c r="D85" s="22">
        <v>7.1650679999999998</v>
      </c>
      <c r="E85" s="22">
        <v>13.760035</v>
      </c>
      <c r="F85" s="22">
        <v>18.527971000000001</v>
      </c>
      <c r="G85" s="22">
        <v>22.399028999999999</v>
      </c>
      <c r="H85" s="22">
        <v>26.156714999999998</v>
      </c>
      <c r="I85" s="22">
        <v>30.223928000000001</v>
      </c>
      <c r="J85" s="22">
        <v>34.297992999999998</v>
      </c>
      <c r="K85" s="22">
        <v>38.393825999999997</v>
      </c>
      <c r="L85" s="22">
        <v>42.203513999999998</v>
      </c>
      <c r="M85" s="22">
        <v>46.048068999999998</v>
      </c>
      <c r="N85" s="22">
        <v>50.221622000000004</v>
      </c>
      <c r="O85" s="22">
        <v>53.869148000000003</v>
      </c>
      <c r="P85" s="22">
        <v>57.336433</v>
      </c>
      <c r="Q85" s="22">
        <v>61.187893000000003</v>
      </c>
      <c r="R85" s="22">
        <v>65.033562000000003</v>
      </c>
      <c r="S85" s="22">
        <v>68.837768999999994</v>
      </c>
      <c r="T85" s="22">
        <v>73.277739999999994</v>
      </c>
      <c r="U85" s="22">
        <v>77.259270000000001</v>
      </c>
      <c r="V85" s="22">
        <v>81.411277999999996</v>
      </c>
      <c r="W85" s="22">
        <v>85.580794999999995</v>
      </c>
      <c r="X85" s="22">
        <v>89.835541000000006</v>
      </c>
      <c r="Y85" s="22">
        <v>93.942931999999999</v>
      </c>
      <c r="Z85" s="22">
        <v>98.269385999999997</v>
      </c>
      <c r="AA85" s="22">
        <v>102.632805</v>
      </c>
      <c r="AB85" s="22">
        <v>107.07847599999999</v>
      </c>
      <c r="AC85" s="22">
        <v>111.330482</v>
      </c>
      <c r="AD85" s="22">
        <v>116.188011</v>
      </c>
      <c r="AE85" s="22">
        <v>120.751839</v>
      </c>
      <c r="AF85" s="22">
        <v>125.441734</v>
      </c>
      <c r="AG85" s="22">
        <v>129.93876599999999</v>
      </c>
      <c r="AH85" s="22">
        <v>134.37649500000001</v>
      </c>
      <c r="AI85" s="23" t="s">
        <v>83</v>
      </c>
    </row>
    <row r="86" spans="1:35" ht="15" customHeight="1" x14ac:dyDescent="0.15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5" customHeight="1" x14ac:dyDescent="0.15">
      <c r="A87" s="12"/>
      <c r="B87" s="47" t="s">
        <v>150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</row>
    <row r="88" spans="1:35" ht="15" customHeight="1" x14ac:dyDescent="0.15">
      <c r="A88" s="12"/>
      <c r="B88" s="24" t="s">
        <v>151</v>
      </c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5" customHeight="1" x14ac:dyDescent="0.15">
      <c r="A89" s="12"/>
      <c r="B89" s="24" t="s">
        <v>152</v>
      </c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5" customHeight="1" x14ac:dyDescent="0.15">
      <c r="A90" s="12"/>
      <c r="B90" s="24" t="s">
        <v>153</v>
      </c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5" customHeight="1" x14ac:dyDescent="0.15">
      <c r="A91" s="12"/>
      <c r="B91" s="24" t="s">
        <v>154</v>
      </c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5" customHeight="1" x14ac:dyDescent="0.15">
      <c r="A92" s="12"/>
      <c r="B92" s="24" t="s">
        <v>155</v>
      </c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5" customHeight="1" x14ac:dyDescent="0.15">
      <c r="A93" s="12"/>
      <c r="B93" s="24" t="s">
        <v>156</v>
      </c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5" customHeight="1" x14ac:dyDescent="0.15">
      <c r="A94" s="12"/>
      <c r="B94" s="24" t="s">
        <v>157</v>
      </c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5" customHeight="1" x14ac:dyDescent="0.15">
      <c r="A95" s="12"/>
      <c r="B95" s="24" t="s">
        <v>158</v>
      </c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5" customHeight="1" x14ac:dyDescent="0.15">
      <c r="A96" s="12"/>
      <c r="B96" s="24" t="s">
        <v>159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5" customHeight="1" x14ac:dyDescent="0.15">
      <c r="A97" s="12"/>
      <c r="B97" s="24" t="s">
        <v>160</v>
      </c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5" customHeight="1" x14ac:dyDescent="0.15">
      <c r="A98" s="12"/>
      <c r="B98" s="24" t="s">
        <v>161</v>
      </c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5" customHeight="1" x14ac:dyDescent="0.15">
      <c r="A99" s="12"/>
      <c r="B99" s="24" t="s">
        <v>162</v>
      </c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5" customHeight="1" x14ac:dyDescent="0.15">
      <c r="A100" s="12"/>
      <c r="B100" s="24" t="s">
        <v>163</v>
      </c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5" customHeight="1" x14ac:dyDescent="0.15">
      <c r="A101" s="12"/>
      <c r="B101" s="24" t="s">
        <v>164</v>
      </c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5" customHeight="1" x14ac:dyDescent="0.15">
      <c r="A102" s="12"/>
      <c r="B102" s="24" t="s">
        <v>165</v>
      </c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5" customHeight="1" x14ac:dyDescent="0.15">
      <c r="A103" s="12"/>
      <c r="B103" s="24" t="s">
        <v>166</v>
      </c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5" customHeight="1" x14ac:dyDescent="0.15">
      <c r="A104" s="12"/>
      <c r="B104" s="24" t="s">
        <v>167</v>
      </c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5" customHeight="1" x14ac:dyDescent="0.15">
      <c r="A105" s="12"/>
      <c r="B105" s="24" t="s">
        <v>168</v>
      </c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5" customHeight="1" x14ac:dyDescent="0.15">
      <c r="A106" s="12"/>
      <c r="B106" s="24" t="s">
        <v>169</v>
      </c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5" customHeight="1" x14ac:dyDescent="0.15">
      <c r="A107" s="12"/>
      <c r="B107" s="24" t="s">
        <v>170</v>
      </c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5" customHeight="1" x14ac:dyDescent="0.15">
      <c r="A108" s="12"/>
      <c r="B108" s="24" t="s">
        <v>171</v>
      </c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5" customHeight="1" x14ac:dyDescent="0.15">
      <c r="A109" s="12"/>
      <c r="B109" s="24" t="s">
        <v>172</v>
      </c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5" customHeight="1" x14ac:dyDescent="0.15">
      <c r="A110" s="12"/>
      <c r="B110" s="24" t="s">
        <v>173</v>
      </c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5" customHeight="1" x14ac:dyDescent="0.15">
      <c r="A111" s="12"/>
      <c r="B111" s="24" t="s">
        <v>180</v>
      </c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5.75" customHeight="1" x14ac:dyDescent="0.15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5.75" customHeight="1" x14ac:dyDescent="0.15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5.75" customHeight="1" x14ac:dyDescent="0.15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5.75" customHeight="1" x14ac:dyDescent="0.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5.75" customHeight="1" x14ac:dyDescent="0.15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5.75" customHeight="1" x14ac:dyDescent="0.15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5.75" customHeight="1" x14ac:dyDescent="0.15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5.75" customHeight="1" x14ac:dyDescent="0.15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5.75" customHeight="1" x14ac:dyDescent="0.15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5.75" customHeight="1" x14ac:dyDescent="0.15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5.75" customHeight="1" x14ac:dyDescent="0.15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5.75" customHeight="1" x14ac:dyDescent="0.15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5.75" customHeight="1" x14ac:dyDescent="0.15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5.75" customHeight="1" x14ac:dyDescent="0.1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5.75" customHeight="1" x14ac:dyDescent="0.15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5.75" customHeight="1" x14ac:dyDescent="0.15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5.75" customHeight="1" x14ac:dyDescent="0.15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5.75" customHeight="1" x14ac:dyDescent="0.15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5.75" customHeight="1" x14ac:dyDescent="0.15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5.75" customHeight="1" x14ac:dyDescent="0.15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5.75" customHeight="1" x14ac:dyDescent="0.15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5.75" customHeight="1" x14ac:dyDescent="0.15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5.75" customHeight="1" x14ac:dyDescent="0.15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5.75" customHeight="1" x14ac:dyDescent="0.1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5.75" customHeight="1" x14ac:dyDescent="0.15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5.75" customHeight="1" x14ac:dyDescent="0.15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5.75" customHeight="1" x14ac:dyDescent="0.15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5.75" customHeight="1" x14ac:dyDescent="0.15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5.75" customHeight="1" x14ac:dyDescent="0.15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5.75" customHeight="1" x14ac:dyDescent="0.15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5.75" customHeight="1" x14ac:dyDescent="0.15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5.75" customHeight="1" x14ac:dyDescent="0.15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5.75" customHeight="1" x14ac:dyDescent="0.15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5.75" customHeight="1" x14ac:dyDescent="0.1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5.75" customHeight="1" x14ac:dyDescent="0.15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5.75" customHeight="1" x14ac:dyDescent="0.15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5.75" customHeight="1" x14ac:dyDescent="0.15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5.75" customHeight="1" x14ac:dyDescent="0.15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5.75" customHeight="1" x14ac:dyDescent="0.15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5.75" customHeight="1" x14ac:dyDescent="0.15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5.75" customHeight="1" x14ac:dyDescent="0.15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5.75" customHeight="1" x14ac:dyDescent="0.15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5.75" customHeight="1" x14ac:dyDescent="0.15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5.75" customHeight="1" x14ac:dyDescent="0.1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5.75" customHeight="1" x14ac:dyDescent="0.15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5.75" customHeight="1" x14ac:dyDescent="0.15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5.75" customHeight="1" x14ac:dyDescent="0.15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5.75" customHeight="1" x14ac:dyDescent="0.15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5.75" customHeight="1" x14ac:dyDescent="0.15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5.75" customHeight="1" x14ac:dyDescent="0.15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5.75" customHeight="1" x14ac:dyDescent="0.15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5.75" customHeight="1" x14ac:dyDescent="0.15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5.75" customHeight="1" x14ac:dyDescent="0.15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5.75" customHeight="1" x14ac:dyDescent="0.1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5.75" customHeight="1" x14ac:dyDescent="0.15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5.75" customHeight="1" x14ac:dyDescent="0.15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5.75" customHeight="1" x14ac:dyDescent="0.15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5.75" customHeight="1" x14ac:dyDescent="0.15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5.75" customHeight="1" x14ac:dyDescent="0.15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5.75" customHeight="1" x14ac:dyDescent="0.15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5.75" customHeight="1" x14ac:dyDescent="0.15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5.75" customHeight="1" x14ac:dyDescent="0.15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5.75" customHeight="1" x14ac:dyDescent="0.15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5.75" customHeight="1" x14ac:dyDescent="0.1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5.75" customHeight="1" x14ac:dyDescent="0.15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5.75" customHeight="1" x14ac:dyDescent="0.15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5.75" customHeight="1" x14ac:dyDescent="0.15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5.75" customHeight="1" x14ac:dyDescent="0.15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5.75" customHeight="1" x14ac:dyDescent="0.15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5.75" customHeight="1" x14ac:dyDescent="0.15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5.75" customHeight="1" x14ac:dyDescent="0.15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5.75" customHeight="1" x14ac:dyDescent="0.15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5.75" customHeight="1" x14ac:dyDescent="0.15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5.75" customHeight="1" x14ac:dyDescent="0.1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5.75" customHeight="1" x14ac:dyDescent="0.15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5.75" customHeight="1" x14ac:dyDescent="0.15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5.75" customHeight="1" x14ac:dyDescent="0.15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5.75" customHeight="1" x14ac:dyDescent="0.15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5.75" customHeight="1" x14ac:dyDescent="0.15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5.75" customHeight="1" x14ac:dyDescent="0.15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5.75" customHeight="1" x14ac:dyDescent="0.15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5.75" customHeight="1" x14ac:dyDescent="0.15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5.75" customHeight="1" x14ac:dyDescent="0.15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5.75" customHeight="1" x14ac:dyDescent="0.1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5.75" customHeight="1" x14ac:dyDescent="0.15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5.75" customHeight="1" x14ac:dyDescent="0.15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5.75" customHeight="1" x14ac:dyDescent="0.15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5.75" customHeight="1" x14ac:dyDescent="0.15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5.75" customHeight="1" x14ac:dyDescent="0.15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5.75" customHeight="1" x14ac:dyDescent="0.15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5.75" customHeight="1" x14ac:dyDescent="0.15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5.75" customHeight="1" x14ac:dyDescent="0.15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5.75" customHeight="1" x14ac:dyDescent="0.15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5.75" customHeight="1" x14ac:dyDescent="0.1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5.75" customHeight="1" x14ac:dyDescent="0.15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5.75" customHeight="1" x14ac:dyDescent="0.15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5.75" customHeight="1" x14ac:dyDescent="0.15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5.75" customHeight="1" x14ac:dyDescent="0.15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5.75" customHeight="1" x14ac:dyDescent="0.15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5.75" customHeight="1" x14ac:dyDescent="0.15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5.75" customHeight="1" x14ac:dyDescent="0.15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5.75" customHeight="1" x14ac:dyDescent="0.15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5.75" customHeight="1" x14ac:dyDescent="0.15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5.75" customHeight="1" x14ac:dyDescent="0.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5.75" customHeight="1" x14ac:dyDescent="0.15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5.75" customHeight="1" x14ac:dyDescent="0.15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5.75" customHeight="1" x14ac:dyDescent="0.15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5.75" customHeight="1" x14ac:dyDescent="0.15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5.75" customHeight="1" x14ac:dyDescent="0.15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5.75" customHeight="1" x14ac:dyDescent="0.15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5.75" customHeight="1" x14ac:dyDescent="0.15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5.75" customHeight="1" x14ac:dyDescent="0.15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5.75" customHeight="1" x14ac:dyDescent="0.15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5.75" customHeight="1" x14ac:dyDescent="0.1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5.75" customHeight="1" x14ac:dyDescent="0.15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5.75" customHeight="1" x14ac:dyDescent="0.15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5.75" customHeight="1" x14ac:dyDescent="0.15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5.75" customHeight="1" x14ac:dyDescent="0.15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5.75" customHeight="1" x14ac:dyDescent="0.15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5.75" customHeight="1" x14ac:dyDescent="0.15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5.75" customHeight="1" x14ac:dyDescent="0.15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5.75" customHeight="1" x14ac:dyDescent="0.15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5.75" customHeight="1" x14ac:dyDescent="0.15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5.75" customHeight="1" x14ac:dyDescent="0.1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5.75" customHeight="1" x14ac:dyDescent="0.15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5.75" customHeight="1" x14ac:dyDescent="0.15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5.75" customHeight="1" x14ac:dyDescent="0.15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5.75" customHeight="1" x14ac:dyDescent="0.15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5.75" customHeight="1" x14ac:dyDescent="0.15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5.75" customHeight="1" x14ac:dyDescent="0.15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5.75" customHeight="1" x14ac:dyDescent="0.15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5.75" customHeight="1" x14ac:dyDescent="0.15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5.75" customHeight="1" x14ac:dyDescent="0.15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5.75" customHeight="1" x14ac:dyDescent="0.1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5.75" customHeight="1" x14ac:dyDescent="0.15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5.75" customHeight="1" x14ac:dyDescent="0.15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5.75" customHeight="1" x14ac:dyDescent="0.15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5.75" customHeight="1" x14ac:dyDescent="0.15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5.75" customHeight="1" x14ac:dyDescent="0.15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5.75" customHeight="1" x14ac:dyDescent="0.15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5.75" customHeight="1" x14ac:dyDescent="0.15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5.75" customHeight="1" x14ac:dyDescent="0.15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5.75" customHeight="1" x14ac:dyDescent="0.15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5.75" customHeight="1" x14ac:dyDescent="0.1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5.75" customHeight="1" x14ac:dyDescent="0.15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5.75" customHeight="1" x14ac:dyDescent="0.15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5.75" customHeight="1" x14ac:dyDescent="0.15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5.75" customHeight="1" x14ac:dyDescent="0.15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5.75" customHeight="1" x14ac:dyDescent="0.15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5.75" customHeight="1" x14ac:dyDescent="0.15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5.75" customHeight="1" x14ac:dyDescent="0.15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5.75" customHeight="1" x14ac:dyDescent="0.15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5.75" customHeight="1" x14ac:dyDescent="0.15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5.75" customHeight="1" x14ac:dyDescent="0.1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5.75" customHeight="1" x14ac:dyDescent="0.15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5.75" customHeight="1" x14ac:dyDescent="0.15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5.75" customHeight="1" x14ac:dyDescent="0.15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5.75" customHeight="1" x14ac:dyDescent="0.15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5.75" customHeight="1" x14ac:dyDescent="0.15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5.75" customHeight="1" x14ac:dyDescent="0.15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5.75" customHeight="1" x14ac:dyDescent="0.15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5.75" customHeight="1" x14ac:dyDescent="0.15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5.75" customHeight="1" x14ac:dyDescent="0.15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5.75" customHeight="1" x14ac:dyDescent="0.1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5.75" customHeight="1" x14ac:dyDescent="0.15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5.75" customHeight="1" x14ac:dyDescent="0.15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5.75" customHeight="1" x14ac:dyDescent="0.15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5.75" customHeight="1" x14ac:dyDescent="0.15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5.75" customHeight="1" x14ac:dyDescent="0.15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5.75" customHeight="1" x14ac:dyDescent="0.15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5.75" customHeight="1" x14ac:dyDescent="0.15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5.75" customHeight="1" x14ac:dyDescent="0.15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5.75" customHeight="1" x14ac:dyDescent="0.15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5.75" customHeight="1" x14ac:dyDescent="0.1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5.75" customHeight="1" x14ac:dyDescent="0.15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5.75" customHeight="1" x14ac:dyDescent="0.15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5.75" customHeight="1" x14ac:dyDescent="0.15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5.75" customHeight="1" x14ac:dyDescent="0.15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5.75" customHeight="1" x14ac:dyDescent="0.15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5.75" customHeight="1" x14ac:dyDescent="0.15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5.75" customHeight="1" x14ac:dyDescent="0.15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5.75" customHeight="1" x14ac:dyDescent="0.15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5.75" customHeight="1" x14ac:dyDescent="0.15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5.75" customHeight="1" x14ac:dyDescent="0.1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5.75" customHeight="1" x14ac:dyDescent="0.15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5.75" customHeight="1" x14ac:dyDescent="0.15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5.75" customHeight="1" x14ac:dyDescent="0.15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5.75" customHeight="1" x14ac:dyDescent="0.15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5.75" customHeight="1" x14ac:dyDescent="0.15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5.75" customHeight="1" x14ac:dyDescent="0.15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5.75" customHeight="1" x14ac:dyDescent="0.15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5.75" customHeight="1" x14ac:dyDescent="0.15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5.75" customHeight="1" x14ac:dyDescent="0.15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5.75" customHeight="1" x14ac:dyDescent="0.1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5.75" customHeight="1" x14ac:dyDescent="0.15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5.75" customHeight="1" x14ac:dyDescent="0.15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5.75" customHeight="1" x14ac:dyDescent="0.15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5.75" customHeight="1" x14ac:dyDescent="0.15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5.75" customHeight="1" x14ac:dyDescent="0.15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5.75" customHeight="1" x14ac:dyDescent="0.15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5.75" customHeight="1" x14ac:dyDescent="0.15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5.75" customHeight="1" x14ac:dyDescent="0.15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5.75" customHeight="1" x14ac:dyDescent="0.15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5.75" customHeight="1" x14ac:dyDescent="0.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5.75" customHeight="1" x14ac:dyDescent="0.15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5.75" customHeight="1" x14ac:dyDescent="0.15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5.75" customHeight="1" x14ac:dyDescent="0.15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5.75" customHeight="1" x14ac:dyDescent="0.15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5.75" customHeight="1" x14ac:dyDescent="0.15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5.75" customHeight="1" x14ac:dyDescent="0.15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5.75" customHeight="1" x14ac:dyDescent="0.15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5.75" customHeight="1" x14ac:dyDescent="0.15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5.75" customHeight="1" x14ac:dyDescent="0.15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5.75" customHeight="1" x14ac:dyDescent="0.1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5.75" customHeight="1" x14ac:dyDescent="0.15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5.75" customHeight="1" x14ac:dyDescent="0.15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5.75" customHeight="1" x14ac:dyDescent="0.15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5.75" customHeight="1" x14ac:dyDescent="0.15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5.75" customHeight="1" x14ac:dyDescent="0.15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5.75" customHeight="1" x14ac:dyDescent="0.15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5.75" customHeight="1" x14ac:dyDescent="0.15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5.75" customHeight="1" x14ac:dyDescent="0.15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5.75" customHeight="1" x14ac:dyDescent="0.15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5.75" customHeight="1" x14ac:dyDescent="0.1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5.75" customHeight="1" x14ac:dyDescent="0.15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5.75" customHeight="1" x14ac:dyDescent="0.15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5.75" customHeight="1" x14ac:dyDescent="0.15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5.75" customHeight="1" x14ac:dyDescent="0.15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5.75" customHeight="1" x14ac:dyDescent="0.15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5.75" customHeight="1" x14ac:dyDescent="0.15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5.75" customHeight="1" x14ac:dyDescent="0.15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5.75" customHeight="1" x14ac:dyDescent="0.15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5.75" customHeight="1" x14ac:dyDescent="0.15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5.75" customHeight="1" x14ac:dyDescent="0.1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5.75" customHeight="1" x14ac:dyDescent="0.15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5.75" customHeight="1" x14ac:dyDescent="0.15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5.75" customHeight="1" x14ac:dyDescent="0.15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5.75" customHeight="1" x14ac:dyDescent="0.15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5.75" customHeight="1" x14ac:dyDescent="0.15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5.75" customHeight="1" x14ac:dyDescent="0.15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5.75" customHeight="1" x14ac:dyDescent="0.15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5.75" customHeight="1" x14ac:dyDescent="0.15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5.75" customHeight="1" x14ac:dyDescent="0.15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5.75" customHeight="1" x14ac:dyDescent="0.1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5.75" customHeight="1" x14ac:dyDescent="0.15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5.75" customHeight="1" x14ac:dyDescent="0.15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5.75" customHeight="1" x14ac:dyDescent="0.15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5.75" customHeight="1" x14ac:dyDescent="0.15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5.75" customHeight="1" x14ac:dyDescent="0.15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5.75" customHeight="1" x14ac:dyDescent="0.15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5.75" customHeight="1" x14ac:dyDescent="0.15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5.75" customHeight="1" x14ac:dyDescent="0.15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5.75" customHeight="1" x14ac:dyDescent="0.15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5.75" customHeight="1" x14ac:dyDescent="0.1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5.75" customHeight="1" x14ac:dyDescent="0.15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5.75" customHeight="1" x14ac:dyDescent="0.15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5.75" customHeight="1" x14ac:dyDescent="0.15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5.75" customHeight="1" x14ac:dyDescent="0.15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5.75" customHeight="1" x14ac:dyDescent="0.15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5.75" customHeight="1" x14ac:dyDescent="0.15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5.75" customHeight="1" x14ac:dyDescent="0.15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5.75" customHeight="1" x14ac:dyDescent="0.15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5.75" customHeight="1" x14ac:dyDescent="0.15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5.75" customHeight="1" x14ac:dyDescent="0.1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5.75" customHeight="1" x14ac:dyDescent="0.15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5.75" customHeight="1" x14ac:dyDescent="0.15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5.75" customHeight="1" x14ac:dyDescent="0.15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5.75" customHeight="1" x14ac:dyDescent="0.15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5.75" customHeight="1" x14ac:dyDescent="0.15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5.75" customHeight="1" x14ac:dyDescent="0.15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5.75" customHeight="1" x14ac:dyDescent="0.15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5.75" customHeight="1" x14ac:dyDescent="0.15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5.75" customHeight="1" x14ac:dyDescent="0.15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5.75" customHeight="1" x14ac:dyDescent="0.1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5.75" customHeight="1" x14ac:dyDescent="0.15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5.75" customHeight="1" x14ac:dyDescent="0.15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5.75" customHeight="1" x14ac:dyDescent="0.15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5.75" customHeight="1" x14ac:dyDescent="0.15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5.75" customHeight="1" x14ac:dyDescent="0.15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5.75" customHeight="1" x14ac:dyDescent="0.15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5.75" customHeight="1" x14ac:dyDescent="0.15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5.75" customHeight="1" x14ac:dyDescent="0.15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5.75" customHeight="1" x14ac:dyDescent="0.15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5.75" customHeight="1" x14ac:dyDescent="0.1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5.75" customHeight="1" x14ac:dyDescent="0.15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5.75" customHeight="1" x14ac:dyDescent="0.15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5.75" customHeight="1" x14ac:dyDescent="0.15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5.75" customHeight="1" x14ac:dyDescent="0.15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5.75" customHeight="1" x14ac:dyDescent="0.15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5.75" customHeight="1" x14ac:dyDescent="0.15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5.75" customHeight="1" x14ac:dyDescent="0.15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5.75" customHeight="1" x14ac:dyDescent="0.15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5.75" customHeight="1" x14ac:dyDescent="0.15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5.75" customHeight="1" x14ac:dyDescent="0.1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5.75" customHeight="1" x14ac:dyDescent="0.15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5.75" customHeight="1" x14ac:dyDescent="0.15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5.75" customHeight="1" x14ac:dyDescent="0.15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5.75" customHeight="1" x14ac:dyDescent="0.15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5.75" customHeight="1" x14ac:dyDescent="0.15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5.75" customHeight="1" x14ac:dyDescent="0.15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5.75" customHeight="1" x14ac:dyDescent="0.15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5.75" customHeight="1" x14ac:dyDescent="0.15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5.75" customHeight="1" x14ac:dyDescent="0.15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5.75" customHeight="1" x14ac:dyDescent="0.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5.75" customHeight="1" x14ac:dyDescent="0.15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5.75" customHeight="1" x14ac:dyDescent="0.15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5.75" customHeight="1" x14ac:dyDescent="0.15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5.75" customHeight="1" x14ac:dyDescent="0.15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5.75" customHeight="1" x14ac:dyDescent="0.15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5.75" customHeight="1" x14ac:dyDescent="0.15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5.75" customHeight="1" x14ac:dyDescent="0.15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5.75" customHeight="1" x14ac:dyDescent="0.15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5.75" customHeight="1" x14ac:dyDescent="0.15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5.75" customHeight="1" x14ac:dyDescent="0.1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5.75" customHeight="1" x14ac:dyDescent="0.15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5.75" customHeight="1" x14ac:dyDescent="0.15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5.75" customHeight="1" x14ac:dyDescent="0.15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5.75" customHeight="1" x14ac:dyDescent="0.15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5.75" customHeight="1" x14ac:dyDescent="0.15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5.75" customHeight="1" x14ac:dyDescent="0.15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5.75" customHeight="1" x14ac:dyDescent="0.15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5.75" customHeight="1" x14ac:dyDescent="0.15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5.75" customHeight="1" x14ac:dyDescent="0.15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5.75" customHeight="1" x14ac:dyDescent="0.1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5.75" customHeight="1" x14ac:dyDescent="0.15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5.75" customHeight="1" x14ac:dyDescent="0.15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5.75" customHeight="1" x14ac:dyDescent="0.15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5.75" customHeight="1" x14ac:dyDescent="0.15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5.75" customHeight="1" x14ac:dyDescent="0.15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5.75" customHeight="1" x14ac:dyDescent="0.15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5.75" customHeight="1" x14ac:dyDescent="0.15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5.75" customHeight="1" x14ac:dyDescent="0.15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5.75" customHeight="1" x14ac:dyDescent="0.15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5.75" customHeight="1" x14ac:dyDescent="0.1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5.75" customHeight="1" x14ac:dyDescent="0.15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5.75" customHeight="1" x14ac:dyDescent="0.15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5.75" customHeight="1" x14ac:dyDescent="0.15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5.75" customHeight="1" x14ac:dyDescent="0.15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5.75" customHeight="1" x14ac:dyDescent="0.15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5.75" customHeight="1" x14ac:dyDescent="0.15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5.75" customHeight="1" x14ac:dyDescent="0.15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5.75" customHeight="1" x14ac:dyDescent="0.15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5.75" customHeight="1" x14ac:dyDescent="0.15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5.75" customHeight="1" x14ac:dyDescent="0.1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5.75" customHeight="1" x14ac:dyDescent="0.15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5.75" customHeight="1" x14ac:dyDescent="0.15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5.75" customHeight="1" x14ac:dyDescent="0.15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5.75" customHeight="1" x14ac:dyDescent="0.15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5.75" customHeight="1" x14ac:dyDescent="0.15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5.75" customHeight="1" x14ac:dyDescent="0.15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5.75" customHeight="1" x14ac:dyDescent="0.15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5.75" customHeight="1" x14ac:dyDescent="0.15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5.75" customHeight="1" x14ac:dyDescent="0.15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5.75" customHeight="1" x14ac:dyDescent="0.1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5.75" customHeight="1" x14ac:dyDescent="0.15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5.75" customHeight="1" x14ac:dyDescent="0.15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5.75" customHeight="1" x14ac:dyDescent="0.15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5.75" customHeight="1" x14ac:dyDescent="0.15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5.75" customHeight="1" x14ac:dyDescent="0.15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5.75" customHeight="1" x14ac:dyDescent="0.15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5.75" customHeight="1" x14ac:dyDescent="0.15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5.75" customHeight="1" x14ac:dyDescent="0.15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5.75" customHeight="1" x14ac:dyDescent="0.15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5.75" customHeight="1" x14ac:dyDescent="0.1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5.75" customHeight="1" x14ac:dyDescent="0.15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5.75" customHeight="1" x14ac:dyDescent="0.15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5.75" customHeight="1" x14ac:dyDescent="0.15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5.75" customHeight="1" x14ac:dyDescent="0.15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5.75" customHeight="1" x14ac:dyDescent="0.15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5.75" customHeight="1" x14ac:dyDescent="0.15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5.75" customHeight="1" x14ac:dyDescent="0.15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5.75" customHeight="1" x14ac:dyDescent="0.15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5.75" customHeight="1" x14ac:dyDescent="0.15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5.75" customHeight="1" x14ac:dyDescent="0.1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5.75" customHeight="1" x14ac:dyDescent="0.15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5.75" customHeight="1" x14ac:dyDescent="0.15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5.75" customHeight="1" x14ac:dyDescent="0.15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5.75" customHeight="1" x14ac:dyDescent="0.15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5.75" customHeight="1" x14ac:dyDescent="0.15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5.75" customHeight="1" x14ac:dyDescent="0.15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5.75" customHeight="1" x14ac:dyDescent="0.15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5.75" customHeight="1" x14ac:dyDescent="0.15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5.75" customHeight="1" x14ac:dyDescent="0.15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5.75" customHeight="1" x14ac:dyDescent="0.1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5.75" customHeight="1" x14ac:dyDescent="0.15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5.75" customHeight="1" x14ac:dyDescent="0.15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5.75" customHeight="1" x14ac:dyDescent="0.15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5.75" customHeight="1" x14ac:dyDescent="0.15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5.75" customHeight="1" x14ac:dyDescent="0.15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5.75" customHeight="1" x14ac:dyDescent="0.15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5.75" customHeight="1" x14ac:dyDescent="0.15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5.75" customHeight="1" x14ac:dyDescent="0.15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5.75" customHeight="1" x14ac:dyDescent="0.15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5.75" customHeight="1" x14ac:dyDescent="0.1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5.75" customHeight="1" x14ac:dyDescent="0.15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5.75" customHeight="1" x14ac:dyDescent="0.15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5.75" customHeight="1" x14ac:dyDescent="0.15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5.75" customHeight="1" x14ac:dyDescent="0.15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5.75" customHeight="1" x14ac:dyDescent="0.15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5.75" customHeight="1" x14ac:dyDescent="0.15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5.75" customHeight="1" x14ac:dyDescent="0.15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5.75" customHeight="1" x14ac:dyDescent="0.15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5.75" customHeight="1" x14ac:dyDescent="0.15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5.75" customHeight="1" x14ac:dyDescent="0.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5.75" customHeight="1" x14ac:dyDescent="0.15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5.75" customHeight="1" x14ac:dyDescent="0.15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5.75" customHeight="1" x14ac:dyDescent="0.15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5.75" customHeight="1" x14ac:dyDescent="0.15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5.75" customHeight="1" x14ac:dyDescent="0.15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5.75" customHeight="1" x14ac:dyDescent="0.15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5.75" customHeight="1" x14ac:dyDescent="0.15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5.75" customHeight="1" x14ac:dyDescent="0.15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5.75" customHeight="1" x14ac:dyDescent="0.15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5.75" customHeight="1" x14ac:dyDescent="0.1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5.75" customHeight="1" x14ac:dyDescent="0.15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5.75" customHeight="1" x14ac:dyDescent="0.15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5.75" customHeight="1" x14ac:dyDescent="0.15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5.75" customHeight="1" x14ac:dyDescent="0.15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5.75" customHeight="1" x14ac:dyDescent="0.15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5.75" customHeight="1" x14ac:dyDescent="0.15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5.75" customHeight="1" x14ac:dyDescent="0.15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5.75" customHeight="1" x14ac:dyDescent="0.15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5.75" customHeight="1" x14ac:dyDescent="0.15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5.75" customHeight="1" x14ac:dyDescent="0.1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5.75" customHeight="1" x14ac:dyDescent="0.15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5.75" customHeight="1" x14ac:dyDescent="0.15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5.75" customHeight="1" x14ac:dyDescent="0.15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5.75" customHeight="1" x14ac:dyDescent="0.15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5.75" customHeight="1" x14ac:dyDescent="0.15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5.75" customHeight="1" x14ac:dyDescent="0.15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5.75" customHeight="1" x14ac:dyDescent="0.15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5.75" customHeight="1" x14ac:dyDescent="0.15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5.75" customHeight="1" x14ac:dyDescent="0.15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5.75" customHeight="1" x14ac:dyDescent="0.1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5.75" customHeight="1" x14ac:dyDescent="0.15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5.75" customHeight="1" x14ac:dyDescent="0.15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5.75" customHeight="1" x14ac:dyDescent="0.15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5.75" customHeight="1" x14ac:dyDescent="0.15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5.75" customHeight="1" x14ac:dyDescent="0.15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5.75" customHeight="1" x14ac:dyDescent="0.15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5.75" customHeight="1" x14ac:dyDescent="0.15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5.75" customHeight="1" x14ac:dyDescent="0.15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5.75" customHeight="1" x14ac:dyDescent="0.15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5.75" customHeight="1" x14ac:dyDescent="0.1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5.75" customHeight="1" x14ac:dyDescent="0.15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5.75" customHeight="1" x14ac:dyDescent="0.15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5.75" customHeight="1" x14ac:dyDescent="0.15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5.75" customHeight="1" x14ac:dyDescent="0.15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5.75" customHeight="1" x14ac:dyDescent="0.15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5.75" customHeight="1" x14ac:dyDescent="0.15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5.75" customHeight="1" x14ac:dyDescent="0.15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5.75" customHeight="1" x14ac:dyDescent="0.15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5.75" customHeight="1" x14ac:dyDescent="0.15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5.75" customHeight="1" x14ac:dyDescent="0.1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5.75" customHeight="1" x14ac:dyDescent="0.15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5.75" customHeight="1" x14ac:dyDescent="0.15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5.75" customHeight="1" x14ac:dyDescent="0.15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5.75" customHeight="1" x14ac:dyDescent="0.15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5.75" customHeight="1" x14ac:dyDescent="0.15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5.75" customHeight="1" x14ac:dyDescent="0.15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5.75" customHeight="1" x14ac:dyDescent="0.15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5.75" customHeight="1" x14ac:dyDescent="0.15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5.75" customHeight="1" x14ac:dyDescent="0.15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5.75" customHeight="1" x14ac:dyDescent="0.1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5.75" customHeight="1" x14ac:dyDescent="0.15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5.75" customHeight="1" x14ac:dyDescent="0.15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5.75" customHeight="1" x14ac:dyDescent="0.15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5.75" customHeight="1" x14ac:dyDescent="0.15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5.75" customHeight="1" x14ac:dyDescent="0.15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5.75" customHeight="1" x14ac:dyDescent="0.15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5.75" customHeight="1" x14ac:dyDescent="0.15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5.75" customHeight="1" x14ac:dyDescent="0.15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5.75" customHeight="1" x14ac:dyDescent="0.15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5.75" customHeight="1" x14ac:dyDescent="0.1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5.75" customHeight="1" x14ac:dyDescent="0.15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5.75" customHeight="1" x14ac:dyDescent="0.15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5.75" customHeight="1" x14ac:dyDescent="0.15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5.75" customHeight="1" x14ac:dyDescent="0.15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5.75" customHeight="1" x14ac:dyDescent="0.15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5.75" customHeight="1" x14ac:dyDescent="0.15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5.75" customHeight="1" x14ac:dyDescent="0.15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5.75" customHeight="1" x14ac:dyDescent="0.15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5.75" customHeight="1" x14ac:dyDescent="0.15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5.75" customHeight="1" x14ac:dyDescent="0.1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5.75" customHeight="1" x14ac:dyDescent="0.15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5.75" customHeight="1" x14ac:dyDescent="0.15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5.75" customHeight="1" x14ac:dyDescent="0.15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5.75" customHeight="1" x14ac:dyDescent="0.15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5.75" customHeight="1" x14ac:dyDescent="0.15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5.75" customHeight="1" x14ac:dyDescent="0.15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5.75" customHeight="1" x14ac:dyDescent="0.15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5.75" customHeight="1" x14ac:dyDescent="0.15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5.75" customHeight="1" x14ac:dyDescent="0.15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5.75" customHeight="1" x14ac:dyDescent="0.1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5.75" customHeight="1" x14ac:dyDescent="0.15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5.75" customHeight="1" x14ac:dyDescent="0.15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5.75" customHeight="1" x14ac:dyDescent="0.15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5.75" customHeight="1" x14ac:dyDescent="0.15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5.75" customHeight="1" x14ac:dyDescent="0.15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5.75" customHeight="1" x14ac:dyDescent="0.15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5.75" customHeight="1" x14ac:dyDescent="0.15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5.75" customHeight="1" x14ac:dyDescent="0.15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5.75" customHeight="1" x14ac:dyDescent="0.15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5.75" customHeight="1" x14ac:dyDescent="0.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5.75" customHeight="1" x14ac:dyDescent="0.15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5.75" customHeight="1" x14ac:dyDescent="0.15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5.75" customHeight="1" x14ac:dyDescent="0.15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5.75" customHeight="1" x14ac:dyDescent="0.15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5.75" customHeight="1" x14ac:dyDescent="0.15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5.75" customHeight="1" x14ac:dyDescent="0.15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5.75" customHeight="1" x14ac:dyDescent="0.15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5.75" customHeight="1" x14ac:dyDescent="0.15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5.75" customHeight="1" x14ac:dyDescent="0.15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5.75" customHeight="1" x14ac:dyDescent="0.1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5.75" customHeight="1" x14ac:dyDescent="0.15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5.75" customHeight="1" x14ac:dyDescent="0.15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5.75" customHeight="1" x14ac:dyDescent="0.15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5.75" customHeight="1" x14ac:dyDescent="0.15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5.75" customHeight="1" x14ac:dyDescent="0.15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5.75" customHeight="1" x14ac:dyDescent="0.15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5.75" customHeight="1" x14ac:dyDescent="0.15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5.75" customHeight="1" x14ac:dyDescent="0.15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5.75" customHeight="1" x14ac:dyDescent="0.15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5.75" customHeight="1" x14ac:dyDescent="0.1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5.75" customHeight="1" x14ac:dyDescent="0.15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5.75" customHeight="1" x14ac:dyDescent="0.15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5.75" customHeight="1" x14ac:dyDescent="0.15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5.75" customHeight="1" x14ac:dyDescent="0.15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5.75" customHeight="1" x14ac:dyDescent="0.15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5.75" customHeight="1" x14ac:dyDescent="0.15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5.75" customHeight="1" x14ac:dyDescent="0.15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5.75" customHeight="1" x14ac:dyDescent="0.15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5.75" customHeight="1" x14ac:dyDescent="0.15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5.75" customHeight="1" x14ac:dyDescent="0.1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5.75" customHeight="1" x14ac:dyDescent="0.15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5.75" customHeight="1" x14ac:dyDescent="0.15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5.75" customHeight="1" x14ac:dyDescent="0.15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5.75" customHeight="1" x14ac:dyDescent="0.15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5.75" customHeight="1" x14ac:dyDescent="0.15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5.75" customHeight="1" x14ac:dyDescent="0.15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5.75" customHeight="1" x14ac:dyDescent="0.15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5.75" customHeight="1" x14ac:dyDescent="0.15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5.75" customHeight="1" x14ac:dyDescent="0.15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5.75" customHeight="1" x14ac:dyDescent="0.1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5.75" customHeight="1" x14ac:dyDescent="0.15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5.75" customHeight="1" x14ac:dyDescent="0.15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5.75" customHeight="1" x14ac:dyDescent="0.15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5.75" customHeight="1" x14ac:dyDescent="0.15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5.75" customHeight="1" x14ac:dyDescent="0.15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5.75" customHeight="1" x14ac:dyDescent="0.15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5.75" customHeight="1" x14ac:dyDescent="0.15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5.75" customHeight="1" x14ac:dyDescent="0.15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5.75" customHeight="1" x14ac:dyDescent="0.15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5.75" customHeight="1" x14ac:dyDescent="0.1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5.75" customHeight="1" x14ac:dyDescent="0.15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5.75" customHeight="1" x14ac:dyDescent="0.15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5.75" customHeight="1" x14ac:dyDescent="0.15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5.75" customHeight="1" x14ac:dyDescent="0.15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5.75" customHeight="1" x14ac:dyDescent="0.15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5.75" customHeight="1" x14ac:dyDescent="0.15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5.75" customHeight="1" x14ac:dyDescent="0.15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5.75" customHeight="1" x14ac:dyDescent="0.15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5.75" customHeight="1" x14ac:dyDescent="0.15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5.75" customHeight="1" x14ac:dyDescent="0.1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5.75" customHeight="1" x14ac:dyDescent="0.15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5.75" customHeight="1" x14ac:dyDescent="0.15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5.75" customHeight="1" x14ac:dyDescent="0.15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5.75" customHeight="1" x14ac:dyDescent="0.15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5.75" customHeight="1" x14ac:dyDescent="0.15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5.75" customHeight="1" x14ac:dyDescent="0.15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5.75" customHeight="1" x14ac:dyDescent="0.15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5.75" customHeight="1" x14ac:dyDescent="0.15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5.75" customHeight="1" x14ac:dyDescent="0.15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5.75" customHeight="1" x14ac:dyDescent="0.1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5.75" customHeight="1" x14ac:dyDescent="0.15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5.75" customHeight="1" x14ac:dyDescent="0.15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5.75" customHeight="1" x14ac:dyDescent="0.15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5.75" customHeight="1" x14ac:dyDescent="0.15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5.75" customHeight="1" x14ac:dyDescent="0.15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5.75" customHeight="1" x14ac:dyDescent="0.15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5.75" customHeight="1" x14ac:dyDescent="0.15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5.75" customHeight="1" x14ac:dyDescent="0.15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5.75" customHeight="1" x14ac:dyDescent="0.15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5.75" customHeight="1" x14ac:dyDescent="0.1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5.75" customHeight="1" x14ac:dyDescent="0.15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5.75" customHeight="1" x14ac:dyDescent="0.15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5.75" customHeight="1" x14ac:dyDescent="0.15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5.75" customHeight="1" x14ac:dyDescent="0.15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5.75" customHeight="1" x14ac:dyDescent="0.15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5.75" customHeight="1" x14ac:dyDescent="0.15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5.75" customHeight="1" x14ac:dyDescent="0.15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5.75" customHeight="1" x14ac:dyDescent="0.15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5.75" customHeight="1" x14ac:dyDescent="0.15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5.75" customHeight="1" x14ac:dyDescent="0.1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5.75" customHeight="1" x14ac:dyDescent="0.15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5.75" customHeight="1" x14ac:dyDescent="0.15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5.75" customHeight="1" x14ac:dyDescent="0.15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5.75" customHeight="1" x14ac:dyDescent="0.15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5.75" customHeight="1" x14ac:dyDescent="0.15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5.75" customHeight="1" x14ac:dyDescent="0.15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5.75" customHeight="1" x14ac:dyDescent="0.15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5.75" customHeight="1" x14ac:dyDescent="0.15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5.75" customHeight="1" x14ac:dyDescent="0.15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5.75" customHeight="1" x14ac:dyDescent="0.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5.75" customHeight="1" x14ac:dyDescent="0.15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5.75" customHeight="1" x14ac:dyDescent="0.15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5.75" customHeight="1" x14ac:dyDescent="0.15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5.75" customHeight="1" x14ac:dyDescent="0.15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5.75" customHeight="1" x14ac:dyDescent="0.15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5.75" customHeight="1" x14ac:dyDescent="0.15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5.75" customHeight="1" x14ac:dyDescent="0.15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5.75" customHeight="1" x14ac:dyDescent="0.15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5.75" customHeight="1" x14ac:dyDescent="0.15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5.75" customHeight="1" x14ac:dyDescent="0.1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5.75" customHeight="1" x14ac:dyDescent="0.15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5.75" customHeight="1" x14ac:dyDescent="0.15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5.75" customHeight="1" x14ac:dyDescent="0.15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5.75" customHeight="1" x14ac:dyDescent="0.15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5.75" customHeight="1" x14ac:dyDescent="0.15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5.75" customHeight="1" x14ac:dyDescent="0.15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5.75" customHeight="1" x14ac:dyDescent="0.15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5.75" customHeight="1" x14ac:dyDescent="0.15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5.75" customHeight="1" x14ac:dyDescent="0.15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5.75" customHeight="1" x14ac:dyDescent="0.1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5.75" customHeight="1" x14ac:dyDescent="0.15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5.75" customHeight="1" x14ac:dyDescent="0.15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5.75" customHeight="1" x14ac:dyDescent="0.15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5.75" customHeight="1" x14ac:dyDescent="0.15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5.75" customHeight="1" x14ac:dyDescent="0.15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5.75" customHeight="1" x14ac:dyDescent="0.15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5.75" customHeight="1" x14ac:dyDescent="0.15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5.75" customHeight="1" x14ac:dyDescent="0.15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5.75" customHeight="1" x14ac:dyDescent="0.15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5.75" customHeight="1" x14ac:dyDescent="0.1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5.75" customHeight="1" x14ac:dyDescent="0.15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5.75" customHeight="1" x14ac:dyDescent="0.15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5.75" customHeight="1" x14ac:dyDescent="0.15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5.75" customHeight="1" x14ac:dyDescent="0.15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5.75" customHeight="1" x14ac:dyDescent="0.15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5.75" customHeight="1" x14ac:dyDescent="0.15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5.75" customHeight="1" x14ac:dyDescent="0.15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5.75" customHeight="1" x14ac:dyDescent="0.15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5.75" customHeight="1" x14ac:dyDescent="0.15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5.75" customHeight="1" x14ac:dyDescent="0.1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5.75" customHeight="1" x14ac:dyDescent="0.15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5.75" customHeight="1" x14ac:dyDescent="0.15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5.75" customHeight="1" x14ac:dyDescent="0.15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5.75" customHeight="1" x14ac:dyDescent="0.15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5.75" customHeight="1" x14ac:dyDescent="0.15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5.75" customHeight="1" x14ac:dyDescent="0.15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5.75" customHeight="1" x14ac:dyDescent="0.15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5.75" customHeight="1" x14ac:dyDescent="0.15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5.75" customHeight="1" x14ac:dyDescent="0.15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5.75" customHeight="1" x14ac:dyDescent="0.1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5.75" customHeight="1" x14ac:dyDescent="0.15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5.75" customHeight="1" x14ac:dyDescent="0.15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5.75" customHeight="1" x14ac:dyDescent="0.15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5.75" customHeight="1" x14ac:dyDescent="0.15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5.75" customHeight="1" x14ac:dyDescent="0.15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5.75" customHeight="1" x14ac:dyDescent="0.15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5.75" customHeight="1" x14ac:dyDescent="0.15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5.75" customHeight="1" x14ac:dyDescent="0.15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5.75" customHeight="1" x14ac:dyDescent="0.15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5.75" customHeight="1" x14ac:dyDescent="0.1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5.75" customHeight="1" x14ac:dyDescent="0.15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5.75" customHeight="1" x14ac:dyDescent="0.15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5.75" customHeight="1" x14ac:dyDescent="0.15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5.75" customHeight="1" x14ac:dyDescent="0.15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5.75" customHeight="1" x14ac:dyDescent="0.15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5.75" customHeight="1" x14ac:dyDescent="0.15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5.75" customHeight="1" x14ac:dyDescent="0.15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5.75" customHeight="1" x14ac:dyDescent="0.15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5.75" customHeight="1" x14ac:dyDescent="0.15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5.75" customHeight="1" x14ac:dyDescent="0.1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5.75" customHeight="1" x14ac:dyDescent="0.15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5.75" customHeight="1" x14ac:dyDescent="0.15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5.75" customHeight="1" x14ac:dyDescent="0.15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5.75" customHeight="1" x14ac:dyDescent="0.15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5.75" customHeight="1" x14ac:dyDescent="0.15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5.75" customHeight="1" x14ac:dyDescent="0.15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5.75" customHeight="1" x14ac:dyDescent="0.15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5.75" customHeight="1" x14ac:dyDescent="0.15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5.75" customHeight="1" x14ac:dyDescent="0.15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5.75" customHeight="1" x14ac:dyDescent="0.1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5.75" customHeight="1" x14ac:dyDescent="0.15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5.75" customHeight="1" x14ac:dyDescent="0.15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5.75" customHeight="1" x14ac:dyDescent="0.15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5.75" customHeight="1" x14ac:dyDescent="0.15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5.75" customHeight="1" x14ac:dyDescent="0.15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5.75" customHeight="1" x14ac:dyDescent="0.15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5.75" customHeight="1" x14ac:dyDescent="0.15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5.75" customHeight="1" x14ac:dyDescent="0.15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5.75" customHeight="1" x14ac:dyDescent="0.15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5.75" customHeight="1" x14ac:dyDescent="0.1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5.75" customHeight="1" x14ac:dyDescent="0.15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5.75" customHeight="1" x14ac:dyDescent="0.15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5.75" customHeight="1" x14ac:dyDescent="0.15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5.75" customHeight="1" x14ac:dyDescent="0.15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5.75" customHeight="1" x14ac:dyDescent="0.15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5.75" customHeight="1" x14ac:dyDescent="0.15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5.75" customHeight="1" x14ac:dyDescent="0.15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5.75" customHeight="1" x14ac:dyDescent="0.15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5.75" customHeight="1" x14ac:dyDescent="0.15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5.75" customHeight="1" x14ac:dyDescent="0.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5.75" customHeight="1" x14ac:dyDescent="0.15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5.75" customHeight="1" x14ac:dyDescent="0.15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5.75" customHeight="1" x14ac:dyDescent="0.15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5.75" customHeight="1" x14ac:dyDescent="0.15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5.75" customHeight="1" x14ac:dyDescent="0.15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5.75" customHeight="1" x14ac:dyDescent="0.15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5.75" customHeight="1" x14ac:dyDescent="0.15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5.75" customHeight="1" x14ac:dyDescent="0.15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5.75" customHeight="1" x14ac:dyDescent="0.15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5.75" customHeight="1" x14ac:dyDescent="0.1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5.75" customHeight="1" x14ac:dyDescent="0.15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5.75" customHeight="1" x14ac:dyDescent="0.15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5.75" customHeight="1" x14ac:dyDescent="0.15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5.75" customHeight="1" x14ac:dyDescent="0.15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5.75" customHeight="1" x14ac:dyDescent="0.15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5.75" customHeight="1" x14ac:dyDescent="0.15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5.75" customHeight="1" x14ac:dyDescent="0.15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5.75" customHeight="1" x14ac:dyDescent="0.15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5.75" customHeight="1" x14ac:dyDescent="0.15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5.75" customHeight="1" x14ac:dyDescent="0.1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5.75" customHeight="1" x14ac:dyDescent="0.15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5.75" customHeight="1" x14ac:dyDescent="0.15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5.75" customHeight="1" x14ac:dyDescent="0.15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5.75" customHeight="1" x14ac:dyDescent="0.15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5.75" customHeight="1" x14ac:dyDescent="0.15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5.75" customHeight="1" x14ac:dyDescent="0.15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5.75" customHeight="1" x14ac:dyDescent="0.15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5.75" customHeight="1" x14ac:dyDescent="0.15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5.75" customHeight="1" x14ac:dyDescent="0.15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5.75" customHeight="1" x14ac:dyDescent="0.1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5.75" customHeight="1" x14ac:dyDescent="0.15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5.75" customHeight="1" x14ac:dyDescent="0.15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5.75" customHeight="1" x14ac:dyDescent="0.15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5.75" customHeight="1" x14ac:dyDescent="0.15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5.75" customHeight="1" x14ac:dyDescent="0.15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5.75" customHeight="1" x14ac:dyDescent="0.15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5.75" customHeight="1" x14ac:dyDescent="0.15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5.75" customHeight="1" x14ac:dyDescent="0.15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5.75" customHeight="1" x14ac:dyDescent="0.15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5.75" customHeight="1" x14ac:dyDescent="0.1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5.75" customHeight="1" x14ac:dyDescent="0.15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5.75" customHeight="1" x14ac:dyDescent="0.15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5.75" customHeight="1" x14ac:dyDescent="0.15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5.75" customHeight="1" x14ac:dyDescent="0.15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5.75" customHeight="1" x14ac:dyDescent="0.15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5.75" customHeight="1" x14ac:dyDescent="0.15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5.75" customHeight="1" x14ac:dyDescent="0.15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5.75" customHeight="1" x14ac:dyDescent="0.15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5.75" customHeight="1" x14ac:dyDescent="0.15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5.75" customHeight="1" x14ac:dyDescent="0.1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5.75" customHeight="1" x14ac:dyDescent="0.15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5.75" customHeight="1" x14ac:dyDescent="0.15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5.75" customHeight="1" x14ac:dyDescent="0.15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5.75" customHeight="1" x14ac:dyDescent="0.15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5.75" customHeight="1" x14ac:dyDescent="0.15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5.75" customHeight="1" x14ac:dyDescent="0.15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5.75" customHeight="1" x14ac:dyDescent="0.15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5.75" customHeight="1" x14ac:dyDescent="0.15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5.75" customHeight="1" x14ac:dyDescent="0.15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5.75" customHeight="1" x14ac:dyDescent="0.1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5.75" customHeight="1" x14ac:dyDescent="0.15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5.75" customHeight="1" x14ac:dyDescent="0.15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5.75" customHeight="1" x14ac:dyDescent="0.15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5.75" customHeight="1" x14ac:dyDescent="0.15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5.75" customHeight="1" x14ac:dyDescent="0.15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5.75" customHeight="1" x14ac:dyDescent="0.15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5.75" customHeight="1" x14ac:dyDescent="0.15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5.75" customHeight="1" x14ac:dyDescent="0.15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5.75" customHeight="1" x14ac:dyDescent="0.15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5.75" customHeight="1" x14ac:dyDescent="0.1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5.75" customHeight="1" x14ac:dyDescent="0.15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5.75" customHeight="1" x14ac:dyDescent="0.15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5.75" customHeight="1" x14ac:dyDescent="0.15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5.75" customHeight="1" x14ac:dyDescent="0.15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5.75" customHeight="1" x14ac:dyDescent="0.15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5.75" customHeight="1" x14ac:dyDescent="0.15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5.75" customHeight="1" x14ac:dyDescent="0.15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5.75" customHeight="1" x14ac:dyDescent="0.15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5.75" customHeight="1" x14ac:dyDescent="0.15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5.75" customHeight="1" x14ac:dyDescent="0.1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5.75" customHeight="1" x14ac:dyDescent="0.15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5.75" customHeight="1" x14ac:dyDescent="0.15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5.75" customHeight="1" x14ac:dyDescent="0.15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5.75" customHeight="1" x14ac:dyDescent="0.15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5.75" customHeight="1" x14ac:dyDescent="0.15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5.75" customHeight="1" x14ac:dyDescent="0.15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5.75" customHeight="1" x14ac:dyDescent="0.15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5.75" customHeight="1" x14ac:dyDescent="0.15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5.75" customHeight="1" x14ac:dyDescent="0.15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5.75" customHeight="1" x14ac:dyDescent="0.1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5.75" customHeight="1" x14ac:dyDescent="0.15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5.75" customHeight="1" x14ac:dyDescent="0.15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5.75" customHeight="1" x14ac:dyDescent="0.15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5.75" customHeight="1" x14ac:dyDescent="0.15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5.75" customHeight="1" x14ac:dyDescent="0.15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5.75" customHeight="1" x14ac:dyDescent="0.15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5.75" customHeight="1" x14ac:dyDescent="0.15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5.75" customHeight="1" x14ac:dyDescent="0.15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5.75" customHeight="1" x14ac:dyDescent="0.15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5.75" customHeight="1" x14ac:dyDescent="0.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5.75" customHeight="1" x14ac:dyDescent="0.15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5.75" customHeight="1" x14ac:dyDescent="0.15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5.75" customHeight="1" x14ac:dyDescent="0.15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5.75" customHeight="1" x14ac:dyDescent="0.15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5.75" customHeight="1" x14ac:dyDescent="0.15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5.75" customHeight="1" x14ac:dyDescent="0.15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5.75" customHeight="1" x14ac:dyDescent="0.15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5.75" customHeight="1" x14ac:dyDescent="0.15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5.75" customHeight="1" x14ac:dyDescent="0.15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5.75" customHeight="1" x14ac:dyDescent="0.1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5.75" customHeight="1" x14ac:dyDescent="0.15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5.75" customHeight="1" x14ac:dyDescent="0.15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5.75" customHeight="1" x14ac:dyDescent="0.15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5.75" customHeight="1" x14ac:dyDescent="0.15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5.75" customHeight="1" x14ac:dyDescent="0.15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5.75" customHeight="1" x14ac:dyDescent="0.15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5.75" customHeight="1" x14ac:dyDescent="0.15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5.75" customHeight="1" x14ac:dyDescent="0.15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5.75" customHeight="1" x14ac:dyDescent="0.15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5.75" customHeight="1" x14ac:dyDescent="0.1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5.75" customHeight="1" x14ac:dyDescent="0.15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5.75" customHeight="1" x14ac:dyDescent="0.15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5.75" customHeight="1" x14ac:dyDescent="0.15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5.75" customHeight="1" x14ac:dyDescent="0.15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5.75" customHeight="1" x14ac:dyDescent="0.15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5.75" customHeight="1" x14ac:dyDescent="0.15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5.75" customHeight="1" x14ac:dyDescent="0.15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5.75" customHeight="1" x14ac:dyDescent="0.15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5.75" customHeight="1" x14ac:dyDescent="0.15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5.75" customHeight="1" x14ac:dyDescent="0.1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5.75" customHeight="1" x14ac:dyDescent="0.15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5.75" customHeight="1" x14ac:dyDescent="0.15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5.75" customHeight="1" x14ac:dyDescent="0.15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5.75" customHeight="1" x14ac:dyDescent="0.15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5.75" customHeight="1" x14ac:dyDescent="0.15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5.75" customHeight="1" x14ac:dyDescent="0.15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5.75" customHeight="1" x14ac:dyDescent="0.15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5.75" customHeight="1" x14ac:dyDescent="0.15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5.75" customHeight="1" x14ac:dyDescent="0.15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5.75" customHeight="1" x14ac:dyDescent="0.1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5.75" customHeight="1" x14ac:dyDescent="0.15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5.75" customHeight="1" x14ac:dyDescent="0.15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5.75" customHeight="1" x14ac:dyDescent="0.15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5.75" customHeight="1" x14ac:dyDescent="0.15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5.75" customHeight="1" x14ac:dyDescent="0.15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5.75" customHeight="1" x14ac:dyDescent="0.15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5.75" customHeight="1" x14ac:dyDescent="0.15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5.75" customHeight="1" x14ac:dyDescent="0.15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5.75" customHeight="1" x14ac:dyDescent="0.15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5.75" customHeight="1" x14ac:dyDescent="0.1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5.75" customHeight="1" x14ac:dyDescent="0.15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5.75" customHeight="1" x14ac:dyDescent="0.15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5.75" customHeight="1" x14ac:dyDescent="0.15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5.75" customHeight="1" x14ac:dyDescent="0.15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5.75" customHeight="1" x14ac:dyDescent="0.15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5.75" customHeight="1" x14ac:dyDescent="0.15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5.75" customHeight="1" x14ac:dyDescent="0.15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5.75" customHeight="1" x14ac:dyDescent="0.15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5.75" customHeight="1" x14ac:dyDescent="0.15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5.75" customHeight="1" x14ac:dyDescent="0.1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5.75" customHeight="1" x14ac:dyDescent="0.15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5.75" customHeight="1" x14ac:dyDescent="0.15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5.75" customHeight="1" x14ac:dyDescent="0.15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5.75" customHeight="1" x14ac:dyDescent="0.15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5.75" customHeight="1" x14ac:dyDescent="0.15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5.75" customHeight="1" x14ac:dyDescent="0.15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5.75" customHeight="1" x14ac:dyDescent="0.15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5.75" customHeight="1" x14ac:dyDescent="0.15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5.75" customHeight="1" x14ac:dyDescent="0.15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5.75" customHeight="1" x14ac:dyDescent="0.1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5.75" customHeight="1" x14ac:dyDescent="0.15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5.75" customHeight="1" x14ac:dyDescent="0.15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5.75" customHeight="1" x14ac:dyDescent="0.15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5.75" customHeight="1" x14ac:dyDescent="0.15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5.75" customHeight="1" x14ac:dyDescent="0.15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5.75" customHeight="1" x14ac:dyDescent="0.15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5.75" customHeight="1" x14ac:dyDescent="0.15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5.75" customHeight="1" x14ac:dyDescent="0.15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5.75" customHeight="1" x14ac:dyDescent="0.15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5.75" customHeight="1" x14ac:dyDescent="0.1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5.75" customHeight="1" x14ac:dyDescent="0.15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5.75" customHeight="1" x14ac:dyDescent="0.15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5.75" customHeight="1" x14ac:dyDescent="0.15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5.75" customHeight="1" x14ac:dyDescent="0.15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5.75" customHeight="1" x14ac:dyDescent="0.15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1000"/>
  <sheetViews>
    <sheetView workbookViewId="0">
      <selection activeCell="A21" sqref="A21"/>
    </sheetView>
  </sheetViews>
  <sheetFormatPr baseColWidth="10" defaultColWidth="12.6640625" defaultRowHeight="15" customHeight="1" x14ac:dyDescent="0.15"/>
  <cols>
    <col min="1" max="1" width="22.1640625" style="44" customWidth="1"/>
    <col min="2" max="3" width="10.6640625" style="44" customWidth="1"/>
    <col min="4" max="34" width="7.6640625" style="44" customWidth="1"/>
  </cols>
  <sheetData>
    <row r="1" spans="1:34" ht="29" customHeight="1" x14ac:dyDescent="0.2">
      <c r="A1" s="25" t="s">
        <v>181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4.5" customHeight="1" x14ac:dyDescent="0.2">
      <c r="A2" s="26"/>
      <c r="B2" s="4">
        <v>2020</v>
      </c>
      <c r="C2" s="4">
        <v>2021</v>
      </c>
      <c r="D2" s="4">
        <v>2022</v>
      </c>
      <c r="E2" s="4">
        <v>2023</v>
      </c>
      <c r="F2" s="4">
        <v>2024</v>
      </c>
      <c r="G2" s="4">
        <v>2025</v>
      </c>
      <c r="H2" s="4">
        <v>2026</v>
      </c>
      <c r="I2" s="4">
        <v>2027</v>
      </c>
      <c r="J2" s="4">
        <v>2028</v>
      </c>
      <c r="K2" s="4">
        <v>2029</v>
      </c>
      <c r="L2" s="4">
        <v>2030</v>
      </c>
      <c r="M2" s="4">
        <v>2031</v>
      </c>
      <c r="N2" s="4">
        <v>2032</v>
      </c>
      <c r="O2" s="4">
        <v>2033</v>
      </c>
      <c r="P2" s="4">
        <v>2034</v>
      </c>
      <c r="Q2" s="4">
        <v>2035</v>
      </c>
      <c r="R2" s="4">
        <v>2036</v>
      </c>
      <c r="S2" s="4">
        <v>2037</v>
      </c>
      <c r="T2" s="4">
        <v>2038</v>
      </c>
      <c r="U2" s="4">
        <v>2039</v>
      </c>
      <c r="V2" s="4">
        <v>2040</v>
      </c>
      <c r="W2" s="4">
        <v>2041</v>
      </c>
      <c r="X2" s="4">
        <v>2042</v>
      </c>
      <c r="Y2" s="4">
        <v>2043</v>
      </c>
      <c r="Z2" s="4">
        <v>2044</v>
      </c>
      <c r="AA2" s="4">
        <v>2045</v>
      </c>
      <c r="AB2" s="4">
        <v>2046</v>
      </c>
      <c r="AC2" s="4">
        <v>2047</v>
      </c>
      <c r="AD2" s="4">
        <v>2048</v>
      </c>
      <c r="AE2" s="4">
        <v>2049</v>
      </c>
      <c r="AF2" s="4">
        <v>2050</v>
      </c>
      <c r="AH2" s="4" t="s">
        <v>182</v>
      </c>
    </row>
    <row r="3" spans="1:34" ht="14.5" customHeight="1" x14ac:dyDescent="0.2">
      <c r="A3" s="26" t="s">
        <v>183</v>
      </c>
      <c r="B3" s="27">
        <f>'AEO reference'!D17</f>
        <v>223.796234</v>
      </c>
      <c r="C3" s="27">
        <f>'AEO reference'!E17</f>
        <v>221.061813</v>
      </c>
      <c r="D3" s="27">
        <f>'AEO reference'!F17</f>
        <v>207.50491299999999</v>
      </c>
      <c r="E3" s="27">
        <f>'AEO reference'!G17</f>
        <v>190.04248000000001</v>
      </c>
      <c r="F3" s="27">
        <f>'AEO reference'!H17</f>
        <v>172.30737300000001</v>
      </c>
      <c r="G3" s="27">
        <f>'AEO reference'!I17</f>
        <v>138.29920999999999</v>
      </c>
      <c r="H3" s="27">
        <f>'AEO reference'!J17</f>
        <v>135.373199</v>
      </c>
      <c r="I3" s="27">
        <f>'AEO reference'!K17</f>
        <v>134.09551999999999</v>
      </c>
      <c r="J3" s="27">
        <f>'AEO reference'!L17</f>
        <v>132.760513</v>
      </c>
      <c r="K3" s="27">
        <f>'AEO reference'!M17</f>
        <v>130.82551599999999</v>
      </c>
      <c r="L3" s="27">
        <f>'AEO reference'!N17</f>
        <v>130.190506</v>
      </c>
      <c r="M3" s="27">
        <f>'AEO reference'!O17</f>
        <v>129.95851099999999</v>
      </c>
      <c r="N3" s="27">
        <f>'AEO reference'!P17</f>
        <v>129.86621099999999</v>
      </c>
      <c r="O3" s="27">
        <f>'AEO reference'!Q17</f>
        <v>129.86621099999999</v>
      </c>
      <c r="P3" s="27">
        <f>'AEO reference'!R17</f>
        <v>128.70791600000001</v>
      </c>
      <c r="Q3" s="27">
        <f>'AEO reference'!S17</f>
        <v>127.831902</v>
      </c>
      <c r="R3" s="27">
        <f>'AEO reference'!T17</f>
        <v>127.149406</v>
      </c>
      <c r="S3" s="27">
        <f>'AEO reference'!U17</f>
        <v>126.61489899999999</v>
      </c>
      <c r="T3" s="27">
        <f>'AEO reference'!V17</f>
        <v>124.961411</v>
      </c>
      <c r="U3" s="27">
        <f>'AEO reference'!W17</f>
        <v>124.622406</v>
      </c>
      <c r="V3" s="27">
        <f>'AEO reference'!X17</f>
        <v>124.622406</v>
      </c>
      <c r="W3" s="27">
        <f>'AEO reference'!Y17</f>
        <v>124.28241</v>
      </c>
      <c r="X3" s="27">
        <f>'AEO reference'!Z17</f>
        <v>124.28241</v>
      </c>
      <c r="Y3" s="27">
        <f>'AEO reference'!AA17</f>
        <v>124.28241</v>
      </c>
      <c r="Z3" s="27">
        <f>'AEO reference'!AB17</f>
        <v>124.28241</v>
      </c>
      <c r="AA3" s="27">
        <f>'AEO reference'!AC17</f>
        <v>123.867401</v>
      </c>
      <c r="AB3" s="27">
        <f>'AEO reference'!AD17</f>
        <v>123.867401</v>
      </c>
      <c r="AC3" s="27">
        <f>'AEO reference'!AE17</f>
        <v>123.635406</v>
      </c>
      <c r="AD3" s="27">
        <f>'AEO reference'!AF17</f>
        <v>123.635406</v>
      </c>
      <c r="AE3" s="27">
        <f>'AEO reference'!AG17</f>
        <v>123.410408</v>
      </c>
      <c r="AF3" s="27">
        <f>'AEO reference'!AH17</f>
        <v>123.410408</v>
      </c>
      <c r="AH3" s="27">
        <f>SUM(B3:AF3)</f>
        <v>4329.414625999998</v>
      </c>
    </row>
    <row r="4" spans="1:34" ht="14.5" customHeight="1" x14ac:dyDescent="0.2">
      <c r="A4" s="26" t="s">
        <v>184</v>
      </c>
      <c r="B4" s="27">
        <f>'AEO $35 carbon price'!D17</f>
        <v>223.796234</v>
      </c>
      <c r="C4" s="27">
        <f>'AEO $35 carbon price'!E17</f>
        <v>221.061813</v>
      </c>
      <c r="D4" s="27">
        <f>'AEO $35 carbon price'!F17</f>
        <v>201.93948399999999</v>
      </c>
      <c r="E4" s="27">
        <f>'AEO $35 carbon price'!G17</f>
        <v>171.54209900000001</v>
      </c>
      <c r="F4" s="27">
        <f>'AEO $35 carbon price'!H17</f>
        <v>132.03362999999999</v>
      </c>
      <c r="G4" s="27">
        <f>'AEO $35 carbon price'!I17</f>
        <v>37.654567999999998</v>
      </c>
      <c r="H4" s="27">
        <f>'AEO $35 carbon price'!J17</f>
        <v>33.713566</v>
      </c>
      <c r="I4" s="27">
        <f>'AEO $35 carbon price'!K17</f>
        <v>30.343861</v>
      </c>
      <c r="J4" s="27">
        <f>'AEO $35 carbon price'!L17</f>
        <v>25.215102999999999</v>
      </c>
      <c r="K4" s="27">
        <f>'AEO $35 carbon price'!M17</f>
        <v>21.363800000000001</v>
      </c>
      <c r="L4" s="27">
        <f>'AEO $35 carbon price'!N17</f>
        <v>19.865801000000001</v>
      </c>
      <c r="M4" s="27">
        <f>'AEO $35 carbon price'!O17</f>
        <v>19.633800999999998</v>
      </c>
      <c r="N4" s="27">
        <f>'AEO $35 carbon price'!P17</f>
        <v>19.633800999999998</v>
      </c>
      <c r="O4" s="27">
        <f>'AEO $35 carbon price'!Q17</f>
        <v>18.843402999999999</v>
      </c>
      <c r="P4" s="27">
        <f>'AEO $35 carbon price'!R17</f>
        <v>16.092601999999999</v>
      </c>
      <c r="Q4" s="27">
        <f>'AEO $35 carbon price'!S17</f>
        <v>15.2166</v>
      </c>
      <c r="R4" s="27">
        <f>'AEO $35 carbon price'!T17</f>
        <v>15.2166</v>
      </c>
      <c r="S4" s="27">
        <f>'AEO $35 carbon price'!U17</f>
        <v>14.877602</v>
      </c>
      <c r="T4" s="27">
        <f>'AEO $35 carbon price'!V17</f>
        <v>13.1416</v>
      </c>
      <c r="U4" s="27">
        <f>'AEO $35 carbon price'!W17</f>
        <v>12.357601000000001</v>
      </c>
      <c r="V4" s="27">
        <f>'AEO $35 carbon price'!X17</f>
        <v>12.357601000000001</v>
      </c>
      <c r="W4" s="27">
        <f>'AEO $35 carbon price'!Y17</f>
        <v>10.8711</v>
      </c>
      <c r="X4" s="27">
        <f>'AEO $35 carbon price'!Z17</f>
        <v>10.8711</v>
      </c>
      <c r="Y4" s="27">
        <f>'AEO $35 carbon price'!AA17</f>
        <v>10.8711</v>
      </c>
      <c r="Z4" s="27">
        <f>'AEO $35 carbon price'!AB17</f>
        <v>10.8711</v>
      </c>
      <c r="AA4" s="27">
        <f>'AEO $35 carbon price'!AC17</f>
        <v>10.8711</v>
      </c>
      <c r="AB4" s="27">
        <f>'AEO $35 carbon price'!AD17</f>
        <v>10.8711</v>
      </c>
      <c r="AC4" s="27">
        <f>'AEO $35 carbon price'!AE17</f>
        <v>10.8711</v>
      </c>
      <c r="AD4" s="27">
        <f>'AEO $35 carbon price'!AF17</f>
        <v>10.8711</v>
      </c>
      <c r="AE4" s="27">
        <f>'AEO $35 carbon price'!AG17</f>
        <v>10.8711</v>
      </c>
      <c r="AF4" s="27">
        <f>'AEO $35 carbon price'!AH17</f>
        <v>10.8711</v>
      </c>
      <c r="AH4" s="27">
        <f>SUM(B4:AF4)</f>
        <v>1384.6121700000003</v>
      </c>
    </row>
    <row r="5" spans="1:34" ht="14.5" customHeight="1" x14ac:dyDescent="0.2">
      <c r="A5" s="26"/>
    </row>
    <row r="6" spans="1:34" ht="29" customHeight="1" x14ac:dyDescent="0.2">
      <c r="A6" s="26" t="s">
        <v>185</v>
      </c>
      <c r="B6" s="27">
        <f t="shared" ref="B6:AF6" si="0">-(B4-B$3)</f>
        <v>0</v>
      </c>
      <c r="C6" s="27">
        <f t="shared" si="0"/>
        <v>0</v>
      </c>
      <c r="D6" s="27">
        <f t="shared" si="0"/>
        <v>5.5654289999999946</v>
      </c>
      <c r="E6" s="27">
        <f t="shared" si="0"/>
        <v>18.500381000000004</v>
      </c>
      <c r="F6" s="27">
        <f t="shared" si="0"/>
        <v>40.273743000000024</v>
      </c>
      <c r="G6" s="27">
        <f t="shared" si="0"/>
        <v>100.64464199999999</v>
      </c>
      <c r="H6" s="27">
        <f t="shared" si="0"/>
        <v>101.659633</v>
      </c>
      <c r="I6" s="27">
        <f t="shared" si="0"/>
        <v>103.75165899999999</v>
      </c>
      <c r="J6" s="27">
        <f t="shared" si="0"/>
        <v>107.54541</v>
      </c>
      <c r="K6" s="27">
        <f t="shared" si="0"/>
        <v>109.461716</v>
      </c>
      <c r="L6" s="27">
        <f t="shared" si="0"/>
        <v>110.32470499999999</v>
      </c>
      <c r="M6" s="27">
        <f t="shared" si="0"/>
        <v>110.32470999999998</v>
      </c>
      <c r="N6" s="27">
        <f t="shared" si="0"/>
        <v>110.23240999999999</v>
      </c>
      <c r="O6" s="27">
        <f t="shared" si="0"/>
        <v>111.022808</v>
      </c>
      <c r="P6" s="27">
        <f t="shared" si="0"/>
        <v>112.61531400000001</v>
      </c>
      <c r="Q6" s="27">
        <f t="shared" si="0"/>
        <v>112.615302</v>
      </c>
      <c r="R6" s="27">
        <f t="shared" si="0"/>
        <v>111.932806</v>
      </c>
      <c r="S6" s="27">
        <f t="shared" si="0"/>
        <v>111.737297</v>
      </c>
      <c r="T6" s="27">
        <f t="shared" si="0"/>
        <v>111.819811</v>
      </c>
      <c r="U6" s="27">
        <f t="shared" si="0"/>
        <v>112.264805</v>
      </c>
      <c r="V6" s="27">
        <f t="shared" si="0"/>
        <v>112.264805</v>
      </c>
      <c r="W6" s="27">
        <f t="shared" si="0"/>
        <v>113.41131</v>
      </c>
      <c r="X6" s="27">
        <f t="shared" si="0"/>
        <v>113.41131</v>
      </c>
      <c r="Y6" s="27">
        <f t="shared" si="0"/>
        <v>113.41131</v>
      </c>
      <c r="Z6" s="27">
        <f t="shared" si="0"/>
        <v>113.41131</v>
      </c>
      <c r="AA6" s="27">
        <f t="shared" si="0"/>
        <v>112.996301</v>
      </c>
      <c r="AB6" s="27">
        <f t="shared" si="0"/>
        <v>112.996301</v>
      </c>
      <c r="AC6" s="27">
        <f t="shared" si="0"/>
        <v>112.764306</v>
      </c>
      <c r="AD6" s="27">
        <f t="shared" si="0"/>
        <v>112.764306</v>
      </c>
      <c r="AE6" s="27">
        <f t="shared" si="0"/>
        <v>112.53930800000001</v>
      </c>
      <c r="AF6" s="27">
        <f t="shared" si="0"/>
        <v>112.53930800000001</v>
      </c>
    </row>
    <row r="7" spans="1:34" ht="14.5" customHeight="1" x14ac:dyDescent="0.2">
      <c r="A7" s="26"/>
    </row>
    <row r="8" spans="1:34" ht="14.5" customHeight="1" x14ac:dyDescent="0.2">
      <c r="A8" s="25" t="s">
        <v>186</v>
      </c>
      <c r="B8" s="2"/>
      <c r="C8" s="2"/>
    </row>
    <row r="9" spans="1:34" ht="58" customHeight="1" x14ac:dyDescent="0.2">
      <c r="A9" s="26"/>
      <c r="B9" s="26" t="s">
        <v>187</v>
      </c>
      <c r="C9" s="26"/>
    </row>
    <row r="10" spans="1:34" ht="29" customHeight="1" x14ac:dyDescent="0.2">
      <c r="A10" s="26" t="s">
        <v>188</v>
      </c>
      <c r="B10" s="4">
        <v>2024</v>
      </c>
      <c r="C10" s="28"/>
    </row>
    <row r="11" spans="1:34" ht="14.5" customHeight="1" x14ac:dyDescent="0.2">
      <c r="A11" s="26"/>
    </row>
    <row r="12" spans="1:34" ht="14.5" customHeight="1" x14ac:dyDescent="0.2">
      <c r="A12" s="2" t="s">
        <v>189</v>
      </c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</row>
    <row r="13" spans="1:34" ht="14.5" customHeight="1" x14ac:dyDescent="0.2">
      <c r="A13" s="26"/>
      <c r="B13" s="4">
        <v>2021</v>
      </c>
      <c r="C13" s="4">
        <v>2022</v>
      </c>
      <c r="D13" s="4">
        <v>2023</v>
      </c>
      <c r="E13" s="4">
        <v>2024</v>
      </c>
      <c r="F13" s="4">
        <v>2025</v>
      </c>
      <c r="G13" s="4">
        <v>2026</v>
      </c>
      <c r="H13" s="4">
        <v>2027</v>
      </c>
      <c r="I13" s="4">
        <v>2028</v>
      </c>
      <c r="J13" s="4">
        <v>2029</v>
      </c>
      <c r="K13" s="4">
        <v>2030</v>
      </c>
      <c r="L13" s="4">
        <v>2031</v>
      </c>
      <c r="M13" s="4">
        <v>2032</v>
      </c>
      <c r="N13" s="4">
        <v>2033</v>
      </c>
      <c r="O13" s="4">
        <v>2034</v>
      </c>
      <c r="P13" s="4">
        <v>2035</v>
      </c>
      <c r="Q13" s="4">
        <v>2036</v>
      </c>
      <c r="R13" s="4">
        <v>2037</v>
      </c>
      <c r="S13" s="4">
        <v>2038</v>
      </c>
      <c r="T13" s="4">
        <v>2039</v>
      </c>
      <c r="U13" s="4">
        <v>2040</v>
      </c>
      <c r="V13" s="4">
        <v>2041</v>
      </c>
      <c r="W13" s="4">
        <v>2042</v>
      </c>
      <c r="X13" s="4">
        <v>2043</v>
      </c>
      <c r="Y13" s="4">
        <v>2044</v>
      </c>
      <c r="Z13" s="4">
        <v>2045</v>
      </c>
      <c r="AA13" s="4">
        <v>2046</v>
      </c>
      <c r="AB13" s="4">
        <v>2047</v>
      </c>
      <c r="AC13" s="4">
        <v>2048</v>
      </c>
      <c r="AD13" s="4">
        <v>2049</v>
      </c>
      <c r="AE13" s="4">
        <v>2050</v>
      </c>
    </row>
    <row r="14" spans="1:34" ht="14.5" customHeight="1" x14ac:dyDescent="0.2">
      <c r="A14" s="26" t="s">
        <v>190</v>
      </c>
      <c r="B14" s="4">
        <v>35</v>
      </c>
      <c r="C14" s="4">
        <f t="shared" ref="C14:AE14" si="1">B14*1.05</f>
        <v>36.75</v>
      </c>
      <c r="D14" s="4">
        <f t="shared" si="1"/>
        <v>38.587499999999999</v>
      </c>
      <c r="E14" s="4">
        <f t="shared" si="1"/>
        <v>40.516874999999999</v>
      </c>
      <c r="F14" s="4">
        <f t="shared" si="1"/>
        <v>42.542718749999999</v>
      </c>
      <c r="G14" s="4">
        <f t="shared" si="1"/>
        <v>44.669854687499999</v>
      </c>
      <c r="H14" s="4">
        <f t="shared" si="1"/>
        <v>46.903347421875004</v>
      </c>
      <c r="I14" s="4">
        <f t="shared" si="1"/>
        <v>49.248514792968756</v>
      </c>
      <c r="J14" s="4">
        <f t="shared" si="1"/>
        <v>51.710940532617194</v>
      </c>
      <c r="K14" s="4">
        <f t="shared" si="1"/>
        <v>54.296487559248057</v>
      </c>
      <c r="L14" s="4">
        <f t="shared" si="1"/>
        <v>57.011311937210465</v>
      </c>
      <c r="M14" s="4">
        <f t="shared" si="1"/>
        <v>59.861877534070992</v>
      </c>
      <c r="N14" s="4">
        <f t="shared" si="1"/>
        <v>62.854971410774546</v>
      </c>
      <c r="O14" s="4">
        <f t="shared" si="1"/>
        <v>65.997719981313281</v>
      </c>
      <c r="P14" s="4">
        <f t="shared" si="1"/>
        <v>69.297605980378947</v>
      </c>
      <c r="Q14" s="4">
        <f t="shared" si="1"/>
        <v>72.762486279397891</v>
      </c>
      <c r="R14" s="4">
        <f t="shared" si="1"/>
        <v>76.400610593367787</v>
      </c>
      <c r="S14" s="4">
        <f t="shared" si="1"/>
        <v>80.220641123036174</v>
      </c>
      <c r="T14" s="4">
        <f t="shared" si="1"/>
        <v>84.231673179187993</v>
      </c>
      <c r="U14" s="4">
        <f t="shared" si="1"/>
        <v>88.443256838147391</v>
      </c>
      <c r="V14" s="4">
        <f t="shared" si="1"/>
        <v>92.865419680054771</v>
      </c>
      <c r="W14" s="4">
        <f t="shared" si="1"/>
        <v>97.508690664057511</v>
      </c>
      <c r="X14" s="4">
        <f t="shared" si="1"/>
        <v>102.38412519726039</v>
      </c>
      <c r="Y14" s="4">
        <f t="shared" si="1"/>
        <v>107.50333145712341</v>
      </c>
      <c r="Z14" s="4">
        <f t="shared" si="1"/>
        <v>112.87849802997958</v>
      </c>
      <c r="AA14" s="4">
        <f t="shared" si="1"/>
        <v>118.52242293147857</v>
      </c>
      <c r="AB14" s="4">
        <f t="shared" si="1"/>
        <v>124.44854407805251</v>
      </c>
      <c r="AC14" s="4">
        <f t="shared" si="1"/>
        <v>130.67097128195513</v>
      </c>
      <c r="AD14" s="4">
        <f t="shared" si="1"/>
        <v>137.2045198460529</v>
      </c>
      <c r="AE14" s="4">
        <f t="shared" si="1"/>
        <v>144.06474583835555</v>
      </c>
    </row>
    <row r="15" spans="1:34" ht="14.5" customHeight="1" x14ac:dyDescent="0.2">
      <c r="A15" s="26" t="s">
        <v>191</v>
      </c>
      <c r="B15" s="4">
        <f t="shared" ref="B15:AE15" si="2">B14/$AE14</f>
        <v>0.24294632108865083</v>
      </c>
      <c r="C15" s="4">
        <f t="shared" si="2"/>
        <v>0.25509363714308336</v>
      </c>
      <c r="D15" s="4">
        <f t="shared" si="2"/>
        <v>0.26784831900023753</v>
      </c>
      <c r="E15" s="4">
        <f t="shared" si="2"/>
        <v>0.28124073495024943</v>
      </c>
      <c r="F15" s="4">
        <f t="shared" si="2"/>
        <v>0.29530277169776187</v>
      </c>
      <c r="G15" s="4">
        <f t="shared" si="2"/>
        <v>0.31006791028264996</v>
      </c>
      <c r="H15" s="4">
        <f t="shared" si="2"/>
        <v>0.32557130579678251</v>
      </c>
      <c r="I15" s="4">
        <f t="shared" si="2"/>
        <v>0.34184987108662163</v>
      </c>
      <c r="J15" s="4">
        <f t="shared" si="2"/>
        <v>0.35894236464095275</v>
      </c>
      <c r="K15" s="4">
        <f t="shared" si="2"/>
        <v>0.37688948287300039</v>
      </c>
      <c r="L15" s="4">
        <f t="shared" si="2"/>
        <v>0.39573395701665043</v>
      </c>
      <c r="M15" s="4">
        <f t="shared" si="2"/>
        <v>0.41552065486748296</v>
      </c>
      <c r="N15" s="4">
        <f t="shared" si="2"/>
        <v>0.43629668761085716</v>
      </c>
      <c r="O15" s="4">
        <f t="shared" si="2"/>
        <v>0.45811152199140009</v>
      </c>
      <c r="P15" s="4">
        <f t="shared" si="2"/>
        <v>0.4810170980909701</v>
      </c>
      <c r="Q15" s="4">
        <f t="shared" si="2"/>
        <v>0.50506795299551854</v>
      </c>
      <c r="R15" s="4">
        <f t="shared" si="2"/>
        <v>0.53032135064529451</v>
      </c>
      <c r="S15" s="4">
        <f t="shared" si="2"/>
        <v>0.55683741817755927</v>
      </c>
      <c r="T15" s="4">
        <f t="shared" si="2"/>
        <v>0.58467928908643729</v>
      </c>
      <c r="U15" s="4">
        <f t="shared" si="2"/>
        <v>0.6139132535407591</v>
      </c>
      <c r="V15" s="4">
        <f t="shared" si="2"/>
        <v>0.64460891621779715</v>
      </c>
      <c r="W15" s="4">
        <f t="shared" si="2"/>
        <v>0.676839362028687</v>
      </c>
      <c r="X15" s="4">
        <f t="shared" si="2"/>
        <v>0.71068133013012136</v>
      </c>
      <c r="Y15" s="4">
        <f t="shared" si="2"/>
        <v>0.74621539663662739</v>
      </c>
      <c r="Z15" s="4">
        <f t="shared" si="2"/>
        <v>0.78352616646845885</v>
      </c>
      <c r="AA15" s="4">
        <f t="shared" si="2"/>
        <v>0.82270247479188185</v>
      </c>
      <c r="AB15" s="4">
        <f t="shared" si="2"/>
        <v>0.86383759853147601</v>
      </c>
      <c r="AC15" s="4">
        <f t="shared" si="2"/>
        <v>0.90702947845804982</v>
      </c>
      <c r="AD15" s="4">
        <f t="shared" si="2"/>
        <v>0.95238095238095233</v>
      </c>
      <c r="AE15" s="4">
        <f t="shared" si="2"/>
        <v>1</v>
      </c>
    </row>
    <row r="16" spans="1:34" ht="14.5" customHeight="1" x14ac:dyDescent="0.2">
      <c r="A16" s="26"/>
    </row>
    <row r="17" spans="1:2" ht="14.5" customHeight="1" x14ac:dyDescent="0.2">
      <c r="A17" s="29" t="s">
        <v>192</v>
      </c>
      <c r="B17" s="30">
        <v>4000</v>
      </c>
    </row>
    <row r="18" spans="1:2" ht="14.5" customHeight="1" x14ac:dyDescent="0.2">
      <c r="A18" s="26"/>
    </row>
    <row r="20" spans="1:2" ht="14.5" customHeight="1" x14ac:dyDescent="0.2">
      <c r="A20" s="2" t="s">
        <v>193</v>
      </c>
      <c r="B20" s="8"/>
    </row>
    <row r="21" spans="1:2" ht="15.75" customHeight="1" x14ac:dyDescent="0.2">
      <c r="A21" s="4" t="s">
        <v>194</v>
      </c>
      <c r="B21" s="4">
        <v>0</v>
      </c>
    </row>
    <row r="22" spans="1:2" ht="15.75" customHeight="1" x14ac:dyDescent="0.2">
      <c r="A22" s="26" t="s">
        <v>195</v>
      </c>
      <c r="B22" s="4">
        <v>233797.7999999999</v>
      </c>
    </row>
    <row r="23" spans="1:2" ht="15.75" customHeight="1" x14ac:dyDescent="0.2">
      <c r="A23" s="1" t="s">
        <v>196</v>
      </c>
      <c r="B23" s="1">
        <f>B21/B22</f>
        <v>0</v>
      </c>
    </row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spans="1:1" ht="15.75" customHeight="1" x14ac:dyDescent="0.15"/>
    <row r="66" spans="1:1" ht="15.75" customHeight="1" x14ac:dyDescent="0.15"/>
    <row r="67" spans="1:1" ht="15.75" customHeight="1" x14ac:dyDescent="0.15"/>
    <row r="68" spans="1:1" ht="15.75" customHeight="1" x14ac:dyDescent="0.15"/>
    <row r="69" spans="1:1" ht="15.75" customHeight="1" x14ac:dyDescent="0.2">
      <c r="A69" s="26"/>
    </row>
    <row r="70" spans="1:1" ht="15.75" customHeight="1" x14ac:dyDescent="0.2">
      <c r="A70" s="26"/>
    </row>
    <row r="71" spans="1:1" ht="15.75" customHeight="1" x14ac:dyDescent="0.2">
      <c r="A71" s="26"/>
    </row>
    <row r="72" spans="1:1" ht="15.75" customHeight="1" x14ac:dyDescent="0.2">
      <c r="A72" s="26"/>
    </row>
    <row r="73" spans="1:1" ht="15.75" customHeight="1" x14ac:dyDescent="0.2">
      <c r="A73" s="26"/>
    </row>
    <row r="74" spans="1:1" ht="15.75" customHeight="1" x14ac:dyDescent="0.2">
      <c r="A74" s="26"/>
    </row>
    <row r="75" spans="1:1" ht="15.75" customHeight="1" x14ac:dyDescent="0.2">
      <c r="A75" s="26"/>
    </row>
    <row r="76" spans="1:1" ht="15.75" customHeight="1" x14ac:dyDescent="0.2">
      <c r="A76" s="26"/>
    </row>
    <row r="77" spans="1:1" ht="15.75" customHeight="1" x14ac:dyDescent="0.2">
      <c r="A77" s="26"/>
    </row>
    <row r="78" spans="1:1" ht="15.75" customHeight="1" x14ac:dyDescent="0.2">
      <c r="A78" s="26"/>
    </row>
    <row r="79" spans="1:1" ht="15.75" customHeight="1" x14ac:dyDescent="0.2">
      <c r="A79" s="26"/>
    </row>
    <row r="80" spans="1:1" ht="15.75" customHeight="1" x14ac:dyDescent="0.2">
      <c r="A80" s="26"/>
    </row>
    <row r="81" spans="1:1" ht="15.75" customHeight="1" x14ac:dyDescent="0.2">
      <c r="A81" s="26"/>
    </row>
    <row r="82" spans="1:1" ht="15.75" customHeight="1" x14ac:dyDescent="0.2">
      <c r="A82" s="26"/>
    </row>
    <row r="83" spans="1:1" ht="15.75" customHeight="1" x14ac:dyDescent="0.2">
      <c r="A83" s="26"/>
    </row>
    <row r="84" spans="1:1" ht="15.75" customHeight="1" x14ac:dyDescent="0.2">
      <c r="A84" s="26"/>
    </row>
    <row r="85" spans="1:1" ht="15.75" customHeight="1" x14ac:dyDescent="0.2">
      <c r="A85" s="26"/>
    </row>
    <row r="86" spans="1:1" ht="15.75" customHeight="1" x14ac:dyDescent="0.2">
      <c r="A86" s="26"/>
    </row>
    <row r="87" spans="1:1" ht="15.75" customHeight="1" x14ac:dyDescent="0.2">
      <c r="A87" s="26"/>
    </row>
    <row r="88" spans="1:1" ht="15.75" customHeight="1" x14ac:dyDescent="0.2">
      <c r="A88" s="26"/>
    </row>
    <row r="89" spans="1:1" ht="15.75" customHeight="1" x14ac:dyDescent="0.2">
      <c r="A89" s="26"/>
    </row>
    <row r="90" spans="1:1" ht="15.75" customHeight="1" x14ac:dyDescent="0.2">
      <c r="A90" s="26"/>
    </row>
    <row r="91" spans="1:1" ht="15.75" customHeight="1" x14ac:dyDescent="0.2">
      <c r="A91" s="26"/>
    </row>
    <row r="92" spans="1:1" ht="15.75" customHeight="1" x14ac:dyDescent="0.2">
      <c r="A92" s="26"/>
    </row>
    <row r="93" spans="1:1" ht="15.75" customHeight="1" x14ac:dyDescent="0.2">
      <c r="A93" s="26"/>
    </row>
    <row r="94" spans="1:1" ht="15.75" customHeight="1" x14ac:dyDescent="0.2">
      <c r="A94" s="26"/>
    </row>
    <row r="95" spans="1:1" ht="15.75" customHeight="1" x14ac:dyDescent="0.2">
      <c r="A95" s="26"/>
    </row>
    <row r="96" spans="1:1" ht="15.75" customHeight="1" x14ac:dyDescent="0.2">
      <c r="A96" s="26"/>
    </row>
    <row r="97" spans="1:1" ht="15.75" customHeight="1" x14ac:dyDescent="0.2">
      <c r="A97" s="26"/>
    </row>
    <row r="98" spans="1:1" ht="15.75" customHeight="1" x14ac:dyDescent="0.2">
      <c r="A98" s="26"/>
    </row>
    <row r="99" spans="1:1" ht="15.75" customHeight="1" x14ac:dyDescent="0.2">
      <c r="A99" s="26"/>
    </row>
    <row r="100" spans="1:1" ht="15.75" customHeight="1" x14ac:dyDescent="0.2">
      <c r="A100" s="26"/>
    </row>
    <row r="101" spans="1:1" ht="15.75" customHeight="1" x14ac:dyDescent="0.2">
      <c r="A101" s="26"/>
    </row>
    <row r="102" spans="1:1" ht="15.75" customHeight="1" x14ac:dyDescent="0.2">
      <c r="A102" s="26"/>
    </row>
    <row r="103" spans="1:1" ht="15.75" customHeight="1" x14ac:dyDescent="0.2">
      <c r="A103" s="26"/>
    </row>
    <row r="104" spans="1:1" ht="15.75" customHeight="1" x14ac:dyDescent="0.2">
      <c r="A104" s="26"/>
    </row>
    <row r="105" spans="1:1" ht="15.75" customHeight="1" x14ac:dyDescent="0.2">
      <c r="A105" s="26"/>
    </row>
    <row r="106" spans="1:1" ht="15.75" customHeight="1" x14ac:dyDescent="0.2">
      <c r="A106" s="26"/>
    </row>
    <row r="107" spans="1:1" ht="15.75" customHeight="1" x14ac:dyDescent="0.2">
      <c r="A107" s="26"/>
    </row>
    <row r="108" spans="1:1" ht="15.75" customHeight="1" x14ac:dyDescent="0.2">
      <c r="A108" s="26"/>
    </row>
    <row r="109" spans="1:1" ht="15.75" customHeight="1" x14ac:dyDescent="0.2">
      <c r="A109" s="26"/>
    </row>
    <row r="110" spans="1:1" ht="15.75" customHeight="1" x14ac:dyDescent="0.2">
      <c r="A110" s="26"/>
    </row>
    <row r="111" spans="1:1" ht="15.75" customHeight="1" x14ac:dyDescent="0.2">
      <c r="A111" s="26"/>
    </row>
    <row r="112" spans="1:1" ht="15.75" customHeight="1" x14ac:dyDescent="0.2">
      <c r="A112" s="26"/>
    </row>
    <row r="113" spans="1:1" ht="15.75" customHeight="1" x14ac:dyDescent="0.2">
      <c r="A113" s="26"/>
    </row>
    <row r="114" spans="1:1" ht="15.75" customHeight="1" x14ac:dyDescent="0.2">
      <c r="A114" s="26"/>
    </row>
    <row r="115" spans="1:1" ht="15.75" customHeight="1" x14ac:dyDescent="0.2">
      <c r="A115" s="26"/>
    </row>
    <row r="116" spans="1:1" ht="15.75" customHeight="1" x14ac:dyDescent="0.2">
      <c r="A116" s="26"/>
    </row>
    <row r="117" spans="1:1" ht="15.75" customHeight="1" x14ac:dyDescent="0.2">
      <c r="A117" s="26"/>
    </row>
    <row r="118" spans="1:1" ht="15.75" customHeight="1" x14ac:dyDescent="0.2">
      <c r="A118" s="26"/>
    </row>
    <row r="119" spans="1:1" ht="15.75" customHeight="1" x14ac:dyDescent="0.2">
      <c r="A119" s="26"/>
    </row>
    <row r="120" spans="1:1" ht="15.75" customHeight="1" x14ac:dyDescent="0.2">
      <c r="A120" s="26"/>
    </row>
    <row r="121" spans="1:1" ht="15.75" customHeight="1" x14ac:dyDescent="0.2">
      <c r="A121" s="26"/>
    </row>
    <row r="122" spans="1:1" ht="15.75" customHeight="1" x14ac:dyDescent="0.2">
      <c r="A122" s="26"/>
    </row>
    <row r="123" spans="1:1" ht="15.75" customHeight="1" x14ac:dyDescent="0.2">
      <c r="A123" s="26"/>
    </row>
    <row r="124" spans="1:1" ht="15.75" customHeight="1" x14ac:dyDescent="0.2">
      <c r="A124" s="26"/>
    </row>
    <row r="125" spans="1:1" ht="15.75" customHeight="1" x14ac:dyDescent="0.2">
      <c r="A125" s="26"/>
    </row>
    <row r="126" spans="1:1" ht="15.75" customHeight="1" x14ac:dyDescent="0.2">
      <c r="A126" s="26"/>
    </row>
    <row r="127" spans="1:1" ht="15.75" customHeight="1" x14ac:dyDescent="0.2">
      <c r="A127" s="26"/>
    </row>
    <row r="128" spans="1:1" ht="15.75" customHeight="1" x14ac:dyDescent="0.2">
      <c r="A128" s="26"/>
    </row>
    <row r="129" spans="1:1" ht="15.75" customHeight="1" x14ac:dyDescent="0.2">
      <c r="A129" s="26"/>
    </row>
    <row r="130" spans="1:1" ht="15.75" customHeight="1" x14ac:dyDescent="0.2">
      <c r="A130" s="26"/>
    </row>
    <row r="131" spans="1:1" ht="15.75" customHeight="1" x14ac:dyDescent="0.2">
      <c r="A131" s="26"/>
    </row>
    <row r="132" spans="1:1" ht="15.75" customHeight="1" x14ac:dyDescent="0.2">
      <c r="A132" s="26"/>
    </row>
    <row r="133" spans="1:1" ht="15.75" customHeight="1" x14ac:dyDescent="0.2">
      <c r="A133" s="26"/>
    </row>
    <row r="134" spans="1:1" ht="15.75" customHeight="1" x14ac:dyDescent="0.2">
      <c r="A134" s="26"/>
    </row>
    <row r="135" spans="1:1" ht="15.75" customHeight="1" x14ac:dyDescent="0.2">
      <c r="A135" s="26"/>
    </row>
    <row r="136" spans="1:1" ht="15.75" customHeight="1" x14ac:dyDescent="0.2">
      <c r="A136" s="26"/>
    </row>
    <row r="137" spans="1:1" ht="15.75" customHeight="1" x14ac:dyDescent="0.2">
      <c r="A137" s="26"/>
    </row>
    <row r="138" spans="1:1" ht="15.75" customHeight="1" x14ac:dyDescent="0.2">
      <c r="A138" s="26"/>
    </row>
    <row r="139" spans="1:1" ht="15.75" customHeight="1" x14ac:dyDescent="0.2">
      <c r="A139" s="26"/>
    </row>
    <row r="140" spans="1:1" ht="15.75" customHeight="1" x14ac:dyDescent="0.2">
      <c r="A140" s="26"/>
    </row>
    <row r="141" spans="1:1" ht="15.75" customHeight="1" x14ac:dyDescent="0.2">
      <c r="A141" s="26"/>
    </row>
    <row r="142" spans="1:1" ht="15.75" customHeight="1" x14ac:dyDescent="0.2">
      <c r="A142" s="26"/>
    </row>
    <row r="143" spans="1:1" ht="15.75" customHeight="1" x14ac:dyDescent="0.2">
      <c r="A143" s="26"/>
    </row>
    <row r="144" spans="1:1" ht="15.75" customHeight="1" x14ac:dyDescent="0.2">
      <c r="A144" s="26"/>
    </row>
    <row r="145" spans="1:1" ht="15.75" customHeight="1" x14ac:dyDescent="0.2">
      <c r="A145" s="26"/>
    </row>
    <row r="146" spans="1:1" ht="15.75" customHeight="1" x14ac:dyDescent="0.2">
      <c r="A146" s="26"/>
    </row>
    <row r="147" spans="1:1" ht="15.75" customHeight="1" x14ac:dyDescent="0.2">
      <c r="A147" s="26"/>
    </row>
    <row r="148" spans="1:1" ht="15.75" customHeight="1" x14ac:dyDescent="0.2">
      <c r="A148" s="26"/>
    </row>
    <row r="149" spans="1:1" ht="15.75" customHeight="1" x14ac:dyDescent="0.2">
      <c r="A149" s="26"/>
    </row>
    <row r="150" spans="1:1" ht="15.75" customHeight="1" x14ac:dyDescent="0.2">
      <c r="A150" s="26"/>
    </row>
    <row r="151" spans="1:1" ht="15.75" customHeight="1" x14ac:dyDescent="0.2">
      <c r="A151" s="26"/>
    </row>
    <row r="152" spans="1:1" ht="15.75" customHeight="1" x14ac:dyDescent="0.2">
      <c r="A152" s="26"/>
    </row>
    <row r="153" spans="1:1" ht="15.75" customHeight="1" x14ac:dyDescent="0.2">
      <c r="A153" s="26"/>
    </row>
    <row r="154" spans="1:1" ht="15.75" customHeight="1" x14ac:dyDescent="0.2">
      <c r="A154" s="26"/>
    </row>
    <row r="155" spans="1:1" ht="15.75" customHeight="1" x14ac:dyDescent="0.2">
      <c r="A155" s="26"/>
    </row>
    <row r="156" spans="1:1" ht="15.75" customHeight="1" x14ac:dyDescent="0.2">
      <c r="A156" s="26"/>
    </row>
    <row r="157" spans="1:1" ht="15.75" customHeight="1" x14ac:dyDescent="0.2">
      <c r="A157" s="26"/>
    </row>
    <row r="158" spans="1:1" ht="15.75" customHeight="1" x14ac:dyDescent="0.2">
      <c r="A158" s="26"/>
    </row>
    <row r="159" spans="1:1" ht="15.75" customHeight="1" x14ac:dyDescent="0.2">
      <c r="A159" s="26"/>
    </row>
    <row r="160" spans="1:1" ht="15.75" customHeight="1" x14ac:dyDescent="0.2">
      <c r="A160" s="26"/>
    </row>
    <row r="161" spans="1:1" ht="15.75" customHeight="1" x14ac:dyDescent="0.2">
      <c r="A161" s="26"/>
    </row>
    <row r="162" spans="1:1" ht="15.75" customHeight="1" x14ac:dyDescent="0.2">
      <c r="A162" s="26"/>
    </row>
    <row r="163" spans="1:1" ht="15.75" customHeight="1" x14ac:dyDescent="0.2">
      <c r="A163" s="26"/>
    </row>
    <row r="164" spans="1:1" ht="15.75" customHeight="1" x14ac:dyDescent="0.2">
      <c r="A164" s="26"/>
    </row>
    <row r="165" spans="1:1" ht="15.75" customHeight="1" x14ac:dyDescent="0.2">
      <c r="A165" s="26"/>
    </row>
    <row r="166" spans="1:1" ht="15.75" customHeight="1" x14ac:dyDescent="0.2">
      <c r="A166" s="26"/>
    </row>
    <row r="167" spans="1:1" ht="15.75" customHeight="1" x14ac:dyDescent="0.2">
      <c r="A167" s="26"/>
    </row>
    <row r="168" spans="1:1" ht="15.75" customHeight="1" x14ac:dyDescent="0.2">
      <c r="A168" s="26"/>
    </row>
    <row r="169" spans="1:1" ht="15.75" customHeight="1" x14ac:dyDescent="0.2">
      <c r="A169" s="26"/>
    </row>
    <row r="170" spans="1:1" ht="15.75" customHeight="1" x14ac:dyDescent="0.2">
      <c r="A170" s="26"/>
    </row>
    <row r="171" spans="1:1" ht="15.75" customHeight="1" x14ac:dyDescent="0.2">
      <c r="A171" s="26"/>
    </row>
    <row r="172" spans="1:1" ht="15.75" customHeight="1" x14ac:dyDescent="0.2">
      <c r="A172" s="26"/>
    </row>
    <row r="173" spans="1:1" ht="15.75" customHeight="1" x14ac:dyDescent="0.2">
      <c r="A173" s="26"/>
    </row>
    <row r="174" spans="1:1" ht="15.75" customHeight="1" x14ac:dyDescent="0.2">
      <c r="A174" s="26"/>
    </row>
    <row r="175" spans="1:1" ht="15.75" customHeight="1" x14ac:dyDescent="0.2">
      <c r="A175" s="26"/>
    </row>
    <row r="176" spans="1:1" ht="15.75" customHeight="1" x14ac:dyDescent="0.2">
      <c r="A176" s="26"/>
    </row>
    <row r="177" spans="1:1" ht="15.75" customHeight="1" x14ac:dyDescent="0.2">
      <c r="A177" s="26"/>
    </row>
    <row r="178" spans="1:1" ht="15.75" customHeight="1" x14ac:dyDescent="0.2">
      <c r="A178" s="26"/>
    </row>
    <row r="179" spans="1:1" ht="15.75" customHeight="1" x14ac:dyDescent="0.2">
      <c r="A179" s="26"/>
    </row>
    <row r="180" spans="1:1" ht="15.75" customHeight="1" x14ac:dyDescent="0.2">
      <c r="A180" s="26"/>
    </row>
    <row r="181" spans="1:1" ht="15.75" customHeight="1" x14ac:dyDescent="0.2">
      <c r="A181" s="26"/>
    </row>
    <row r="182" spans="1:1" ht="15.75" customHeight="1" x14ac:dyDescent="0.2">
      <c r="A182" s="26"/>
    </row>
    <row r="183" spans="1:1" ht="15.75" customHeight="1" x14ac:dyDescent="0.2">
      <c r="A183" s="26"/>
    </row>
    <row r="184" spans="1:1" ht="15.75" customHeight="1" x14ac:dyDescent="0.2">
      <c r="A184" s="26"/>
    </row>
    <row r="185" spans="1:1" ht="15.75" customHeight="1" x14ac:dyDescent="0.2">
      <c r="A185" s="26"/>
    </row>
    <row r="186" spans="1:1" ht="15.75" customHeight="1" x14ac:dyDescent="0.2">
      <c r="A186" s="26"/>
    </row>
    <row r="187" spans="1:1" ht="15.75" customHeight="1" x14ac:dyDescent="0.2">
      <c r="A187" s="26"/>
    </row>
    <row r="188" spans="1:1" ht="15.75" customHeight="1" x14ac:dyDescent="0.2">
      <c r="A188" s="26"/>
    </row>
    <row r="189" spans="1:1" ht="15.75" customHeight="1" x14ac:dyDescent="0.2">
      <c r="A189" s="26"/>
    </row>
    <row r="190" spans="1:1" ht="15.75" customHeight="1" x14ac:dyDescent="0.2">
      <c r="A190" s="26"/>
    </row>
    <row r="191" spans="1:1" ht="15.75" customHeight="1" x14ac:dyDescent="0.2">
      <c r="A191" s="26"/>
    </row>
    <row r="192" spans="1:1" ht="15.75" customHeight="1" x14ac:dyDescent="0.2">
      <c r="A192" s="26"/>
    </row>
    <row r="193" spans="1:1" ht="15.75" customHeight="1" x14ac:dyDescent="0.2">
      <c r="A193" s="26"/>
    </row>
    <row r="194" spans="1:1" ht="15.75" customHeight="1" x14ac:dyDescent="0.2">
      <c r="A194" s="26"/>
    </row>
    <row r="195" spans="1:1" ht="15.75" customHeight="1" x14ac:dyDescent="0.2">
      <c r="A195" s="26"/>
    </row>
    <row r="196" spans="1:1" ht="15.75" customHeight="1" x14ac:dyDescent="0.2">
      <c r="A196" s="26"/>
    </row>
    <row r="197" spans="1:1" ht="15.75" customHeight="1" x14ac:dyDescent="0.2">
      <c r="A197" s="26"/>
    </row>
    <row r="198" spans="1:1" ht="15.75" customHeight="1" x14ac:dyDescent="0.2">
      <c r="A198" s="26"/>
    </row>
    <row r="199" spans="1:1" ht="15.75" customHeight="1" x14ac:dyDescent="0.2">
      <c r="A199" s="26"/>
    </row>
    <row r="200" spans="1:1" ht="15.75" customHeight="1" x14ac:dyDescent="0.2">
      <c r="A200" s="26"/>
    </row>
    <row r="201" spans="1:1" ht="15.75" customHeight="1" x14ac:dyDescent="0.2">
      <c r="A201" s="26"/>
    </row>
    <row r="202" spans="1:1" ht="15.75" customHeight="1" x14ac:dyDescent="0.2">
      <c r="A202" s="26"/>
    </row>
    <row r="203" spans="1:1" ht="15.75" customHeight="1" x14ac:dyDescent="0.2">
      <c r="A203" s="26"/>
    </row>
    <row r="204" spans="1:1" ht="15.75" customHeight="1" x14ac:dyDescent="0.2">
      <c r="A204" s="26"/>
    </row>
    <row r="205" spans="1:1" ht="15.75" customHeight="1" x14ac:dyDescent="0.2">
      <c r="A205" s="26"/>
    </row>
    <row r="206" spans="1:1" ht="15.75" customHeight="1" x14ac:dyDescent="0.2">
      <c r="A206" s="26"/>
    </row>
    <row r="207" spans="1:1" ht="15.75" customHeight="1" x14ac:dyDescent="0.2">
      <c r="A207" s="26"/>
    </row>
    <row r="208" spans="1:1" ht="15.75" customHeight="1" x14ac:dyDescent="0.2">
      <c r="A208" s="26"/>
    </row>
    <row r="209" spans="1:1" ht="15.75" customHeight="1" x14ac:dyDescent="0.2">
      <c r="A209" s="26"/>
    </row>
    <row r="210" spans="1:1" ht="15.75" customHeight="1" x14ac:dyDescent="0.2">
      <c r="A210" s="26"/>
    </row>
    <row r="211" spans="1:1" ht="15.75" customHeight="1" x14ac:dyDescent="0.2">
      <c r="A211" s="26"/>
    </row>
    <row r="212" spans="1:1" ht="15.75" customHeight="1" x14ac:dyDescent="0.2">
      <c r="A212" s="26"/>
    </row>
    <row r="213" spans="1:1" ht="15.75" customHeight="1" x14ac:dyDescent="0.2">
      <c r="A213" s="26"/>
    </row>
    <row r="214" spans="1:1" ht="15.75" customHeight="1" x14ac:dyDescent="0.2">
      <c r="A214" s="26"/>
    </row>
    <row r="215" spans="1:1" ht="15.75" customHeight="1" x14ac:dyDescent="0.2">
      <c r="A215" s="26"/>
    </row>
    <row r="216" spans="1:1" ht="15.75" customHeight="1" x14ac:dyDescent="0.2">
      <c r="A216" s="26"/>
    </row>
    <row r="217" spans="1:1" ht="15.75" customHeight="1" x14ac:dyDescent="0.2">
      <c r="A217" s="26"/>
    </row>
    <row r="218" spans="1:1" ht="15.75" customHeight="1" x14ac:dyDescent="0.2">
      <c r="A218" s="26"/>
    </row>
    <row r="219" spans="1:1" ht="15.75" customHeight="1" x14ac:dyDescent="0.2">
      <c r="A219" s="26"/>
    </row>
    <row r="220" spans="1:1" ht="15.75" customHeight="1" x14ac:dyDescent="0.2">
      <c r="A220" s="26"/>
    </row>
    <row r="221" spans="1:1" ht="15.75" customHeight="1" x14ac:dyDescent="0.2">
      <c r="A221" s="26"/>
    </row>
    <row r="222" spans="1:1" ht="15.75" customHeight="1" x14ac:dyDescent="0.2">
      <c r="A222" s="26"/>
    </row>
    <row r="223" spans="1:1" ht="15.75" customHeight="1" x14ac:dyDescent="0.2">
      <c r="A223" s="26"/>
    </row>
    <row r="224" spans="1:1" ht="15.75" customHeight="1" x14ac:dyDescent="0.2">
      <c r="A224" s="26"/>
    </row>
    <row r="225" spans="1:1" ht="15.75" customHeight="1" x14ac:dyDescent="0.2">
      <c r="A225" s="26"/>
    </row>
    <row r="226" spans="1:1" ht="15.75" customHeight="1" x14ac:dyDescent="0.2">
      <c r="A226" s="26"/>
    </row>
    <row r="227" spans="1:1" ht="15.75" customHeight="1" x14ac:dyDescent="0.2">
      <c r="A227" s="26"/>
    </row>
    <row r="228" spans="1:1" ht="15.75" customHeight="1" x14ac:dyDescent="0.2">
      <c r="A228" s="26"/>
    </row>
    <row r="229" spans="1:1" ht="15.75" customHeight="1" x14ac:dyDescent="0.2">
      <c r="A229" s="26"/>
    </row>
    <row r="230" spans="1:1" ht="15.75" customHeight="1" x14ac:dyDescent="0.2">
      <c r="A230" s="26"/>
    </row>
    <row r="231" spans="1:1" ht="15.75" customHeight="1" x14ac:dyDescent="0.2">
      <c r="A231" s="26"/>
    </row>
    <row r="232" spans="1:1" ht="15.75" customHeight="1" x14ac:dyDescent="0.2">
      <c r="A232" s="26"/>
    </row>
    <row r="233" spans="1:1" ht="15.75" customHeight="1" x14ac:dyDescent="0.2">
      <c r="A233" s="26"/>
    </row>
    <row r="234" spans="1:1" ht="15.75" customHeight="1" x14ac:dyDescent="0.2">
      <c r="A234" s="26"/>
    </row>
    <row r="235" spans="1:1" ht="15.75" customHeight="1" x14ac:dyDescent="0.2">
      <c r="A235" s="26"/>
    </row>
    <row r="236" spans="1:1" ht="15.75" customHeight="1" x14ac:dyDescent="0.2">
      <c r="A236" s="26"/>
    </row>
    <row r="237" spans="1:1" ht="15.75" customHeight="1" x14ac:dyDescent="0.2">
      <c r="A237" s="26"/>
    </row>
    <row r="238" spans="1:1" ht="15.75" customHeight="1" x14ac:dyDescent="0.2">
      <c r="A238" s="26"/>
    </row>
    <row r="239" spans="1:1" ht="15.75" customHeight="1" x14ac:dyDescent="0.2">
      <c r="A239" s="26"/>
    </row>
    <row r="240" spans="1:1" ht="15.75" customHeight="1" x14ac:dyDescent="0.2">
      <c r="A240" s="26"/>
    </row>
    <row r="241" spans="1:1" ht="15.75" customHeight="1" x14ac:dyDescent="0.2">
      <c r="A241" s="26"/>
    </row>
    <row r="242" spans="1:1" ht="15.75" customHeight="1" x14ac:dyDescent="0.2">
      <c r="A242" s="26"/>
    </row>
    <row r="243" spans="1:1" ht="15.75" customHeight="1" x14ac:dyDescent="0.2">
      <c r="A243" s="26"/>
    </row>
    <row r="244" spans="1:1" ht="15.75" customHeight="1" x14ac:dyDescent="0.2">
      <c r="A244" s="26"/>
    </row>
    <row r="245" spans="1:1" ht="15.75" customHeight="1" x14ac:dyDescent="0.2">
      <c r="A245" s="26"/>
    </row>
    <row r="246" spans="1:1" ht="15.75" customHeight="1" x14ac:dyDescent="0.2">
      <c r="A246" s="26"/>
    </row>
    <row r="247" spans="1:1" ht="15.75" customHeight="1" x14ac:dyDescent="0.2">
      <c r="A247" s="26"/>
    </row>
    <row r="248" spans="1:1" ht="15.75" customHeight="1" x14ac:dyDescent="0.2">
      <c r="A248" s="26"/>
    </row>
    <row r="249" spans="1:1" ht="15.75" customHeight="1" x14ac:dyDescent="0.2">
      <c r="A249" s="26"/>
    </row>
    <row r="250" spans="1:1" ht="15.75" customHeight="1" x14ac:dyDescent="0.2">
      <c r="A250" s="26"/>
    </row>
    <row r="251" spans="1:1" ht="15.75" customHeight="1" x14ac:dyDescent="0.2">
      <c r="A251" s="26"/>
    </row>
    <row r="252" spans="1:1" ht="15.75" customHeight="1" x14ac:dyDescent="0.2">
      <c r="A252" s="26"/>
    </row>
    <row r="253" spans="1:1" ht="15.75" customHeight="1" x14ac:dyDescent="0.2">
      <c r="A253" s="26"/>
    </row>
    <row r="254" spans="1:1" ht="15.75" customHeight="1" x14ac:dyDescent="0.2">
      <c r="A254" s="26"/>
    </row>
    <row r="255" spans="1:1" ht="15.75" customHeight="1" x14ac:dyDescent="0.2">
      <c r="A255" s="26"/>
    </row>
    <row r="256" spans="1:1" ht="15.75" customHeight="1" x14ac:dyDescent="0.2">
      <c r="A256" s="26"/>
    </row>
    <row r="257" spans="1:1" ht="15.75" customHeight="1" x14ac:dyDescent="0.2">
      <c r="A257" s="26"/>
    </row>
    <row r="258" spans="1:1" ht="15.75" customHeight="1" x14ac:dyDescent="0.2">
      <c r="A258" s="26"/>
    </row>
    <row r="259" spans="1:1" ht="15.75" customHeight="1" x14ac:dyDescent="0.2">
      <c r="A259" s="26"/>
    </row>
    <row r="260" spans="1:1" ht="15.75" customHeight="1" x14ac:dyDescent="0.2">
      <c r="A260" s="26"/>
    </row>
    <row r="261" spans="1:1" ht="15.75" customHeight="1" x14ac:dyDescent="0.2">
      <c r="A261" s="26"/>
    </row>
    <row r="262" spans="1:1" ht="15.75" customHeight="1" x14ac:dyDescent="0.2">
      <c r="A262" s="26"/>
    </row>
    <row r="263" spans="1:1" ht="15.75" customHeight="1" x14ac:dyDescent="0.2">
      <c r="A263" s="26"/>
    </row>
    <row r="264" spans="1:1" ht="15.75" customHeight="1" x14ac:dyDescent="0.2">
      <c r="A264" s="26"/>
    </row>
    <row r="265" spans="1:1" ht="15.75" customHeight="1" x14ac:dyDescent="0.2">
      <c r="A265" s="26"/>
    </row>
    <row r="266" spans="1:1" ht="15.75" customHeight="1" x14ac:dyDescent="0.2">
      <c r="A266" s="26"/>
    </row>
    <row r="267" spans="1:1" ht="15.75" customHeight="1" x14ac:dyDescent="0.2">
      <c r="A267" s="26"/>
    </row>
    <row r="268" spans="1:1" ht="15.75" customHeight="1" x14ac:dyDescent="0.2">
      <c r="A268" s="26"/>
    </row>
    <row r="269" spans="1:1" ht="15.75" customHeight="1" x14ac:dyDescent="0.2">
      <c r="A269" s="26"/>
    </row>
    <row r="270" spans="1:1" ht="15.75" customHeight="1" x14ac:dyDescent="0.2">
      <c r="A270" s="26"/>
    </row>
    <row r="271" spans="1:1" ht="15.75" customHeight="1" x14ac:dyDescent="0.2">
      <c r="A271" s="26"/>
    </row>
    <row r="272" spans="1:1" ht="15.75" customHeight="1" x14ac:dyDescent="0.2">
      <c r="A272" s="26"/>
    </row>
    <row r="273" spans="1:1" ht="15.75" customHeight="1" x14ac:dyDescent="0.2">
      <c r="A273" s="26"/>
    </row>
    <row r="274" spans="1:1" ht="15.75" customHeight="1" x14ac:dyDescent="0.2">
      <c r="A274" s="26"/>
    </row>
    <row r="275" spans="1:1" ht="15.75" customHeight="1" x14ac:dyDescent="0.2">
      <c r="A275" s="26"/>
    </row>
    <row r="276" spans="1:1" ht="15.75" customHeight="1" x14ac:dyDescent="0.2">
      <c r="A276" s="26"/>
    </row>
    <row r="277" spans="1:1" ht="15.75" customHeight="1" x14ac:dyDescent="0.2">
      <c r="A277" s="26"/>
    </row>
    <row r="278" spans="1:1" ht="15.75" customHeight="1" x14ac:dyDescent="0.2">
      <c r="A278" s="26"/>
    </row>
    <row r="279" spans="1:1" ht="15.75" customHeight="1" x14ac:dyDescent="0.2">
      <c r="A279" s="26"/>
    </row>
    <row r="280" spans="1:1" ht="15.75" customHeight="1" x14ac:dyDescent="0.2">
      <c r="A280" s="26"/>
    </row>
    <row r="281" spans="1:1" ht="15.75" customHeight="1" x14ac:dyDescent="0.2">
      <c r="A281" s="26"/>
    </row>
    <row r="282" spans="1:1" ht="15.75" customHeight="1" x14ac:dyDescent="0.2">
      <c r="A282" s="26"/>
    </row>
    <row r="283" spans="1:1" ht="15.75" customHeight="1" x14ac:dyDescent="0.2">
      <c r="A283" s="26"/>
    </row>
    <row r="284" spans="1:1" ht="15.75" customHeight="1" x14ac:dyDescent="0.2">
      <c r="A284" s="26"/>
    </row>
    <row r="285" spans="1:1" ht="15.75" customHeight="1" x14ac:dyDescent="0.2">
      <c r="A285" s="26"/>
    </row>
    <row r="286" spans="1:1" ht="15.75" customHeight="1" x14ac:dyDescent="0.2">
      <c r="A286" s="26"/>
    </row>
    <row r="287" spans="1:1" ht="15.75" customHeight="1" x14ac:dyDescent="0.2">
      <c r="A287" s="26"/>
    </row>
    <row r="288" spans="1:1" ht="15.75" customHeight="1" x14ac:dyDescent="0.2">
      <c r="A288" s="26"/>
    </row>
    <row r="289" spans="1:1" ht="15.75" customHeight="1" x14ac:dyDescent="0.2">
      <c r="A289" s="26"/>
    </row>
    <row r="290" spans="1:1" ht="15.75" customHeight="1" x14ac:dyDescent="0.2">
      <c r="A290" s="26"/>
    </row>
    <row r="291" spans="1:1" ht="15.75" customHeight="1" x14ac:dyDescent="0.2">
      <c r="A291" s="26"/>
    </row>
    <row r="292" spans="1:1" ht="15.75" customHeight="1" x14ac:dyDescent="0.2">
      <c r="A292" s="26"/>
    </row>
    <row r="293" spans="1:1" ht="15.75" customHeight="1" x14ac:dyDescent="0.2">
      <c r="A293" s="26"/>
    </row>
    <row r="294" spans="1:1" ht="15.75" customHeight="1" x14ac:dyDescent="0.2">
      <c r="A294" s="26"/>
    </row>
    <row r="295" spans="1:1" ht="15.75" customHeight="1" x14ac:dyDescent="0.2">
      <c r="A295" s="26"/>
    </row>
    <row r="296" spans="1:1" ht="15.75" customHeight="1" x14ac:dyDescent="0.2">
      <c r="A296" s="26"/>
    </row>
    <row r="297" spans="1:1" ht="15.75" customHeight="1" x14ac:dyDescent="0.2">
      <c r="A297" s="26"/>
    </row>
    <row r="298" spans="1:1" ht="15.75" customHeight="1" x14ac:dyDescent="0.2">
      <c r="A298" s="26"/>
    </row>
    <row r="299" spans="1:1" ht="15.75" customHeight="1" x14ac:dyDescent="0.2">
      <c r="A299" s="26"/>
    </row>
    <row r="300" spans="1:1" ht="15.75" customHeight="1" x14ac:dyDescent="0.2">
      <c r="A300" s="26"/>
    </row>
    <row r="301" spans="1:1" ht="15.75" customHeight="1" x14ac:dyDescent="0.2">
      <c r="A301" s="26"/>
    </row>
    <row r="302" spans="1:1" ht="15.75" customHeight="1" x14ac:dyDescent="0.2">
      <c r="A302" s="26"/>
    </row>
    <row r="303" spans="1:1" ht="15.75" customHeight="1" x14ac:dyDescent="0.2">
      <c r="A303" s="26"/>
    </row>
    <row r="304" spans="1:1" ht="15.75" customHeight="1" x14ac:dyDescent="0.2">
      <c r="A304" s="26"/>
    </row>
    <row r="305" spans="1:1" ht="15.75" customHeight="1" x14ac:dyDescent="0.2">
      <c r="A305" s="26"/>
    </row>
    <row r="306" spans="1:1" ht="15.75" customHeight="1" x14ac:dyDescent="0.2">
      <c r="A306" s="26"/>
    </row>
    <row r="307" spans="1:1" ht="15.75" customHeight="1" x14ac:dyDescent="0.2">
      <c r="A307" s="26"/>
    </row>
    <row r="308" spans="1:1" ht="15.75" customHeight="1" x14ac:dyDescent="0.2">
      <c r="A308" s="26"/>
    </row>
    <row r="309" spans="1:1" ht="15.75" customHeight="1" x14ac:dyDescent="0.2">
      <c r="A309" s="26"/>
    </row>
    <row r="310" spans="1:1" ht="15.75" customHeight="1" x14ac:dyDescent="0.2">
      <c r="A310" s="26"/>
    </row>
    <row r="311" spans="1:1" ht="15.75" customHeight="1" x14ac:dyDescent="0.2">
      <c r="A311" s="26"/>
    </row>
    <row r="312" spans="1:1" ht="15.75" customHeight="1" x14ac:dyDescent="0.2">
      <c r="A312" s="26"/>
    </row>
    <row r="313" spans="1:1" ht="15.75" customHeight="1" x14ac:dyDescent="0.2">
      <c r="A313" s="26"/>
    </row>
    <row r="314" spans="1:1" ht="15.75" customHeight="1" x14ac:dyDescent="0.2">
      <c r="A314" s="26"/>
    </row>
    <row r="315" spans="1:1" ht="15.75" customHeight="1" x14ac:dyDescent="0.2">
      <c r="A315" s="26"/>
    </row>
    <row r="316" spans="1:1" ht="15.75" customHeight="1" x14ac:dyDescent="0.2">
      <c r="A316" s="26"/>
    </row>
    <row r="317" spans="1:1" ht="15.75" customHeight="1" x14ac:dyDescent="0.2">
      <c r="A317" s="26"/>
    </row>
    <row r="318" spans="1:1" ht="15.75" customHeight="1" x14ac:dyDescent="0.2">
      <c r="A318" s="26"/>
    </row>
    <row r="319" spans="1:1" ht="15.75" customHeight="1" x14ac:dyDescent="0.2">
      <c r="A319" s="26"/>
    </row>
    <row r="320" spans="1:1" ht="15.75" customHeight="1" x14ac:dyDescent="0.2">
      <c r="A320" s="26"/>
    </row>
    <row r="321" spans="1:1" ht="15.75" customHeight="1" x14ac:dyDescent="0.2">
      <c r="A321" s="26"/>
    </row>
    <row r="322" spans="1:1" ht="15.75" customHeight="1" x14ac:dyDescent="0.2">
      <c r="A322" s="26"/>
    </row>
    <row r="323" spans="1:1" ht="15.75" customHeight="1" x14ac:dyDescent="0.2">
      <c r="A323" s="26"/>
    </row>
    <row r="324" spans="1:1" ht="15.75" customHeight="1" x14ac:dyDescent="0.2">
      <c r="A324" s="26"/>
    </row>
    <row r="325" spans="1:1" ht="15.75" customHeight="1" x14ac:dyDescent="0.2">
      <c r="A325" s="26"/>
    </row>
    <row r="326" spans="1:1" ht="15.75" customHeight="1" x14ac:dyDescent="0.2">
      <c r="A326" s="26"/>
    </row>
    <row r="327" spans="1:1" ht="15.75" customHeight="1" x14ac:dyDescent="0.2">
      <c r="A327" s="26"/>
    </row>
    <row r="328" spans="1:1" ht="15.75" customHeight="1" x14ac:dyDescent="0.2">
      <c r="A328" s="26"/>
    </row>
    <row r="329" spans="1:1" ht="15.75" customHeight="1" x14ac:dyDescent="0.2">
      <c r="A329" s="26"/>
    </row>
    <row r="330" spans="1:1" ht="15.75" customHeight="1" x14ac:dyDescent="0.2">
      <c r="A330" s="26"/>
    </row>
    <row r="331" spans="1:1" ht="15.75" customHeight="1" x14ac:dyDescent="0.2">
      <c r="A331" s="26"/>
    </row>
    <row r="332" spans="1:1" ht="15.75" customHeight="1" x14ac:dyDescent="0.2">
      <c r="A332" s="26"/>
    </row>
    <row r="333" spans="1:1" ht="15.75" customHeight="1" x14ac:dyDescent="0.2">
      <c r="A333" s="26"/>
    </row>
    <row r="334" spans="1:1" ht="15.75" customHeight="1" x14ac:dyDescent="0.2">
      <c r="A334" s="26"/>
    </row>
    <row r="335" spans="1:1" ht="15.75" customHeight="1" x14ac:dyDescent="0.2">
      <c r="A335" s="26"/>
    </row>
    <row r="336" spans="1:1" ht="15.75" customHeight="1" x14ac:dyDescent="0.2">
      <c r="A336" s="26"/>
    </row>
    <row r="337" spans="1:1" ht="15.75" customHeight="1" x14ac:dyDescent="0.2">
      <c r="A337" s="26"/>
    </row>
    <row r="338" spans="1:1" ht="15.75" customHeight="1" x14ac:dyDescent="0.2">
      <c r="A338" s="26"/>
    </row>
    <row r="339" spans="1:1" ht="15.75" customHeight="1" x14ac:dyDescent="0.2">
      <c r="A339" s="26"/>
    </row>
    <row r="340" spans="1:1" ht="15.75" customHeight="1" x14ac:dyDescent="0.2">
      <c r="A340" s="26"/>
    </row>
    <row r="341" spans="1:1" ht="15.75" customHeight="1" x14ac:dyDescent="0.2">
      <c r="A341" s="26"/>
    </row>
    <row r="342" spans="1:1" ht="15.75" customHeight="1" x14ac:dyDescent="0.2">
      <c r="A342" s="26"/>
    </row>
    <row r="343" spans="1:1" ht="15.75" customHeight="1" x14ac:dyDescent="0.2">
      <c r="A343" s="26"/>
    </row>
    <row r="344" spans="1:1" ht="15.75" customHeight="1" x14ac:dyDescent="0.2">
      <c r="A344" s="26"/>
    </row>
    <row r="345" spans="1:1" ht="15.75" customHeight="1" x14ac:dyDescent="0.2">
      <c r="A345" s="26"/>
    </row>
    <row r="346" spans="1:1" ht="15.75" customHeight="1" x14ac:dyDescent="0.2">
      <c r="A346" s="26"/>
    </row>
    <row r="347" spans="1:1" ht="15.75" customHeight="1" x14ac:dyDescent="0.2">
      <c r="A347" s="26"/>
    </row>
    <row r="348" spans="1:1" ht="15.75" customHeight="1" x14ac:dyDescent="0.2">
      <c r="A348" s="26"/>
    </row>
    <row r="349" spans="1:1" ht="15.75" customHeight="1" x14ac:dyDescent="0.2">
      <c r="A349" s="26"/>
    </row>
    <row r="350" spans="1:1" ht="15.75" customHeight="1" x14ac:dyDescent="0.2">
      <c r="A350" s="26"/>
    </row>
    <row r="351" spans="1:1" ht="15.75" customHeight="1" x14ac:dyDescent="0.2">
      <c r="A351" s="26"/>
    </row>
    <row r="352" spans="1:1" ht="15.75" customHeight="1" x14ac:dyDescent="0.2">
      <c r="A352" s="26"/>
    </row>
    <row r="353" spans="1:1" ht="15.75" customHeight="1" x14ac:dyDescent="0.2">
      <c r="A353" s="26"/>
    </row>
    <row r="354" spans="1:1" ht="15.75" customHeight="1" x14ac:dyDescent="0.2">
      <c r="A354" s="26"/>
    </row>
    <row r="355" spans="1:1" ht="15.75" customHeight="1" x14ac:dyDescent="0.2">
      <c r="A355" s="26"/>
    </row>
    <row r="356" spans="1:1" ht="15.75" customHeight="1" x14ac:dyDescent="0.2">
      <c r="A356" s="26"/>
    </row>
    <row r="357" spans="1:1" ht="15.75" customHeight="1" x14ac:dyDescent="0.2">
      <c r="A357" s="26"/>
    </row>
    <row r="358" spans="1:1" ht="15.75" customHeight="1" x14ac:dyDescent="0.2">
      <c r="A358" s="26"/>
    </row>
    <row r="359" spans="1:1" ht="15.75" customHeight="1" x14ac:dyDescent="0.2">
      <c r="A359" s="26"/>
    </row>
    <row r="360" spans="1:1" ht="15.75" customHeight="1" x14ac:dyDescent="0.2">
      <c r="A360" s="26"/>
    </row>
    <row r="361" spans="1:1" ht="15.75" customHeight="1" x14ac:dyDescent="0.2">
      <c r="A361" s="26"/>
    </row>
    <row r="362" spans="1:1" ht="15.75" customHeight="1" x14ac:dyDescent="0.2">
      <c r="A362" s="26"/>
    </row>
    <row r="363" spans="1:1" ht="15.75" customHeight="1" x14ac:dyDescent="0.2">
      <c r="A363" s="26"/>
    </row>
    <row r="364" spans="1:1" ht="15.75" customHeight="1" x14ac:dyDescent="0.2">
      <c r="A364" s="26"/>
    </row>
    <row r="365" spans="1:1" ht="15.75" customHeight="1" x14ac:dyDescent="0.2">
      <c r="A365" s="26"/>
    </row>
    <row r="366" spans="1:1" ht="15.75" customHeight="1" x14ac:dyDescent="0.2">
      <c r="A366" s="26"/>
    </row>
    <row r="367" spans="1:1" ht="15.75" customHeight="1" x14ac:dyDescent="0.2">
      <c r="A367" s="26"/>
    </row>
    <row r="368" spans="1:1" ht="15.75" customHeight="1" x14ac:dyDescent="0.2">
      <c r="A368" s="26"/>
    </row>
    <row r="369" spans="1:1" ht="15.75" customHeight="1" x14ac:dyDescent="0.2">
      <c r="A369" s="26"/>
    </row>
    <row r="370" spans="1:1" ht="15.75" customHeight="1" x14ac:dyDescent="0.2">
      <c r="A370" s="26"/>
    </row>
    <row r="371" spans="1:1" ht="15.75" customHeight="1" x14ac:dyDescent="0.2">
      <c r="A371" s="26"/>
    </row>
    <row r="372" spans="1:1" ht="15.75" customHeight="1" x14ac:dyDescent="0.2">
      <c r="A372" s="26"/>
    </row>
    <row r="373" spans="1:1" ht="15.75" customHeight="1" x14ac:dyDescent="0.2">
      <c r="A373" s="26"/>
    </row>
    <row r="374" spans="1:1" ht="15.75" customHeight="1" x14ac:dyDescent="0.2">
      <c r="A374" s="26"/>
    </row>
    <row r="375" spans="1:1" ht="15.75" customHeight="1" x14ac:dyDescent="0.2">
      <c r="A375" s="26"/>
    </row>
    <row r="376" spans="1:1" ht="15.75" customHeight="1" x14ac:dyDescent="0.2">
      <c r="A376" s="26"/>
    </row>
    <row r="377" spans="1:1" ht="15.75" customHeight="1" x14ac:dyDescent="0.2">
      <c r="A377" s="26"/>
    </row>
    <row r="378" spans="1:1" ht="15.75" customHeight="1" x14ac:dyDescent="0.2">
      <c r="A378" s="26"/>
    </row>
    <row r="379" spans="1:1" ht="15.75" customHeight="1" x14ac:dyDescent="0.2">
      <c r="A379" s="26"/>
    </row>
    <row r="380" spans="1:1" ht="15.75" customHeight="1" x14ac:dyDescent="0.2">
      <c r="A380" s="26"/>
    </row>
    <row r="381" spans="1:1" ht="15.75" customHeight="1" x14ac:dyDescent="0.2">
      <c r="A381" s="26"/>
    </row>
    <row r="382" spans="1:1" ht="15.75" customHeight="1" x14ac:dyDescent="0.2">
      <c r="A382" s="26"/>
    </row>
    <row r="383" spans="1:1" ht="15.75" customHeight="1" x14ac:dyDescent="0.2">
      <c r="A383" s="26"/>
    </row>
    <row r="384" spans="1:1" ht="15.75" customHeight="1" x14ac:dyDescent="0.2">
      <c r="A384" s="26"/>
    </row>
    <row r="385" spans="1:1" ht="15.75" customHeight="1" x14ac:dyDescent="0.2">
      <c r="A385" s="26"/>
    </row>
    <row r="386" spans="1:1" ht="15.75" customHeight="1" x14ac:dyDescent="0.2">
      <c r="A386" s="26"/>
    </row>
    <row r="387" spans="1:1" ht="15.75" customHeight="1" x14ac:dyDescent="0.2">
      <c r="A387" s="26"/>
    </row>
    <row r="388" spans="1:1" ht="15.75" customHeight="1" x14ac:dyDescent="0.2">
      <c r="A388" s="26"/>
    </row>
    <row r="389" spans="1:1" ht="15.75" customHeight="1" x14ac:dyDescent="0.2">
      <c r="A389" s="26"/>
    </row>
    <row r="390" spans="1:1" ht="15.75" customHeight="1" x14ac:dyDescent="0.2">
      <c r="A390" s="26"/>
    </row>
    <row r="391" spans="1:1" ht="15.75" customHeight="1" x14ac:dyDescent="0.2">
      <c r="A391" s="26"/>
    </row>
    <row r="392" spans="1:1" ht="15.75" customHeight="1" x14ac:dyDescent="0.2">
      <c r="A392" s="26"/>
    </row>
    <row r="393" spans="1:1" ht="15.75" customHeight="1" x14ac:dyDescent="0.2">
      <c r="A393" s="26"/>
    </row>
    <row r="394" spans="1:1" ht="15.75" customHeight="1" x14ac:dyDescent="0.2">
      <c r="A394" s="26"/>
    </row>
    <row r="395" spans="1:1" ht="15.75" customHeight="1" x14ac:dyDescent="0.2">
      <c r="A395" s="26"/>
    </row>
    <row r="396" spans="1:1" ht="15.75" customHeight="1" x14ac:dyDescent="0.2">
      <c r="A396" s="26"/>
    </row>
    <row r="397" spans="1:1" ht="15.75" customHeight="1" x14ac:dyDescent="0.2">
      <c r="A397" s="26"/>
    </row>
    <row r="398" spans="1:1" ht="15.75" customHeight="1" x14ac:dyDescent="0.2">
      <c r="A398" s="26"/>
    </row>
    <row r="399" spans="1:1" ht="15.75" customHeight="1" x14ac:dyDescent="0.2">
      <c r="A399" s="26"/>
    </row>
    <row r="400" spans="1:1" ht="15.75" customHeight="1" x14ac:dyDescent="0.2">
      <c r="A400" s="26"/>
    </row>
    <row r="401" spans="1:1" ht="15.75" customHeight="1" x14ac:dyDescent="0.2">
      <c r="A401" s="26"/>
    </row>
    <row r="402" spans="1:1" ht="15.75" customHeight="1" x14ac:dyDescent="0.2">
      <c r="A402" s="26"/>
    </row>
    <row r="403" spans="1:1" ht="15.75" customHeight="1" x14ac:dyDescent="0.2">
      <c r="A403" s="26"/>
    </row>
    <row r="404" spans="1:1" ht="15.75" customHeight="1" x14ac:dyDescent="0.2">
      <c r="A404" s="26"/>
    </row>
    <row r="405" spans="1:1" ht="15.75" customHeight="1" x14ac:dyDescent="0.2">
      <c r="A405" s="26"/>
    </row>
    <row r="406" spans="1:1" ht="15.75" customHeight="1" x14ac:dyDescent="0.2">
      <c r="A406" s="26"/>
    </row>
    <row r="407" spans="1:1" ht="15.75" customHeight="1" x14ac:dyDescent="0.2">
      <c r="A407" s="26"/>
    </row>
    <row r="408" spans="1:1" ht="15.75" customHeight="1" x14ac:dyDescent="0.2">
      <c r="A408" s="26"/>
    </row>
    <row r="409" spans="1:1" ht="15.75" customHeight="1" x14ac:dyDescent="0.2">
      <c r="A409" s="26"/>
    </row>
    <row r="410" spans="1:1" ht="15.75" customHeight="1" x14ac:dyDescent="0.2">
      <c r="A410" s="26"/>
    </row>
    <row r="411" spans="1:1" ht="15.75" customHeight="1" x14ac:dyDescent="0.2">
      <c r="A411" s="26"/>
    </row>
    <row r="412" spans="1:1" ht="15.75" customHeight="1" x14ac:dyDescent="0.2">
      <c r="A412" s="26"/>
    </row>
    <row r="413" spans="1:1" ht="15.75" customHeight="1" x14ac:dyDescent="0.2">
      <c r="A413" s="26"/>
    </row>
    <row r="414" spans="1:1" ht="15.75" customHeight="1" x14ac:dyDescent="0.2">
      <c r="A414" s="26"/>
    </row>
    <row r="415" spans="1:1" ht="15.75" customHeight="1" x14ac:dyDescent="0.2">
      <c r="A415" s="26"/>
    </row>
    <row r="416" spans="1:1" ht="15.75" customHeight="1" x14ac:dyDescent="0.2">
      <c r="A416" s="26"/>
    </row>
    <row r="417" spans="1:1" ht="15.75" customHeight="1" x14ac:dyDescent="0.2">
      <c r="A417" s="26"/>
    </row>
    <row r="418" spans="1:1" ht="15.75" customHeight="1" x14ac:dyDescent="0.2">
      <c r="A418" s="26"/>
    </row>
    <row r="419" spans="1:1" ht="15.75" customHeight="1" x14ac:dyDescent="0.2">
      <c r="A419" s="26"/>
    </row>
    <row r="420" spans="1:1" ht="15.75" customHeight="1" x14ac:dyDescent="0.2">
      <c r="A420" s="26"/>
    </row>
    <row r="421" spans="1:1" ht="15.75" customHeight="1" x14ac:dyDescent="0.2">
      <c r="A421" s="26"/>
    </row>
    <row r="422" spans="1:1" ht="15.75" customHeight="1" x14ac:dyDescent="0.2">
      <c r="A422" s="26"/>
    </row>
    <row r="423" spans="1:1" ht="15.75" customHeight="1" x14ac:dyDescent="0.2">
      <c r="A423" s="26"/>
    </row>
    <row r="424" spans="1:1" ht="15.75" customHeight="1" x14ac:dyDescent="0.2">
      <c r="A424" s="26"/>
    </row>
    <row r="425" spans="1:1" ht="15.75" customHeight="1" x14ac:dyDescent="0.2">
      <c r="A425" s="26"/>
    </row>
    <row r="426" spans="1:1" ht="15.75" customHeight="1" x14ac:dyDescent="0.2">
      <c r="A426" s="26"/>
    </row>
    <row r="427" spans="1:1" ht="15.75" customHeight="1" x14ac:dyDescent="0.2">
      <c r="A427" s="26"/>
    </row>
    <row r="428" spans="1:1" ht="15.75" customHeight="1" x14ac:dyDescent="0.2">
      <c r="A428" s="26"/>
    </row>
    <row r="429" spans="1:1" ht="15.75" customHeight="1" x14ac:dyDescent="0.2">
      <c r="A429" s="26"/>
    </row>
    <row r="430" spans="1:1" ht="15.75" customHeight="1" x14ac:dyDescent="0.2">
      <c r="A430" s="26"/>
    </row>
    <row r="431" spans="1:1" ht="15.75" customHeight="1" x14ac:dyDescent="0.2">
      <c r="A431" s="26"/>
    </row>
    <row r="432" spans="1:1" ht="15.75" customHeight="1" x14ac:dyDescent="0.2">
      <c r="A432" s="26"/>
    </row>
    <row r="433" spans="1:1" ht="15.75" customHeight="1" x14ac:dyDescent="0.2">
      <c r="A433" s="26"/>
    </row>
    <row r="434" spans="1:1" ht="15.75" customHeight="1" x14ac:dyDescent="0.2">
      <c r="A434" s="26"/>
    </row>
    <row r="435" spans="1:1" ht="15.75" customHeight="1" x14ac:dyDescent="0.2">
      <c r="A435" s="26"/>
    </row>
    <row r="436" spans="1:1" ht="15.75" customHeight="1" x14ac:dyDescent="0.2">
      <c r="A436" s="26"/>
    </row>
    <row r="437" spans="1:1" ht="15.75" customHeight="1" x14ac:dyDescent="0.2">
      <c r="A437" s="26"/>
    </row>
    <row r="438" spans="1:1" ht="15.75" customHeight="1" x14ac:dyDescent="0.2">
      <c r="A438" s="26"/>
    </row>
    <row r="439" spans="1:1" ht="15.75" customHeight="1" x14ac:dyDescent="0.2">
      <c r="A439" s="26"/>
    </row>
    <row r="440" spans="1:1" ht="15.75" customHeight="1" x14ac:dyDescent="0.2">
      <c r="A440" s="26"/>
    </row>
    <row r="441" spans="1:1" ht="15.75" customHeight="1" x14ac:dyDescent="0.2">
      <c r="A441" s="26"/>
    </row>
    <row r="442" spans="1:1" ht="15.75" customHeight="1" x14ac:dyDescent="0.2">
      <c r="A442" s="26"/>
    </row>
    <row r="443" spans="1:1" ht="15.75" customHeight="1" x14ac:dyDescent="0.2">
      <c r="A443" s="26"/>
    </row>
    <row r="444" spans="1:1" ht="15.75" customHeight="1" x14ac:dyDescent="0.2">
      <c r="A444" s="26"/>
    </row>
    <row r="445" spans="1:1" ht="15.75" customHeight="1" x14ac:dyDescent="0.2">
      <c r="A445" s="26"/>
    </row>
    <row r="446" spans="1:1" ht="15.75" customHeight="1" x14ac:dyDescent="0.2">
      <c r="A446" s="26"/>
    </row>
    <row r="447" spans="1:1" ht="15.75" customHeight="1" x14ac:dyDescent="0.2">
      <c r="A447" s="26"/>
    </row>
    <row r="448" spans="1:1" ht="15.75" customHeight="1" x14ac:dyDescent="0.2">
      <c r="A448" s="26"/>
    </row>
    <row r="449" spans="1:1" ht="15.75" customHeight="1" x14ac:dyDescent="0.2">
      <c r="A449" s="26"/>
    </row>
    <row r="450" spans="1:1" ht="15.75" customHeight="1" x14ac:dyDescent="0.2">
      <c r="A450" s="26"/>
    </row>
    <row r="451" spans="1:1" ht="15.75" customHeight="1" x14ac:dyDescent="0.2">
      <c r="A451" s="26"/>
    </row>
    <row r="452" spans="1:1" ht="15.75" customHeight="1" x14ac:dyDescent="0.2">
      <c r="A452" s="26"/>
    </row>
    <row r="453" spans="1:1" ht="15.75" customHeight="1" x14ac:dyDescent="0.2">
      <c r="A453" s="26"/>
    </row>
    <row r="454" spans="1:1" ht="15.75" customHeight="1" x14ac:dyDescent="0.2">
      <c r="A454" s="26"/>
    </row>
    <row r="455" spans="1:1" ht="15.75" customHeight="1" x14ac:dyDescent="0.2">
      <c r="A455" s="26"/>
    </row>
    <row r="456" spans="1:1" ht="15.75" customHeight="1" x14ac:dyDescent="0.2">
      <c r="A456" s="26"/>
    </row>
    <row r="457" spans="1:1" ht="15.75" customHeight="1" x14ac:dyDescent="0.2">
      <c r="A457" s="26"/>
    </row>
    <row r="458" spans="1:1" ht="15.75" customHeight="1" x14ac:dyDescent="0.2">
      <c r="A458" s="26"/>
    </row>
    <row r="459" spans="1:1" ht="15.75" customHeight="1" x14ac:dyDescent="0.2">
      <c r="A459" s="26"/>
    </row>
    <row r="460" spans="1:1" ht="15.75" customHeight="1" x14ac:dyDescent="0.2">
      <c r="A460" s="26"/>
    </row>
    <row r="461" spans="1:1" ht="15.75" customHeight="1" x14ac:dyDescent="0.2">
      <c r="A461" s="26"/>
    </row>
    <row r="462" spans="1:1" ht="15.75" customHeight="1" x14ac:dyDescent="0.2">
      <c r="A462" s="26"/>
    </row>
    <row r="463" spans="1:1" ht="15.75" customHeight="1" x14ac:dyDescent="0.2">
      <c r="A463" s="26"/>
    </row>
    <row r="464" spans="1:1" ht="15.75" customHeight="1" x14ac:dyDescent="0.2">
      <c r="A464" s="26"/>
    </row>
    <row r="465" spans="1:1" ht="15.75" customHeight="1" x14ac:dyDescent="0.2">
      <c r="A465" s="26"/>
    </row>
    <row r="466" spans="1:1" ht="15.75" customHeight="1" x14ac:dyDescent="0.2">
      <c r="A466" s="26"/>
    </row>
    <row r="467" spans="1:1" ht="15.75" customHeight="1" x14ac:dyDescent="0.2">
      <c r="A467" s="26"/>
    </row>
    <row r="468" spans="1:1" ht="15.75" customHeight="1" x14ac:dyDescent="0.2">
      <c r="A468" s="26"/>
    </row>
    <row r="469" spans="1:1" ht="15.75" customHeight="1" x14ac:dyDescent="0.2">
      <c r="A469" s="26"/>
    </row>
    <row r="470" spans="1:1" ht="15.75" customHeight="1" x14ac:dyDescent="0.2">
      <c r="A470" s="26"/>
    </row>
    <row r="471" spans="1:1" ht="15.75" customHeight="1" x14ac:dyDescent="0.2">
      <c r="A471" s="26"/>
    </row>
    <row r="472" spans="1:1" ht="15.75" customHeight="1" x14ac:dyDescent="0.2">
      <c r="A472" s="26"/>
    </row>
    <row r="473" spans="1:1" ht="15.75" customHeight="1" x14ac:dyDescent="0.2">
      <c r="A473" s="26"/>
    </row>
    <row r="474" spans="1:1" ht="15.75" customHeight="1" x14ac:dyDescent="0.2">
      <c r="A474" s="26"/>
    </row>
    <row r="475" spans="1:1" ht="15.75" customHeight="1" x14ac:dyDescent="0.2">
      <c r="A475" s="26"/>
    </row>
    <row r="476" spans="1:1" ht="15.75" customHeight="1" x14ac:dyDescent="0.2">
      <c r="A476" s="26"/>
    </row>
    <row r="477" spans="1:1" ht="15.75" customHeight="1" x14ac:dyDescent="0.2">
      <c r="A477" s="26"/>
    </row>
    <row r="478" spans="1:1" ht="15.75" customHeight="1" x14ac:dyDescent="0.2">
      <c r="A478" s="26"/>
    </row>
    <row r="479" spans="1:1" ht="15.75" customHeight="1" x14ac:dyDescent="0.2">
      <c r="A479" s="26"/>
    </row>
    <row r="480" spans="1:1" ht="15.75" customHeight="1" x14ac:dyDescent="0.2">
      <c r="A480" s="26"/>
    </row>
    <row r="481" spans="1:1" ht="15.75" customHeight="1" x14ac:dyDescent="0.2">
      <c r="A481" s="26"/>
    </row>
    <row r="482" spans="1:1" ht="15.75" customHeight="1" x14ac:dyDescent="0.2">
      <c r="A482" s="26"/>
    </row>
    <row r="483" spans="1:1" ht="15.75" customHeight="1" x14ac:dyDescent="0.2">
      <c r="A483" s="26"/>
    </row>
    <row r="484" spans="1:1" ht="15.75" customHeight="1" x14ac:dyDescent="0.2">
      <c r="A484" s="26"/>
    </row>
    <row r="485" spans="1:1" ht="15.75" customHeight="1" x14ac:dyDescent="0.2">
      <c r="A485" s="26"/>
    </row>
    <row r="486" spans="1:1" ht="15.75" customHeight="1" x14ac:dyDescent="0.2">
      <c r="A486" s="26"/>
    </row>
    <row r="487" spans="1:1" ht="15.75" customHeight="1" x14ac:dyDescent="0.2">
      <c r="A487" s="26"/>
    </row>
    <row r="488" spans="1:1" ht="15.75" customHeight="1" x14ac:dyDescent="0.2">
      <c r="A488" s="26"/>
    </row>
    <row r="489" spans="1:1" ht="15.75" customHeight="1" x14ac:dyDescent="0.2">
      <c r="A489" s="26"/>
    </row>
    <row r="490" spans="1:1" ht="15.75" customHeight="1" x14ac:dyDescent="0.2">
      <c r="A490" s="26"/>
    </row>
    <row r="491" spans="1:1" ht="15.75" customHeight="1" x14ac:dyDescent="0.2">
      <c r="A491" s="26"/>
    </row>
    <row r="492" spans="1:1" ht="15.75" customHeight="1" x14ac:dyDescent="0.2">
      <c r="A492" s="26"/>
    </row>
    <row r="493" spans="1:1" ht="15.75" customHeight="1" x14ac:dyDescent="0.2">
      <c r="A493" s="26"/>
    </row>
    <row r="494" spans="1:1" ht="15.75" customHeight="1" x14ac:dyDescent="0.2">
      <c r="A494" s="26"/>
    </row>
    <row r="495" spans="1:1" ht="15.75" customHeight="1" x14ac:dyDescent="0.2">
      <c r="A495" s="26"/>
    </row>
    <row r="496" spans="1:1" ht="15.75" customHeight="1" x14ac:dyDescent="0.2">
      <c r="A496" s="26"/>
    </row>
    <row r="497" spans="1:1" ht="15.75" customHeight="1" x14ac:dyDescent="0.2">
      <c r="A497" s="26"/>
    </row>
    <row r="498" spans="1:1" ht="15.75" customHeight="1" x14ac:dyDescent="0.2">
      <c r="A498" s="26"/>
    </row>
    <row r="499" spans="1:1" ht="15.75" customHeight="1" x14ac:dyDescent="0.2">
      <c r="A499" s="26"/>
    </row>
    <row r="500" spans="1:1" ht="15.75" customHeight="1" x14ac:dyDescent="0.2">
      <c r="A500" s="26"/>
    </row>
    <row r="501" spans="1:1" ht="15.75" customHeight="1" x14ac:dyDescent="0.2">
      <c r="A501" s="26"/>
    </row>
    <row r="502" spans="1:1" ht="15.75" customHeight="1" x14ac:dyDescent="0.2">
      <c r="A502" s="26"/>
    </row>
    <row r="503" spans="1:1" ht="15.75" customHeight="1" x14ac:dyDescent="0.2">
      <c r="A503" s="26"/>
    </row>
    <row r="504" spans="1:1" ht="15.75" customHeight="1" x14ac:dyDescent="0.2">
      <c r="A504" s="26"/>
    </row>
    <row r="505" spans="1:1" ht="15.75" customHeight="1" x14ac:dyDescent="0.2">
      <c r="A505" s="26"/>
    </row>
    <row r="506" spans="1:1" ht="15.75" customHeight="1" x14ac:dyDescent="0.2">
      <c r="A506" s="26"/>
    </row>
    <row r="507" spans="1:1" ht="15.75" customHeight="1" x14ac:dyDescent="0.2">
      <c r="A507" s="26"/>
    </row>
    <row r="508" spans="1:1" ht="15.75" customHeight="1" x14ac:dyDescent="0.2">
      <c r="A508" s="26"/>
    </row>
    <row r="509" spans="1:1" ht="15.75" customHeight="1" x14ac:dyDescent="0.2">
      <c r="A509" s="26"/>
    </row>
    <row r="510" spans="1:1" ht="15.75" customHeight="1" x14ac:dyDescent="0.2">
      <c r="A510" s="26"/>
    </row>
    <row r="511" spans="1:1" ht="15.75" customHeight="1" x14ac:dyDescent="0.2">
      <c r="A511" s="26"/>
    </row>
    <row r="512" spans="1:1" ht="15.75" customHeight="1" x14ac:dyDescent="0.2">
      <c r="A512" s="26"/>
    </row>
    <row r="513" spans="1:1" ht="15.75" customHeight="1" x14ac:dyDescent="0.2">
      <c r="A513" s="26"/>
    </row>
    <row r="514" spans="1:1" ht="15.75" customHeight="1" x14ac:dyDescent="0.2">
      <c r="A514" s="26"/>
    </row>
    <row r="515" spans="1:1" ht="15.75" customHeight="1" x14ac:dyDescent="0.2">
      <c r="A515" s="26"/>
    </row>
    <row r="516" spans="1:1" ht="15.75" customHeight="1" x14ac:dyDescent="0.2">
      <c r="A516" s="26"/>
    </row>
    <row r="517" spans="1:1" ht="15.75" customHeight="1" x14ac:dyDescent="0.2">
      <c r="A517" s="26"/>
    </row>
    <row r="518" spans="1:1" ht="15.75" customHeight="1" x14ac:dyDescent="0.2">
      <c r="A518" s="26"/>
    </row>
    <row r="519" spans="1:1" ht="15.75" customHeight="1" x14ac:dyDescent="0.2">
      <c r="A519" s="26"/>
    </row>
    <row r="520" spans="1:1" ht="15.75" customHeight="1" x14ac:dyDescent="0.2">
      <c r="A520" s="26"/>
    </row>
    <row r="521" spans="1:1" ht="15.75" customHeight="1" x14ac:dyDescent="0.2">
      <c r="A521" s="26"/>
    </row>
    <row r="522" spans="1:1" ht="15.75" customHeight="1" x14ac:dyDescent="0.2">
      <c r="A522" s="26"/>
    </row>
    <row r="523" spans="1:1" ht="15.75" customHeight="1" x14ac:dyDescent="0.2">
      <c r="A523" s="26"/>
    </row>
    <row r="524" spans="1:1" ht="15.75" customHeight="1" x14ac:dyDescent="0.2">
      <c r="A524" s="26"/>
    </row>
    <row r="525" spans="1:1" ht="15.75" customHeight="1" x14ac:dyDescent="0.2">
      <c r="A525" s="26"/>
    </row>
    <row r="526" spans="1:1" ht="15.75" customHeight="1" x14ac:dyDescent="0.2">
      <c r="A526" s="26"/>
    </row>
    <row r="527" spans="1:1" ht="15.75" customHeight="1" x14ac:dyDescent="0.2">
      <c r="A527" s="26"/>
    </row>
    <row r="528" spans="1:1" ht="15.75" customHeight="1" x14ac:dyDescent="0.2">
      <c r="A528" s="26"/>
    </row>
    <row r="529" spans="1:1" ht="15.75" customHeight="1" x14ac:dyDescent="0.2">
      <c r="A529" s="26"/>
    </row>
    <row r="530" spans="1:1" ht="15.75" customHeight="1" x14ac:dyDescent="0.2">
      <c r="A530" s="26"/>
    </row>
    <row r="531" spans="1:1" ht="15.75" customHeight="1" x14ac:dyDescent="0.2">
      <c r="A531" s="26"/>
    </row>
    <row r="532" spans="1:1" ht="15.75" customHeight="1" x14ac:dyDescent="0.2">
      <c r="A532" s="26"/>
    </row>
    <row r="533" spans="1:1" ht="15.75" customHeight="1" x14ac:dyDescent="0.2">
      <c r="A533" s="26"/>
    </row>
    <row r="534" spans="1:1" ht="15.75" customHeight="1" x14ac:dyDescent="0.2">
      <c r="A534" s="26"/>
    </row>
    <row r="535" spans="1:1" ht="15.75" customHeight="1" x14ac:dyDescent="0.2">
      <c r="A535" s="26"/>
    </row>
    <row r="536" spans="1:1" ht="15.75" customHeight="1" x14ac:dyDescent="0.2">
      <c r="A536" s="26"/>
    </row>
    <row r="537" spans="1:1" ht="15.75" customHeight="1" x14ac:dyDescent="0.2">
      <c r="A537" s="26"/>
    </row>
    <row r="538" spans="1:1" ht="15.75" customHeight="1" x14ac:dyDescent="0.2">
      <c r="A538" s="26"/>
    </row>
    <row r="539" spans="1:1" ht="15.75" customHeight="1" x14ac:dyDescent="0.2">
      <c r="A539" s="26"/>
    </row>
    <row r="540" spans="1:1" ht="15.75" customHeight="1" x14ac:dyDescent="0.2">
      <c r="A540" s="26"/>
    </row>
    <row r="541" spans="1:1" ht="15.75" customHeight="1" x14ac:dyDescent="0.2">
      <c r="A541" s="26"/>
    </row>
    <row r="542" spans="1:1" ht="15.75" customHeight="1" x14ac:dyDescent="0.2">
      <c r="A542" s="26"/>
    </row>
    <row r="543" spans="1:1" ht="15.75" customHeight="1" x14ac:dyDescent="0.2">
      <c r="A543" s="26"/>
    </row>
    <row r="544" spans="1:1" ht="15.75" customHeight="1" x14ac:dyDescent="0.2">
      <c r="A544" s="26"/>
    </row>
    <row r="545" spans="1:1" ht="15.75" customHeight="1" x14ac:dyDescent="0.2">
      <c r="A545" s="26"/>
    </row>
    <row r="546" spans="1:1" ht="15.75" customHeight="1" x14ac:dyDescent="0.2">
      <c r="A546" s="26"/>
    </row>
    <row r="547" spans="1:1" ht="15.75" customHeight="1" x14ac:dyDescent="0.2">
      <c r="A547" s="26"/>
    </row>
    <row r="548" spans="1:1" ht="15.75" customHeight="1" x14ac:dyDescent="0.2">
      <c r="A548" s="26"/>
    </row>
    <row r="549" spans="1:1" ht="15.75" customHeight="1" x14ac:dyDescent="0.2">
      <c r="A549" s="26"/>
    </row>
    <row r="550" spans="1:1" ht="15.75" customHeight="1" x14ac:dyDescent="0.2">
      <c r="A550" s="26"/>
    </row>
    <row r="551" spans="1:1" ht="15.75" customHeight="1" x14ac:dyDescent="0.2">
      <c r="A551" s="26"/>
    </row>
    <row r="552" spans="1:1" ht="15.75" customHeight="1" x14ac:dyDescent="0.2">
      <c r="A552" s="26"/>
    </row>
    <row r="553" spans="1:1" ht="15.75" customHeight="1" x14ac:dyDescent="0.2">
      <c r="A553" s="26"/>
    </row>
    <row r="554" spans="1:1" ht="15.75" customHeight="1" x14ac:dyDescent="0.2">
      <c r="A554" s="26"/>
    </row>
    <row r="555" spans="1:1" ht="15.75" customHeight="1" x14ac:dyDescent="0.2">
      <c r="A555" s="26"/>
    </row>
    <row r="556" spans="1:1" ht="15.75" customHeight="1" x14ac:dyDescent="0.2">
      <c r="A556" s="26"/>
    </row>
    <row r="557" spans="1:1" ht="15.75" customHeight="1" x14ac:dyDescent="0.2">
      <c r="A557" s="26"/>
    </row>
    <row r="558" spans="1:1" ht="15.75" customHeight="1" x14ac:dyDescent="0.2">
      <c r="A558" s="26"/>
    </row>
    <row r="559" spans="1:1" ht="15.75" customHeight="1" x14ac:dyDescent="0.2">
      <c r="A559" s="26"/>
    </row>
    <row r="560" spans="1:1" ht="15.75" customHeight="1" x14ac:dyDescent="0.2">
      <c r="A560" s="26"/>
    </row>
    <row r="561" spans="1:1" ht="15.75" customHeight="1" x14ac:dyDescent="0.2">
      <c r="A561" s="26"/>
    </row>
    <row r="562" spans="1:1" ht="15.75" customHeight="1" x14ac:dyDescent="0.2">
      <c r="A562" s="26"/>
    </row>
    <row r="563" spans="1:1" ht="15.75" customHeight="1" x14ac:dyDescent="0.2">
      <c r="A563" s="26"/>
    </row>
    <row r="564" spans="1:1" ht="15.75" customHeight="1" x14ac:dyDescent="0.2">
      <c r="A564" s="26"/>
    </row>
    <row r="565" spans="1:1" ht="15.75" customHeight="1" x14ac:dyDescent="0.2">
      <c r="A565" s="26"/>
    </row>
    <row r="566" spans="1:1" ht="15.75" customHeight="1" x14ac:dyDescent="0.2">
      <c r="A566" s="26"/>
    </row>
    <row r="567" spans="1:1" ht="15.75" customHeight="1" x14ac:dyDescent="0.2">
      <c r="A567" s="26"/>
    </row>
    <row r="568" spans="1:1" ht="15.75" customHeight="1" x14ac:dyDescent="0.2">
      <c r="A568" s="26"/>
    </row>
    <row r="569" spans="1:1" ht="15.75" customHeight="1" x14ac:dyDescent="0.2">
      <c r="A569" s="26"/>
    </row>
    <row r="570" spans="1:1" ht="15.75" customHeight="1" x14ac:dyDescent="0.2">
      <c r="A570" s="26"/>
    </row>
    <row r="571" spans="1:1" ht="15.75" customHeight="1" x14ac:dyDescent="0.2">
      <c r="A571" s="26"/>
    </row>
    <row r="572" spans="1:1" ht="15.75" customHeight="1" x14ac:dyDescent="0.2">
      <c r="A572" s="26"/>
    </row>
    <row r="573" spans="1:1" ht="15.75" customHeight="1" x14ac:dyDescent="0.2">
      <c r="A573" s="26"/>
    </row>
    <row r="574" spans="1:1" ht="15.75" customHeight="1" x14ac:dyDescent="0.2">
      <c r="A574" s="26"/>
    </row>
    <row r="575" spans="1:1" ht="15.75" customHeight="1" x14ac:dyDescent="0.2">
      <c r="A575" s="26"/>
    </row>
    <row r="576" spans="1:1" ht="15.75" customHeight="1" x14ac:dyDescent="0.2">
      <c r="A576" s="26"/>
    </row>
    <row r="577" spans="1:1" ht="15.75" customHeight="1" x14ac:dyDescent="0.2">
      <c r="A577" s="26"/>
    </row>
    <row r="578" spans="1:1" ht="15.75" customHeight="1" x14ac:dyDescent="0.2">
      <c r="A578" s="26"/>
    </row>
    <row r="579" spans="1:1" ht="15.75" customHeight="1" x14ac:dyDescent="0.2">
      <c r="A579" s="26"/>
    </row>
    <row r="580" spans="1:1" ht="15.75" customHeight="1" x14ac:dyDescent="0.2">
      <c r="A580" s="26"/>
    </row>
    <row r="581" spans="1:1" ht="15.75" customHeight="1" x14ac:dyDescent="0.2">
      <c r="A581" s="26"/>
    </row>
    <row r="582" spans="1:1" ht="15.75" customHeight="1" x14ac:dyDescent="0.2">
      <c r="A582" s="26"/>
    </row>
    <row r="583" spans="1:1" ht="15.75" customHeight="1" x14ac:dyDescent="0.2">
      <c r="A583" s="26"/>
    </row>
    <row r="584" spans="1:1" ht="15.75" customHeight="1" x14ac:dyDescent="0.2">
      <c r="A584" s="26"/>
    </row>
    <row r="585" spans="1:1" ht="15.75" customHeight="1" x14ac:dyDescent="0.2">
      <c r="A585" s="26"/>
    </row>
    <row r="586" spans="1:1" ht="15.75" customHeight="1" x14ac:dyDescent="0.2">
      <c r="A586" s="26"/>
    </row>
    <row r="587" spans="1:1" ht="15.75" customHeight="1" x14ac:dyDescent="0.2">
      <c r="A587" s="26"/>
    </row>
    <row r="588" spans="1:1" ht="15.75" customHeight="1" x14ac:dyDescent="0.2">
      <c r="A588" s="26"/>
    </row>
    <row r="589" spans="1:1" ht="15.75" customHeight="1" x14ac:dyDescent="0.2">
      <c r="A589" s="26"/>
    </row>
    <row r="590" spans="1:1" ht="15.75" customHeight="1" x14ac:dyDescent="0.2">
      <c r="A590" s="26"/>
    </row>
    <row r="591" spans="1:1" ht="15.75" customHeight="1" x14ac:dyDescent="0.2">
      <c r="A591" s="26"/>
    </row>
    <row r="592" spans="1:1" ht="15.75" customHeight="1" x14ac:dyDescent="0.2">
      <c r="A592" s="26"/>
    </row>
    <row r="593" spans="1:1" ht="15.75" customHeight="1" x14ac:dyDescent="0.2">
      <c r="A593" s="26"/>
    </row>
    <row r="594" spans="1:1" ht="15.75" customHeight="1" x14ac:dyDescent="0.2">
      <c r="A594" s="26"/>
    </row>
    <row r="595" spans="1:1" ht="15.75" customHeight="1" x14ac:dyDescent="0.2">
      <c r="A595" s="26"/>
    </row>
    <row r="596" spans="1:1" ht="15.75" customHeight="1" x14ac:dyDescent="0.2">
      <c r="A596" s="26"/>
    </row>
    <row r="597" spans="1:1" ht="15.75" customHeight="1" x14ac:dyDescent="0.2">
      <c r="A597" s="26"/>
    </row>
    <row r="598" spans="1:1" ht="15.75" customHeight="1" x14ac:dyDescent="0.2">
      <c r="A598" s="26"/>
    </row>
    <row r="599" spans="1:1" ht="15.75" customHeight="1" x14ac:dyDescent="0.2">
      <c r="A599" s="26"/>
    </row>
    <row r="600" spans="1:1" ht="15.75" customHeight="1" x14ac:dyDescent="0.2">
      <c r="A600" s="26"/>
    </row>
    <row r="601" spans="1:1" ht="15.75" customHeight="1" x14ac:dyDescent="0.2">
      <c r="A601" s="26"/>
    </row>
    <row r="602" spans="1:1" ht="15.75" customHeight="1" x14ac:dyDescent="0.2">
      <c r="A602" s="26"/>
    </row>
    <row r="603" spans="1:1" ht="15.75" customHeight="1" x14ac:dyDescent="0.2">
      <c r="A603" s="26"/>
    </row>
    <row r="604" spans="1:1" ht="15.75" customHeight="1" x14ac:dyDescent="0.2">
      <c r="A604" s="26"/>
    </row>
    <row r="605" spans="1:1" ht="15.75" customHeight="1" x14ac:dyDescent="0.2">
      <c r="A605" s="26"/>
    </row>
    <row r="606" spans="1:1" ht="15.75" customHeight="1" x14ac:dyDescent="0.2">
      <c r="A606" s="26"/>
    </row>
    <row r="607" spans="1:1" ht="15.75" customHeight="1" x14ac:dyDescent="0.2">
      <c r="A607" s="26"/>
    </row>
    <row r="608" spans="1:1" ht="15.75" customHeight="1" x14ac:dyDescent="0.2">
      <c r="A608" s="26"/>
    </row>
    <row r="609" spans="1:1" ht="15.75" customHeight="1" x14ac:dyDescent="0.2">
      <c r="A609" s="26"/>
    </row>
    <row r="610" spans="1:1" ht="15.75" customHeight="1" x14ac:dyDescent="0.2">
      <c r="A610" s="26"/>
    </row>
    <row r="611" spans="1:1" ht="15.75" customHeight="1" x14ac:dyDescent="0.2">
      <c r="A611" s="26"/>
    </row>
    <row r="612" spans="1:1" ht="15.75" customHeight="1" x14ac:dyDescent="0.2">
      <c r="A612" s="26"/>
    </row>
    <row r="613" spans="1:1" ht="15.75" customHeight="1" x14ac:dyDescent="0.2">
      <c r="A613" s="26"/>
    </row>
    <row r="614" spans="1:1" ht="15.75" customHeight="1" x14ac:dyDescent="0.2">
      <c r="A614" s="26"/>
    </row>
    <row r="615" spans="1:1" ht="15.75" customHeight="1" x14ac:dyDescent="0.2">
      <c r="A615" s="26"/>
    </row>
    <row r="616" spans="1:1" ht="15.75" customHeight="1" x14ac:dyDescent="0.2">
      <c r="A616" s="26"/>
    </row>
    <row r="617" spans="1:1" ht="15.75" customHeight="1" x14ac:dyDescent="0.2">
      <c r="A617" s="26"/>
    </row>
    <row r="618" spans="1:1" ht="15.75" customHeight="1" x14ac:dyDescent="0.2">
      <c r="A618" s="26"/>
    </row>
    <row r="619" spans="1:1" ht="15.75" customHeight="1" x14ac:dyDescent="0.2">
      <c r="A619" s="26"/>
    </row>
    <row r="620" spans="1:1" ht="15.75" customHeight="1" x14ac:dyDescent="0.2">
      <c r="A620" s="26"/>
    </row>
    <row r="621" spans="1:1" ht="15.75" customHeight="1" x14ac:dyDescent="0.2">
      <c r="A621" s="26"/>
    </row>
    <row r="622" spans="1:1" ht="15.75" customHeight="1" x14ac:dyDescent="0.2">
      <c r="A622" s="26"/>
    </row>
    <row r="623" spans="1:1" ht="15.75" customHeight="1" x14ac:dyDescent="0.2">
      <c r="A623" s="26"/>
    </row>
    <row r="624" spans="1:1" ht="15.75" customHeight="1" x14ac:dyDescent="0.2">
      <c r="A624" s="26"/>
    </row>
    <row r="625" spans="1:1" ht="15.75" customHeight="1" x14ac:dyDescent="0.2">
      <c r="A625" s="26"/>
    </row>
    <row r="626" spans="1:1" ht="15.75" customHeight="1" x14ac:dyDescent="0.2">
      <c r="A626" s="26"/>
    </row>
    <row r="627" spans="1:1" ht="15.75" customHeight="1" x14ac:dyDescent="0.2">
      <c r="A627" s="26"/>
    </row>
    <row r="628" spans="1:1" ht="15.75" customHeight="1" x14ac:dyDescent="0.2">
      <c r="A628" s="26"/>
    </row>
    <row r="629" spans="1:1" ht="15.75" customHeight="1" x14ac:dyDescent="0.2">
      <c r="A629" s="26"/>
    </row>
    <row r="630" spans="1:1" ht="15.75" customHeight="1" x14ac:dyDescent="0.2">
      <c r="A630" s="26"/>
    </row>
    <row r="631" spans="1:1" ht="15.75" customHeight="1" x14ac:dyDescent="0.2">
      <c r="A631" s="26"/>
    </row>
    <row r="632" spans="1:1" ht="15.75" customHeight="1" x14ac:dyDescent="0.2">
      <c r="A632" s="26"/>
    </row>
    <row r="633" spans="1:1" ht="15.75" customHeight="1" x14ac:dyDescent="0.2">
      <c r="A633" s="26"/>
    </row>
    <row r="634" spans="1:1" ht="15.75" customHeight="1" x14ac:dyDescent="0.2">
      <c r="A634" s="26"/>
    </row>
    <row r="635" spans="1:1" ht="15.75" customHeight="1" x14ac:dyDescent="0.2">
      <c r="A635" s="26"/>
    </row>
    <row r="636" spans="1:1" ht="15.75" customHeight="1" x14ac:dyDescent="0.2">
      <c r="A636" s="26"/>
    </row>
    <row r="637" spans="1:1" ht="15.75" customHeight="1" x14ac:dyDescent="0.2">
      <c r="A637" s="26"/>
    </row>
    <row r="638" spans="1:1" ht="15.75" customHeight="1" x14ac:dyDescent="0.2">
      <c r="A638" s="26"/>
    </row>
    <row r="639" spans="1:1" ht="15.75" customHeight="1" x14ac:dyDescent="0.2">
      <c r="A639" s="26"/>
    </row>
    <row r="640" spans="1:1" ht="15.75" customHeight="1" x14ac:dyDescent="0.2">
      <c r="A640" s="26"/>
    </row>
    <row r="641" spans="1:1" ht="15.75" customHeight="1" x14ac:dyDescent="0.2">
      <c r="A641" s="26"/>
    </row>
    <row r="642" spans="1:1" ht="15.75" customHeight="1" x14ac:dyDescent="0.2">
      <c r="A642" s="26"/>
    </row>
    <row r="643" spans="1:1" ht="15.75" customHeight="1" x14ac:dyDescent="0.2">
      <c r="A643" s="26"/>
    </row>
    <row r="644" spans="1:1" ht="15.75" customHeight="1" x14ac:dyDescent="0.2">
      <c r="A644" s="26"/>
    </row>
    <row r="645" spans="1:1" ht="15.75" customHeight="1" x14ac:dyDescent="0.2">
      <c r="A645" s="26"/>
    </row>
    <row r="646" spans="1:1" ht="15.75" customHeight="1" x14ac:dyDescent="0.2">
      <c r="A646" s="26"/>
    </row>
    <row r="647" spans="1:1" ht="15.75" customHeight="1" x14ac:dyDescent="0.2">
      <c r="A647" s="26"/>
    </row>
    <row r="648" spans="1:1" ht="15.75" customHeight="1" x14ac:dyDescent="0.2">
      <c r="A648" s="26"/>
    </row>
    <row r="649" spans="1:1" ht="15.75" customHeight="1" x14ac:dyDescent="0.2">
      <c r="A649" s="26"/>
    </row>
    <row r="650" spans="1:1" ht="15.75" customHeight="1" x14ac:dyDescent="0.2">
      <c r="A650" s="26"/>
    </row>
    <row r="651" spans="1:1" ht="15.75" customHeight="1" x14ac:dyDescent="0.2">
      <c r="A651" s="26"/>
    </row>
    <row r="652" spans="1:1" ht="15.75" customHeight="1" x14ac:dyDescent="0.2">
      <c r="A652" s="26"/>
    </row>
    <row r="653" spans="1:1" ht="15.75" customHeight="1" x14ac:dyDescent="0.2">
      <c r="A653" s="26"/>
    </row>
    <row r="654" spans="1:1" ht="15.75" customHeight="1" x14ac:dyDescent="0.2">
      <c r="A654" s="26"/>
    </row>
    <row r="655" spans="1:1" ht="15.75" customHeight="1" x14ac:dyDescent="0.2">
      <c r="A655" s="26"/>
    </row>
    <row r="656" spans="1:1" ht="15.75" customHeight="1" x14ac:dyDescent="0.2">
      <c r="A656" s="26"/>
    </row>
    <row r="657" spans="1:1" ht="15.75" customHeight="1" x14ac:dyDescent="0.2">
      <c r="A657" s="26"/>
    </row>
    <row r="658" spans="1:1" ht="15.75" customHeight="1" x14ac:dyDescent="0.2">
      <c r="A658" s="26"/>
    </row>
    <row r="659" spans="1:1" ht="15.75" customHeight="1" x14ac:dyDescent="0.2">
      <c r="A659" s="26"/>
    </row>
    <row r="660" spans="1:1" ht="15.75" customHeight="1" x14ac:dyDescent="0.2">
      <c r="A660" s="26"/>
    </row>
    <row r="661" spans="1:1" ht="15.75" customHeight="1" x14ac:dyDescent="0.2">
      <c r="A661" s="26"/>
    </row>
    <row r="662" spans="1:1" ht="15.75" customHeight="1" x14ac:dyDescent="0.2">
      <c r="A662" s="26"/>
    </row>
    <row r="663" spans="1:1" ht="15.75" customHeight="1" x14ac:dyDescent="0.2">
      <c r="A663" s="26"/>
    </row>
    <row r="664" spans="1:1" ht="15.75" customHeight="1" x14ac:dyDescent="0.2">
      <c r="A664" s="26"/>
    </row>
    <row r="665" spans="1:1" ht="15.75" customHeight="1" x14ac:dyDescent="0.2">
      <c r="A665" s="26"/>
    </row>
    <row r="666" spans="1:1" ht="15.75" customHeight="1" x14ac:dyDescent="0.2">
      <c r="A666" s="26"/>
    </row>
    <row r="667" spans="1:1" ht="15.75" customHeight="1" x14ac:dyDescent="0.2">
      <c r="A667" s="26"/>
    </row>
    <row r="668" spans="1:1" ht="15.75" customHeight="1" x14ac:dyDescent="0.2">
      <c r="A668" s="26"/>
    </row>
    <row r="669" spans="1:1" ht="15.75" customHeight="1" x14ac:dyDescent="0.2">
      <c r="A669" s="26"/>
    </row>
    <row r="670" spans="1:1" ht="15.75" customHeight="1" x14ac:dyDescent="0.2">
      <c r="A670" s="26"/>
    </row>
    <row r="671" spans="1:1" ht="15.75" customHeight="1" x14ac:dyDescent="0.2">
      <c r="A671" s="26"/>
    </row>
    <row r="672" spans="1:1" ht="15.75" customHeight="1" x14ac:dyDescent="0.2">
      <c r="A672" s="26"/>
    </row>
    <row r="673" spans="1:1" ht="15.75" customHeight="1" x14ac:dyDescent="0.2">
      <c r="A673" s="26"/>
    </row>
    <row r="674" spans="1:1" ht="15.75" customHeight="1" x14ac:dyDescent="0.2">
      <c r="A674" s="26"/>
    </row>
    <row r="675" spans="1:1" ht="15.75" customHeight="1" x14ac:dyDescent="0.2">
      <c r="A675" s="26"/>
    </row>
    <row r="676" spans="1:1" ht="15.75" customHeight="1" x14ac:dyDescent="0.2">
      <c r="A676" s="26"/>
    </row>
    <row r="677" spans="1:1" ht="15.75" customHeight="1" x14ac:dyDescent="0.2">
      <c r="A677" s="26"/>
    </row>
    <row r="678" spans="1:1" ht="15.75" customHeight="1" x14ac:dyDescent="0.2">
      <c r="A678" s="26"/>
    </row>
    <row r="679" spans="1:1" ht="15.75" customHeight="1" x14ac:dyDescent="0.2">
      <c r="A679" s="26"/>
    </row>
    <row r="680" spans="1:1" ht="15.75" customHeight="1" x14ac:dyDescent="0.2">
      <c r="A680" s="26"/>
    </row>
    <row r="681" spans="1:1" ht="15.75" customHeight="1" x14ac:dyDescent="0.2">
      <c r="A681" s="26"/>
    </row>
    <row r="682" spans="1:1" ht="15.75" customHeight="1" x14ac:dyDescent="0.2">
      <c r="A682" s="26"/>
    </row>
    <row r="683" spans="1:1" ht="15.75" customHeight="1" x14ac:dyDescent="0.2">
      <c r="A683" s="26"/>
    </row>
    <row r="684" spans="1:1" ht="15.75" customHeight="1" x14ac:dyDescent="0.2">
      <c r="A684" s="26"/>
    </row>
    <row r="685" spans="1:1" ht="15.75" customHeight="1" x14ac:dyDescent="0.2">
      <c r="A685" s="26"/>
    </row>
    <row r="686" spans="1:1" ht="15.75" customHeight="1" x14ac:dyDescent="0.2">
      <c r="A686" s="26"/>
    </row>
    <row r="687" spans="1:1" ht="15.75" customHeight="1" x14ac:dyDescent="0.2">
      <c r="A687" s="26"/>
    </row>
    <row r="688" spans="1:1" ht="15.75" customHeight="1" x14ac:dyDescent="0.2">
      <c r="A688" s="26"/>
    </row>
    <row r="689" spans="1:1" ht="15.75" customHeight="1" x14ac:dyDescent="0.2">
      <c r="A689" s="26"/>
    </row>
    <row r="690" spans="1:1" ht="15.75" customHeight="1" x14ac:dyDescent="0.2">
      <c r="A690" s="26"/>
    </row>
    <row r="691" spans="1:1" ht="15.75" customHeight="1" x14ac:dyDescent="0.2">
      <c r="A691" s="26"/>
    </row>
    <row r="692" spans="1:1" ht="15.75" customHeight="1" x14ac:dyDescent="0.2">
      <c r="A692" s="26"/>
    </row>
    <row r="693" spans="1:1" ht="15.75" customHeight="1" x14ac:dyDescent="0.2">
      <c r="A693" s="26"/>
    </row>
    <row r="694" spans="1:1" ht="15.75" customHeight="1" x14ac:dyDescent="0.2">
      <c r="A694" s="26"/>
    </row>
    <row r="695" spans="1:1" ht="15.75" customHeight="1" x14ac:dyDescent="0.2">
      <c r="A695" s="26"/>
    </row>
    <row r="696" spans="1:1" ht="15.75" customHeight="1" x14ac:dyDescent="0.2">
      <c r="A696" s="26"/>
    </row>
    <row r="697" spans="1:1" ht="15.75" customHeight="1" x14ac:dyDescent="0.2">
      <c r="A697" s="26"/>
    </row>
    <row r="698" spans="1:1" ht="15.75" customHeight="1" x14ac:dyDescent="0.2">
      <c r="A698" s="26"/>
    </row>
    <row r="699" spans="1:1" ht="15.75" customHeight="1" x14ac:dyDescent="0.2">
      <c r="A699" s="26"/>
    </row>
    <row r="700" spans="1:1" ht="15.75" customHeight="1" x14ac:dyDescent="0.2">
      <c r="A700" s="26"/>
    </row>
    <row r="701" spans="1:1" ht="15.75" customHeight="1" x14ac:dyDescent="0.2">
      <c r="A701" s="26"/>
    </row>
    <row r="702" spans="1:1" ht="15.75" customHeight="1" x14ac:dyDescent="0.2">
      <c r="A702" s="26"/>
    </row>
    <row r="703" spans="1:1" ht="15.75" customHeight="1" x14ac:dyDescent="0.2">
      <c r="A703" s="26"/>
    </row>
    <row r="704" spans="1:1" ht="15.75" customHeight="1" x14ac:dyDescent="0.2">
      <c r="A704" s="26"/>
    </row>
    <row r="705" spans="1:1" ht="15.75" customHeight="1" x14ac:dyDescent="0.2">
      <c r="A705" s="26"/>
    </row>
    <row r="706" spans="1:1" ht="15.75" customHeight="1" x14ac:dyDescent="0.2">
      <c r="A706" s="26"/>
    </row>
    <row r="707" spans="1:1" ht="15.75" customHeight="1" x14ac:dyDescent="0.2">
      <c r="A707" s="26"/>
    </row>
    <row r="708" spans="1:1" ht="15.75" customHeight="1" x14ac:dyDescent="0.2">
      <c r="A708" s="26"/>
    </row>
    <row r="709" spans="1:1" ht="15.75" customHeight="1" x14ac:dyDescent="0.2">
      <c r="A709" s="26"/>
    </row>
    <row r="710" spans="1:1" ht="15.75" customHeight="1" x14ac:dyDescent="0.2">
      <c r="A710" s="26"/>
    </row>
    <row r="711" spans="1:1" ht="15.75" customHeight="1" x14ac:dyDescent="0.2">
      <c r="A711" s="26"/>
    </row>
    <row r="712" spans="1:1" ht="15.75" customHeight="1" x14ac:dyDescent="0.2">
      <c r="A712" s="26"/>
    </row>
    <row r="713" spans="1:1" ht="15.75" customHeight="1" x14ac:dyDescent="0.2">
      <c r="A713" s="26"/>
    </row>
    <row r="714" spans="1:1" ht="15.75" customHeight="1" x14ac:dyDescent="0.2">
      <c r="A714" s="26"/>
    </row>
    <row r="715" spans="1:1" ht="15.75" customHeight="1" x14ac:dyDescent="0.2">
      <c r="A715" s="26"/>
    </row>
    <row r="716" spans="1:1" ht="15.75" customHeight="1" x14ac:dyDescent="0.2">
      <c r="A716" s="26"/>
    </row>
    <row r="717" spans="1:1" ht="15.75" customHeight="1" x14ac:dyDescent="0.2">
      <c r="A717" s="26"/>
    </row>
    <row r="718" spans="1:1" ht="15.75" customHeight="1" x14ac:dyDescent="0.2">
      <c r="A718" s="26"/>
    </row>
    <row r="719" spans="1:1" ht="15.75" customHeight="1" x14ac:dyDescent="0.2">
      <c r="A719" s="26"/>
    </row>
    <row r="720" spans="1:1" ht="15.75" customHeight="1" x14ac:dyDescent="0.2">
      <c r="A720" s="26"/>
    </row>
    <row r="721" spans="1:1" ht="15.75" customHeight="1" x14ac:dyDescent="0.2">
      <c r="A721" s="26"/>
    </row>
    <row r="722" spans="1:1" ht="15.75" customHeight="1" x14ac:dyDescent="0.2">
      <c r="A722" s="26"/>
    </row>
    <row r="723" spans="1:1" ht="15.75" customHeight="1" x14ac:dyDescent="0.2">
      <c r="A723" s="26"/>
    </row>
    <row r="724" spans="1:1" ht="15.75" customHeight="1" x14ac:dyDescent="0.2">
      <c r="A724" s="26"/>
    </row>
    <row r="725" spans="1:1" ht="15.75" customHeight="1" x14ac:dyDescent="0.2">
      <c r="A725" s="26"/>
    </row>
    <row r="726" spans="1:1" ht="15.75" customHeight="1" x14ac:dyDescent="0.2">
      <c r="A726" s="26"/>
    </row>
    <row r="727" spans="1:1" ht="15.75" customHeight="1" x14ac:dyDescent="0.2">
      <c r="A727" s="26"/>
    </row>
    <row r="728" spans="1:1" ht="15.75" customHeight="1" x14ac:dyDescent="0.2">
      <c r="A728" s="26"/>
    </row>
    <row r="729" spans="1:1" ht="15.75" customHeight="1" x14ac:dyDescent="0.2">
      <c r="A729" s="26"/>
    </row>
    <row r="730" spans="1:1" ht="15.75" customHeight="1" x14ac:dyDescent="0.2">
      <c r="A730" s="26"/>
    </row>
    <row r="731" spans="1:1" ht="15.75" customHeight="1" x14ac:dyDescent="0.2">
      <c r="A731" s="26"/>
    </row>
    <row r="732" spans="1:1" ht="15.75" customHeight="1" x14ac:dyDescent="0.2">
      <c r="A732" s="26"/>
    </row>
    <row r="733" spans="1:1" ht="15.75" customHeight="1" x14ac:dyDescent="0.2">
      <c r="A733" s="26"/>
    </row>
    <row r="734" spans="1:1" ht="15.75" customHeight="1" x14ac:dyDescent="0.2">
      <c r="A734" s="26"/>
    </row>
    <row r="735" spans="1:1" ht="15.75" customHeight="1" x14ac:dyDescent="0.2">
      <c r="A735" s="26"/>
    </row>
    <row r="736" spans="1:1" ht="15.75" customHeight="1" x14ac:dyDescent="0.2">
      <c r="A736" s="26"/>
    </row>
    <row r="737" spans="1:1" ht="15.75" customHeight="1" x14ac:dyDescent="0.2">
      <c r="A737" s="26"/>
    </row>
    <row r="738" spans="1:1" ht="15.75" customHeight="1" x14ac:dyDescent="0.2">
      <c r="A738" s="26"/>
    </row>
    <row r="739" spans="1:1" ht="15.75" customHeight="1" x14ac:dyDescent="0.2">
      <c r="A739" s="26"/>
    </row>
    <row r="740" spans="1:1" ht="15.75" customHeight="1" x14ac:dyDescent="0.2">
      <c r="A740" s="26"/>
    </row>
    <row r="741" spans="1:1" ht="15.75" customHeight="1" x14ac:dyDescent="0.2">
      <c r="A741" s="26"/>
    </row>
    <row r="742" spans="1:1" ht="15.75" customHeight="1" x14ac:dyDescent="0.2">
      <c r="A742" s="26"/>
    </row>
    <row r="743" spans="1:1" ht="15.75" customHeight="1" x14ac:dyDescent="0.2">
      <c r="A743" s="26"/>
    </row>
    <row r="744" spans="1:1" ht="15.75" customHeight="1" x14ac:dyDescent="0.2">
      <c r="A744" s="26"/>
    </row>
    <row r="745" spans="1:1" ht="15.75" customHeight="1" x14ac:dyDescent="0.2">
      <c r="A745" s="26"/>
    </row>
    <row r="746" spans="1:1" ht="15.75" customHeight="1" x14ac:dyDescent="0.2">
      <c r="A746" s="26"/>
    </row>
    <row r="747" spans="1:1" ht="15.75" customHeight="1" x14ac:dyDescent="0.2">
      <c r="A747" s="26"/>
    </row>
    <row r="748" spans="1:1" ht="15.75" customHeight="1" x14ac:dyDescent="0.2">
      <c r="A748" s="26"/>
    </row>
    <row r="749" spans="1:1" ht="15.75" customHeight="1" x14ac:dyDescent="0.2">
      <c r="A749" s="26"/>
    </row>
    <row r="750" spans="1:1" ht="15.75" customHeight="1" x14ac:dyDescent="0.2">
      <c r="A750" s="26"/>
    </row>
    <row r="751" spans="1:1" ht="15.75" customHeight="1" x14ac:dyDescent="0.2">
      <c r="A751" s="26"/>
    </row>
    <row r="752" spans="1:1" ht="15.75" customHeight="1" x14ac:dyDescent="0.2">
      <c r="A752" s="26"/>
    </row>
    <row r="753" spans="1:1" ht="15.75" customHeight="1" x14ac:dyDescent="0.2">
      <c r="A753" s="26"/>
    </row>
    <row r="754" spans="1:1" ht="15.75" customHeight="1" x14ac:dyDescent="0.2">
      <c r="A754" s="26"/>
    </row>
    <row r="755" spans="1:1" ht="15.75" customHeight="1" x14ac:dyDescent="0.2">
      <c r="A755" s="26"/>
    </row>
    <row r="756" spans="1:1" ht="15.75" customHeight="1" x14ac:dyDescent="0.2">
      <c r="A756" s="26"/>
    </row>
    <row r="757" spans="1:1" ht="15.75" customHeight="1" x14ac:dyDescent="0.2">
      <c r="A757" s="26"/>
    </row>
    <row r="758" spans="1:1" ht="15.75" customHeight="1" x14ac:dyDescent="0.2">
      <c r="A758" s="26"/>
    </row>
    <row r="759" spans="1:1" ht="15.75" customHeight="1" x14ac:dyDescent="0.2">
      <c r="A759" s="26"/>
    </row>
    <row r="760" spans="1:1" ht="15.75" customHeight="1" x14ac:dyDescent="0.2">
      <c r="A760" s="26"/>
    </row>
    <row r="761" spans="1:1" ht="15.75" customHeight="1" x14ac:dyDescent="0.2">
      <c r="A761" s="26"/>
    </row>
    <row r="762" spans="1:1" ht="15.75" customHeight="1" x14ac:dyDescent="0.2">
      <c r="A762" s="26"/>
    </row>
    <row r="763" spans="1:1" ht="15.75" customHeight="1" x14ac:dyDescent="0.2">
      <c r="A763" s="26"/>
    </row>
    <row r="764" spans="1:1" ht="15.75" customHeight="1" x14ac:dyDescent="0.2">
      <c r="A764" s="26"/>
    </row>
    <row r="765" spans="1:1" ht="15.75" customHeight="1" x14ac:dyDescent="0.2">
      <c r="A765" s="26"/>
    </row>
    <row r="766" spans="1:1" ht="15.75" customHeight="1" x14ac:dyDescent="0.2">
      <c r="A766" s="26"/>
    </row>
    <row r="767" spans="1:1" ht="15.75" customHeight="1" x14ac:dyDescent="0.2">
      <c r="A767" s="26"/>
    </row>
    <row r="768" spans="1:1" ht="15.75" customHeight="1" x14ac:dyDescent="0.2">
      <c r="A768" s="26"/>
    </row>
    <row r="769" spans="1:1" ht="15.75" customHeight="1" x14ac:dyDescent="0.2">
      <c r="A769" s="26"/>
    </row>
    <row r="770" spans="1:1" ht="15.75" customHeight="1" x14ac:dyDescent="0.2">
      <c r="A770" s="26"/>
    </row>
    <row r="771" spans="1:1" ht="15.75" customHeight="1" x14ac:dyDescent="0.2">
      <c r="A771" s="26"/>
    </row>
    <row r="772" spans="1:1" ht="15.75" customHeight="1" x14ac:dyDescent="0.2">
      <c r="A772" s="26"/>
    </row>
    <row r="773" spans="1:1" ht="15.75" customHeight="1" x14ac:dyDescent="0.2">
      <c r="A773" s="26"/>
    </row>
    <row r="774" spans="1:1" ht="15.75" customHeight="1" x14ac:dyDescent="0.2">
      <c r="A774" s="26"/>
    </row>
    <row r="775" spans="1:1" ht="15.75" customHeight="1" x14ac:dyDescent="0.2">
      <c r="A775" s="26"/>
    </row>
    <row r="776" spans="1:1" ht="15.75" customHeight="1" x14ac:dyDescent="0.2">
      <c r="A776" s="26"/>
    </row>
    <row r="777" spans="1:1" ht="15.75" customHeight="1" x14ac:dyDescent="0.2">
      <c r="A777" s="26"/>
    </row>
    <row r="778" spans="1:1" ht="15.75" customHeight="1" x14ac:dyDescent="0.2">
      <c r="A778" s="26"/>
    </row>
    <row r="779" spans="1:1" ht="15.75" customHeight="1" x14ac:dyDescent="0.2">
      <c r="A779" s="26"/>
    </row>
    <row r="780" spans="1:1" ht="15.75" customHeight="1" x14ac:dyDescent="0.2">
      <c r="A780" s="26"/>
    </row>
    <row r="781" spans="1:1" ht="15.75" customHeight="1" x14ac:dyDescent="0.2">
      <c r="A781" s="26"/>
    </row>
    <row r="782" spans="1:1" ht="15.75" customHeight="1" x14ac:dyDescent="0.2">
      <c r="A782" s="26"/>
    </row>
    <row r="783" spans="1:1" ht="15.75" customHeight="1" x14ac:dyDescent="0.2">
      <c r="A783" s="26"/>
    </row>
    <row r="784" spans="1:1" ht="15.75" customHeight="1" x14ac:dyDescent="0.2">
      <c r="A784" s="26"/>
    </row>
    <row r="785" spans="1:1" ht="15.75" customHeight="1" x14ac:dyDescent="0.2">
      <c r="A785" s="26"/>
    </row>
    <row r="786" spans="1:1" ht="15.75" customHeight="1" x14ac:dyDescent="0.2">
      <c r="A786" s="26"/>
    </row>
    <row r="787" spans="1:1" ht="15.75" customHeight="1" x14ac:dyDescent="0.2">
      <c r="A787" s="26"/>
    </row>
    <row r="788" spans="1:1" ht="15.75" customHeight="1" x14ac:dyDescent="0.2">
      <c r="A788" s="26"/>
    </row>
    <row r="789" spans="1:1" ht="15.75" customHeight="1" x14ac:dyDescent="0.2">
      <c r="A789" s="26"/>
    </row>
    <row r="790" spans="1:1" ht="15.75" customHeight="1" x14ac:dyDescent="0.2">
      <c r="A790" s="26"/>
    </row>
    <row r="791" spans="1:1" ht="15.75" customHeight="1" x14ac:dyDescent="0.2">
      <c r="A791" s="26"/>
    </row>
    <row r="792" spans="1:1" ht="15.75" customHeight="1" x14ac:dyDescent="0.2">
      <c r="A792" s="26"/>
    </row>
    <row r="793" spans="1:1" ht="15.75" customHeight="1" x14ac:dyDescent="0.2">
      <c r="A793" s="26"/>
    </row>
    <row r="794" spans="1:1" ht="15.75" customHeight="1" x14ac:dyDescent="0.2">
      <c r="A794" s="26"/>
    </row>
    <row r="795" spans="1:1" ht="15.75" customHeight="1" x14ac:dyDescent="0.2">
      <c r="A795" s="26"/>
    </row>
    <row r="796" spans="1:1" ht="15.75" customHeight="1" x14ac:dyDescent="0.2">
      <c r="A796" s="26"/>
    </row>
    <row r="797" spans="1:1" ht="15.75" customHeight="1" x14ac:dyDescent="0.2">
      <c r="A797" s="26"/>
    </row>
    <row r="798" spans="1:1" ht="15.75" customHeight="1" x14ac:dyDescent="0.2">
      <c r="A798" s="26"/>
    </row>
    <row r="799" spans="1:1" ht="15.75" customHeight="1" x14ac:dyDescent="0.2">
      <c r="A799" s="26"/>
    </row>
    <row r="800" spans="1:1" ht="15.75" customHeight="1" x14ac:dyDescent="0.2">
      <c r="A800" s="26"/>
    </row>
    <row r="801" spans="1:1" ht="15.75" customHeight="1" x14ac:dyDescent="0.2">
      <c r="A801" s="26"/>
    </row>
    <row r="802" spans="1:1" ht="15.75" customHeight="1" x14ac:dyDescent="0.2">
      <c r="A802" s="26"/>
    </row>
    <row r="803" spans="1:1" ht="15.75" customHeight="1" x14ac:dyDescent="0.2">
      <c r="A803" s="26"/>
    </row>
    <row r="804" spans="1:1" ht="15.75" customHeight="1" x14ac:dyDescent="0.2">
      <c r="A804" s="26"/>
    </row>
    <row r="805" spans="1:1" ht="15.75" customHeight="1" x14ac:dyDescent="0.2">
      <c r="A805" s="26"/>
    </row>
    <row r="806" spans="1:1" ht="15.75" customHeight="1" x14ac:dyDescent="0.2">
      <c r="A806" s="26"/>
    </row>
    <row r="807" spans="1:1" ht="15.75" customHeight="1" x14ac:dyDescent="0.2">
      <c r="A807" s="26"/>
    </row>
    <row r="808" spans="1:1" ht="15.75" customHeight="1" x14ac:dyDescent="0.2">
      <c r="A808" s="26"/>
    </row>
    <row r="809" spans="1:1" ht="15.75" customHeight="1" x14ac:dyDescent="0.2">
      <c r="A809" s="26"/>
    </row>
    <row r="810" spans="1:1" ht="15.75" customHeight="1" x14ac:dyDescent="0.2">
      <c r="A810" s="26"/>
    </row>
    <row r="811" spans="1:1" ht="15.75" customHeight="1" x14ac:dyDescent="0.2">
      <c r="A811" s="26"/>
    </row>
    <row r="812" spans="1:1" ht="15.75" customHeight="1" x14ac:dyDescent="0.2">
      <c r="A812" s="26"/>
    </row>
    <row r="813" spans="1:1" ht="15.75" customHeight="1" x14ac:dyDescent="0.2">
      <c r="A813" s="26"/>
    </row>
    <row r="814" spans="1:1" ht="15.75" customHeight="1" x14ac:dyDescent="0.2">
      <c r="A814" s="26"/>
    </row>
    <row r="815" spans="1:1" ht="15.75" customHeight="1" x14ac:dyDescent="0.2">
      <c r="A815" s="26"/>
    </row>
    <row r="816" spans="1:1" ht="15.75" customHeight="1" x14ac:dyDescent="0.2">
      <c r="A816" s="26"/>
    </row>
    <row r="817" spans="1:1" ht="15.75" customHeight="1" x14ac:dyDescent="0.2">
      <c r="A817" s="26"/>
    </row>
    <row r="818" spans="1:1" ht="15.75" customHeight="1" x14ac:dyDescent="0.2">
      <c r="A818" s="26"/>
    </row>
    <row r="819" spans="1:1" ht="15.75" customHeight="1" x14ac:dyDescent="0.2">
      <c r="A819" s="26"/>
    </row>
    <row r="820" spans="1:1" ht="15.75" customHeight="1" x14ac:dyDescent="0.2">
      <c r="A820" s="26"/>
    </row>
    <row r="821" spans="1:1" ht="15.75" customHeight="1" x14ac:dyDescent="0.2">
      <c r="A821" s="26"/>
    </row>
    <row r="822" spans="1:1" ht="15.75" customHeight="1" x14ac:dyDescent="0.2">
      <c r="A822" s="26"/>
    </row>
    <row r="823" spans="1:1" ht="15.75" customHeight="1" x14ac:dyDescent="0.2">
      <c r="A823" s="26"/>
    </row>
    <row r="824" spans="1:1" ht="15.75" customHeight="1" x14ac:dyDescent="0.2">
      <c r="A824" s="26"/>
    </row>
    <row r="825" spans="1:1" ht="15.75" customHeight="1" x14ac:dyDescent="0.2">
      <c r="A825" s="26"/>
    </row>
    <row r="826" spans="1:1" ht="15.75" customHeight="1" x14ac:dyDescent="0.2">
      <c r="A826" s="26"/>
    </row>
    <row r="827" spans="1:1" ht="15.75" customHeight="1" x14ac:dyDescent="0.2">
      <c r="A827" s="26"/>
    </row>
    <row r="828" spans="1:1" ht="15.75" customHeight="1" x14ac:dyDescent="0.2">
      <c r="A828" s="26"/>
    </row>
    <row r="829" spans="1:1" ht="15.75" customHeight="1" x14ac:dyDescent="0.2">
      <c r="A829" s="26"/>
    </row>
    <row r="830" spans="1:1" ht="15.75" customHeight="1" x14ac:dyDescent="0.2">
      <c r="A830" s="26"/>
    </row>
    <row r="831" spans="1:1" ht="15.75" customHeight="1" x14ac:dyDescent="0.2">
      <c r="A831" s="26"/>
    </row>
    <row r="832" spans="1:1" ht="15.75" customHeight="1" x14ac:dyDescent="0.2">
      <c r="A832" s="26"/>
    </row>
    <row r="833" spans="1:1" ht="15.75" customHeight="1" x14ac:dyDescent="0.2">
      <c r="A833" s="26"/>
    </row>
    <row r="834" spans="1:1" ht="15.75" customHeight="1" x14ac:dyDescent="0.2">
      <c r="A834" s="26"/>
    </row>
    <row r="835" spans="1:1" ht="15.75" customHeight="1" x14ac:dyDescent="0.2">
      <c r="A835" s="26"/>
    </row>
    <row r="836" spans="1:1" ht="15.75" customHeight="1" x14ac:dyDescent="0.2">
      <c r="A836" s="26"/>
    </row>
    <row r="837" spans="1:1" ht="15.75" customHeight="1" x14ac:dyDescent="0.2">
      <c r="A837" s="26"/>
    </row>
    <row r="838" spans="1:1" ht="15.75" customHeight="1" x14ac:dyDescent="0.2">
      <c r="A838" s="26"/>
    </row>
    <row r="839" spans="1:1" ht="15.75" customHeight="1" x14ac:dyDescent="0.2">
      <c r="A839" s="26"/>
    </row>
    <row r="840" spans="1:1" ht="15.75" customHeight="1" x14ac:dyDescent="0.2">
      <c r="A840" s="26"/>
    </row>
    <row r="841" spans="1:1" ht="15.75" customHeight="1" x14ac:dyDescent="0.2">
      <c r="A841" s="26"/>
    </row>
    <row r="842" spans="1:1" ht="15.75" customHeight="1" x14ac:dyDescent="0.2">
      <c r="A842" s="26"/>
    </row>
    <row r="843" spans="1:1" ht="15.75" customHeight="1" x14ac:dyDescent="0.2">
      <c r="A843" s="26"/>
    </row>
    <row r="844" spans="1:1" ht="15.75" customHeight="1" x14ac:dyDescent="0.2">
      <c r="A844" s="26"/>
    </row>
    <row r="845" spans="1:1" ht="15.75" customHeight="1" x14ac:dyDescent="0.2">
      <c r="A845" s="26"/>
    </row>
    <row r="846" spans="1:1" ht="15.75" customHeight="1" x14ac:dyDescent="0.2">
      <c r="A846" s="26"/>
    </row>
    <row r="847" spans="1:1" ht="15.75" customHeight="1" x14ac:dyDescent="0.2">
      <c r="A847" s="26"/>
    </row>
    <row r="848" spans="1:1" ht="15.75" customHeight="1" x14ac:dyDescent="0.2">
      <c r="A848" s="26"/>
    </row>
    <row r="849" spans="1:1" ht="15.75" customHeight="1" x14ac:dyDescent="0.2">
      <c r="A849" s="26"/>
    </row>
    <row r="850" spans="1:1" ht="15.75" customHeight="1" x14ac:dyDescent="0.2">
      <c r="A850" s="26"/>
    </row>
    <row r="851" spans="1:1" ht="15.75" customHeight="1" x14ac:dyDescent="0.2">
      <c r="A851" s="26"/>
    </row>
    <row r="852" spans="1:1" ht="15.75" customHeight="1" x14ac:dyDescent="0.2">
      <c r="A852" s="26"/>
    </row>
    <row r="853" spans="1:1" ht="15.75" customHeight="1" x14ac:dyDescent="0.2">
      <c r="A853" s="26"/>
    </row>
    <row r="854" spans="1:1" ht="15.75" customHeight="1" x14ac:dyDescent="0.2">
      <c r="A854" s="26"/>
    </row>
    <row r="855" spans="1:1" ht="15.75" customHeight="1" x14ac:dyDescent="0.2">
      <c r="A855" s="26"/>
    </row>
    <row r="856" spans="1:1" ht="15.75" customHeight="1" x14ac:dyDescent="0.2">
      <c r="A856" s="26"/>
    </row>
    <row r="857" spans="1:1" ht="15.75" customHeight="1" x14ac:dyDescent="0.2">
      <c r="A857" s="26"/>
    </row>
    <row r="858" spans="1:1" ht="15.75" customHeight="1" x14ac:dyDescent="0.2">
      <c r="A858" s="26"/>
    </row>
    <row r="859" spans="1:1" ht="15.75" customHeight="1" x14ac:dyDescent="0.2">
      <c r="A859" s="26"/>
    </row>
    <row r="860" spans="1:1" ht="15.75" customHeight="1" x14ac:dyDescent="0.2">
      <c r="A860" s="26"/>
    </row>
    <row r="861" spans="1:1" ht="15.75" customHeight="1" x14ac:dyDescent="0.2">
      <c r="A861" s="26"/>
    </row>
    <row r="862" spans="1:1" ht="15.75" customHeight="1" x14ac:dyDescent="0.2">
      <c r="A862" s="26"/>
    </row>
    <row r="863" spans="1:1" ht="15.75" customHeight="1" x14ac:dyDescent="0.2">
      <c r="A863" s="26"/>
    </row>
    <row r="864" spans="1:1" ht="15.75" customHeight="1" x14ac:dyDescent="0.2">
      <c r="A864" s="26"/>
    </row>
    <row r="865" spans="1:1" ht="15.75" customHeight="1" x14ac:dyDescent="0.2">
      <c r="A865" s="26"/>
    </row>
    <row r="866" spans="1:1" ht="15.75" customHeight="1" x14ac:dyDescent="0.2">
      <c r="A866" s="26"/>
    </row>
    <row r="867" spans="1:1" ht="15.75" customHeight="1" x14ac:dyDescent="0.2">
      <c r="A867" s="26"/>
    </row>
    <row r="868" spans="1:1" ht="15.75" customHeight="1" x14ac:dyDescent="0.2">
      <c r="A868" s="26"/>
    </row>
    <row r="869" spans="1:1" ht="15.75" customHeight="1" x14ac:dyDescent="0.2">
      <c r="A869" s="26"/>
    </row>
    <row r="870" spans="1:1" ht="15.75" customHeight="1" x14ac:dyDescent="0.2">
      <c r="A870" s="26"/>
    </row>
    <row r="871" spans="1:1" ht="15.75" customHeight="1" x14ac:dyDescent="0.2">
      <c r="A871" s="26"/>
    </row>
    <row r="872" spans="1:1" ht="15.75" customHeight="1" x14ac:dyDescent="0.2">
      <c r="A872" s="26"/>
    </row>
    <row r="873" spans="1:1" ht="15.75" customHeight="1" x14ac:dyDescent="0.2">
      <c r="A873" s="26"/>
    </row>
    <row r="874" spans="1:1" ht="15.75" customHeight="1" x14ac:dyDescent="0.2">
      <c r="A874" s="26"/>
    </row>
    <row r="875" spans="1:1" ht="15.75" customHeight="1" x14ac:dyDescent="0.2">
      <c r="A875" s="26"/>
    </row>
    <row r="876" spans="1:1" ht="15.75" customHeight="1" x14ac:dyDescent="0.2">
      <c r="A876" s="26"/>
    </row>
    <row r="877" spans="1:1" ht="15.75" customHeight="1" x14ac:dyDescent="0.2">
      <c r="A877" s="26"/>
    </row>
    <row r="878" spans="1:1" ht="15.75" customHeight="1" x14ac:dyDescent="0.2">
      <c r="A878" s="26"/>
    </row>
    <row r="879" spans="1:1" ht="15.75" customHeight="1" x14ac:dyDescent="0.2">
      <c r="A879" s="26"/>
    </row>
    <row r="880" spans="1:1" ht="15.75" customHeight="1" x14ac:dyDescent="0.2">
      <c r="A880" s="26"/>
    </row>
    <row r="881" spans="1:1" ht="15.75" customHeight="1" x14ac:dyDescent="0.2">
      <c r="A881" s="26"/>
    </row>
    <row r="882" spans="1:1" ht="15.75" customHeight="1" x14ac:dyDescent="0.2">
      <c r="A882" s="26"/>
    </row>
    <row r="883" spans="1:1" ht="15.75" customHeight="1" x14ac:dyDescent="0.2">
      <c r="A883" s="26"/>
    </row>
    <row r="884" spans="1:1" ht="15.75" customHeight="1" x14ac:dyDescent="0.2">
      <c r="A884" s="26"/>
    </row>
    <row r="885" spans="1:1" ht="15.75" customHeight="1" x14ac:dyDescent="0.2">
      <c r="A885" s="26"/>
    </row>
    <row r="886" spans="1:1" ht="15.75" customHeight="1" x14ac:dyDescent="0.2">
      <c r="A886" s="26"/>
    </row>
    <row r="887" spans="1:1" ht="15.75" customHeight="1" x14ac:dyDescent="0.2">
      <c r="A887" s="26"/>
    </row>
    <row r="888" spans="1:1" ht="15.75" customHeight="1" x14ac:dyDescent="0.2">
      <c r="A888" s="26"/>
    </row>
    <row r="889" spans="1:1" ht="15.75" customHeight="1" x14ac:dyDescent="0.2">
      <c r="A889" s="26"/>
    </row>
    <row r="890" spans="1:1" ht="15.75" customHeight="1" x14ac:dyDescent="0.2">
      <c r="A890" s="26"/>
    </row>
    <row r="891" spans="1:1" ht="15.75" customHeight="1" x14ac:dyDescent="0.2">
      <c r="A891" s="26"/>
    </row>
    <row r="892" spans="1:1" ht="15.75" customHeight="1" x14ac:dyDescent="0.2">
      <c r="A892" s="26"/>
    </row>
    <row r="893" spans="1:1" ht="15.75" customHeight="1" x14ac:dyDescent="0.2">
      <c r="A893" s="26"/>
    </row>
    <row r="894" spans="1:1" ht="15.75" customHeight="1" x14ac:dyDescent="0.2">
      <c r="A894" s="26"/>
    </row>
    <row r="895" spans="1:1" ht="15.75" customHeight="1" x14ac:dyDescent="0.2">
      <c r="A895" s="26"/>
    </row>
    <row r="896" spans="1:1" ht="15.75" customHeight="1" x14ac:dyDescent="0.2">
      <c r="A896" s="26"/>
    </row>
    <row r="897" spans="1:1" ht="15.75" customHeight="1" x14ac:dyDescent="0.2">
      <c r="A897" s="26"/>
    </row>
    <row r="898" spans="1:1" ht="15.75" customHeight="1" x14ac:dyDescent="0.2">
      <c r="A898" s="26"/>
    </row>
    <row r="899" spans="1:1" ht="15.75" customHeight="1" x14ac:dyDescent="0.2">
      <c r="A899" s="26"/>
    </row>
    <row r="900" spans="1:1" ht="15.75" customHeight="1" x14ac:dyDescent="0.2">
      <c r="A900" s="26"/>
    </row>
    <row r="901" spans="1:1" ht="15.75" customHeight="1" x14ac:dyDescent="0.2">
      <c r="A901" s="26"/>
    </row>
    <row r="902" spans="1:1" ht="15.75" customHeight="1" x14ac:dyDescent="0.2">
      <c r="A902" s="26"/>
    </row>
    <row r="903" spans="1:1" ht="15.75" customHeight="1" x14ac:dyDescent="0.2">
      <c r="A903" s="26"/>
    </row>
    <row r="904" spans="1:1" ht="15.75" customHeight="1" x14ac:dyDescent="0.2">
      <c r="A904" s="26"/>
    </row>
    <row r="905" spans="1:1" ht="15.75" customHeight="1" x14ac:dyDescent="0.2">
      <c r="A905" s="26"/>
    </row>
    <row r="906" spans="1:1" ht="15.75" customHeight="1" x14ac:dyDescent="0.2">
      <c r="A906" s="26"/>
    </row>
    <row r="907" spans="1:1" ht="15.75" customHeight="1" x14ac:dyDescent="0.2">
      <c r="A907" s="26"/>
    </row>
    <row r="908" spans="1:1" ht="15.75" customHeight="1" x14ac:dyDescent="0.2">
      <c r="A908" s="26"/>
    </row>
    <row r="909" spans="1:1" ht="15.75" customHeight="1" x14ac:dyDescent="0.2">
      <c r="A909" s="26"/>
    </row>
    <row r="910" spans="1:1" ht="15.75" customHeight="1" x14ac:dyDescent="0.2">
      <c r="A910" s="26"/>
    </row>
    <row r="911" spans="1:1" ht="15.75" customHeight="1" x14ac:dyDescent="0.2">
      <c r="A911" s="26"/>
    </row>
    <row r="912" spans="1:1" ht="15.75" customHeight="1" x14ac:dyDescent="0.2">
      <c r="A912" s="26"/>
    </row>
    <row r="913" spans="1:1" ht="15.75" customHeight="1" x14ac:dyDescent="0.2">
      <c r="A913" s="26"/>
    </row>
    <row r="914" spans="1:1" ht="15.75" customHeight="1" x14ac:dyDescent="0.2">
      <c r="A914" s="26"/>
    </row>
    <row r="915" spans="1:1" ht="15.75" customHeight="1" x14ac:dyDescent="0.2">
      <c r="A915" s="26"/>
    </row>
    <row r="916" spans="1:1" ht="15.75" customHeight="1" x14ac:dyDescent="0.2">
      <c r="A916" s="26"/>
    </row>
    <row r="917" spans="1:1" ht="15.75" customHeight="1" x14ac:dyDescent="0.2">
      <c r="A917" s="26"/>
    </row>
    <row r="918" spans="1:1" ht="15.75" customHeight="1" x14ac:dyDescent="0.2">
      <c r="A918" s="26"/>
    </row>
    <row r="919" spans="1:1" ht="15.75" customHeight="1" x14ac:dyDescent="0.2">
      <c r="A919" s="26"/>
    </row>
    <row r="920" spans="1:1" ht="15.75" customHeight="1" x14ac:dyDescent="0.2">
      <c r="A920" s="26"/>
    </row>
    <row r="921" spans="1:1" ht="15.75" customHeight="1" x14ac:dyDescent="0.2">
      <c r="A921" s="26"/>
    </row>
    <row r="922" spans="1:1" ht="15.75" customHeight="1" x14ac:dyDescent="0.2">
      <c r="A922" s="26"/>
    </row>
    <row r="923" spans="1:1" ht="15.75" customHeight="1" x14ac:dyDescent="0.2">
      <c r="A923" s="26"/>
    </row>
    <row r="924" spans="1:1" ht="15.75" customHeight="1" x14ac:dyDescent="0.2">
      <c r="A924" s="26"/>
    </row>
    <row r="925" spans="1:1" ht="15.75" customHeight="1" x14ac:dyDescent="0.2">
      <c r="A925" s="26"/>
    </row>
    <row r="926" spans="1:1" ht="15.75" customHeight="1" x14ac:dyDescent="0.2">
      <c r="A926" s="26"/>
    </row>
    <row r="927" spans="1:1" ht="15.75" customHeight="1" x14ac:dyDescent="0.2">
      <c r="A927" s="26"/>
    </row>
    <row r="928" spans="1:1" ht="15.75" customHeight="1" x14ac:dyDescent="0.2">
      <c r="A928" s="26"/>
    </row>
    <row r="929" spans="1:1" ht="15.75" customHeight="1" x14ac:dyDescent="0.2">
      <c r="A929" s="26"/>
    </row>
    <row r="930" spans="1:1" ht="15.75" customHeight="1" x14ac:dyDescent="0.2">
      <c r="A930" s="26"/>
    </row>
    <row r="931" spans="1:1" ht="15.75" customHeight="1" x14ac:dyDescent="0.2">
      <c r="A931" s="26"/>
    </row>
    <row r="932" spans="1:1" ht="15.75" customHeight="1" x14ac:dyDescent="0.2">
      <c r="A932" s="26"/>
    </row>
    <row r="933" spans="1:1" ht="15.75" customHeight="1" x14ac:dyDescent="0.2">
      <c r="A933" s="26"/>
    </row>
    <row r="934" spans="1:1" ht="15.75" customHeight="1" x14ac:dyDescent="0.2">
      <c r="A934" s="26"/>
    </row>
    <row r="935" spans="1:1" ht="15.75" customHeight="1" x14ac:dyDescent="0.2">
      <c r="A935" s="26"/>
    </row>
    <row r="936" spans="1:1" ht="15.75" customHeight="1" x14ac:dyDescent="0.2">
      <c r="A936" s="26"/>
    </row>
    <row r="937" spans="1:1" ht="15.75" customHeight="1" x14ac:dyDescent="0.2">
      <c r="A937" s="26"/>
    </row>
    <row r="938" spans="1:1" ht="15.75" customHeight="1" x14ac:dyDescent="0.2">
      <c r="A938" s="26"/>
    </row>
    <row r="939" spans="1:1" ht="15.75" customHeight="1" x14ac:dyDescent="0.2">
      <c r="A939" s="26"/>
    </row>
    <row r="940" spans="1:1" ht="15.75" customHeight="1" x14ac:dyDescent="0.2">
      <c r="A940" s="26"/>
    </row>
    <row r="941" spans="1:1" ht="15.75" customHeight="1" x14ac:dyDescent="0.2">
      <c r="A941" s="26"/>
    </row>
    <row r="942" spans="1:1" ht="15.75" customHeight="1" x14ac:dyDescent="0.2">
      <c r="A942" s="26"/>
    </row>
    <row r="943" spans="1:1" ht="15.75" customHeight="1" x14ac:dyDescent="0.2">
      <c r="A943" s="26"/>
    </row>
    <row r="944" spans="1:1" ht="15.75" customHeight="1" x14ac:dyDescent="0.2">
      <c r="A944" s="26"/>
    </row>
    <row r="945" spans="1:1" ht="15.75" customHeight="1" x14ac:dyDescent="0.2">
      <c r="A945" s="26"/>
    </row>
    <row r="946" spans="1:1" ht="15.75" customHeight="1" x14ac:dyDescent="0.2">
      <c r="A946" s="26"/>
    </row>
    <row r="947" spans="1:1" ht="15.75" customHeight="1" x14ac:dyDescent="0.2">
      <c r="A947" s="26"/>
    </row>
    <row r="948" spans="1:1" ht="15.75" customHeight="1" x14ac:dyDescent="0.2">
      <c r="A948" s="26"/>
    </row>
    <row r="949" spans="1:1" ht="15.75" customHeight="1" x14ac:dyDescent="0.2">
      <c r="A949" s="26"/>
    </row>
    <row r="950" spans="1:1" ht="15.75" customHeight="1" x14ac:dyDescent="0.2">
      <c r="A950" s="26"/>
    </row>
    <row r="951" spans="1:1" ht="15.75" customHeight="1" x14ac:dyDescent="0.2">
      <c r="A951" s="26"/>
    </row>
    <row r="952" spans="1:1" ht="15.75" customHeight="1" x14ac:dyDescent="0.2">
      <c r="A952" s="26"/>
    </row>
    <row r="953" spans="1:1" ht="15.75" customHeight="1" x14ac:dyDescent="0.2">
      <c r="A953" s="26"/>
    </row>
    <row r="954" spans="1:1" ht="15.75" customHeight="1" x14ac:dyDescent="0.2">
      <c r="A954" s="26"/>
    </row>
    <row r="955" spans="1:1" ht="15.75" customHeight="1" x14ac:dyDescent="0.2">
      <c r="A955" s="26"/>
    </row>
    <row r="956" spans="1:1" ht="15.75" customHeight="1" x14ac:dyDescent="0.2">
      <c r="A956" s="26"/>
    </row>
    <row r="957" spans="1:1" ht="15.75" customHeight="1" x14ac:dyDescent="0.2">
      <c r="A957" s="26"/>
    </row>
    <row r="958" spans="1:1" ht="15.75" customHeight="1" x14ac:dyDescent="0.2">
      <c r="A958" s="26"/>
    </row>
    <row r="959" spans="1:1" ht="15.75" customHeight="1" x14ac:dyDescent="0.2">
      <c r="A959" s="26"/>
    </row>
    <row r="960" spans="1:1" ht="15.75" customHeight="1" x14ac:dyDescent="0.2">
      <c r="A960" s="26"/>
    </row>
    <row r="961" spans="1:1" ht="15.75" customHeight="1" x14ac:dyDescent="0.2">
      <c r="A961" s="26"/>
    </row>
    <row r="962" spans="1:1" ht="15.75" customHeight="1" x14ac:dyDescent="0.2">
      <c r="A962" s="26"/>
    </row>
    <row r="963" spans="1:1" ht="15.75" customHeight="1" x14ac:dyDescent="0.2">
      <c r="A963" s="26"/>
    </row>
    <row r="964" spans="1:1" ht="15.75" customHeight="1" x14ac:dyDescent="0.2">
      <c r="A964" s="26"/>
    </row>
    <row r="965" spans="1:1" ht="15.75" customHeight="1" x14ac:dyDescent="0.2">
      <c r="A965" s="26"/>
    </row>
    <row r="966" spans="1:1" ht="15.75" customHeight="1" x14ac:dyDescent="0.2">
      <c r="A966" s="26"/>
    </row>
    <row r="967" spans="1:1" ht="15.75" customHeight="1" x14ac:dyDescent="0.2">
      <c r="A967" s="26"/>
    </row>
    <row r="968" spans="1:1" ht="15.75" customHeight="1" x14ac:dyDescent="0.2">
      <c r="A968" s="26"/>
    </row>
    <row r="969" spans="1:1" ht="15.75" customHeight="1" x14ac:dyDescent="0.2">
      <c r="A969" s="26"/>
    </row>
    <row r="970" spans="1:1" ht="15.75" customHeight="1" x14ac:dyDescent="0.2">
      <c r="A970" s="26"/>
    </row>
    <row r="971" spans="1:1" ht="15.75" customHeight="1" x14ac:dyDescent="0.2">
      <c r="A971" s="26"/>
    </row>
    <row r="972" spans="1:1" ht="15.75" customHeight="1" x14ac:dyDescent="0.2">
      <c r="A972" s="26"/>
    </row>
    <row r="973" spans="1:1" ht="15.75" customHeight="1" x14ac:dyDescent="0.2">
      <c r="A973" s="26"/>
    </row>
    <row r="974" spans="1:1" ht="15.75" customHeight="1" x14ac:dyDescent="0.2">
      <c r="A974" s="26"/>
    </row>
    <row r="975" spans="1:1" ht="15.75" customHeight="1" x14ac:dyDescent="0.2">
      <c r="A975" s="26"/>
    </row>
    <row r="976" spans="1:1" ht="15.75" customHeight="1" x14ac:dyDescent="0.2">
      <c r="A976" s="26"/>
    </row>
    <row r="977" spans="1:1" ht="15.75" customHeight="1" x14ac:dyDescent="0.2">
      <c r="A977" s="26"/>
    </row>
    <row r="978" spans="1:1" ht="15.75" customHeight="1" x14ac:dyDescent="0.2">
      <c r="A978" s="26"/>
    </row>
    <row r="979" spans="1:1" ht="15.75" customHeight="1" x14ac:dyDescent="0.2">
      <c r="A979" s="26"/>
    </row>
    <row r="980" spans="1:1" ht="15.75" customHeight="1" x14ac:dyDescent="0.2">
      <c r="A980" s="26"/>
    </row>
    <row r="981" spans="1:1" ht="15.75" customHeight="1" x14ac:dyDescent="0.2">
      <c r="A981" s="26"/>
    </row>
    <row r="982" spans="1:1" ht="15.75" customHeight="1" x14ac:dyDescent="0.2">
      <c r="A982" s="26"/>
    </row>
    <row r="983" spans="1:1" ht="15.75" customHeight="1" x14ac:dyDescent="0.2">
      <c r="A983" s="26"/>
    </row>
    <row r="984" spans="1:1" ht="15.75" customHeight="1" x14ac:dyDescent="0.2">
      <c r="A984" s="26"/>
    </row>
    <row r="985" spans="1:1" ht="15.75" customHeight="1" x14ac:dyDescent="0.2">
      <c r="A985" s="26"/>
    </row>
    <row r="986" spans="1:1" ht="15.75" customHeight="1" x14ac:dyDescent="0.2">
      <c r="A986" s="26"/>
    </row>
    <row r="987" spans="1:1" ht="15.75" customHeight="1" x14ac:dyDescent="0.2">
      <c r="A987" s="26"/>
    </row>
    <row r="988" spans="1:1" ht="15.75" customHeight="1" x14ac:dyDescent="0.2">
      <c r="A988" s="26"/>
    </row>
    <row r="989" spans="1:1" ht="15.75" customHeight="1" x14ac:dyDescent="0.2">
      <c r="A989" s="26"/>
    </row>
    <row r="990" spans="1:1" ht="15.75" customHeight="1" x14ac:dyDescent="0.2">
      <c r="A990" s="26"/>
    </row>
    <row r="991" spans="1:1" ht="15.75" customHeight="1" x14ac:dyDescent="0.2">
      <c r="A991" s="26"/>
    </row>
    <row r="992" spans="1:1" ht="15.75" customHeight="1" x14ac:dyDescent="0.2">
      <c r="A992" s="26"/>
    </row>
    <row r="993" spans="1:1" ht="15.75" customHeight="1" x14ac:dyDescent="0.2">
      <c r="A993" s="26"/>
    </row>
    <row r="994" spans="1:1" ht="15.75" customHeight="1" x14ac:dyDescent="0.2">
      <c r="A994" s="26"/>
    </row>
    <row r="995" spans="1:1" ht="15.75" customHeight="1" x14ac:dyDescent="0.2">
      <c r="A995" s="26"/>
    </row>
    <row r="996" spans="1:1" ht="15.75" customHeight="1" x14ac:dyDescent="0.2">
      <c r="A996" s="26"/>
    </row>
    <row r="997" spans="1:1" ht="15.75" customHeight="1" x14ac:dyDescent="0.2">
      <c r="A997" s="26"/>
    </row>
    <row r="998" spans="1:1" ht="15.75" customHeight="1" x14ac:dyDescent="0.2">
      <c r="A998" s="26"/>
    </row>
    <row r="999" spans="1:1" ht="15.75" customHeight="1" x14ac:dyDescent="0.2">
      <c r="A999" s="26"/>
    </row>
    <row r="1000" spans="1:1" ht="15.75" customHeight="1" x14ac:dyDescent="0.2">
      <c r="A1000" s="26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I1000"/>
  <sheetViews>
    <sheetView workbookViewId="0">
      <selection activeCell="B24" sqref="B24"/>
    </sheetView>
  </sheetViews>
  <sheetFormatPr baseColWidth="10" defaultColWidth="12.6640625" defaultRowHeight="15" customHeight="1" x14ac:dyDescent="0.15"/>
  <cols>
    <col min="1" max="1" width="60.1640625" style="44" customWidth="1"/>
    <col min="2" max="2" width="34.6640625" style="44" customWidth="1"/>
    <col min="3" max="3" width="27.1640625" style="44" customWidth="1"/>
    <col min="4" max="4" width="24.33203125" style="44" customWidth="1"/>
    <col min="5" max="5" width="22.5" style="44" customWidth="1"/>
    <col min="6" max="35" width="10.1640625" style="44" customWidth="1"/>
  </cols>
  <sheetData>
    <row r="1" spans="1:35" ht="14.5" customHeight="1" x14ac:dyDescent="0.2">
      <c r="A1" s="2" t="s">
        <v>197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</row>
    <row r="2" spans="1:35" ht="14.5" customHeight="1" x14ac:dyDescent="0.2">
      <c r="A2" s="1" t="s">
        <v>198</v>
      </c>
      <c r="D2" s="49" t="s">
        <v>199</v>
      </c>
      <c r="E2" s="50"/>
      <c r="F2" s="50"/>
      <c r="G2" s="49" t="s">
        <v>200</v>
      </c>
      <c r="H2" s="50"/>
      <c r="I2" s="50"/>
      <c r="M2" s="4" t="s">
        <v>201</v>
      </c>
    </row>
    <row r="3" spans="1:35" ht="43.5" customHeight="1" x14ac:dyDescent="0.2">
      <c r="A3" s="31" t="s">
        <v>202</v>
      </c>
      <c r="B3" s="31" t="s">
        <v>203</v>
      </c>
      <c r="C3" s="31" t="s">
        <v>204</v>
      </c>
      <c r="D3" s="32" t="s">
        <v>205</v>
      </c>
      <c r="E3" s="32" t="s">
        <v>206</v>
      </c>
      <c r="F3" s="32" t="s">
        <v>207</v>
      </c>
      <c r="G3" s="32" t="s">
        <v>205</v>
      </c>
      <c r="H3" s="32" t="s">
        <v>206</v>
      </c>
      <c r="I3" s="32" t="s">
        <v>207</v>
      </c>
      <c r="J3" s="33" t="s">
        <v>208</v>
      </c>
      <c r="K3" s="31" t="s">
        <v>209</v>
      </c>
      <c r="M3" s="4" t="s">
        <v>210</v>
      </c>
      <c r="N3" s="4" t="s">
        <v>211</v>
      </c>
      <c r="P3" s="4" t="s">
        <v>212</v>
      </c>
      <c r="Q3" s="4" t="s">
        <v>213</v>
      </c>
      <c r="S3" s="1" t="s">
        <v>214</v>
      </c>
    </row>
    <row r="4" spans="1:35" ht="14.5" customHeight="1" x14ac:dyDescent="0.2">
      <c r="A4" s="4" t="s">
        <v>215</v>
      </c>
      <c r="B4" s="4" t="s">
        <v>216</v>
      </c>
      <c r="C4" s="4" t="s">
        <v>217</v>
      </c>
      <c r="D4" s="34">
        <f>G4*P8/P4</f>
        <v>3146.4049793896643</v>
      </c>
      <c r="E4" s="34">
        <f>H4*Q8/Q4</f>
        <v>14.687142857142856</v>
      </c>
      <c r="F4" s="34">
        <f>I4*R8/R4</f>
        <v>560.88</v>
      </c>
      <c r="G4" s="4">
        <v>2917</v>
      </c>
      <c r="H4" s="35">
        <v>4.47</v>
      </c>
      <c r="I4" s="35">
        <v>31.16</v>
      </c>
      <c r="J4" s="43">
        <v>2013</v>
      </c>
      <c r="K4" s="36" t="s">
        <v>218</v>
      </c>
      <c r="M4" s="4" t="s">
        <v>219</v>
      </c>
      <c r="N4" s="4">
        <v>236.26499999999999</v>
      </c>
      <c r="O4" s="4">
        <v>237.76900000000001</v>
      </c>
      <c r="P4" s="4">
        <v>237.017</v>
      </c>
      <c r="Q4" s="4">
        <v>0.7</v>
      </c>
      <c r="R4" s="4">
        <v>0.1</v>
      </c>
      <c r="S4" s="37">
        <f>$D$50/P4</f>
        <v>44110.759987680212</v>
      </c>
    </row>
    <row r="5" spans="1:35" ht="14.5" customHeight="1" x14ac:dyDescent="0.2">
      <c r="A5" s="4" t="s">
        <v>215</v>
      </c>
      <c r="B5" s="4" t="s">
        <v>220</v>
      </c>
      <c r="C5" s="4" t="s">
        <v>221</v>
      </c>
      <c r="D5" s="4">
        <f>G5</f>
        <v>4652</v>
      </c>
      <c r="E5" s="38">
        <f>H5</f>
        <v>7.05</v>
      </c>
      <c r="F5" s="38">
        <f>I5</f>
        <v>54.07</v>
      </c>
      <c r="G5" s="3">
        <v>4652</v>
      </c>
      <c r="H5" s="35">
        <v>7.05</v>
      </c>
      <c r="I5" s="35">
        <v>54.07</v>
      </c>
      <c r="J5" s="43">
        <v>2019</v>
      </c>
      <c r="K5" s="3" t="s">
        <v>222</v>
      </c>
      <c r="M5" s="4" t="s">
        <v>223</v>
      </c>
      <c r="N5" s="4">
        <v>238.77799999999999</v>
      </c>
      <c r="O5" s="4">
        <v>241.23699999999999</v>
      </c>
      <c r="P5" s="4">
        <v>240.00700000000001</v>
      </c>
      <c r="Q5" s="4">
        <v>2.1</v>
      </c>
      <c r="R5" s="4">
        <v>1.3</v>
      </c>
      <c r="S5" s="37">
        <f>$D$50/P5</f>
        <v>43561.229464140626</v>
      </c>
    </row>
    <row r="6" spans="1:35" ht="14.5" customHeight="1" x14ac:dyDescent="0.2">
      <c r="A6" s="4" t="s">
        <v>224</v>
      </c>
      <c r="B6" s="4" t="s">
        <v>216</v>
      </c>
      <c r="C6" s="4" t="s">
        <v>225</v>
      </c>
      <c r="D6" s="34">
        <f>G6*$P$8/$P$7</f>
        <v>1017.1016459119022</v>
      </c>
      <c r="E6" s="34">
        <f>H6*$P$8/$P$7</f>
        <v>3.6754123540960628</v>
      </c>
      <c r="F6" s="34">
        <f>I6*$P$8/$P$7</f>
        <v>11.535296945126978</v>
      </c>
      <c r="G6" s="4">
        <v>999</v>
      </c>
      <c r="H6" s="35">
        <v>3.61</v>
      </c>
      <c r="I6" s="35">
        <v>11.33</v>
      </c>
      <c r="J6" s="43">
        <v>2018</v>
      </c>
      <c r="K6" s="36" t="s">
        <v>226</v>
      </c>
      <c r="M6" s="4" t="s">
        <v>227</v>
      </c>
      <c r="N6" s="4">
        <v>244.07599999999999</v>
      </c>
      <c r="O6" s="4">
        <v>246.16300000000001</v>
      </c>
      <c r="P6" s="4">
        <v>245.12</v>
      </c>
      <c r="Q6" s="4">
        <v>2.1</v>
      </c>
      <c r="R6" s="4">
        <v>2.1</v>
      </c>
      <c r="S6" s="37">
        <f>$D$50/P6</f>
        <v>42652.578328981719</v>
      </c>
    </row>
    <row r="7" spans="1:35" ht="14.5" customHeight="1" x14ac:dyDescent="0.2">
      <c r="A7" s="4" t="s">
        <v>224</v>
      </c>
      <c r="B7" s="4" t="s">
        <v>220</v>
      </c>
      <c r="C7" s="4" t="s">
        <v>228</v>
      </c>
      <c r="D7" s="4">
        <f>G7</f>
        <v>1079</v>
      </c>
      <c r="E7" s="38">
        <f>H7</f>
        <v>2.54</v>
      </c>
      <c r="F7" s="38">
        <f>I7</f>
        <v>14.04</v>
      </c>
      <c r="G7" s="3">
        <v>1079</v>
      </c>
      <c r="H7" s="35">
        <v>2.54</v>
      </c>
      <c r="I7" s="35">
        <v>14.04</v>
      </c>
      <c r="J7" s="43">
        <v>2019</v>
      </c>
      <c r="K7" s="3" t="s">
        <v>222</v>
      </c>
      <c r="M7" s="4" t="s">
        <v>229</v>
      </c>
      <c r="N7" s="4">
        <v>250.089</v>
      </c>
      <c r="O7" s="4">
        <v>252.125</v>
      </c>
      <c r="P7" s="4">
        <v>251.107</v>
      </c>
      <c r="Q7" s="4">
        <v>1.9</v>
      </c>
      <c r="R7" s="4">
        <v>2.4</v>
      </c>
      <c r="S7" s="37">
        <f>$D$50/P7</f>
        <v>41635.637397603416</v>
      </c>
    </row>
    <row r="8" spans="1:35" ht="14.5" customHeight="1" x14ac:dyDescent="0.2">
      <c r="A8" s="4" t="s">
        <v>230</v>
      </c>
      <c r="B8" s="4" t="s">
        <v>216</v>
      </c>
      <c r="C8" s="4" t="s">
        <v>231</v>
      </c>
      <c r="D8" s="34">
        <f>G8*$P$8/$P$7</f>
        <v>1146.4028561529547</v>
      </c>
      <c r="E8" s="34">
        <f>H8*$P$8/$P$7</f>
        <v>3.6754123540960628</v>
      </c>
      <c r="F8" s="34">
        <f>I8*$P$8/$P$7</f>
        <v>18.356699375166762</v>
      </c>
      <c r="G8" s="4">
        <v>1126</v>
      </c>
      <c r="H8" s="35">
        <v>3.61</v>
      </c>
      <c r="I8" s="35">
        <v>18.03</v>
      </c>
      <c r="J8" s="43">
        <v>2018</v>
      </c>
      <c r="K8" s="36" t="s">
        <v>226</v>
      </c>
      <c r="M8" s="4" t="s">
        <v>232</v>
      </c>
      <c r="N8" s="4">
        <v>254.41200000000001</v>
      </c>
      <c r="O8" s="4">
        <v>256.90300000000002</v>
      </c>
      <c r="P8" s="4">
        <v>255.65700000000001</v>
      </c>
      <c r="Q8" s="4">
        <v>2.2999999999999998</v>
      </c>
      <c r="R8" s="4">
        <v>1.8</v>
      </c>
      <c r="S8" s="37">
        <f>$D$50/P8</f>
        <v>40894.636172684492</v>
      </c>
    </row>
    <row r="9" spans="1:35" ht="14.5" customHeight="1" x14ac:dyDescent="0.2">
      <c r="A9" s="4" t="s">
        <v>230</v>
      </c>
      <c r="B9" s="4" t="s">
        <v>220</v>
      </c>
      <c r="C9" s="4" t="s">
        <v>233</v>
      </c>
      <c r="D9" s="4">
        <f t="shared" ref="D9:D18" si="0">G9</f>
        <v>710</v>
      </c>
      <c r="E9" s="38">
        <f t="shared" ref="E9:E18" si="1">H9</f>
        <v>4.4800000000000004</v>
      </c>
      <c r="F9" s="38">
        <f t="shared" ref="F9:F18" si="2">I9</f>
        <v>6.97</v>
      </c>
      <c r="G9" s="3">
        <v>710</v>
      </c>
      <c r="H9" s="35">
        <v>4.4800000000000004</v>
      </c>
      <c r="I9" s="35">
        <v>6.97</v>
      </c>
      <c r="J9" s="43">
        <v>2019</v>
      </c>
      <c r="K9" s="3" t="s">
        <v>222</v>
      </c>
    </row>
    <row r="10" spans="1:35" ht="14.5" customHeight="1" x14ac:dyDescent="0.2">
      <c r="A10" s="4" t="s">
        <v>234</v>
      </c>
      <c r="B10" s="4" t="s">
        <v>235</v>
      </c>
      <c r="C10" s="4" t="s">
        <v>236</v>
      </c>
      <c r="D10" s="4">
        <f t="shared" si="0"/>
        <v>6317</v>
      </c>
      <c r="E10" s="38">
        <f t="shared" si="1"/>
        <v>2.36</v>
      </c>
      <c r="F10" s="38">
        <f t="shared" si="2"/>
        <v>121.13</v>
      </c>
      <c r="G10" s="3">
        <v>6317</v>
      </c>
      <c r="H10" s="35">
        <v>2.36</v>
      </c>
      <c r="I10" s="35">
        <v>121.13</v>
      </c>
      <c r="J10" s="43">
        <v>2019</v>
      </c>
      <c r="K10" s="3" t="s">
        <v>222</v>
      </c>
    </row>
    <row r="11" spans="1:35" ht="14.5" customHeight="1" x14ac:dyDescent="0.2">
      <c r="A11" s="4" t="s">
        <v>237</v>
      </c>
      <c r="B11" s="4" t="s">
        <v>235</v>
      </c>
      <c r="C11" s="4" t="s">
        <v>238</v>
      </c>
      <c r="D11" s="4">
        <f t="shared" si="0"/>
        <v>4104</v>
      </c>
      <c r="E11" s="38">
        <f t="shared" si="1"/>
        <v>4.8099999999999996</v>
      </c>
      <c r="F11" s="38">
        <f t="shared" si="2"/>
        <v>125.19</v>
      </c>
      <c r="G11" s="3">
        <v>4104</v>
      </c>
      <c r="H11" s="35">
        <v>4.8099999999999996</v>
      </c>
      <c r="I11" s="35">
        <v>125.19</v>
      </c>
      <c r="J11" s="43">
        <v>2019</v>
      </c>
      <c r="K11" s="3" t="s">
        <v>222</v>
      </c>
    </row>
    <row r="12" spans="1:35" ht="14.5" customHeight="1" x14ac:dyDescent="0.2">
      <c r="A12" s="4" t="s">
        <v>239</v>
      </c>
      <c r="B12" s="4" t="s">
        <v>235</v>
      </c>
      <c r="C12" s="4" t="s">
        <v>240</v>
      </c>
      <c r="D12" s="4">
        <f t="shared" si="0"/>
        <v>2680</v>
      </c>
      <c r="E12" s="38">
        <f t="shared" si="1"/>
        <v>1.1599999999999999</v>
      </c>
      <c r="F12" s="38">
        <f t="shared" si="2"/>
        <v>113.29</v>
      </c>
      <c r="G12" s="3">
        <v>2680</v>
      </c>
      <c r="H12" s="35">
        <v>1.1599999999999999</v>
      </c>
      <c r="I12" s="35">
        <v>113.29</v>
      </c>
      <c r="J12" s="43">
        <v>2019</v>
      </c>
      <c r="K12" s="3" t="s">
        <v>222</v>
      </c>
    </row>
    <row r="13" spans="1:35" ht="14.5" customHeight="1" x14ac:dyDescent="0.2">
      <c r="A13" s="4" t="s">
        <v>241</v>
      </c>
      <c r="B13" s="4" t="s">
        <v>235</v>
      </c>
      <c r="C13" s="4" t="s">
        <v>242</v>
      </c>
      <c r="D13" s="4">
        <f t="shared" si="0"/>
        <v>2752</v>
      </c>
      <c r="E13" s="38">
        <f t="shared" si="1"/>
        <v>1.39</v>
      </c>
      <c r="F13" s="38">
        <f t="shared" si="2"/>
        <v>41.63</v>
      </c>
      <c r="G13" s="3">
        <v>2752</v>
      </c>
      <c r="H13" s="35">
        <v>1.39</v>
      </c>
      <c r="I13" s="35">
        <v>41.63</v>
      </c>
      <c r="J13" s="43">
        <v>2019</v>
      </c>
      <c r="K13" s="3" t="s">
        <v>222</v>
      </c>
    </row>
    <row r="14" spans="1:35" ht="14.5" customHeight="1" x14ac:dyDescent="0.2">
      <c r="A14" s="4" t="s">
        <v>243</v>
      </c>
      <c r="B14" s="4" t="s">
        <v>235</v>
      </c>
      <c r="C14" s="4" t="s">
        <v>244</v>
      </c>
      <c r="D14" s="39">
        <f t="shared" si="0"/>
        <v>1319</v>
      </c>
      <c r="E14" s="38">
        <f t="shared" si="1"/>
        <v>0</v>
      </c>
      <c r="F14" s="38">
        <f t="shared" si="2"/>
        <v>26.22</v>
      </c>
      <c r="G14" s="39">
        <v>1319</v>
      </c>
      <c r="H14" s="35">
        <v>0</v>
      </c>
      <c r="I14" s="35">
        <v>26.22</v>
      </c>
      <c r="J14" s="43">
        <v>2019</v>
      </c>
      <c r="K14" s="3" t="s">
        <v>222</v>
      </c>
    </row>
    <row r="15" spans="1:35" ht="14.5" customHeight="1" x14ac:dyDescent="0.2">
      <c r="A15" s="4" t="s">
        <v>245</v>
      </c>
      <c r="B15" s="4" t="s">
        <v>235</v>
      </c>
      <c r="C15" s="4" t="s">
        <v>246</v>
      </c>
      <c r="D15" s="39">
        <f t="shared" si="0"/>
        <v>5446</v>
      </c>
      <c r="E15" s="38">
        <f t="shared" si="1"/>
        <v>0</v>
      </c>
      <c r="F15" s="38">
        <f t="shared" si="2"/>
        <v>109.54</v>
      </c>
      <c r="G15" s="39">
        <v>5446</v>
      </c>
      <c r="H15" s="35">
        <v>0</v>
      </c>
      <c r="I15" s="35">
        <v>109.54</v>
      </c>
      <c r="J15" s="43">
        <v>2019</v>
      </c>
      <c r="K15" s="3" t="s">
        <v>222</v>
      </c>
    </row>
    <row r="16" spans="1:35" ht="14.5" customHeight="1" x14ac:dyDescent="0.2">
      <c r="A16" s="4" t="s">
        <v>247</v>
      </c>
      <c r="B16" s="4" t="s">
        <v>235</v>
      </c>
      <c r="C16" s="4" t="s">
        <v>248</v>
      </c>
      <c r="D16" s="4">
        <f t="shared" si="0"/>
        <v>7191</v>
      </c>
      <c r="E16" s="38">
        <f t="shared" si="1"/>
        <v>0</v>
      </c>
      <c r="F16" s="38">
        <f t="shared" si="2"/>
        <v>85.03</v>
      </c>
      <c r="G16" s="3">
        <v>7191</v>
      </c>
      <c r="H16" s="35">
        <v>0</v>
      </c>
      <c r="I16" s="35">
        <v>85.03</v>
      </c>
      <c r="J16" s="43">
        <v>2019</v>
      </c>
      <c r="K16" s="3" t="s">
        <v>222</v>
      </c>
    </row>
    <row r="17" spans="1:33" ht="14.5" customHeight="1" x14ac:dyDescent="0.2">
      <c r="A17" s="4" t="s">
        <v>249</v>
      </c>
      <c r="B17" s="4" t="s">
        <v>235</v>
      </c>
      <c r="C17" s="4" t="s">
        <v>250</v>
      </c>
      <c r="D17" s="39">
        <f t="shared" si="0"/>
        <v>1331</v>
      </c>
      <c r="E17" s="38">
        <f t="shared" si="1"/>
        <v>0</v>
      </c>
      <c r="F17" s="38">
        <f t="shared" si="2"/>
        <v>15.19</v>
      </c>
      <c r="G17" s="39">
        <v>1331</v>
      </c>
      <c r="H17" s="35">
        <v>0</v>
      </c>
      <c r="I17" s="35">
        <v>15.19</v>
      </c>
      <c r="J17" s="43">
        <v>2019</v>
      </c>
      <c r="K17" s="3" t="s">
        <v>222</v>
      </c>
    </row>
    <row r="18" spans="1:33" ht="14.5" customHeight="1" x14ac:dyDescent="0.2">
      <c r="A18" s="4" t="s">
        <v>251</v>
      </c>
      <c r="B18" s="4" t="s">
        <v>235</v>
      </c>
      <c r="C18" s="4" t="s">
        <v>252</v>
      </c>
      <c r="D18" s="4">
        <f t="shared" si="0"/>
        <v>1557</v>
      </c>
      <c r="E18" s="38">
        <f t="shared" si="1"/>
        <v>6.17</v>
      </c>
      <c r="F18" s="38">
        <f t="shared" si="2"/>
        <v>20.02</v>
      </c>
      <c r="G18" s="3">
        <v>1557</v>
      </c>
      <c r="H18" s="35">
        <v>6.17</v>
      </c>
      <c r="I18" s="35">
        <v>20.02</v>
      </c>
      <c r="J18" s="43">
        <v>2019</v>
      </c>
      <c r="K18" s="3" t="s">
        <v>222</v>
      </c>
    </row>
    <row r="20" spans="1:33" ht="14.5" customHeight="1" x14ac:dyDescent="0.2">
      <c r="A20" s="4" t="s">
        <v>253</v>
      </c>
    </row>
    <row r="21" spans="1:33" ht="15.75" customHeight="1" x14ac:dyDescent="0.2">
      <c r="A21" s="4" t="s">
        <v>254</v>
      </c>
    </row>
    <row r="22" spans="1:33" ht="15.75" customHeight="1" x14ac:dyDescent="0.15"/>
    <row r="23" spans="1:33" ht="15.75" customHeight="1" x14ac:dyDescent="0.2">
      <c r="A23" s="1" t="s">
        <v>255</v>
      </c>
    </row>
    <row r="24" spans="1:33" ht="15.75" customHeight="1" x14ac:dyDescent="0.2">
      <c r="B24" s="4">
        <v>2020</v>
      </c>
      <c r="C24" s="4">
        <v>2021</v>
      </c>
      <c r="D24" s="4">
        <v>2022</v>
      </c>
      <c r="E24" s="4">
        <v>2023</v>
      </c>
      <c r="F24" s="4">
        <v>2024</v>
      </c>
      <c r="G24" s="4">
        <v>2025</v>
      </c>
      <c r="H24" s="4">
        <v>2026</v>
      </c>
      <c r="I24" s="4">
        <v>2027</v>
      </c>
      <c r="J24" s="4">
        <v>2028</v>
      </c>
      <c r="K24" s="4">
        <v>2029</v>
      </c>
      <c r="L24" s="4">
        <v>2030</v>
      </c>
      <c r="M24" s="4">
        <v>2031</v>
      </c>
      <c r="N24" s="4">
        <v>2032</v>
      </c>
      <c r="O24" s="4">
        <v>2033</v>
      </c>
      <c r="P24" s="4">
        <v>2034</v>
      </c>
      <c r="Q24" s="4">
        <v>2035</v>
      </c>
      <c r="R24" s="4">
        <v>2036</v>
      </c>
      <c r="S24" s="4">
        <v>2037</v>
      </c>
      <c r="T24" s="4">
        <v>2038</v>
      </c>
      <c r="U24" s="4">
        <v>2039</v>
      </c>
      <c r="V24" s="4">
        <v>2040</v>
      </c>
      <c r="W24" s="4">
        <v>2041</v>
      </c>
      <c r="X24" s="4">
        <v>2042</v>
      </c>
      <c r="Y24" s="4">
        <v>2043</v>
      </c>
      <c r="Z24" s="4">
        <v>2044</v>
      </c>
      <c r="AA24" s="4">
        <v>2045</v>
      </c>
      <c r="AB24" s="4">
        <v>2046</v>
      </c>
      <c r="AC24" s="4">
        <v>2047</v>
      </c>
      <c r="AD24" s="4">
        <v>2048</v>
      </c>
      <c r="AE24" s="4">
        <v>2049</v>
      </c>
      <c r="AF24" s="4">
        <v>2050</v>
      </c>
    </row>
    <row r="25" spans="1:33" ht="15.75" customHeight="1" x14ac:dyDescent="0.15"/>
    <row r="26" spans="1:33" ht="15.75" customHeight="1" x14ac:dyDescent="0.2">
      <c r="A26" s="4" t="s">
        <v>256</v>
      </c>
      <c r="B26" s="4">
        <v>2020</v>
      </c>
      <c r="C26" s="4">
        <v>2021</v>
      </c>
      <c r="D26" s="4">
        <v>2022</v>
      </c>
      <c r="E26" s="4">
        <v>2023</v>
      </c>
      <c r="F26" s="4">
        <v>2024</v>
      </c>
      <c r="G26" s="4">
        <v>2025</v>
      </c>
      <c r="H26" s="4">
        <v>2026</v>
      </c>
      <c r="I26" s="4">
        <v>2027</v>
      </c>
      <c r="J26" s="4">
        <v>2028</v>
      </c>
      <c r="K26" s="4">
        <v>2029</v>
      </c>
      <c r="L26" s="4">
        <v>2030</v>
      </c>
      <c r="M26" s="4">
        <v>2031</v>
      </c>
      <c r="N26" s="4">
        <v>2032</v>
      </c>
      <c r="O26" s="4">
        <v>2033</v>
      </c>
      <c r="P26" s="4">
        <v>2034</v>
      </c>
      <c r="Q26" s="4">
        <v>2035</v>
      </c>
      <c r="R26" s="4">
        <v>2036</v>
      </c>
      <c r="S26" s="4">
        <v>2037</v>
      </c>
      <c r="T26" s="4">
        <v>2038</v>
      </c>
      <c r="U26" s="4">
        <v>2039</v>
      </c>
      <c r="V26" s="4">
        <v>2040</v>
      </c>
      <c r="W26" s="4">
        <v>2041</v>
      </c>
      <c r="X26" s="4">
        <v>2042</v>
      </c>
      <c r="Y26" s="4">
        <v>2043</v>
      </c>
      <c r="Z26" s="4">
        <v>2044</v>
      </c>
      <c r="AA26" s="4">
        <v>2045</v>
      </c>
      <c r="AB26" s="4">
        <v>2046</v>
      </c>
      <c r="AC26" s="4">
        <v>2047</v>
      </c>
      <c r="AD26" s="4">
        <v>2048</v>
      </c>
      <c r="AE26" s="4">
        <v>2049</v>
      </c>
      <c r="AF26" s="4">
        <v>2050</v>
      </c>
    </row>
    <row r="27" spans="1:33" ht="15.75" customHeight="1" x14ac:dyDescent="0.2">
      <c r="A27" s="40" t="s">
        <v>257</v>
      </c>
      <c r="B27" s="40">
        <v>1.1060000000000001E-6</v>
      </c>
      <c r="C27" s="40">
        <v>1.113E-6</v>
      </c>
      <c r="D27" s="40">
        <v>1.096E-6</v>
      </c>
      <c r="E27" s="40">
        <v>1.093E-6</v>
      </c>
      <c r="F27" s="40">
        <v>1.083E-6</v>
      </c>
      <c r="G27" s="40">
        <v>1.0759999999999999E-6</v>
      </c>
      <c r="H27" s="40">
        <v>1.0669999999999999E-6</v>
      </c>
      <c r="I27" s="40">
        <v>1.0580000000000001E-6</v>
      </c>
      <c r="J27" s="40">
        <v>1.051E-6</v>
      </c>
      <c r="K27" s="40">
        <v>1.046E-6</v>
      </c>
      <c r="L27" s="40">
        <v>1.0410000000000001E-6</v>
      </c>
      <c r="M27" s="40">
        <v>1.0359999999999999E-6</v>
      </c>
      <c r="N27" s="40">
        <v>1.031E-6</v>
      </c>
      <c r="O27" s="40">
        <v>1.0270000000000001E-6</v>
      </c>
      <c r="P27" s="40">
        <v>1.023E-6</v>
      </c>
      <c r="Q27" s="40">
        <v>1.0189999999999999E-6</v>
      </c>
      <c r="R27" s="40">
        <v>1.015E-6</v>
      </c>
      <c r="S27" s="40">
        <v>1.012E-6</v>
      </c>
      <c r="T27" s="40">
        <v>1.0070000000000001E-6</v>
      </c>
      <c r="U27" s="40">
        <v>1.004E-6</v>
      </c>
      <c r="V27" s="40">
        <v>9.9999999999999995E-7</v>
      </c>
      <c r="W27" s="40">
        <v>9.9599999999999987E-7</v>
      </c>
      <c r="X27" s="40">
        <v>9.9199999999999999E-7</v>
      </c>
      <c r="Y27" s="40">
        <v>9.879999999999999E-7</v>
      </c>
      <c r="Z27" s="40">
        <v>9.8400000000000002E-7</v>
      </c>
      <c r="AA27" s="40">
        <v>9.7999999999999993E-7</v>
      </c>
      <c r="AB27" s="40">
        <v>9.7599999999999985E-7</v>
      </c>
      <c r="AC27" s="40">
        <v>9.7099999999999989E-7</v>
      </c>
      <c r="AD27" s="40">
        <v>9.6599999999999994E-7</v>
      </c>
      <c r="AE27" s="40">
        <v>9.6299999999999993E-7</v>
      </c>
      <c r="AF27" s="40">
        <v>2.1909999999999999E-6</v>
      </c>
      <c r="AG27">
        <v>1.7579999999999999E-6</v>
      </c>
    </row>
    <row r="28" spans="1:33" ht="15.75" customHeight="1" x14ac:dyDescent="0.2">
      <c r="A28" s="40" t="s">
        <v>258</v>
      </c>
      <c r="B28" s="40">
        <v>4.6269999999999999E-6</v>
      </c>
      <c r="C28" s="40">
        <v>4.6670000000000004E-6</v>
      </c>
      <c r="D28" s="40">
        <v>4.4719999999999997E-6</v>
      </c>
      <c r="E28" s="40">
        <v>4.2309999999999998E-6</v>
      </c>
      <c r="F28" s="40">
        <v>4.4139999999999996E-6</v>
      </c>
      <c r="G28" s="40">
        <v>4.6229999999999996E-6</v>
      </c>
      <c r="H28" s="40">
        <v>4.7650000000000001E-6</v>
      </c>
      <c r="I28" s="40">
        <v>4.9529999999999998E-6</v>
      </c>
      <c r="J28" s="40">
        <v>5.0830000000000003E-6</v>
      </c>
      <c r="K28" s="40">
        <v>4.9639999999999994E-6</v>
      </c>
      <c r="L28" s="40">
        <v>4.848E-6</v>
      </c>
      <c r="M28" s="40">
        <v>4.9420000000000003E-6</v>
      </c>
      <c r="N28" s="40">
        <v>5.0470000000000001E-6</v>
      </c>
      <c r="O28" s="40">
        <v>5.0950000000000003E-6</v>
      </c>
      <c r="P28" s="40">
        <v>5.1389999999999994E-6</v>
      </c>
      <c r="Q28" s="40">
        <v>5.1720000000000006E-6</v>
      </c>
      <c r="R28" s="40">
        <v>5.1240000000000004E-6</v>
      </c>
      <c r="S28" s="40">
        <v>5.2189999999999987E-6</v>
      </c>
      <c r="T28" s="40">
        <v>5.2100000000000001E-6</v>
      </c>
      <c r="U28" s="40">
        <v>5.2410000000000003E-6</v>
      </c>
      <c r="V28" s="40">
        <v>5.2499999999999997E-6</v>
      </c>
      <c r="W28" s="40">
        <v>5.2660000000000001E-6</v>
      </c>
      <c r="X28" s="40">
        <v>5.2809999999999999E-6</v>
      </c>
      <c r="Y28" s="40">
        <v>5.3310000000000003E-6</v>
      </c>
      <c r="Z28" s="40">
        <v>5.3679999999999993E-6</v>
      </c>
      <c r="AA28" s="40">
        <v>5.3970000000000002E-6</v>
      </c>
      <c r="AB28" s="40">
        <v>5.4569999999999996E-6</v>
      </c>
      <c r="AC28" s="40">
        <v>5.5820000000000001E-6</v>
      </c>
      <c r="AD28" s="40">
        <v>5.7350000000000001E-6</v>
      </c>
      <c r="AE28" s="40">
        <v>5.8579999999999996E-6</v>
      </c>
      <c r="AF28" s="40">
        <v>6.0060000000000006E-6</v>
      </c>
      <c r="AG28">
        <v>3.6559999999999998E-6</v>
      </c>
    </row>
    <row r="29" spans="1:33" ht="15.75" customHeight="1" x14ac:dyDescent="0.2">
      <c r="A29" s="40" t="s">
        <v>259</v>
      </c>
      <c r="B29" s="40">
        <v>7.2900000000000003E-7</v>
      </c>
      <c r="C29" s="40">
        <v>7.3E-7</v>
      </c>
      <c r="D29" s="40">
        <v>7.3200000000000004E-7</v>
      </c>
      <c r="E29" s="40">
        <v>7.3300000000000001E-7</v>
      </c>
      <c r="F29" s="40">
        <v>7.3499999999999995E-7</v>
      </c>
      <c r="G29" s="40">
        <v>7.3599999999999992E-7</v>
      </c>
      <c r="H29" s="40">
        <v>7.3799999999999996E-7</v>
      </c>
      <c r="I29" s="40">
        <v>7.3900000000000004E-7</v>
      </c>
      <c r="J29" s="40">
        <v>7.4099999999999998E-7</v>
      </c>
      <c r="K29" s="40">
        <v>7.4300000000000002E-7</v>
      </c>
      <c r="L29" s="40">
        <v>7.440000000000001E-7</v>
      </c>
      <c r="M29" s="40">
        <v>7.4700000000000001E-7</v>
      </c>
      <c r="N29" s="40">
        <v>7.4900000000000005E-7</v>
      </c>
      <c r="O29" s="40">
        <v>7.5000000000000002E-7</v>
      </c>
      <c r="P29" s="40">
        <v>7.5200000000000006E-7</v>
      </c>
      <c r="Q29" s="40">
        <v>7.5400000000000011E-7</v>
      </c>
      <c r="R29" s="40">
        <v>7.5499999999999997E-7</v>
      </c>
      <c r="S29" s="40">
        <v>7.5700000000000002E-7</v>
      </c>
      <c r="T29" s="40">
        <v>7.5900000000000006E-7</v>
      </c>
      <c r="U29" s="40">
        <v>7.6099999999999989E-7</v>
      </c>
      <c r="V29" s="40">
        <v>7.6299999999999994E-7</v>
      </c>
      <c r="W29" s="40">
        <v>7.6499999999999998E-7</v>
      </c>
      <c r="X29" s="40">
        <v>7.6799999999999999E-7</v>
      </c>
      <c r="Y29" s="40">
        <v>7.7000000000000004E-7</v>
      </c>
      <c r="Z29" s="40">
        <v>7.7199999999999998E-7</v>
      </c>
      <c r="AA29" s="40">
        <v>7.7400000000000002E-7</v>
      </c>
      <c r="AB29" s="40">
        <v>7.7599999999999996E-7</v>
      </c>
      <c r="AC29" s="40">
        <v>7.7900000000000008E-7</v>
      </c>
      <c r="AD29" s="40">
        <v>7.8099999999999991E-7</v>
      </c>
      <c r="AE29" s="40">
        <v>7.8299999999999996E-7</v>
      </c>
      <c r="AF29" s="40">
        <v>7.8299999999999996E-7</v>
      </c>
      <c r="AG29">
        <v>6.5599999999999994E-7</v>
      </c>
    </row>
    <row r="30" spans="1:33" ht="15.75" customHeight="1" x14ac:dyDescent="0.2">
      <c r="A30" s="40" t="s">
        <v>260</v>
      </c>
      <c r="B30" s="40">
        <v>0</v>
      </c>
      <c r="C30" s="40">
        <v>0</v>
      </c>
      <c r="D30" s="40">
        <v>0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0</v>
      </c>
      <c r="W30" s="40">
        <v>0</v>
      </c>
      <c r="X30" s="40">
        <v>0</v>
      </c>
      <c r="Y30" s="40">
        <v>0</v>
      </c>
      <c r="Z30" s="40">
        <v>0</v>
      </c>
      <c r="AA30" s="40">
        <v>0</v>
      </c>
      <c r="AB30" s="40">
        <v>0</v>
      </c>
      <c r="AC30" s="40">
        <v>0</v>
      </c>
      <c r="AD30" s="40">
        <v>0</v>
      </c>
      <c r="AE30" s="40">
        <v>0</v>
      </c>
      <c r="AF30" s="40">
        <v>0</v>
      </c>
      <c r="AG30">
        <v>0</v>
      </c>
    </row>
    <row r="31" spans="1:33" ht="15.75" customHeight="1" x14ac:dyDescent="0.2">
      <c r="A31" s="40" t="s">
        <v>261</v>
      </c>
      <c r="B31" s="40">
        <v>0</v>
      </c>
      <c r="C31" s="40">
        <v>0</v>
      </c>
      <c r="D31" s="40">
        <v>0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0</v>
      </c>
      <c r="N31" s="40">
        <v>0</v>
      </c>
      <c r="O31" s="40">
        <v>0</v>
      </c>
      <c r="P31" s="40">
        <v>0</v>
      </c>
      <c r="Q31" s="40">
        <v>0</v>
      </c>
      <c r="R31" s="40">
        <v>0</v>
      </c>
      <c r="S31" s="40">
        <v>0</v>
      </c>
      <c r="T31" s="40">
        <v>0</v>
      </c>
      <c r="U31" s="40">
        <v>0</v>
      </c>
      <c r="V31" s="40">
        <v>0</v>
      </c>
      <c r="W31" s="40">
        <v>0</v>
      </c>
      <c r="X31" s="40">
        <v>0</v>
      </c>
      <c r="Y31" s="40">
        <v>0</v>
      </c>
      <c r="Z31" s="40">
        <v>0</v>
      </c>
      <c r="AA31" s="40">
        <v>0</v>
      </c>
      <c r="AB31" s="40">
        <v>0</v>
      </c>
      <c r="AC31" s="40">
        <v>0</v>
      </c>
      <c r="AD31" s="40">
        <v>0</v>
      </c>
      <c r="AE31" s="40">
        <v>0</v>
      </c>
      <c r="AF31" s="40">
        <v>0</v>
      </c>
      <c r="AG31">
        <v>0</v>
      </c>
    </row>
    <row r="32" spans="1:33" ht="15.75" customHeight="1" x14ac:dyDescent="0.2">
      <c r="A32" s="40" t="s">
        <v>262</v>
      </c>
      <c r="B32" s="40">
        <v>0</v>
      </c>
      <c r="C32" s="40">
        <v>0</v>
      </c>
      <c r="D32" s="40">
        <v>0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0</v>
      </c>
      <c r="N32" s="40">
        <v>0</v>
      </c>
      <c r="O32" s="40">
        <v>0</v>
      </c>
      <c r="P32" s="40">
        <v>0</v>
      </c>
      <c r="Q32" s="40">
        <v>0</v>
      </c>
      <c r="R32" s="40">
        <v>0</v>
      </c>
      <c r="S32" s="40">
        <v>0</v>
      </c>
      <c r="T32" s="40">
        <v>0</v>
      </c>
      <c r="U32" s="40">
        <v>0</v>
      </c>
      <c r="V32" s="40">
        <v>0</v>
      </c>
      <c r="W32" s="40">
        <v>0</v>
      </c>
      <c r="X32" s="40">
        <v>0</v>
      </c>
      <c r="Y32" s="40">
        <v>0</v>
      </c>
      <c r="Z32" s="40">
        <v>0</v>
      </c>
      <c r="AA32" s="40">
        <v>0</v>
      </c>
      <c r="AB32" s="40">
        <v>0</v>
      </c>
      <c r="AC32" s="40">
        <v>0</v>
      </c>
      <c r="AD32" s="40">
        <v>0</v>
      </c>
      <c r="AE32" s="40">
        <v>0</v>
      </c>
      <c r="AF32" s="40">
        <v>0</v>
      </c>
      <c r="AG32">
        <v>0</v>
      </c>
    </row>
    <row r="33" spans="1:33" ht="15.75" customHeight="1" x14ac:dyDescent="0.2">
      <c r="A33" s="40" t="s">
        <v>263</v>
      </c>
      <c r="B33" s="40">
        <v>0</v>
      </c>
      <c r="C33" s="40">
        <v>0</v>
      </c>
      <c r="D33" s="40">
        <v>0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0</v>
      </c>
      <c r="X33" s="40">
        <v>0</v>
      </c>
      <c r="Y33" s="40">
        <v>0</v>
      </c>
      <c r="Z33" s="40">
        <v>0</v>
      </c>
      <c r="AA33" s="40">
        <v>0</v>
      </c>
      <c r="AB33" s="40">
        <v>0</v>
      </c>
      <c r="AC33" s="40">
        <v>0</v>
      </c>
      <c r="AD33" s="40">
        <v>0</v>
      </c>
      <c r="AE33" s="40">
        <v>0</v>
      </c>
      <c r="AF33" s="40">
        <v>0</v>
      </c>
      <c r="AG33">
        <v>0</v>
      </c>
    </row>
    <row r="34" spans="1:33" ht="15.75" customHeight="1" x14ac:dyDescent="0.2">
      <c r="A34" s="40" t="s">
        <v>264</v>
      </c>
      <c r="B34" s="40">
        <v>2.029E-6</v>
      </c>
      <c r="C34" s="40">
        <v>2.029E-6</v>
      </c>
      <c r="D34" s="40">
        <v>2.029E-6</v>
      </c>
      <c r="E34" s="40">
        <v>2.029E-6</v>
      </c>
      <c r="F34" s="40">
        <v>2.029E-6</v>
      </c>
      <c r="G34" s="40">
        <v>2.029E-6</v>
      </c>
      <c r="H34" s="40">
        <v>2.029E-6</v>
      </c>
      <c r="I34" s="40">
        <v>2.029E-6</v>
      </c>
      <c r="J34" s="40">
        <v>2.029E-6</v>
      </c>
      <c r="K34" s="40">
        <v>2.029E-6</v>
      </c>
      <c r="L34" s="40">
        <v>2.029E-6</v>
      </c>
      <c r="M34" s="40">
        <v>2.029E-6</v>
      </c>
      <c r="N34" s="40">
        <v>2.029E-6</v>
      </c>
      <c r="O34" s="40">
        <v>2.029E-6</v>
      </c>
      <c r="P34" s="40">
        <v>2.029E-6</v>
      </c>
      <c r="Q34" s="40">
        <v>2.029E-6</v>
      </c>
      <c r="R34" s="40">
        <v>2.029E-6</v>
      </c>
      <c r="S34" s="40">
        <v>2.029E-6</v>
      </c>
      <c r="T34" s="40">
        <v>2.029E-6</v>
      </c>
      <c r="U34" s="40">
        <v>2.029E-6</v>
      </c>
      <c r="V34" s="40">
        <v>2.029E-6</v>
      </c>
      <c r="W34" s="40">
        <v>2.029E-6</v>
      </c>
      <c r="X34" s="40">
        <v>2.029E-6</v>
      </c>
      <c r="Y34" s="40">
        <v>2.029E-6</v>
      </c>
      <c r="Z34" s="40">
        <v>2.029E-6</v>
      </c>
      <c r="AA34" s="40">
        <v>2.029E-6</v>
      </c>
      <c r="AB34" s="40">
        <v>2.029E-6</v>
      </c>
      <c r="AC34" s="40">
        <v>2.029E-6</v>
      </c>
      <c r="AD34" s="40">
        <v>2.029E-6</v>
      </c>
      <c r="AE34" s="40">
        <v>2.029E-6</v>
      </c>
      <c r="AF34" s="40">
        <v>2.029E-6</v>
      </c>
      <c r="AG34">
        <v>2.029E-6</v>
      </c>
    </row>
    <row r="35" spans="1:33" ht="15.75" customHeight="1" x14ac:dyDescent="0.2">
      <c r="A35" s="40" t="s">
        <v>265</v>
      </c>
      <c r="B35" s="40">
        <v>0</v>
      </c>
      <c r="C35" s="40">
        <v>0</v>
      </c>
      <c r="D35" s="40">
        <v>0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0</v>
      </c>
      <c r="N35" s="40">
        <v>0</v>
      </c>
      <c r="O35" s="40">
        <v>0</v>
      </c>
      <c r="P35" s="40">
        <v>0</v>
      </c>
      <c r="Q35" s="40">
        <v>0</v>
      </c>
      <c r="R35" s="40">
        <v>0</v>
      </c>
      <c r="S35" s="40">
        <v>0</v>
      </c>
      <c r="T35" s="40">
        <v>0</v>
      </c>
      <c r="U35" s="40">
        <v>0</v>
      </c>
      <c r="V35" s="40">
        <v>0</v>
      </c>
      <c r="W35" s="40">
        <v>0</v>
      </c>
      <c r="X35" s="40">
        <v>0</v>
      </c>
      <c r="Y35" s="40">
        <v>0</v>
      </c>
      <c r="Z35" s="40">
        <v>0</v>
      </c>
      <c r="AA35" s="40">
        <v>0</v>
      </c>
      <c r="AB35" s="40">
        <v>0</v>
      </c>
      <c r="AC35" s="40">
        <v>0</v>
      </c>
      <c r="AD35" s="40">
        <v>0</v>
      </c>
      <c r="AE35" s="40">
        <v>0</v>
      </c>
      <c r="AF35" s="40">
        <v>0</v>
      </c>
      <c r="AG35">
        <v>0</v>
      </c>
    </row>
    <row r="36" spans="1:33" ht="15.75" customHeight="1" x14ac:dyDescent="0.2">
      <c r="A36" s="40" t="s">
        <v>266</v>
      </c>
      <c r="B36" s="40">
        <v>2.3027000000000002E-5</v>
      </c>
      <c r="C36" s="40">
        <v>2.2969999999999999E-5</v>
      </c>
      <c r="D36" s="40">
        <v>2.3178000000000001E-5</v>
      </c>
      <c r="E36" s="40">
        <v>2.3051E-5</v>
      </c>
      <c r="F36" s="40">
        <v>2.2690000000000001E-5</v>
      </c>
      <c r="G36" s="40">
        <v>2.2351E-5</v>
      </c>
      <c r="H36" s="40">
        <v>2.2628000000000001E-5</v>
      </c>
      <c r="I36" s="40">
        <v>2.3071E-5</v>
      </c>
      <c r="J36" s="40">
        <v>2.3255E-5</v>
      </c>
      <c r="K36" s="40">
        <v>2.3533E-5</v>
      </c>
      <c r="L36" s="40">
        <v>2.3748999999999999E-5</v>
      </c>
      <c r="M36" s="40">
        <v>2.4039000000000001E-5</v>
      </c>
      <c r="N36" s="40">
        <v>2.4193E-5</v>
      </c>
      <c r="O36" s="40">
        <v>2.4348000000000001E-5</v>
      </c>
      <c r="P36" s="40">
        <v>2.4431999999999999E-5</v>
      </c>
      <c r="Q36" s="40">
        <v>2.4542E-5</v>
      </c>
      <c r="R36" s="40">
        <v>2.4847000000000001E-5</v>
      </c>
      <c r="S36" s="40">
        <v>2.5040000000000001E-5</v>
      </c>
      <c r="T36" s="40">
        <v>2.5026999999999999E-5</v>
      </c>
      <c r="U36" s="40">
        <v>2.5463999999999999E-5</v>
      </c>
      <c r="V36" s="40">
        <v>2.5694000000000002E-5</v>
      </c>
      <c r="W36" s="40">
        <v>2.5879000000000001E-5</v>
      </c>
      <c r="X36" s="40">
        <v>2.6225E-5</v>
      </c>
      <c r="Y36" s="40">
        <v>2.6261000000000001E-5</v>
      </c>
      <c r="Z36" s="40">
        <v>2.6271E-5</v>
      </c>
      <c r="AA36" s="40">
        <v>2.6584000000000002E-5</v>
      </c>
      <c r="AB36" s="40">
        <v>2.673E-5</v>
      </c>
      <c r="AC36" s="40">
        <v>2.6744999999999999E-5</v>
      </c>
      <c r="AD36" s="40">
        <v>2.6829999999999999E-5</v>
      </c>
      <c r="AE36" s="40">
        <v>2.6829E-5</v>
      </c>
      <c r="AF36" s="40">
        <v>2.2702E-5</v>
      </c>
      <c r="AG36">
        <v>2.1131000000000001E-5</v>
      </c>
    </row>
    <row r="37" spans="1:33" ht="15.75" customHeight="1" x14ac:dyDescent="0.2">
      <c r="A37" s="40" t="s">
        <v>267</v>
      </c>
      <c r="B37" s="40">
        <v>4.6269999999999999E-6</v>
      </c>
      <c r="C37" s="40">
        <v>4.6670000000000004E-6</v>
      </c>
      <c r="D37" s="40">
        <v>4.4719999999999997E-6</v>
      </c>
      <c r="E37" s="40">
        <v>4.2309999999999998E-6</v>
      </c>
      <c r="F37" s="40">
        <v>4.4139999999999996E-6</v>
      </c>
      <c r="G37" s="40">
        <v>4.6229999999999996E-6</v>
      </c>
      <c r="H37" s="40">
        <v>4.7650000000000001E-6</v>
      </c>
      <c r="I37" s="40">
        <v>4.9529999999999998E-6</v>
      </c>
      <c r="J37" s="40">
        <v>5.0830000000000003E-6</v>
      </c>
      <c r="K37" s="40">
        <v>4.9639999999999994E-6</v>
      </c>
      <c r="L37" s="40">
        <v>4.848E-6</v>
      </c>
      <c r="M37" s="40">
        <v>4.9420000000000003E-6</v>
      </c>
      <c r="N37" s="40">
        <v>5.0470000000000001E-6</v>
      </c>
      <c r="O37" s="40">
        <v>5.0950000000000003E-6</v>
      </c>
      <c r="P37" s="40">
        <v>5.1389999999999994E-6</v>
      </c>
      <c r="Q37" s="40">
        <v>5.1720000000000006E-6</v>
      </c>
      <c r="R37" s="40">
        <v>5.1240000000000004E-6</v>
      </c>
      <c r="S37" s="40">
        <v>5.2189999999999987E-6</v>
      </c>
      <c r="T37" s="40">
        <v>5.2100000000000001E-6</v>
      </c>
      <c r="U37" s="40">
        <v>5.2410000000000003E-6</v>
      </c>
      <c r="V37" s="40">
        <v>5.2499999999999997E-6</v>
      </c>
      <c r="W37" s="40">
        <v>5.2660000000000001E-6</v>
      </c>
      <c r="X37" s="40">
        <v>5.2809999999999999E-6</v>
      </c>
      <c r="Y37" s="40">
        <v>5.3310000000000003E-6</v>
      </c>
      <c r="Z37" s="40">
        <v>5.3679999999999993E-6</v>
      </c>
      <c r="AA37" s="40">
        <v>5.3970000000000002E-6</v>
      </c>
      <c r="AB37" s="40">
        <v>5.4569999999999996E-6</v>
      </c>
      <c r="AC37" s="40">
        <v>5.5820000000000001E-6</v>
      </c>
      <c r="AD37" s="40">
        <v>5.7350000000000001E-6</v>
      </c>
      <c r="AE37" s="40">
        <v>5.8579999999999996E-6</v>
      </c>
      <c r="AF37" s="40">
        <v>6.0060000000000006E-6</v>
      </c>
      <c r="AG37">
        <v>3.6559999999999998E-6</v>
      </c>
    </row>
    <row r="38" spans="1:33" ht="15.75" customHeight="1" x14ac:dyDescent="0.2">
      <c r="A38" s="40" t="s">
        <v>268</v>
      </c>
      <c r="B38" s="40">
        <v>2.0650000000000001E-6</v>
      </c>
      <c r="C38" s="40">
        <v>2.0789999999999999E-6</v>
      </c>
      <c r="D38" s="40">
        <v>2.0480000000000001E-6</v>
      </c>
      <c r="E38" s="40">
        <v>2.041E-6</v>
      </c>
      <c r="F38" s="40">
        <v>2.0219999999999999E-6</v>
      </c>
      <c r="G38" s="40">
        <v>2.0099999999999998E-6</v>
      </c>
      <c r="H38" s="40">
        <v>1.99E-6</v>
      </c>
      <c r="I38" s="40">
        <v>1.973E-6</v>
      </c>
      <c r="J38" s="40">
        <v>1.9599999999999999E-6</v>
      </c>
      <c r="K38" s="40">
        <v>1.9489999999999999E-6</v>
      </c>
      <c r="L38" s="40">
        <v>1.939E-6</v>
      </c>
      <c r="M38" s="40">
        <v>1.9300000000000002E-6</v>
      </c>
      <c r="N38" s="40">
        <v>1.9209999999999999E-6</v>
      </c>
      <c r="O38" s="40">
        <v>1.9120000000000001E-6</v>
      </c>
      <c r="P38" s="40">
        <v>1.9039999999999999E-6</v>
      </c>
      <c r="Q38" s="40">
        <v>1.8959999999999999E-6</v>
      </c>
      <c r="R38" s="40">
        <v>1.889E-6</v>
      </c>
      <c r="S38" s="40">
        <v>1.8810000000000001E-6</v>
      </c>
      <c r="T38" s="40">
        <v>1.872E-6</v>
      </c>
      <c r="U38" s="40">
        <v>1.8649999999999999E-6</v>
      </c>
      <c r="V38" s="40">
        <v>1.858E-6</v>
      </c>
      <c r="W38" s="40">
        <v>1.8500000000000001E-6</v>
      </c>
      <c r="X38" s="40">
        <v>1.843E-6</v>
      </c>
      <c r="Y38" s="40">
        <v>1.8339999999999999E-6</v>
      </c>
      <c r="Z38" s="40">
        <v>1.826E-6</v>
      </c>
      <c r="AA38" s="40">
        <v>1.8190000000000001E-6</v>
      </c>
      <c r="AB38" s="40">
        <v>1.81E-6</v>
      </c>
      <c r="AC38" s="40">
        <v>1.7999999999999999E-6</v>
      </c>
      <c r="AD38" s="40">
        <v>1.792E-6</v>
      </c>
      <c r="AE38" s="40">
        <v>1.784E-6</v>
      </c>
      <c r="AF38" s="40">
        <v>1.72E-6</v>
      </c>
      <c r="AG38">
        <v>1.6130000000000001E-6</v>
      </c>
    </row>
    <row r="39" spans="1:33" ht="15.75" customHeight="1" x14ac:dyDescent="0.2">
      <c r="A39" s="40" t="s">
        <v>269</v>
      </c>
      <c r="B39" s="40">
        <v>0</v>
      </c>
      <c r="C39" s="40">
        <v>0</v>
      </c>
      <c r="D39" s="40">
        <v>0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0</v>
      </c>
      <c r="AB39" s="40">
        <v>0</v>
      </c>
      <c r="AC39" s="40">
        <v>0</v>
      </c>
      <c r="AD39" s="40">
        <v>0</v>
      </c>
      <c r="AE39" s="40">
        <v>0</v>
      </c>
      <c r="AF39" s="40">
        <v>0</v>
      </c>
      <c r="AG39">
        <v>0</v>
      </c>
    </row>
    <row r="40" spans="1:33" ht="15.75" customHeight="1" x14ac:dyDescent="0.2">
      <c r="A40" s="40" t="s">
        <v>270</v>
      </c>
      <c r="B40" s="40">
        <v>9.1439999999999992E-6</v>
      </c>
      <c r="C40" s="40">
        <v>9.3649999999999993E-6</v>
      </c>
      <c r="D40" s="40">
        <v>9.547999999999999E-6</v>
      </c>
      <c r="E40" s="40">
        <v>9.893E-6</v>
      </c>
      <c r="F40" s="40">
        <v>1.0138E-5</v>
      </c>
      <c r="G40" s="40">
        <v>1.0394000000000001E-5</v>
      </c>
      <c r="H40" s="40">
        <v>1.0643E-5</v>
      </c>
      <c r="I40" s="40">
        <v>1.0762E-5</v>
      </c>
      <c r="J40" s="40">
        <v>1.1003E-5</v>
      </c>
      <c r="K40" s="40">
        <v>1.1202E-5</v>
      </c>
      <c r="L40" s="40">
        <v>1.1466E-5</v>
      </c>
      <c r="M40" s="40">
        <v>1.1600000000000001E-5</v>
      </c>
      <c r="N40" s="40">
        <v>1.2024999999999999E-5</v>
      </c>
      <c r="O40" s="40">
        <v>1.2218999999999999E-5</v>
      </c>
      <c r="P40" s="40">
        <v>1.2461E-5</v>
      </c>
      <c r="Q40" s="40">
        <v>1.2785E-5</v>
      </c>
      <c r="R40" s="40">
        <v>1.2846E-5</v>
      </c>
      <c r="S40" s="40">
        <v>1.3087E-5</v>
      </c>
      <c r="T40" s="40">
        <v>1.3314E-5</v>
      </c>
      <c r="U40" s="40">
        <v>1.3463E-5</v>
      </c>
      <c r="V40" s="40">
        <v>1.3621999999999999E-5</v>
      </c>
      <c r="W40" s="40">
        <v>1.398E-5</v>
      </c>
      <c r="X40" s="40">
        <v>1.4151999999999999E-5</v>
      </c>
      <c r="Y40" s="40">
        <v>1.4353E-5</v>
      </c>
      <c r="Z40" s="40">
        <v>1.4659E-5</v>
      </c>
      <c r="AA40" s="40">
        <v>1.4769E-5</v>
      </c>
      <c r="AB40" s="40">
        <v>1.5140000000000001E-5</v>
      </c>
      <c r="AC40" s="40">
        <v>1.5426000000000001E-5</v>
      </c>
      <c r="AD40" s="40">
        <v>1.5658000000000002E-5</v>
      </c>
      <c r="AE40" s="40">
        <v>1.5817000000000001E-5</v>
      </c>
      <c r="AF40" s="40">
        <v>1.5658000000000002E-5</v>
      </c>
      <c r="AG40">
        <v>1.5817000000000001E-5</v>
      </c>
    </row>
    <row r="41" spans="1:33" ht="15.75" customHeight="1" x14ac:dyDescent="0.2">
      <c r="A41" s="40" t="s">
        <v>271</v>
      </c>
      <c r="B41" s="40">
        <v>1.0114E-5</v>
      </c>
      <c r="C41" s="40">
        <v>1.1083999999999999E-5</v>
      </c>
      <c r="D41" s="40">
        <v>1.2234E-5</v>
      </c>
      <c r="E41" s="40">
        <v>1.3161E-5</v>
      </c>
      <c r="F41" s="40">
        <v>1.3875E-5</v>
      </c>
      <c r="G41" s="40">
        <v>1.4538E-5</v>
      </c>
      <c r="H41" s="40">
        <v>1.489E-5</v>
      </c>
      <c r="I41" s="40">
        <v>1.5328E-5</v>
      </c>
      <c r="J41" s="40">
        <v>1.5577E-5</v>
      </c>
      <c r="K41" s="40">
        <v>1.6056E-5</v>
      </c>
      <c r="L41" s="40">
        <v>1.6249999999999999E-5</v>
      </c>
      <c r="M41" s="40">
        <v>1.6492000000000001E-5</v>
      </c>
      <c r="N41" s="40">
        <v>1.6651999999999999E-5</v>
      </c>
      <c r="O41" s="40">
        <v>1.6773999999999999E-5</v>
      </c>
      <c r="P41" s="40">
        <v>1.6929E-5</v>
      </c>
      <c r="Q41" s="40">
        <v>1.7054E-5</v>
      </c>
      <c r="R41" s="40">
        <v>1.7224E-5</v>
      </c>
      <c r="S41" s="40">
        <v>1.7473E-5</v>
      </c>
      <c r="T41" s="40">
        <v>1.7493E-5</v>
      </c>
      <c r="U41" s="40">
        <v>1.7944999999999998E-5</v>
      </c>
      <c r="V41" s="40">
        <v>1.8178000000000001E-5</v>
      </c>
      <c r="W41" s="40">
        <v>1.8294000000000001E-5</v>
      </c>
      <c r="X41" s="40">
        <v>1.8536999999999999E-5</v>
      </c>
      <c r="Y41" s="40">
        <v>1.8668000000000002E-5</v>
      </c>
      <c r="Z41" s="40">
        <v>1.8692E-5</v>
      </c>
      <c r="AA41" s="40">
        <v>1.8865E-5</v>
      </c>
      <c r="AB41" s="40">
        <v>1.8997000000000001E-5</v>
      </c>
      <c r="AC41" s="40">
        <v>1.9094E-5</v>
      </c>
      <c r="AD41" s="40">
        <v>1.9190000000000001E-5</v>
      </c>
      <c r="AE41" s="40">
        <v>1.9307999999999999E-5</v>
      </c>
      <c r="AF41" s="40">
        <v>1.4445E-5</v>
      </c>
      <c r="AG41">
        <v>1.6138E-5</v>
      </c>
    </row>
    <row r="42" spans="1:33" ht="15.75" customHeight="1" x14ac:dyDescent="0.2">
      <c r="A42" s="40" t="s">
        <v>272</v>
      </c>
      <c r="B42" s="40">
        <v>0</v>
      </c>
      <c r="C42" s="40">
        <v>0</v>
      </c>
      <c r="D42" s="40">
        <v>0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0</v>
      </c>
      <c r="N42" s="40">
        <v>0</v>
      </c>
      <c r="O42" s="40">
        <v>0</v>
      </c>
      <c r="P42" s="40">
        <v>0</v>
      </c>
      <c r="Q42" s="40">
        <v>0</v>
      </c>
      <c r="R42" s="40">
        <v>0</v>
      </c>
      <c r="S42" s="40">
        <v>0</v>
      </c>
      <c r="T42" s="40">
        <v>0</v>
      </c>
      <c r="U42" s="40">
        <v>0</v>
      </c>
      <c r="V42" s="40">
        <v>0</v>
      </c>
      <c r="W42" s="40">
        <v>0</v>
      </c>
      <c r="X42" s="40">
        <v>0</v>
      </c>
      <c r="Y42" s="40">
        <v>0</v>
      </c>
      <c r="Z42" s="40">
        <v>0</v>
      </c>
      <c r="AA42" s="40">
        <v>0</v>
      </c>
      <c r="AB42" s="40">
        <v>0</v>
      </c>
      <c r="AC42" s="40">
        <v>0</v>
      </c>
      <c r="AD42" s="40">
        <v>0</v>
      </c>
      <c r="AE42" s="40">
        <v>0</v>
      </c>
      <c r="AF42" s="40">
        <v>0</v>
      </c>
      <c r="AG42">
        <v>0</v>
      </c>
    </row>
    <row r="43" spans="1:33" ht="15.75" customHeight="1" x14ac:dyDescent="0.15"/>
    <row r="44" spans="1:33" ht="15.75" customHeight="1" x14ac:dyDescent="0.2">
      <c r="A44" s="1" t="s">
        <v>273</v>
      </c>
    </row>
    <row r="45" spans="1:33" ht="15.75" customHeight="1" x14ac:dyDescent="0.2">
      <c r="B45" s="4">
        <v>2020</v>
      </c>
      <c r="C45" s="4">
        <v>2021</v>
      </c>
      <c r="D45" s="4">
        <v>2022</v>
      </c>
      <c r="E45" s="4">
        <v>2023</v>
      </c>
      <c r="F45" s="4">
        <v>2024</v>
      </c>
      <c r="G45" s="4">
        <v>2025</v>
      </c>
      <c r="H45" s="4">
        <v>2026</v>
      </c>
      <c r="I45" s="4">
        <v>2027</v>
      </c>
      <c r="J45" s="4">
        <v>2028</v>
      </c>
      <c r="K45" s="4">
        <v>2029</v>
      </c>
      <c r="L45" s="4">
        <v>2030</v>
      </c>
      <c r="M45" s="4">
        <v>2031</v>
      </c>
      <c r="N45" s="4">
        <v>2032</v>
      </c>
      <c r="O45" s="4">
        <v>2033</v>
      </c>
      <c r="P45" s="4">
        <v>2034</v>
      </c>
      <c r="Q45" s="4">
        <v>2035</v>
      </c>
      <c r="R45" s="4">
        <v>2036</v>
      </c>
      <c r="S45" s="4">
        <v>2037</v>
      </c>
      <c r="T45" s="4">
        <v>2038</v>
      </c>
      <c r="U45" s="4">
        <v>2039</v>
      </c>
      <c r="V45" s="4">
        <v>2040</v>
      </c>
      <c r="W45" s="4">
        <v>2041</v>
      </c>
      <c r="X45" s="4">
        <v>2042</v>
      </c>
      <c r="Y45" s="4">
        <v>2043</v>
      </c>
      <c r="Z45" s="4">
        <v>2044</v>
      </c>
      <c r="AA45" s="4">
        <v>2045</v>
      </c>
      <c r="AB45" s="4">
        <v>2046</v>
      </c>
      <c r="AC45" s="4">
        <v>2047</v>
      </c>
      <c r="AD45" s="4">
        <v>2048</v>
      </c>
      <c r="AE45" s="4">
        <v>2049</v>
      </c>
      <c r="AF45" s="4">
        <v>2050</v>
      </c>
    </row>
    <row r="46" spans="1:33" ht="15.75" customHeight="1" x14ac:dyDescent="0.15"/>
    <row r="47" spans="1:33" ht="15.75" customHeight="1" x14ac:dyDescent="0.2">
      <c r="A47" s="4" t="s">
        <v>256</v>
      </c>
      <c r="B47" s="4">
        <v>2020</v>
      </c>
      <c r="C47" s="4">
        <v>2021</v>
      </c>
      <c r="D47" s="4">
        <v>2022</v>
      </c>
      <c r="E47" s="4">
        <v>2023</v>
      </c>
      <c r="F47" s="4">
        <v>2024</v>
      </c>
      <c r="G47" s="4">
        <v>2025</v>
      </c>
      <c r="H47" s="4">
        <v>2026</v>
      </c>
      <c r="I47" s="4">
        <v>2027</v>
      </c>
      <c r="J47" s="4">
        <v>2028</v>
      </c>
      <c r="K47" s="4">
        <v>2029</v>
      </c>
      <c r="L47" s="4">
        <v>2030</v>
      </c>
      <c r="M47" s="4">
        <v>2031</v>
      </c>
      <c r="N47" s="4">
        <v>2032</v>
      </c>
      <c r="O47" s="4">
        <v>2033</v>
      </c>
      <c r="P47" s="4">
        <v>2034</v>
      </c>
      <c r="Q47" s="4">
        <v>2035</v>
      </c>
      <c r="R47" s="4">
        <v>2036</v>
      </c>
      <c r="S47" s="4">
        <v>2037</v>
      </c>
      <c r="T47" s="4">
        <v>2038</v>
      </c>
      <c r="U47" s="4">
        <v>2039</v>
      </c>
      <c r="V47" s="4">
        <v>2040</v>
      </c>
      <c r="W47" s="4">
        <v>2041</v>
      </c>
      <c r="X47" s="4">
        <v>2042</v>
      </c>
      <c r="Y47" s="4">
        <v>2043</v>
      </c>
      <c r="Z47" s="4">
        <v>2044</v>
      </c>
      <c r="AA47" s="4">
        <v>2045</v>
      </c>
      <c r="AB47" s="4">
        <v>2046</v>
      </c>
      <c r="AC47" s="4">
        <v>2047</v>
      </c>
      <c r="AD47" s="4">
        <v>2048</v>
      </c>
      <c r="AE47" s="4">
        <v>2049</v>
      </c>
      <c r="AF47" s="4">
        <v>2050</v>
      </c>
    </row>
    <row r="48" spans="1:33" ht="15.75" customHeight="1" x14ac:dyDescent="0.2">
      <c r="A48" s="40" t="s">
        <v>274</v>
      </c>
      <c r="B48" s="40">
        <v>10375000</v>
      </c>
      <c r="C48" s="40">
        <v>10375000</v>
      </c>
      <c r="D48" s="40">
        <v>10375000</v>
      </c>
      <c r="E48" s="40">
        <v>10375000</v>
      </c>
      <c r="F48" s="40">
        <v>10375000</v>
      </c>
      <c r="G48" s="40">
        <v>10375000</v>
      </c>
      <c r="H48" s="40">
        <v>10375000</v>
      </c>
      <c r="I48" s="40">
        <v>10375000</v>
      </c>
      <c r="J48" s="40">
        <v>10375000</v>
      </c>
      <c r="K48" s="40">
        <v>10375000</v>
      </c>
      <c r="L48" s="40">
        <v>10375000</v>
      </c>
      <c r="M48" s="40">
        <v>10375000</v>
      </c>
      <c r="N48" s="40">
        <v>10375000</v>
      </c>
      <c r="O48" s="40">
        <v>10375000</v>
      </c>
      <c r="P48" s="40">
        <v>10375000</v>
      </c>
      <c r="Q48" s="40">
        <v>10375000</v>
      </c>
      <c r="R48" s="40">
        <v>10375000</v>
      </c>
      <c r="S48" s="40">
        <v>10375000</v>
      </c>
      <c r="T48" s="40">
        <v>10375000</v>
      </c>
      <c r="U48" s="40">
        <v>10375000</v>
      </c>
      <c r="V48" s="40">
        <v>10375000</v>
      </c>
      <c r="W48" s="40">
        <v>10375000</v>
      </c>
      <c r="X48" s="40">
        <v>10375000</v>
      </c>
      <c r="Y48" s="40">
        <v>10375000</v>
      </c>
      <c r="Z48" s="40">
        <v>10375000</v>
      </c>
      <c r="AA48" s="40">
        <v>10375000</v>
      </c>
      <c r="AB48" s="40">
        <v>10375000</v>
      </c>
      <c r="AC48" s="40">
        <v>10375000</v>
      </c>
      <c r="AD48" s="40">
        <v>10375000</v>
      </c>
      <c r="AE48" s="40">
        <v>10375000</v>
      </c>
      <c r="AF48" s="40">
        <v>10375000</v>
      </c>
      <c r="AG48">
        <v>10375000</v>
      </c>
    </row>
    <row r="49" spans="1:33" ht="15.75" customHeight="1" x14ac:dyDescent="0.2">
      <c r="A49" s="40" t="s">
        <v>275</v>
      </c>
      <c r="B49" s="40">
        <v>6516500</v>
      </c>
      <c r="C49" s="40">
        <v>6516500</v>
      </c>
      <c r="D49" s="40">
        <v>6516500</v>
      </c>
      <c r="E49" s="40">
        <v>6516500</v>
      </c>
      <c r="F49" s="40">
        <v>6516500</v>
      </c>
      <c r="G49" s="40">
        <v>6516500</v>
      </c>
      <c r="H49" s="40">
        <v>6516500</v>
      </c>
      <c r="I49" s="40">
        <v>6516500</v>
      </c>
      <c r="J49" s="40">
        <v>6516500</v>
      </c>
      <c r="K49" s="40">
        <v>6516500</v>
      </c>
      <c r="L49" s="40">
        <v>6516500</v>
      </c>
      <c r="M49" s="40">
        <v>6516500</v>
      </c>
      <c r="N49" s="40">
        <v>6516500</v>
      </c>
      <c r="O49" s="40">
        <v>6516500</v>
      </c>
      <c r="P49" s="40">
        <v>6516500</v>
      </c>
      <c r="Q49" s="40">
        <v>6516500</v>
      </c>
      <c r="R49" s="40">
        <v>6516500</v>
      </c>
      <c r="S49" s="40">
        <v>6516500</v>
      </c>
      <c r="T49" s="40">
        <v>6516500</v>
      </c>
      <c r="U49" s="40">
        <v>6516500</v>
      </c>
      <c r="V49" s="40">
        <v>6516500</v>
      </c>
      <c r="W49" s="40">
        <v>6516500</v>
      </c>
      <c r="X49" s="40">
        <v>6516500</v>
      </c>
      <c r="Y49" s="40">
        <v>6516500</v>
      </c>
      <c r="Z49" s="40">
        <v>6516500</v>
      </c>
      <c r="AA49" s="40">
        <v>6516500</v>
      </c>
      <c r="AB49" s="40">
        <v>6516500</v>
      </c>
      <c r="AC49" s="40">
        <v>6516500</v>
      </c>
      <c r="AD49" s="40">
        <v>6516500</v>
      </c>
      <c r="AE49" s="40">
        <v>6516500</v>
      </c>
      <c r="AF49" s="40">
        <v>6516500</v>
      </c>
      <c r="AG49">
        <v>6516500</v>
      </c>
    </row>
    <row r="50" spans="1:33" ht="15.75" customHeight="1" x14ac:dyDescent="0.2">
      <c r="A50" s="40" t="s">
        <v>276</v>
      </c>
      <c r="B50" s="40">
        <v>10455000</v>
      </c>
      <c r="C50" s="40">
        <v>10455000</v>
      </c>
      <c r="D50" s="40">
        <v>10455000</v>
      </c>
      <c r="E50" s="40">
        <v>10455000</v>
      </c>
      <c r="F50" s="40">
        <v>10455000</v>
      </c>
      <c r="G50" s="40">
        <v>10455000</v>
      </c>
      <c r="H50" s="40">
        <v>10455000</v>
      </c>
      <c r="I50" s="40">
        <v>10455000</v>
      </c>
      <c r="J50" s="40">
        <v>10455000</v>
      </c>
      <c r="K50" s="40">
        <v>10455000</v>
      </c>
      <c r="L50" s="40">
        <v>10455000</v>
      </c>
      <c r="M50" s="40">
        <v>10455000</v>
      </c>
      <c r="N50" s="40">
        <v>10455000</v>
      </c>
      <c r="O50" s="40">
        <v>10455000</v>
      </c>
      <c r="P50" s="40">
        <v>10455000</v>
      </c>
      <c r="Q50" s="40">
        <v>10455000</v>
      </c>
      <c r="R50" s="40">
        <v>10455000</v>
      </c>
      <c r="S50" s="40">
        <v>10455000</v>
      </c>
      <c r="T50" s="40">
        <v>10455000</v>
      </c>
      <c r="U50" s="40">
        <v>10455000</v>
      </c>
      <c r="V50" s="40">
        <v>10455000</v>
      </c>
      <c r="W50" s="40">
        <v>10455000</v>
      </c>
      <c r="X50" s="40">
        <v>10455000</v>
      </c>
      <c r="Y50" s="40">
        <v>10455000</v>
      </c>
      <c r="Z50" s="40">
        <v>10455000</v>
      </c>
      <c r="AA50" s="40">
        <v>10455000</v>
      </c>
      <c r="AB50" s="40">
        <v>10455000</v>
      </c>
      <c r="AC50" s="40">
        <v>10455000</v>
      </c>
      <c r="AD50" s="40">
        <v>10455000</v>
      </c>
      <c r="AE50" s="40">
        <v>10455000</v>
      </c>
      <c r="AF50" s="40">
        <v>10455000</v>
      </c>
      <c r="AG50">
        <v>10455000</v>
      </c>
    </row>
    <row r="51" spans="1:33" ht="15.75" customHeight="1" x14ac:dyDescent="0.2">
      <c r="A51" s="4" t="s">
        <v>277</v>
      </c>
      <c r="B51" s="40">
        <v>0</v>
      </c>
      <c r="C51" s="4">
        <v>0</v>
      </c>
      <c r="D51" s="4">
        <v>0</v>
      </c>
      <c r="E51" s="4">
        <v>0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4">
        <v>0</v>
      </c>
      <c r="V51" s="4">
        <v>0</v>
      </c>
      <c r="W51" s="4">
        <v>0</v>
      </c>
      <c r="X51" s="4">
        <v>0</v>
      </c>
      <c r="Y51" s="4">
        <v>0</v>
      </c>
      <c r="Z51" s="4">
        <v>0</v>
      </c>
      <c r="AA51" s="4">
        <v>0</v>
      </c>
      <c r="AB51" s="4">
        <v>0</v>
      </c>
      <c r="AC51" s="4">
        <v>0</v>
      </c>
      <c r="AD51" s="4">
        <v>0</v>
      </c>
      <c r="AE51" s="4">
        <v>0</v>
      </c>
      <c r="AF51" s="4">
        <v>0</v>
      </c>
      <c r="AG51">
        <v>0</v>
      </c>
    </row>
    <row r="52" spans="1:33" ht="15.75" customHeight="1" x14ac:dyDescent="0.2">
      <c r="A52" s="4" t="s">
        <v>278</v>
      </c>
      <c r="B52" s="40">
        <v>0</v>
      </c>
      <c r="C52" s="4">
        <v>0</v>
      </c>
      <c r="D52" s="4">
        <v>0</v>
      </c>
      <c r="E52" s="4">
        <v>0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4">
        <v>0</v>
      </c>
      <c r="U52" s="4">
        <v>0</v>
      </c>
      <c r="V52" s="4">
        <v>0</v>
      </c>
      <c r="W52" s="4">
        <v>0</v>
      </c>
      <c r="X52" s="4">
        <v>0</v>
      </c>
      <c r="Y52" s="4">
        <v>0</v>
      </c>
      <c r="Z52" s="4">
        <v>0</v>
      </c>
      <c r="AA52" s="4">
        <v>0</v>
      </c>
      <c r="AB52" s="4">
        <v>0</v>
      </c>
      <c r="AC52" s="4">
        <v>0</v>
      </c>
      <c r="AD52" s="4">
        <v>0</v>
      </c>
      <c r="AE52" s="4">
        <v>0</v>
      </c>
      <c r="AF52" s="4">
        <v>0</v>
      </c>
      <c r="AG52">
        <v>0</v>
      </c>
    </row>
    <row r="53" spans="1:33" ht="15.75" customHeight="1" x14ac:dyDescent="0.2">
      <c r="A53" s="4" t="s">
        <v>279</v>
      </c>
      <c r="B53" s="40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4">
        <v>0</v>
      </c>
      <c r="U53" s="4">
        <v>0</v>
      </c>
      <c r="V53" s="4">
        <v>0</v>
      </c>
      <c r="W53" s="4">
        <v>0</v>
      </c>
      <c r="X53" s="4">
        <v>0</v>
      </c>
      <c r="Y53" s="4">
        <v>0</v>
      </c>
      <c r="Z53" s="4">
        <v>0</v>
      </c>
      <c r="AA53" s="4">
        <v>0</v>
      </c>
      <c r="AB53" s="4">
        <v>0</v>
      </c>
      <c r="AC53" s="4">
        <v>0</v>
      </c>
      <c r="AD53" s="4">
        <v>0</v>
      </c>
      <c r="AE53" s="4">
        <v>0</v>
      </c>
      <c r="AF53" s="4">
        <v>0</v>
      </c>
      <c r="AG53">
        <v>0</v>
      </c>
    </row>
    <row r="54" spans="1:33" ht="15.75" customHeight="1" x14ac:dyDescent="0.2">
      <c r="A54" s="4" t="s">
        <v>280</v>
      </c>
      <c r="B54" s="40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4">
        <v>0</v>
      </c>
      <c r="V54" s="4">
        <v>0</v>
      </c>
      <c r="W54" s="4">
        <v>0</v>
      </c>
      <c r="X54" s="4">
        <v>0</v>
      </c>
      <c r="Y54" s="4">
        <v>0</v>
      </c>
      <c r="Z54" s="4">
        <v>0</v>
      </c>
      <c r="AA54" s="4">
        <v>0</v>
      </c>
      <c r="AB54" s="4">
        <v>0</v>
      </c>
      <c r="AC54" s="4">
        <v>0</v>
      </c>
      <c r="AD54" s="4">
        <v>0</v>
      </c>
      <c r="AE54" s="4">
        <v>0</v>
      </c>
      <c r="AF54" s="4">
        <v>0</v>
      </c>
      <c r="AG54">
        <v>0</v>
      </c>
    </row>
    <row r="55" spans="1:33" ht="15.75" customHeight="1" x14ac:dyDescent="0.2">
      <c r="A55" s="40" t="s">
        <v>281</v>
      </c>
      <c r="B55" s="40">
        <v>9482230</v>
      </c>
      <c r="C55" s="40">
        <v>9482230</v>
      </c>
      <c r="D55" s="40">
        <v>9482230</v>
      </c>
      <c r="E55" s="40">
        <v>9482230</v>
      </c>
      <c r="F55" s="40">
        <v>9482230</v>
      </c>
      <c r="G55" s="40">
        <v>9482230</v>
      </c>
      <c r="H55" s="40">
        <v>9482230</v>
      </c>
      <c r="I55" s="40">
        <v>9482230</v>
      </c>
      <c r="J55" s="40">
        <v>9482230</v>
      </c>
      <c r="K55" s="40">
        <v>9482230</v>
      </c>
      <c r="L55" s="40">
        <v>9482230</v>
      </c>
      <c r="M55" s="40">
        <v>9482230</v>
      </c>
      <c r="N55" s="40">
        <v>9482230</v>
      </c>
      <c r="O55" s="40">
        <v>9482230</v>
      </c>
      <c r="P55" s="40">
        <v>9482230</v>
      </c>
      <c r="Q55" s="40">
        <v>9482230</v>
      </c>
      <c r="R55" s="40">
        <v>9482230</v>
      </c>
      <c r="S55" s="40">
        <v>9482230</v>
      </c>
      <c r="T55" s="40">
        <v>9482230</v>
      </c>
      <c r="U55" s="40">
        <v>9482230</v>
      </c>
      <c r="V55" s="40">
        <v>9482230</v>
      </c>
      <c r="W55" s="40">
        <v>9482230</v>
      </c>
      <c r="X55" s="40">
        <v>9482230</v>
      </c>
      <c r="Y55" s="40">
        <v>9482230</v>
      </c>
      <c r="Z55" s="40">
        <v>9482230</v>
      </c>
      <c r="AA55" s="40">
        <v>9482230</v>
      </c>
      <c r="AB55" s="40">
        <v>9482230</v>
      </c>
      <c r="AC55" s="40">
        <v>9482230</v>
      </c>
      <c r="AD55" s="40">
        <v>9482230</v>
      </c>
      <c r="AE55" s="40">
        <v>9482230</v>
      </c>
      <c r="AF55" s="40">
        <v>9482230</v>
      </c>
      <c r="AG55">
        <v>9482230</v>
      </c>
    </row>
    <row r="56" spans="1:33" ht="15.75" customHeight="1" x14ac:dyDescent="0.2">
      <c r="A56" s="4" t="s">
        <v>282</v>
      </c>
      <c r="B56" s="40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4">
        <v>0</v>
      </c>
      <c r="U56" s="4">
        <v>0</v>
      </c>
      <c r="V56" s="4">
        <v>0</v>
      </c>
      <c r="W56" s="4">
        <v>0</v>
      </c>
      <c r="X56" s="4">
        <v>0</v>
      </c>
      <c r="Y56" s="4">
        <v>0</v>
      </c>
      <c r="Z56" s="4">
        <v>0</v>
      </c>
      <c r="AA56" s="4">
        <v>0</v>
      </c>
      <c r="AB56" s="4">
        <v>0</v>
      </c>
      <c r="AC56" s="4">
        <v>0</v>
      </c>
      <c r="AD56" s="4">
        <v>0</v>
      </c>
      <c r="AE56" s="4">
        <v>0</v>
      </c>
      <c r="AF56" s="4">
        <v>0</v>
      </c>
      <c r="AG56">
        <v>0</v>
      </c>
    </row>
    <row r="57" spans="1:33" ht="15.75" customHeight="1" x14ac:dyDescent="0.2">
      <c r="A57" s="40" t="s">
        <v>283</v>
      </c>
      <c r="B57" s="40">
        <v>10000000</v>
      </c>
      <c r="C57" s="40">
        <v>10000000</v>
      </c>
      <c r="D57" s="40">
        <v>10000000</v>
      </c>
      <c r="E57" s="40">
        <v>10000000</v>
      </c>
      <c r="F57" s="40">
        <v>10000000</v>
      </c>
      <c r="G57" s="40">
        <v>10000000</v>
      </c>
      <c r="H57" s="40">
        <v>10000000</v>
      </c>
      <c r="I57" s="40">
        <v>10000000</v>
      </c>
      <c r="J57" s="40">
        <v>10000000</v>
      </c>
      <c r="K57" s="40">
        <v>10000000</v>
      </c>
      <c r="L57" s="40">
        <v>10000000</v>
      </c>
      <c r="M57" s="40">
        <v>10000000</v>
      </c>
      <c r="N57" s="40">
        <v>10000000</v>
      </c>
      <c r="O57" s="40">
        <v>10000000</v>
      </c>
      <c r="P57" s="40">
        <v>10000000</v>
      </c>
      <c r="Q57" s="40">
        <v>10000000</v>
      </c>
      <c r="R57" s="40">
        <v>10000000</v>
      </c>
      <c r="S57" s="40">
        <v>10000000</v>
      </c>
      <c r="T57" s="40">
        <v>10000000</v>
      </c>
      <c r="U57" s="40">
        <v>10000000</v>
      </c>
      <c r="V57" s="40">
        <v>10000000</v>
      </c>
      <c r="W57" s="40">
        <v>10000000</v>
      </c>
      <c r="X57" s="40">
        <v>10000000</v>
      </c>
      <c r="Y57" s="40">
        <v>10000000</v>
      </c>
      <c r="Z57" s="40">
        <v>10000000</v>
      </c>
      <c r="AA57" s="40">
        <v>10000000</v>
      </c>
      <c r="AB57" s="40">
        <v>10000000</v>
      </c>
      <c r="AC57" s="40">
        <v>10000000</v>
      </c>
      <c r="AD57" s="40">
        <v>10000000</v>
      </c>
      <c r="AE57" s="40">
        <v>10000000</v>
      </c>
      <c r="AF57" s="40">
        <v>10000000</v>
      </c>
      <c r="AG57">
        <v>10000000</v>
      </c>
    </row>
    <row r="58" spans="1:33" ht="15.75" customHeight="1" x14ac:dyDescent="0.2">
      <c r="A58" s="40" t="s">
        <v>284</v>
      </c>
      <c r="B58" s="40">
        <v>8902000</v>
      </c>
      <c r="C58" s="40">
        <v>8902000</v>
      </c>
      <c r="D58" s="40">
        <v>8902000</v>
      </c>
      <c r="E58" s="40">
        <v>8902000</v>
      </c>
      <c r="F58" s="40">
        <v>8902000</v>
      </c>
      <c r="G58" s="40">
        <v>8902000</v>
      </c>
      <c r="H58" s="40">
        <v>8902000</v>
      </c>
      <c r="I58" s="40">
        <v>8902000</v>
      </c>
      <c r="J58" s="40">
        <v>8902000</v>
      </c>
      <c r="K58" s="40">
        <v>8902000</v>
      </c>
      <c r="L58" s="40">
        <v>8902000</v>
      </c>
      <c r="M58" s="40">
        <v>8902000</v>
      </c>
      <c r="N58" s="40">
        <v>8902000</v>
      </c>
      <c r="O58" s="40">
        <v>8902000</v>
      </c>
      <c r="P58" s="40">
        <v>8902000</v>
      </c>
      <c r="Q58" s="40">
        <v>8902000</v>
      </c>
      <c r="R58" s="40">
        <v>8902000</v>
      </c>
      <c r="S58" s="40">
        <v>8902000</v>
      </c>
      <c r="T58" s="40">
        <v>8902000</v>
      </c>
      <c r="U58" s="40">
        <v>8902000</v>
      </c>
      <c r="V58" s="40">
        <v>8902000</v>
      </c>
      <c r="W58" s="40">
        <v>8902000</v>
      </c>
      <c r="X58" s="40">
        <v>8902000</v>
      </c>
      <c r="Y58" s="40">
        <v>8902000</v>
      </c>
      <c r="Z58" s="40">
        <v>8902000</v>
      </c>
      <c r="AA58" s="40">
        <v>8902000</v>
      </c>
      <c r="AB58" s="40">
        <v>8902000</v>
      </c>
      <c r="AC58" s="40">
        <v>8902000</v>
      </c>
      <c r="AD58" s="40">
        <v>8902000</v>
      </c>
      <c r="AE58" s="40">
        <v>8902000</v>
      </c>
      <c r="AF58" s="40">
        <v>8902000</v>
      </c>
      <c r="AG58">
        <v>8902000</v>
      </c>
    </row>
    <row r="59" spans="1:33" ht="15.75" customHeight="1" x14ac:dyDescent="0.2">
      <c r="A59" s="40" t="s">
        <v>285</v>
      </c>
      <c r="B59" s="40">
        <v>11339700</v>
      </c>
      <c r="C59" s="40">
        <v>11339700</v>
      </c>
      <c r="D59" s="40">
        <v>11339700</v>
      </c>
      <c r="E59" s="40">
        <v>11339700</v>
      </c>
      <c r="F59" s="40">
        <v>11339700</v>
      </c>
      <c r="G59" s="40">
        <v>11339700</v>
      </c>
      <c r="H59" s="40">
        <v>11339700</v>
      </c>
      <c r="I59" s="40">
        <v>11339700</v>
      </c>
      <c r="J59" s="40">
        <v>11339700</v>
      </c>
      <c r="K59" s="40">
        <v>11339700</v>
      </c>
      <c r="L59" s="40">
        <v>11339700</v>
      </c>
      <c r="M59" s="40">
        <v>11339700</v>
      </c>
      <c r="N59" s="40">
        <v>11339700</v>
      </c>
      <c r="O59" s="40">
        <v>11339700</v>
      </c>
      <c r="P59" s="40">
        <v>11339700</v>
      </c>
      <c r="Q59" s="40">
        <v>11339700</v>
      </c>
      <c r="R59" s="40">
        <v>11339700</v>
      </c>
      <c r="S59" s="40">
        <v>11339700</v>
      </c>
      <c r="T59" s="40">
        <v>11339700</v>
      </c>
      <c r="U59" s="40">
        <v>11339700</v>
      </c>
      <c r="V59" s="40">
        <v>11339700</v>
      </c>
      <c r="W59" s="40">
        <v>11339700</v>
      </c>
      <c r="X59" s="40">
        <v>11339700</v>
      </c>
      <c r="Y59" s="40">
        <v>11339700</v>
      </c>
      <c r="Z59" s="40">
        <v>11339700</v>
      </c>
      <c r="AA59" s="40">
        <v>11339700</v>
      </c>
      <c r="AB59" s="40">
        <v>11339700</v>
      </c>
      <c r="AC59" s="40">
        <v>11339700</v>
      </c>
      <c r="AD59" s="40">
        <v>11339700</v>
      </c>
      <c r="AE59" s="40">
        <v>11339700</v>
      </c>
      <c r="AF59" s="40">
        <v>11339700</v>
      </c>
      <c r="AG59">
        <v>11339700</v>
      </c>
    </row>
    <row r="60" spans="1:33" ht="15.75" customHeight="1" x14ac:dyDescent="0.2">
      <c r="A60" s="4" t="s">
        <v>286</v>
      </c>
      <c r="B60" s="40">
        <v>0</v>
      </c>
      <c r="C60" s="4">
        <v>0</v>
      </c>
      <c r="D60" s="4">
        <v>0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4">
        <v>0</v>
      </c>
      <c r="U60" s="4">
        <v>0</v>
      </c>
      <c r="V60" s="4">
        <v>0</v>
      </c>
      <c r="W60" s="4">
        <v>0</v>
      </c>
      <c r="X60" s="4">
        <v>0</v>
      </c>
      <c r="Y60" s="4">
        <v>0</v>
      </c>
      <c r="Z60" s="4">
        <v>0</v>
      </c>
      <c r="AA60" s="4">
        <v>0</v>
      </c>
      <c r="AB60" s="4">
        <v>0</v>
      </c>
      <c r="AC60" s="4">
        <v>0</v>
      </c>
      <c r="AD60" s="4">
        <v>0</v>
      </c>
      <c r="AE60" s="4">
        <v>0</v>
      </c>
      <c r="AF60" s="4">
        <v>0</v>
      </c>
      <c r="AG60">
        <v>0</v>
      </c>
    </row>
    <row r="61" spans="1:33" ht="15.75" customHeight="1" x14ac:dyDescent="0.2">
      <c r="A61" s="40" t="s">
        <v>287</v>
      </c>
      <c r="B61" s="40">
        <v>7713160</v>
      </c>
      <c r="C61" s="40">
        <v>7713160</v>
      </c>
      <c r="D61" s="40">
        <v>7713160</v>
      </c>
      <c r="E61" s="40">
        <v>7713160</v>
      </c>
      <c r="F61" s="40">
        <v>7713160</v>
      </c>
      <c r="G61" s="40">
        <v>7713160</v>
      </c>
      <c r="H61" s="40">
        <v>7713160</v>
      </c>
      <c r="I61" s="40">
        <v>7713160</v>
      </c>
      <c r="J61" s="40">
        <v>7713160</v>
      </c>
      <c r="K61" s="40">
        <v>7713160</v>
      </c>
      <c r="L61" s="40">
        <v>7713160</v>
      </c>
      <c r="M61" s="40">
        <v>7713160</v>
      </c>
      <c r="N61" s="40">
        <v>7713160</v>
      </c>
      <c r="O61" s="40">
        <v>7713160</v>
      </c>
      <c r="P61" s="40">
        <v>7713160</v>
      </c>
      <c r="Q61" s="40">
        <v>7713160</v>
      </c>
      <c r="R61" s="40">
        <v>7713160</v>
      </c>
      <c r="S61" s="40">
        <v>7713160</v>
      </c>
      <c r="T61" s="40">
        <v>7713160</v>
      </c>
      <c r="U61" s="40">
        <v>7713160</v>
      </c>
      <c r="V61" s="40">
        <v>7713160</v>
      </c>
      <c r="W61" s="40">
        <v>7713160</v>
      </c>
      <c r="X61" s="40">
        <v>7713160</v>
      </c>
      <c r="Y61" s="40">
        <v>7713160</v>
      </c>
      <c r="Z61" s="40">
        <v>7713160</v>
      </c>
      <c r="AA61" s="40">
        <v>7713160</v>
      </c>
      <c r="AB61" s="40">
        <v>7713160</v>
      </c>
      <c r="AC61" s="40">
        <v>7713160</v>
      </c>
      <c r="AD61" s="40">
        <v>7713160</v>
      </c>
      <c r="AE61" s="40">
        <v>7713160</v>
      </c>
      <c r="AF61" s="40">
        <v>7713160</v>
      </c>
      <c r="AG61">
        <v>7713160</v>
      </c>
    </row>
    <row r="62" spans="1:33" ht="15.75" customHeight="1" x14ac:dyDescent="0.2">
      <c r="A62" s="40" t="s">
        <v>288</v>
      </c>
      <c r="B62" s="40">
        <v>10719200</v>
      </c>
      <c r="C62" s="40">
        <v>10719200</v>
      </c>
      <c r="D62" s="40">
        <v>10719200</v>
      </c>
      <c r="E62" s="40">
        <v>10719200</v>
      </c>
      <c r="F62" s="40">
        <v>10719200</v>
      </c>
      <c r="G62" s="40">
        <v>10719200</v>
      </c>
      <c r="H62" s="40">
        <v>10719200</v>
      </c>
      <c r="I62" s="40">
        <v>10719200</v>
      </c>
      <c r="J62" s="40">
        <v>10719200</v>
      </c>
      <c r="K62" s="40">
        <v>10719200</v>
      </c>
      <c r="L62" s="40">
        <v>10719200</v>
      </c>
      <c r="M62" s="40">
        <v>10719200</v>
      </c>
      <c r="N62" s="40">
        <v>10719200</v>
      </c>
      <c r="O62" s="40">
        <v>10719200</v>
      </c>
      <c r="P62" s="40">
        <v>10719200</v>
      </c>
      <c r="Q62" s="40">
        <v>10719200</v>
      </c>
      <c r="R62" s="40">
        <v>10719200</v>
      </c>
      <c r="S62" s="40">
        <v>10719200</v>
      </c>
      <c r="T62" s="40">
        <v>10719200</v>
      </c>
      <c r="U62" s="40">
        <v>10719200</v>
      </c>
      <c r="V62" s="40">
        <v>10719200</v>
      </c>
      <c r="W62" s="40">
        <v>10719200</v>
      </c>
      <c r="X62" s="40">
        <v>10719200</v>
      </c>
      <c r="Y62" s="40">
        <v>10719200</v>
      </c>
      <c r="Z62" s="40">
        <v>10719200</v>
      </c>
      <c r="AA62" s="40">
        <v>10719200</v>
      </c>
      <c r="AB62" s="40">
        <v>10719200</v>
      </c>
      <c r="AC62" s="40">
        <v>10719200</v>
      </c>
      <c r="AD62" s="40">
        <v>10719200</v>
      </c>
      <c r="AE62" s="40">
        <v>10719200</v>
      </c>
      <c r="AF62" s="40">
        <v>10719200</v>
      </c>
      <c r="AG62">
        <v>10719200</v>
      </c>
    </row>
    <row r="63" spans="1:33" ht="15.75" customHeight="1" x14ac:dyDescent="0.2">
      <c r="A63" s="40" t="s">
        <v>289</v>
      </c>
      <c r="B63" s="40">
        <v>9482230</v>
      </c>
      <c r="C63" s="40">
        <v>9482230</v>
      </c>
      <c r="D63" s="40">
        <v>9482230</v>
      </c>
      <c r="E63" s="40">
        <v>9482230</v>
      </c>
      <c r="F63" s="40">
        <v>9482230</v>
      </c>
      <c r="G63" s="40">
        <v>9482230</v>
      </c>
      <c r="H63" s="40">
        <v>9482230</v>
      </c>
      <c r="I63" s="40">
        <v>9482230</v>
      </c>
      <c r="J63" s="40">
        <v>9482230</v>
      </c>
      <c r="K63" s="40">
        <v>9482230</v>
      </c>
      <c r="L63" s="40">
        <v>9482230</v>
      </c>
      <c r="M63" s="40">
        <v>9482230</v>
      </c>
      <c r="N63" s="40">
        <v>9482230</v>
      </c>
      <c r="O63" s="40">
        <v>9482230</v>
      </c>
      <c r="P63" s="40">
        <v>9482230</v>
      </c>
      <c r="Q63" s="40">
        <v>9482230</v>
      </c>
      <c r="R63" s="40">
        <v>9482230</v>
      </c>
      <c r="S63" s="40">
        <v>9482230</v>
      </c>
      <c r="T63" s="40">
        <v>9482230</v>
      </c>
      <c r="U63" s="40">
        <v>9482230</v>
      </c>
      <c r="V63" s="40">
        <v>9482230</v>
      </c>
      <c r="W63" s="40">
        <v>9482230</v>
      </c>
      <c r="X63" s="40">
        <v>9482230</v>
      </c>
      <c r="Y63" s="40">
        <v>9482230</v>
      </c>
      <c r="Z63" s="40">
        <v>9482230</v>
      </c>
      <c r="AA63" s="40">
        <v>9482230</v>
      </c>
      <c r="AB63" s="40">
        <v>9482230</v>
      </c>
      <c r="AC63" s="40">
        <v>9482230</v>
      </c>
      <c r="AD63" s="40">
        <v>9482230</v>
      </c>
      <c r="AE63" s="40">
        <v>9482230</v>
      </c>
      <c r="AF63" s="40">
        <v>9482230</v>
      </c>
      <c r="AG63">
        <v>9482230</v>
      </c>
    </row>
    <row r="64" spans="1:33" ht="15.75" customHeight="1" x14ac:dyDescent="0.15"/>
    <row r="65" spans="1:33" ht="15.75" customHeight="1" x14ac:dyDescent="0.2">
      <c r="A65" s="1" t="s">
        <v>290</v>
      </c>
    </row>
    <row r="66" spans="1:33" ht="15.75" customHeight="1" x14ac:dyDescent="0.15"/>
    <row r="67" spans="1:33" ht="15.75" customHeight="1" x14ac:dyDescent="0.2">
      <c r="A67" s="4" t="s">
        <v>256</v>
      </c>
      <c r="B67" s="4">
        <v>2020</v>
      </c>
      <c r="C67" s="4">
        <v>2021</v>
      </c>
      <c r="D67" s="4">
        <v>2022</v>
      </c>
      <c r="E67" s="4">
        <v>2023</v>
      </c>
      <c r="F67" s="4">
        <v>2024</v>
      </c>
      <c r="G67" s="4">
        <v>2025</v>
      </c>
      <c r="H67" s="4">
        <v>2026</v>
      </c>
      <c r="I67" s="4">
        <v>2027</v>
      </c>
      <c r="J67" s="4">
        <v>2028</v>
      </c>
      <c r="K67" s="4">
        <v>2029</v>
      </c>
      <c r="L67" s="4">
        <v>2030</v>
      </c>
      <c r="M67" s="4">
        <v>2031</v>
      </c>
      <c r="N67" s="4">
        <v>2032</v>
      </c>
      <c r="O67" s="4">
        <v>2033</v>
      </c>
      <c r="P67" s="4">
        <v>2034</v>
      </c>
      <c r="Q67" s="4">
        <v>2035</v>
      </c>
      <c r="R67" s="4">
        <v>2036</v>
      </c>
      <c r="S67" s="4">
        <v>2037</v>
      </c>
      <c r="T67" s="4">
        <v>2038</v>
      </c>
      <c r="U67" s="4">
        <v>2039</v>
      </c>
      <c r="V67" s="4">
        <v>2040</v>
      </c>
      <c r="W67" s="4">
        <v>2041</v>
      </c>
      <c r="X67" s="4">
        <v>2042</v>
      </c>
      <c r="Y67" s="4">
        <v>2043</v>
      </c>
      <c r="Z67" s="4">
        <v>2044</v>
      </c>
      <c r="AA67" s="4">
        <v>2045</v>
      </c>
      <c r="AB67" s="4">
        <v>2046</v>
      </c>
      <c r="AC67" s="4">
        <v>2047</v>
      </c>
      <c r="AD67" s="4">
        <v>2048</v>
      </c>
      <c r="AE67" s="4">
        <v>2049</v>
      </c>
      <c r="AF67" s="4">
        <v>2050</v>
      </c>
    </row>
    <row r="68" spans="1:33" ht="15.75" customHeight="1" x14ac:dyDescent="0.2">
      <c r="A68" s="4" t="s">
        <v>291</v>
      </c>
      <c r="B68" s="40">
        <v>0.55000000000000004</v>
      </c>
      <c r="C68" s="4">
        <v>0.55000000000000004</v>
      </c>
      <c r="D68" s="4">
        <v>0.55000000000000004</v>
      </c>
      <c r="E68" s="4">
        <v>0.55000000000000004</v>
      </c>
      <c r="F68" s="4">
        <v>0.55000000000000004</v>
      </c>
      <c r="G68" s="4">
        <v>0.55000000000000004</v>
      </c>
      <c r="H68" s="4">
        <v>0.55000000000000004</v>
      </c>
      <c r="I68" s="4">
        <v>0.55000000000000004</v>
      </c>
      <c r="J68" s="4">
        <v>0.55000000000000004</v>
      </c>
      <c r="K68" s="4">
        <v>0.55000000000000004</v>
      </c>
      <c r="L68" s="4">
        <v>0.55000000000000004</v>
      </c>
      <c r="M68" s="4">
        <v>0.55000000000000004</v>
      </c>
      <c r="N68" s="4">
        <v>0.55000000000000004</v>
      </c>
      <c r="O68" s="4">
        <v>0.55000000000000004</v>
      </c>
      <c r="P68" s="4">
        <v>0.55000000000000004</v>
      </c>
      <c r="Q68" s="4">
        <v>0.55000000000000004</v>
      </c>
      <c r="R68" s="4">
        <v>0.55000000000000004</v>
      </c>
      <c r="S68" s="4">
        <v>0.55000000000000004</v>
      </c>
      <c r="T68" s="4">
        <v>0.55000000000000004</v>
      </c>
      <c r="U68" s="4">
        <v>0.55000000000000004</v>
      </c>
      <c r="V68" s="4">
        <v>0.55000000000000004</v>
      </c>
      <c r="W68" s="4">
        <v>0.55000000000000004</v>
      </c>
      <c r="X68" s="4">
        <v>0.55000000000000004</v>
      </c>
      <c r="Y68" s="4">
        <v>0.55000000000000004</v>
      </c>
      <c r="Z68" s="4">
        <v>0.55000000000000004</v>
      </c>
      <c r="AA68" s="4">
        <v>0.55000000000000004</v>
      </c>
      <c r="AB68" s="4">
        <v>0.55000000000000004</v>
      </c>
      <c r="AC68" s="4">
        <v>0.55000000000000004</v>
      </c>
      <c r="AD68" s="4">
        <v>0.55000000000000004</v>
      </c>
      <c r="AE68" s="4">
        <v>0.55000000000000004</v>
      </c>
      <c r="AF68" s="4">
        <v>0.50049999999999994</v>
      </c>
      <c r="AG68">
        <v>0.50049999999999994</v>
      </c>
    </row>
    <row r="69" spans="1:33" ht="15.75" customHeight="1" x14ac:dyDescent="0.2">
      <c r="A69" s="4" t="s">
        <v>292</v>
      </c>
      <c r="B69" s="40">
        <v>0.44440000000000002</v>
      </c>
      <c r="C69" s="4">
        <v>0.44440000000000002</v>
      </c>
      <c r="D69" s="4">
        <v>0.44440000000000002</v>
      </c>
      <c r="E69" s="4">
        <v>0.44440000000000002</v>
      </c>
      <c r="F69" s="4">
        <v>0.44440000000000002</v>
      </c>
      <c r="G69" s="4">
        <v>0.44440000000000002</v>
      </c>
      <c r="H69" s="4">
        <v>0.44440000000000002</v>
      </c>
      <c r="I69" s="4">
        <v>0.44440000000000002</v>
      </c>
      <c r="J69" s="4">
        <v>0.44440000000000002</v>
      </c>
      <c r="K69" s="4">
        <v>0.44440000000000002</v>
      </c>
      <c r="L69" s="4">
        <v>0.44440000000000002</v>
      </c>
      <c r="M69" s="4">
        <v>0.44440000000000002</v>
      </c>
      <c r="N69" s="4">
        <v>0.44440000000000002</v>
      </c>
      <c r="O69" s="4">
        <v>0.44440000000000002</v>
      </c>
      <c r="P69" s="4">
        <v>0.44440000000000002</v>
      </c>
      <c r="Q69" s="4">
        <v>0.44440000000000002</v>
      </c>
      <c r="R69" s="4">
        <v>0.44440000000000002</v>
      </c>
      <c r="S69" s="4">
        <v>0.44440000000000002</v>
      </c>
      <c r="T69" s="4">
        <v>0.44440000000000002</v>
      </c>
      <c r="U69" s="4">
        <v>0.44440000000000002</v>
      </c>
      <c r="V69" s="4">
        <v>0.44440000000000002</v>
      </c>
      <c r="W69" s="4">
        <v>0.44440000000000002</v>
      </c>
      <c r="X69" s="4">
        <v>0.44440000000000002</v>
      </c>
      <c r="Y69" s="4">
        <v>0.44440000000000002</v>
      </c>
      <c r="Z69" s="4">
        <v>0.44440000000000002</v>
      </c>
      <c r="AA69" s="4">
        <v>0.44440000000000002</v>
      </c>
      <c r="AB69" s="4">
        <v>0.44440000000000002</v>
      </c>
      <c r="AC69" s="4">
        <v>0.44440000000000002</v>
      </c>
      <c r="AD69" s="4">
        <v>0.44440000000000002</v>
      </c>
      <c r="AE69" s="4">
        <v>0.44440000000000002</v>
      </c>
      <c r="AF69" s="4">
        <v>0.53790000000000004</v>
      </c>
      <c r="AG69">
        <v>0.53790000000000004</v>
      </c>
    </row>
    <row r="70" spans="1:33" ht="15.75" customHeight="1" x14ac:dyDescent="0.2">
      <c r="A70" s="4" t="s">
        <v>293</v>
      </c>
      <c r="B70" s="40">
        <v>0.82400000000000007</v>
      </c>
      <c r="C70" s="4">
        <v>0.82400000000000007</v>
      </c>
      <c r="D70" s="4">
        <v>0.82400000000000007</v>
      </c>
      <c r="E70" s="4">
        <v>0.82400000000000007</v>
      </c>
      <c r="F70" s="4">
        <v>0.82400000000000007</v>
      </c>
      <c r="G70" s="4">
        <v>0.82400000000000007</v>
      </c>
      <c r="H70" s="4">
        <v>0.82400000000000007</v>
      </c>
      <c r="I70" s="4">
        <v>0.82400000000000007</v>
      </c>
      <c r="J70" s="4">
        <v>0.82400000000000007</v>
      </c>
      <c r="K70" s="4">
        <v>0.82400000000000007</v>
      </c>
      <c r="L70" s="4">
        <v>0.82400000000000007</v>
      </c>
      <c r="M70" s="4">
        <v>0.82400000000000007</v>
      </c>
      <c r="N70" s="4">
        <v>0.82400000000000007</v>
      </c>
      <c r="O70" s="4">
        <v>0.82400000000000007</v>
      </c>
      <c r="P70" s="4">
        <v>0.82400000000000007</v>
      </c>
      <c r="Q70" s="4">
        <v>0.82400000000000007</v>
      </c>
      <c r="R70" s="4">
        <v>0.82400000000000007</v>
      </c>
      <c r="S70" s="4">
        <v>0.82400000000000007</v>
      </c>
      <c r="T70" s="4">
        <v>0.82400000000000007</v>
      </c>
      <c r="U70" s="4">
        <v>0.82400000000000007</v>
      </c>
      <c r="V70" s="4">
        <v>0.82400000000000007</v>
      </c>
      <c r="W70" s="4">
        <v>0.82400000000000007</v>
      </c>
      <c r="X70" s="4">
        <v>0.82400000000000007</v>
      </c>
      <c r="Y70" s="4">
        <v>0.82400000000000007</v>
      </c>
      <c r="Z70" s="4">
        <v>0.82400000000000007</v>
      </c>
      <c r="AA70" s="4">
        <v>0.82400000000000007</v>
      </c>
      <c r="AB70" s="4">
        <v>0.82400000000000007</v>
      </c>
      <c r="AC70" s="4">
        <v>0.82400000000000007</v>
      </c>
      <c r="AD70" s="4">
        <v>0.82400000000000007</v>
      </c>
      <c r="AE70" s="4">
        <v>0.82400000000000007</v>
      </c>
      <c r="AF70" s="4">
        <v>0.97299999999999998</v>
      </c>
      <c r="AG70">
        <v>0.97299999999999998</v>
      </c>
    </row>
    <row r="71" spans="1:33" ht="15.75" customHeight="1" x14ac:dyDescent="0.2">
      <c r="A71" s="4" t="s">
        <v>294</v>
      </c>
      <c r="B71" s="40">
        <v>0.4708</v>
      </c>
      <c r="C71" s="4">
        <v>0.4708</v>
      </c>
      <c r="D71" s="4">
        <v>0.4708</v>
      </c>
      <c r="E71" s="4">
        <v>0.4708</v>
      </c>
      <c r="F71" s="4">
        <v>0.4708</v>
      </c>
      <c r="G71" s="4">
        <v>0.4708</v>
      </c>
      <c r="H71" s="4">
        <v>0.4708</v>
      </c>
      <c r="I71" s="4">
        <v>0.4708</v>
      </c>
      <c r="J71" s="4">
        <v>0.4708</v>
      </c>
      <c r="K71" s="4">
        <v>0.4708</v>
      </c>
      <c r="L71" s="4">
        <v>0.4708</v>
      </c>
      <c r="M71" s="4">
        <v>0.4708</v>
      </c>
      <c r="N71" s="4">
        <v>0.4708</v>
      </c>
      <c r="O71" s="4">
        <v>0.4708</v>
      </c>
      <c r="P71" s="4">
        <v>0.4708</v>
      </c>
      <c r="Q71" s="4">
        <v>0.4708</v>
      </c>
      <c r="R71" s="4">
        <v>0.4708</v>
      </c>
      <c r="S71" s="4">
        <v>0.4708</v>
      </c>
      <c r="T71" s="4">
        <v>0.4708</v>
      </c>
      <c r="U71" s="4">
        <v>0.4708</v>
      </c>
      <c r="V71" s="4">
        <v>0.4708</v>
      </c>
      <c r="W71" s="4">
        <v>0.4708</v>
      </c>
      <c r="X71" s="4">
        <v>0.4708</v>
      </c>
      <c r="Y71" s="4">
        <v>0.4708</v>
      </c>
      <c r="Z71" s="4">
        <v>0.4708</v>
      </c>
      <c r="AA71" s="4">
        <v>0.4708</v>
      </c>
      <c r="AB71" s="4">
        <v>0.4708</v>
      </c>
      <c r="AC71" s="4">
        <v>0.4708</v>
      </c>
      <c r="AD71" s="4">
        <v>0.4708</v>
      </c>
      <c r="AE71" s="4">
        <v>0.4708</v>
      </c>
      <c r="AF71" s="4">
        <v>0.45650000000000002</v>
      </c>
      <c r="AG71">
        <v>0.45650000000000002</v>
      </c>
    </row>
    <row r="72" spans="1:33" ht="15.75" customHeight="1" x14ac:dyDescent="0.2">
      <c r="A72" s="4" t="s">
        <v>295</v>
      </c>
      <c r="B72" s="40">
        <v>0.27400000000000002</v>
      </c>
      <c r="C72" s="4">
        <v>0.27466699999999999</v>
      </c>
      <c r="D72" s="4">
        <v>0.27433299999999999</v>
      </c>
      <c r="E72" s="4">
        <v>0.27433299999999999</v>
      </c>
      <c r="F72" s="4">
        <v>0.276667</v>
      </c>
      <c r="G72" s="4">
        <v>0.278667</v>
      </c>
      <c r="H72" s="4">
        <v>0.28375</v>
      </c>
      <c r="I72" s="4">
        <v>0.28000000000000003</v>
      </c>
      <c r="J72" s="4">
        <v>0.26824999999999999</v>
      </c>
      <c r="K72" s="4">
        <v>0.25874999999999998</v>
      </c>
      <c r="L72" s="4">
        <v>0.25600000000000001</v>
      </c>
      <c r="M72" s="4">
        <v>0.253</v>
      </c>
      <c r="N72" s="4">
        <v>0.2535</v>
      </c>
      <c r="O72" s="4">
        <v>0.25374999999999998</v>
      </c>
      <c r="P72" s="4">
        <v>0.254</v>
      </c>
      <c r="Q72" s="4">
        <v>0.25800000000000001</v>
      </c>
      <c r="R72" s="4">
        <v>0.26174999999999998</v>
      </c>
      <c r="S72" s="4">
        <v>0.26550000000000001</v>
      </c>
      <c r="T72" s="4">
        <v>0.26924999999999999</v>
      </c>
      <c r="U72" s="4">
        <v>0.27274999999999999</v>
      </c>
      <c r="V72" s="4">
        <v>0.27800000000000002</v>
      </c>
      <c r="W72" s="4">
        <v>0.28375</v>
      </c>
      <c r="X72" s="4">
        <v>0.28999999999999998</v>
      </c>
      <c r="Y72" s="4">
        <v>0.29699999999999999</v>
      </c>
      <c r="Z72" s="4">
        <v>0.30425000000000002</v>
      </c>
      <c r="AA72" s="4">
        <v>0.30349999999999999</v>
      </c>
      <c r="AB72" s="4">
        <v>0.30349999999999999</v>
      </c>
      <c r="AC72" s="4">
        <v>0.30325000000000002</v>
      </c>
      <c r="AD72" s="4">
        <v>0.30325000000000002</v>
      </c>
      <c r="AE72" s="4">
        <v>0.30349999999999999</v>
      </c>
      <c r="AF72" s="4">
        <v>0.42499999999999999</v>
      </c>
      <c r="AG72">
        <v>0.4345</v>
      </c>
    </row>
    <row r="73" spans="1:33" ht="15.75" customHeight="1" x14ac:dyDescent="0.2">
      <c r="A73" s="4" t="s">
        <v>296</v>
      </c>
      <c r="B73" s="40">
        <v>0.29811199999999999</v>
      </c>
      <c r="C73" s="4">
        <v>0.29740699999999998</v>
      </c>
      <c r="D73" s="4">
        <v>0.29070499999999999</v>
      </c>
      <c r="E73" s="4">
        <v>0.290022</v>
      </c>
      <c r="F73" s="4">
        <v>0.28877599999999998</v>
      </c>
      <c r="G73" s="4">
        <v>0.28745799999999999</v>
      </c>
      <c r="H73" s="4">
        <v>0.28486699999999998</v>
      </c>
      <c r="I73" s="4">
        <v>0.28228399999999998</v>
      </c>
      <c r="J73" s="4">
        <v>0.27796999999999999</v>
      </c>
      <c r="K73" s="4">
        <v>0.274146</v>
      </c>
      <c r="L73" s="4">
        <v>0.27455099999999999</v>
      </c>
      <c r="M73" s="4">
        <v>0.27443000000000001</v>
      </c>
      <c r="N73" s="4">
        <v>0.27209899999999998</v>
      </c>
      <c r="O73" s="4">
        <v>0.269756</v>
      </c>
      <c r="P73" s="4">
        <v>0.26764399999999999</v>
      </c>
      <c r="Q73" s="4">
        <v>0.26601599999999997</v>
      </c>
      <c r="R73" s="4">
        <v>0.26513300000000001</v>
      </c>
      <c r="S73" s="4">
        <v>0.26350800000000002</v>
      </c>
      <c r="T73" s="4">
        <v>0.26237700000000003</v>
      </c>
      <c r="U73" s="4">
        <v>0.26124199999999997</v>
      </c>
      <c r="V73" s="4">
        <v>0.26124700000000001</v>
      </c>
      <c r="W73" s="4">
        <v>0.261517</v>
      </c>
      <c r="X73" s="4">
        <v>0.26151999999999997</v>
      </c>
      <c r="Y73" s="4">
        <v>0.26152900000000001</v>
      </c>
      <c r="Z73" s="4">
        <v>0.26127899999999998</v>
      </c>
      <c r="AA73" s="4">
        <v>0.261272</v>
      </c>
      <c r="AB73" s="4">
        <v>0.26144299999999998</v>
      </c>
      <c r="AC73" s="4">
        <v>0.261629</v>
      </c>
      <c r="AD73" s="4">
        <v>0.26181100000000002</v>
      </c>
      <c r="AE73" s="4">
        <v>0.262679</v>
      </c>
      <c r="AF73" s="4">
        <v>0.22275</v>
      </c>
      <c r="AG73">
        <v>0.22225</v>
      </c>
    </row>
    <row r="74" spans="1:33" ht="15.75" customHeight="1" x14ac:dyDescent="0.2">
      <c r="A74" s="4" t="s">
        <v>297</v>
      </c>
      <c r="B74" s="40">
        <v>0.61199999999999999</v>
      </c>
      <c r="C74" s="4">
        <v>0.61199999999999999</v>
      </c>
      <c r="D74" s="4">
        <v>0.61199999999999999</v>
      </c>
      <c r="E74" s="4">
        <v>0.61199999999999999</v>
      </c>
      <c r="F74" s="4">
        <v>0.61199999999999999</v>
      </c>
      <c r="G74" s="4">
        <v>0.61199999999999999</v>
      </c>
      <c r="H74" s="4">
        <v>0.61199999999999999</v>
      </c>
      <c r="I74" s="4">
        <v>0.61199999999999999</v>
      </c>
      <c r="J74" s="4">
        <v>0.61199999999999999</v>
      </c>
      <c r="K74" s="4">
        <v>0.61199999999999999</v>
      </c>
      <c r="L74" s="4">
        <v>0.61199999999999999</v>
      </c>
      <c r="M74" s="4">
        <v>0.61199999999999999</v>
      </c>
      <c r="N74" s="4">
        <v>0.61199999999999999</v>
      </c>
      <c r="O74" s="4">
        <v>0.61199999999999999</v>
      </c>
      <c r="P74" s="4">
        <v>0.61199999999999999</v>
      </c>
      <c r="Q74" s="4">
        <v>0.61199999999999999</v>
      </c>
      <c r="R74" s="4">
        <v>0.61199999999999999</v>
      </c>
      <c r="S74" s="4">
        <v>0.61199999999999999</v>
      </c>
      <c r="T74" s="4">
        <v>0.61199999999999999</v>
      </c>
      <c r="U74" s="4">
        <v>0.61199999999999999</v>
      </c>
      <c r="V74" s="4">
        <v>0.61199999999999999</v>
      </c>
      <c r="W74" s="4">
        <v>0.61199999999999999</v>
      </c>
      <c r="X74" s="4">
        <v>0.61199999999999999</v>
      </c>
      <c r="Y74" s="4">
        <v>0.61199999999999999</v>
      </c>
      <c r="Z74" s="4">
        <v>0.61199999999999999</v>
      </c>
      <c r="AA74" s="4">
        <v>0.61199999999999999</v>
      </c>
      <c r="AB74" s="4">
        <v>0.61199999999999999</v>
      </c>
      <c r="AC74" s="4">
        <v>0.61199999999999999</v>
      </c>
      <c r="AD74" s="4">
        <v>0.61199999999999999</v>
      </c>
      <c r="AE74" s="4">
        <v>0.61199999999999999</v>
      </c>
      <c r="AF74" s="4">
        <v>0.61199999999999999</v>
      </c>
      <c r="AG74">
        <v>0.61199999999999999</v>
      </c>
    </row>
    <row r="75" spans="1:33" ht="15.75" customHeight="1" x14ac:dyDescent="0.2">
      <c r="A75" s="4" t="s">
        <v>298</v>
      </c>
      <c r="B75" s="40">
        <v>0.65669999999999995</v>
      </c>
      <c r="C75" s="4">
        <v>0.65669999999999995</v>
      </c>
      <c r="D75" s="4">
        <v>0.65669999999999995</v>
      </c>
      <c r="E75" s="4">
        <v>0.65669999999999995</v>
      </c>
      <c r="F75" s="4">
        <v>0.65669999999999995</v>
      </c>
      <c r="G75" s="4">
        <v>0.65669999999999995</v>
      </c>
      <c r="H75" s="4">
        <v>0.65669999999999995</v>
      </c>
      <c r="I75" s="4">
        <v>0.65669999999999995</v>
      </c>
      <c r="J75" s="4">
        <v>0.65669999999999995</v>
      </c>
      <c r="K75" s="4">
        <v>0.65669999999999995</v>
      </c>
      <c r="L75" s="4">
        <v>0.65669999999999995</v>
      </c>
      <c r="M75" s="4">
        <v>0.65669999999999995</v>
      </c>
      <c r="N75" s="4">
        <v>0.65669999999999995</v>
      </c>
      <c r="O75" s="4">
        <v>0.65669999999999995</v>
      </c>
      <c r="P75" s="4">
        <v>0.65669999999999995</v>
      </c>
      <c r="Q75" s="4">
        <v>0.65669999999999995</v>
      </c>
      <c r="R75" s="4">
        <v>0.65669999999999995</v>
      </c>
      <c r="S75" s="4">
        <v>0.65669999999999995</v>
      </c>
      <c r="T75" s="4">
        <v>0.65669999999999995</v>
      </c>
      <c r="U75" s="4">
        <v>0.65669999999999995</v>
      </c>
      <c r="V75" s="4">
        <v>0.65669999999999995</v>
      </c>
      <c r="W75" s="4">
        <v>0.65669999999999995</v>
      </c>
      <c r="X75" s="4">
        <v>0.65669999999999995</v>
      </c>
      <c r="Y75" s="4">
        <v>0.65669999999999995</v>
      </c>
      <c r="Z75" s="4">
        <v>0.65669999999999995</v>
      </c>
      <c r="AA75" s="4">
        <v>0.65669999999999995</v>
      </c>
      <c r="AB75" s="4">
        <v>0.65669999999999995</v>
      </c>
      <c r="AC75" s="4">
        <v>0.65669999999999995</v>
      </c>
      <c r="AD75" s="4">
        <v>0.65669999999999995</v>
      </c>
      <c r="AE75" s="4">
        <v>0.65669999999999995</v>
      </c>
      <c r="AF75" s="4">
        <v>0.58850000000000002</v>
      </c>
      <c r="AG75">
        <v>0.58850000000000002</v>
      </c>
    </row>
    <row r="76" spans="1:33" ht="15.75" customHeight="1" x14ac:dyDescent="0.2">
      <c r="A76" s="4" t="s">
        <v>299</v>
      </c>
      <c r="B76" s="40">
        <v>0.51259999999999994</v>
      </c>
      <c r="C76" s="4">
        <v>0.51259999999999994</v>
      </c>
      <c r="D76" s="4">
        <v>0.51259999999999994</v>
      </c>
      <c r="E76" s="4">
        <v>0.51259999999999994</v>
      </c>
      <c r="F76" s="4">
        <v>0.51259999999999994</v>
      </c>
      <c r="G76" s="4">
        <v>0.51259999999999994</v>
      </c>
      <c r="H76" s="4">
        <v>0.51259999999999994</v>
      </c>
      <c r="I76" s="4">
        <v>0.51259999999999994</v>
      </c>
      <c r="J76" s="4">
        <v>0.51259999999999994</v>
      </c>
      <c r="K76" s="4">
        <v>0.51259999999999994</v>
      </c>
      <c r="L76" s="4">
        <v>0.51259999999999994</v>
      </c>
      <c r="M76" s="4">
        <v>0.51259999999999994</v>
      </c>
      <c r="N76" s="4">
        <v>0.51259999999999994</v>
      </c>
      <c r="O76" s="4">
        <v>0.51259999999999994</v>
      </c>
      <c r="P76" s="4">
        <v>0.51259999999999994</v>
      </c>
      <c r="Q76" s="4">
        <v>0.51259999999999994</v>
      </c>
      <c r="R76" s="4">
        <v>0.51259999999999994</v>
      </c>
      <c r="S76" s="4">
        <v>0.51259999999999994</v>
      </c>
      <c r="T76" s="4">
        <v>0.51259999999999994</v>
      </c>
      <c r="U76" s="4">
        <v>0.51259999999999994</v>
      </c>
      <c r="V76" s="4">
        <v>0.51259999999999994</v>
      </c>
      <c r="W76" s="4">
        <v>0.51259999999999994</v>
      </c>
      <c r="X76" s="4">
        <v>0.51259999999999994</v>
      </c>
      <c r="Y76" s="4">
        <v>0.51259999999999994</v>
      </c>
      <c r="Z76" s="4">
        <v>0.51259999999999994</v>
      </c>
      <c r="AA76" s="4">
        <v>0.51259999999999994</v>
      </c>
      <c r="AB76" s="4">
        <v>0.51259999999999994</v>
      </c>
      <c r="AC76" s="4">
        <v>0.51259999999999994</v>
      </c>
      <c r="AD76" s="4">
        <v>0.51259999999999994</v>
      </c>
      <c r="AE76" s="4">
        <v>0.51259999999999994</v>
      </c>
      <c r="AF76" s="4">
        <v>0.53129999999999999</v>
      </c>
      <c r="AG76">
        <v>0.53129999999999999</v>
      </c>
    </row>
    <row r="77" spans="1:33" ht="15.75" customHeight="1" x14ac:dyDescent="0.2">
      <c r="A77" s="4" t="s">
        <v>300</v>
      </c>
      <c r="B77" s="40">
        <v>3.3E-3</v>
      </c>
      <c r="C77" s="4">
        <v>3.3E-3</v>
      </c>
      <c r="D77" s="4">
        <v>3.3E-3</v>
      </c>
      <c r="E77" s="4">
        <v>3.3E-3</v>
      </c>
      <c r="F77" s="4">
        <v>3.3E-3</v>
      </c>
      <c r="G77" s="4">
        <v>3.3E-3</v>
      </c>
      <c r="H77" s="4">
        <v>3.3E-3</v>
      </c>
      <c r="I77" s="4">
        <v>3.3E-3</v>
      </c>
      <c r="J77" s="4">
        <v>3.3E-3</v>
      </c>
      <c r="K77" s="4">
        <v>3.3E-3</v>
      </c>
      <c r="L77" s="4">
        <v>3.3E-3</v>
      </c>
      <c r="M77" s="4">
        <v>3.3E-3</v>
      </c>
      <c r="N77" s="4">
        <v>3.3E-3</v>
      </c>
      <c r="O77" s="4">
        <v>3.3E-3</v>
      </c>
      <c r="P77" s="4">
        <v>3.3E-3</v>
      </c>
      <c r="Q77" s="4">
        <v>3.3E-3</v>
      </c>
      <c r="R77" s="4">
        <v>3.3E-3</v>
      </c>
      <c r="S77" s="4">
        <v>3.3E-3</v>
      </c>
      <c r="T77" s="4">
        <v>3.3E-3</v>
      </c>
      <c r="U77" s="4">
        <v>3.3E-3</v>
      </c>
      <c r="V77" s="4">
        <v>3.3E-3</v>
      </c>
      <c r="W77" s="4">
        <v>3.3E-3</v>
      </c>
      <c r="X77" s="4">
        <v>3.3E-3</v>
      </c>
      <c r="Y77" s="4">
        <v>3.3E-3</v>
      </c>
      <c r="Z77" s="4">
        <v>3.3E-3</v>
      </c>
      <c r="AA77" s="4">
        <v>3.3E-3</v>
      </c>
      <c r="AB77" s="4">
        <v>3.3E-3</v>
      </c>
      <c r="AC77" s="4">
        <v>3.3E-3</v>
      </c>
      <c r="AD77" s="4">
        <v>3.3E-3</v>
      </c>
      <c r="AE77" s="4">
        <v>3.3E-3</v>
      </c>
      <c r="AF77" s="4">
        <v>1.1000000000000001E-3</v>
      </c>
      <c r="AG77">
        <v>1.1000000000000001E-3</v>
      </c>
    </row>
    <row r="78" spans="1:33" ht="15.75" customHeight="1" x14ac:dyDescent="0.2">
      <c r="A78" s="4" t="s">
        <v>301</v>
      </c>
      <c r="B78" s="40">
        <v>0.13200000000000001</v>
      </c>
      <c r="C78" s="4">
        <v>0.13200000000000001</v>
      </c>
      <c r="D78" s="4">
        <v>0.13200000000000001</v>
      </c>
      <c r="E78" s="4">
        <v>0.13200000000000001</v>
      </c>
      <c r="F78" s="4">
        <v>0.13200000000000001</v>
      </c>
      <c r="G78" s="4">
        <v>0.13200000000000001</v>
      </c>
      <c r="H78" s="4">
        <v>0.13200000000000001</v>
      </c>
      <c r="I78" s="4">
        <v>0.13200000000000001</v>
      </c>
      <c r="J78" s="4">
        <v>0.13200000000000001</v>
      </c>
      <c r="K78" s="4">
        <v>0.13200000000000001</v>
      </c>
      <c r="L78" s="4">
        <v>0.13200000000000001</v>
      </c>
      <c r="M78" s="4">
        <v>0.13200000000000001</v>
      </c>
      <c r="N78" s="4">
        <v>0.13200000000000001</v>
      </c>
      <c r="O78" s="4">
        <v>0.13200000000000001</v>
      </c>
      <c r="P78" s="4">
        <v>0.13200000000000001</v>
      </c>
      <c r="Q78" s="4">
        <v>0.13200000000000001</v>
      </c>
      <c r="R78" s="4">
        <v>0.13200000000000001</v>
      </c>
      <c r="S78" s="4">
        <v>0.13200000000000001</v>
      </c>
      <c r="T78" s="4">
        <v>0.13200000000000001</v>
      </c>
      <c r="U78" s="4">
        <v>0.13200000000000001</v>
      </c>
      <c r="V78" s="4">
        <v>0.13200000000000001</v>
      </c>
      <c r="W78" s="4">
        <v>0.13200000000000001</v>
      </c>
      <c r="X78" s="4">
        <v>0.13200000000000001</v>
      </c>
      <c r="Y78" s="4">
        <v>0.13200000000000001</v>
      </c>
      <c r="Z78" s="4">
        <v>0.13200000000000001</v>
      </c>
      <c r="AA78" s="4">
        <v>0.13200000000000001</v>
      </c>
      <c r="AB78" s="4">
        <v>0.13200000000000001</v>
      </c>
      <c r="AC78" s="4">
        <v>0.13200000000000001</v>
      </c>
      <c r="AD78" s="4">
        <v>0.13200000000000001</v>
      </c>
      <c r="AE78" s="4">
        <v>0.13200000000000001</v>
      </c>
      <c r="AF78" s="4">
        <v>7.3700000000000002E-2</v>
      </c>
      <c r="AG78">
        <v>7.3700000000000002E-2</v>
      </c>
    </row>
    <row r="79" spans="1:33" ht="15.75" customHeight="1" x14ac:dyDescent="0.2">
      <c r="A79" s="4" t="s">
        <v>302</v>
      </c>
      <c r="B79" s="40">
        <v>4.8399999999999999E-2</v>
      </c>
      <c r="C79" s="4">
        <v>4.8399999999999999E-2</v>
      </c>
      <c r="D79" s="4">
        <v>4.8399999999999999E-2</v>
      </c>
      <c r="E79" s="4">
        <v>4.8399999999999999E-2</v>
      </c>
      <c r="F79" s="4">
        <v>4.8399999999999999E-2</v>
      </c>
      <c r="G79" s="4">
        <v>4.8399999999999999E-2</v>
      </c>
      <c r="H79" s="4">
        <v>4.8399999999999999E-2</v>
      </c>
      <c r="I79" s="4">
        <v>4.8399999999999999E-2</v>
      </c>
      <c r="J79" s="4">
        <v>4.8399999999999999E-2</v>
      </c>
      <c r="K79" s="4">
        <v>4.8399999999999999E-2</v>
      </c>
      <c r="L79" s="4">
        <v>4.8399999999999999E-2</v>
      </c>
      <c r="M79" s="4">
        <v>4.8399999999999999E-2</v>
      </c>
      <c r="N79" s="4">
        <v>4.8399999999999999E-2</v>
      </c>
      <c r="O79" s="4">
        <v>4.8399999999999999E-2</v>
      </c>
      <c r="P79" s="4">
        <v>4.8399999999999999E-2</v>
      </c>
      <c r="Q79" s="4">
        <v>4.8399999999999999E-2</v>
      </c>
      <c r="R79" s="4">
        <v>4.8399999999999999E-2</v>
      </c>
      <c r="S79" s="4">
        <v>4.8399999999999999E-2</v>
      </c>
      <c r="T79" s="4">
        <v>4.8399999999999999E-2</v>
      </c>
      <c r="U79" s="4">
        <v>4.8399999999999999E-2</v>
      </c>
      <c r="V79" s="4">
        <v>4.8399999999999999E-2</v>
      </c>
      <c r="W79" s="4">
        <v>4.8399999999999999E-2</v>
      </c>
      <c r="X79" s="4">
        <v>4.8399999999999999E-2</v>
      </c>
      <c r="Y79" s="4">
        <v>4.8399999999999999E-2</v>
      </c>
      <c r="Z79" s="4">
        <v>4.8399999999999999E-2</v>
      </c>
      <c r="AA79" s="4">
        <v>4.8399999999999999E-2</v>
      </c>
      <c r="AB79" s="4">
        <v>4.8399999999999999E-2</v>
      </c>
      <c r="AC79" s="4">
        <v>4.8399999999999999E-2</v>
      </c>
      <c r="AD79" s="4">
        <v>4.8399999999999999E-2</v>
      </c>
      <c r="AE79" s="4">
        <v>4.8399999999999999E-2</v>
      </c>
      <c r="AF79" s="4">
        <v>6.6000000000000003E-2</v>
      </c>
      <c r="AG79">
        <v>6.6000000000000003E-2</v>
      </c>
    </row>
    <row r="80" spans="1:33" ht="15.75" customHeight="1" x14ac:dyDescent="0.2">
      <c r="A80" s="4" t="s">
        <v>303</v>
      </c>
      <c r="B80" s="40">
        <v>0.44</v>
      </c>
      <c r="C80" s="4">
        <v>0.44</v>
      </c>
      <c r="D80" s="4">
        <v>0.44</v>
      </c>
      <c r="E80" s="4">
        <v>0.44</v>
      </c>
      <c r="F80" s="4">
        <v>0.44</v>
      </c>
      <c r="G80" s="4">
        <v>0.44</v>
      </c>
      <c r="H80" s="4">
        <v>0.44</v>
      </c>
      <c r="I80" s="4">
        <v>0.44</v>
      </c>
      <c r="J80" s="4">
        <v>0.44</v>
      </c>
      <c r="K80" s="4">
        <v>0.44</v>
      </c>
      <c r="L80" s="4">
        <v>0.44</v>
      </c>
      <c r="M80" s="4">
        <v>0.44</v>
      </c>
      <c r="N80" s="4">
        <v>0.44</v>
      </c>
      <c r="O80" s="4">
        <v>0.44</v>
      </c>
      <c r="P80" s="4">
        <v>0.44</v>
      </c>
      <c r="Q80" s="4">
        <v>0.44</v>
      </c>
      <c r="R80" s="4">
        <v>0.44</v>
      </c>
      <c r="S80" s="4">
        <v>0.44</v>
      </c>
      <c r="T80" s="4">
        <v>0.44</v>
      </c>
      <c r="U80" s="4">
        <v>0.44</v>
      </c>
      <c r="V80" s="4">
        <v>0.44</v>
      </c>
      <c r="W80" s="4">
        <v>0.44</v>
      </c>
      <c r="X80" s="4">
        <v>0.44</v>
      </c>
      <c r="Y80" s="4">
        <v>0.44</v>
      </c>
      <c r="Z80" s="4">
        <v>0.44</v>
      </c>
      <c r="AA80" s="4">
        <v>0.44</v>
      </c>
      <c r="AB80" s="4">
        <v>0.44</v>
      </c>
      <c r="AC80" s="4">
        <v>0.44</v>
      </c>
      <c r="AD80" s="4">
        <v>0.44</v>
      </c>
      <c r="AE80" s="4">
        <v>0.44</v>
      </c>
      <c r="AF80" s="4">
        <v>0.433</v>
      </c>
      <c r="AG80">
        <v>0.44700000000000001</v>
      </c>
    </row>
    <row r="81" spans="1:33" ht="15.75" customHeight="1" x14ac:dyDescent="0.2">
      <c r="A81" s="4" t="s">
        <v>304</v>
      </c>
      <c r="B81" s="40">
        <v>1.21E-2</v>
      </c>
      <c r="C81" s="4">
        <v>1.21E-2</v>
      </c>
      <c r="D81" s="4">
        <v>1.21E-2</v>
      </c>
      <c r="E81" s="4">
        <v>1.21E-2</v>
      </c>
      <c r="F81" s="4">
        <v>1.21E-2</v>
      </c>
      <c r="G81" s="4">
        <v>1.21E-2</v>
      </c>
      <c r="H81" s="4">
        <v>1.21E-2</v>
      </c>
      <c r="I81" s="4">
        <v>1.21E-2</v>
      </c>
      <c r="J81" s="4">
        <v>1.21E-2</v>
      </c>
      <c r="K81" s="4">
        <v>1.21E-2</v>
      </c>
      <c r="L81" s="4">
        <v>1.21E-2</v>
      </c>
      <c r="M81" s="4">
        <v>1.21E-2</v>
      </c>
      <c r="N81" s="4">
        <v>1.21E-2</v>
      </c>
      <c r="O81" s="4">
        <v>1.21E-2</v>
      </c>
      <c r="P81" s="4">
        <v>1.21E-2</v>
      </c>
      <c r="Q81" s="4">
        <v>1.21E-2</v>
      </c>
      <c r="R81" s="4">
        <v>1.21E-2</v>
      </c>
      <c r="S81" s="4">
        <v>1.21E-2</v>
      </c>
      <c r="T81" s="4">
        <v>1.21E-2</v>
      </c>
      <c r="U81" s="4">
        <v>1.21E-2</v>
      </c>
      <c r="V81" s="4">
        <v>1.21E-2</v>
      </c>
      <c r="W81" s="4">
        <v>1.21E-2</v>
      </c>
      <c r="X81" s="4">
        <v>1.21E-2</v>
      </c>
      <c r="Y81" s="4">
        <v>1.21E-2</v>
      </c>
      <c r="Z81" s="4">
        <v>1.21E-2</v>
      </c>
      <c r="AA81" s="4">
        <v>1.21E-2</v>
      </c>
      <c r="AB81" s="4">
        <v>1.21E-2</v>
      </c>
      <c r="AC81" s="4">
        <v>1.21E-2</v>
      </c>
      <c r="AD81" s="4">
        <v>1.21E-2</v>
      </c>
      <c r="AE81" s="4">
        <v>1.21E-2</v>
      </c>
      <c r="AF81" s="4">
        <v>2.2000000000000001E-3</v>
      </c>
      <c r="AG81">
        <v>2.2000000000000001E-3</v>
      </c>
    </row>
    <row r="82" spans="1:33" ht="15.75" customHeight="1" x14ac:dyDescent="0.2">
      <c r="A82" s="4" t="s">
        <v>305</v>
      </c>
      <c r="B82" s="40">
        <v>1.21E-2</v>
      </c>
      <c r="C82" s="4">
        <v>1.21E-2</v>
      </c>
      <c r="D82" s="4">
        <v>1.21E-2</v>
      </c>
      <c r="E82" s="4">
        <v>1.21E-2</v>
      </c>
      <c r="F82" s="4">
        <v>1.21E-2</v>
      </c>
      <c r="G82" s="4">
        <v>1.21E-2</v>
      </c>
      <c r="H82" s="4">
        <v>1.21E-2</v>
      </c>
      <c r="I82" s="4">
        <v>1.21E-2</v>
      </c>
      <c r="J82" s="4">
        <v>1.21E-2</v>
      </c>
      <c r="K82" s="4">
        <v>1.21E-2</v>
      </c>
      <c r="L82" s="4">
        <v>1.21E-2</v>
      </c>
      <c r="M82" s="4">
        <v>1.21E-2</v>
      </c>
      <c r="N82" s="4">
        <v>1.21E-2</v>
      </c>
      <c r="O82" s="4">
        <v>1.21E-2</v>
      </c>
      <c r="P82" s="4">
        <v>1.21E-2</v>
      </c>
      <c r="Q82" s="4">
        <v>1.21E-2</v>
      </c>
      <c r="R82" s="4">
        <v>1.21E-2</v>
      </c>
      <c r="S82" s="4">
        <v>1.21E-2</v>
      </c>
      <c r="T82" s="4">
        <v>1.21E-2</v>
      </c>
      <c r="U82" s="4">
        <v>1.21E-2</v>
      </c>
      <c r="V82" s="4">
        <v>1.21E-2</v>
      </c>
      <c r="W82" s="4">
        <v>1.21E-2</v>
      </c>
      <c r="X82" s="4">
        <v>1.21E-2</v>
      </c>
      <c r="Y82" s="4">
        <v>1.21E-2</v>
      </c>
      <c r="Z82" s="4">
        <v>1.21E-2</v>
      </c>
      <c r="AA82" s="4">
        <v>1.21E-2</v>
      </c>
      <c r="AB82" s="4">
        <v>1.21E-2</v>
      </c>
      <c r="AC82" s="4">
        <v>1.21E-2</v>
      </c>
      <c r="AD82" s="4">
        <v>1.21E-2</v>
      </c>
      <c r="AE82" s="4">
        <v>1.21E-2</v>
      </c>
      <c r="AF82" s="4">
        <v>2.2000000000000001E-3</v>
      </c>
      <c r="AG82">
        <v>2.2000000000000001E-3</v>
      </c>
    </row>
    <row r="83" spans="1:33" ht="15.75" customHeight="1" x14ac:dyDescent="0.2">
      <c r="A83" s="4" t="s">
        <v>306</v>
      </c>
      <c r="B83" s="40">
        <v>0.29699999999999999</v>
      </c>
      <c r="C83" s="4">
        <v>0.29699999999999999</v>
      </c>
      <c r="D83" s="4">
        <v>0.29699999999999999</v>
      </c>
      <c r="E83" s="4">
        <v>0.29699999999999999</v>
      </c>
      <c r="F83" s="4">
        <v>0.29699999999999999</v>
      </c>
      <c r="G83" s="4">
        <v>0.29699999999999999</v>
      </c>
      <c r="H83" s="4">
        <v>0.29699999999999999</v>
      </c>
      <c r="I83" s="4">
        <v>0.29699999999999999</v>
      </c>
      <c r="J83" s="4">
        <v>0.29699999999999999</v>
      </c>
      <c r="K83" s="4">
        <v>0.29699999999999999</v>
      </c>
      <c r="L83" s="4">
        <v>0.29699999999999999</v>
      </c>
      <c r="M83" s="4">
        <v>0.29699999999999999</v>
      </c>
      <c r="N83" s="4">
        <v>0.29699999999999999</v>
      </c>
      <c r="O83" s="4">
        <v>0.29699999999999999</v>
      </c>
      <c r="P83" s="4">
        <v>0.29699999999999999</v>
      </c>
      <c r="Q83" s="4">
        <v>0.29699999999999999</v>
      </c>
      <c r="R83" s="4">
        <v>0.29699999999999999</v>
      </c>
      <c r="S83" s="4">
        <v>0.29699999999999999</v>
      </c>
      <c r="T83" s="4">
        <v>0.29699999999999999</v>
      </c>
      <c r="U83" s="4">
        <v>0.29699999999999999</v>
      </c>
      <c r="V83" s="4">
        <v>0.29699999999999999</v>
      </c>
      <c r="W83" s="4">
        <v>0.29699999999999999</v>
      </c>
      <c r="X83" s="4">
        <v>0.29699999999999999</v>
      </c>
      <c r="Y83" s="4">
        <v>0.29699999999999999</v>
      </c>
      <c r="Z83" s="4">
        <v>0.29699999999999999</v>
      </c>
      <c r="AA83" s="4">
        <v>0.29699999999999999</v>
      </c>
      <c r="AB83" s="4">
        <v>0.29699999999999999</v>
      </c>
      <c r="AC83" s="4">
        <v>0.29699999999999999</v>
      </c>
      <c r="AD83" s="4">
        <v>0.29699999999999999</v>
      </c>
      <c r="AE83" s="4">
        <v>0.29699999999999999</v>
      </c>
      <c r="AF83" s="4">
        <v>0.3201</v>
      </c>
      <c r="AG83">
        <v>0.3201</v>
      </c>
    </row>
    <row r="84" spans="1:33" ht="15.75" customHeight="1" x14ac:dyDescent="0.15"/>
    <row r="85" spans="1:33" ht="15.75" customHeight="1" x14ac:dyDescent="0.2">
      <c r="A85" s="1" t="s">
        <v>307</v>
      </c>
    </row>
    <row r="86" spans="1:33" ht="15.75" customHeight="1" x14ac:dyDescent="0.2">
      <c r="A86" s="4" t="s">
        <v>308</v>
      </c>
      <c r="B86" s="35">
        <f>F5*1000/(8760*B68)+E5+(B27*10^6)*B48/10^6</f>
        <v>29.747248962224994</v>
      </c>
    </row>
    <row r="87" spans="1:33" ht="15.75" customHeight="1" x14ac:dyDescent="0.2">
      <c r="A87" s="4" t="s">
        <v>224</v>
      </c>
      <c r="B87" s="35">
        <f>F9*1000/(8760*B69)+E9+(B28*10^6)*B49/10^6</f>
        <v>36.42226426790419</v>
      </c>
    </row>
    <row r="88" spans="1:33" ht="15.75" customHeight="1" x14ac:dyDescent="0.2">
      <c r="A88" s="4" t="s">
        <v>234</v>
      </c>
      <c r="B88" s="35">
        <f>F10*1000/(8760*B70)+E10+(B29*10^6)*B50/10^6</f>
        <v>26.762793993660502</v>
      </c>
    </row>
    <row r="89" spans="1:33" ht="15.75" customHeight="1" x14ac:dyDescent="0.2">
      <c r="A89" s="4" t="s">
        <v>241</v>
      </c>
      <c r="B89" s="35">
        <f>F13*1000/(8760*B71)+E13+(B30*10^6)*B51/10^6</f>
        <v>11.484059271501343</v>
      </c>
    </row>
    <row r="90" spans="1:33" ht="15.75" customHeight="1" x14ac:dyDescent="0.2">
      <c r="A90" s="4" t="s">
        <v>309</v>
      </c>
      <c r="B90" s="35">
        <f>F14*1000/(8760*B72)+E14+(B31*10^6)*B52/10^6</f>
        <v>10.923907609239075</v>
      </c>
    </row>
    <row r="91" spans="1:33" ht="15.75" customHeight="1" x14ac:dyDescent="0.2">
      <c r="A91" s="4" t="s">
        <v>310</v>
      </c>
      <c r="B91" s="35">
        <f>F17*1000/(8760*B73)+E17+(B32*10^6)*B53/10^6</f>
        <v>5.8166671077990237</v>
      </c>
    </row>
    <row r="92" spans="1:33" ht="15.75" customHeight="1" x14ac:dyDescent="0.2">
      <c r="A92" s="4" t="s">
        <v>311</v>
      </c>
      <c r="B92" s="35">
        <f>F16*1000/(8760*B74)+E16+(B33*10^6)*B54/10^6</f>
        <v>15.860491837526487</v>
      </c>
    </row>
    <row r="93" spans="1:33" ht="15.75" customHeight="1" x14ac:dyDescent="0.2">
      <c r="A93" s="4" t="s">
        <v>237</v>
      </c>
      <c r="B93" s="35">
        <f>F11*1000/(8760*B75)+E11+(B34*10^6)*B55/10^6</f>
        <v>45.811430189127393</v>
      </c>
    </row>
    <row r="94" spans="1:33" ht="15.75" customHeight="1" x14ac:dyDescent="0.2">
      <c r="A94" s="4" t="s">
        <v>239</v>
      </c>
      <c r="B94" s="35">
        <f>F12*1000/(8760*B76)+E12+(B35*10^6)*B56/10^6</f>
        <v>26.389513074183547</v>
      </c>
    </row>
    <row r="95" spans="1:33" ht="15.75" customHeight="1" x14ac:dyDescent="0.2">
      <c r="A95" s="4" t="s">
        <v>312</v>
      </c>
      <c r="B95" s="35">
        <f>F9*1000/(8760*B77)+E9+(B36*10^6)*B57/10^6</f>
        <v>475.85972741109725</v>
      </c>
    </row>
    <row r="96" spans="1:33" ht="15.75" customHeight="1" x14ac:dyDescent="0.2">
      <c r="A96" s="4" t="s">
        <v>230</v>
      </c>
      <c r="B96" s="35">
        <f>F7*1000/(8760*B78)+E7+(B37*10^6)*B58/10^6</f>
        <v>55.871521621419674</v>
      </c>
    </row>
    <row r="97" spans="1:2" ht="15.75" customHeight="1" x14ac:dyDescent="0.2">
      <c r="A97" s="4" t="s">
        <v>313</v>
      </c>
      <c r="B97" s="35">
        <f>F5*1000/(8760*B79)+E5+(B38*10^6)*B59/10^6</f>
        <v>157.99487779801126</v>
      </c>
    </row>
    <row r="98" spans="1:2" ht="15.75" customHeight="1" x14ac:dyDescent="0.2">
      <c r="A98" s="4" t="s">
        <v>245</v>
      </c>
      <c r="B98" s="35">
        <f>F15*1000/(8760*B80)+E15+(B39*10^6)*B60/10^6</f>
        <v>28.419468659194685</v>
      </c>
    </row>
    <row r="99" spans="1:2" ht="15.75" customHeight="1" x14ac:dyDescent="0.2">
      <c r="A99" s="4" t="s">
        <v>314</v>
      </c>
      <c r="B99" s="35">
        <f>F9*1000/(8760*B81)+E9+(B40*10^6)*B61/10^6</f>
        <v>140.7663334248447</v>
      </c>
    </row>
    <row r="100" spans="1:2" ht="15.75" customHeight="1" x14ac:dyDescent="0.2">
      <c r="A100" s="4" t="s">
        <v>315</v>
      </c>
      <c r="B100" s="35">
        <f>F9*1000/(8760*B82)+E9+(B41*10^6)*B62/10^6</f>
        <v>178.65118718484473</v>
      </c>
    </row>
    <row r="101" spans="1:2" ht="15.75" customHeight="1" x14ac:dyDescent="0.2">
      <c r="A101" s="4" t="s">
        <v>251</v>
      </c>
      <c r="B101" s="35">
        <f>F18*1000/(8760*B83)+E18+(B42*10^6)*B63/10^6</f>
        <v>13.864909521393539</v>
      </c>
    </row>
    <row r="102" spans="1:2" ht="15.75" customHeight="1" x14ac:dyDescent="0.15"/>
    <row r="103" spans="1:2" ht="15.75" customHeight="1" x14ac:dyDescent="0.2">
      <c r="A103" s="1" t="s">
        <v>316</v>
      </c>
    </row>
    <row r="104" spans="1:2" ht="15.75" customHeight="1" x14ac:dyDescent="0.2">
      <c r="A104" s="4" t="s">
        <v>308</v>
      </c>
      <c r="B104" s="41">
        <f t="shared" ref="B104:B119" si="3">B86/$B$86</f>
        <v>1</v>
      </c>
    </row>
    <row r="105" spans="1:2" ht="15.75" customHeight="1" x14ac:dyDescent="0.2">
      <c r="A105" s="4" t="s">
        <v>224</v>
      </c>
      <c r="B105" s="41">
        <f t="shared" si="3"/>
        <v>1.2243910122295869</v>
      </c>
    </row>
    <row r="106" spans="1:2" ht="15.75" customHeight="1" x14ac:dyDescent="0.2">
      <c r="A106" s="4" t="s">
        <v>234</v>
      </c>
      <c r="B106" s="41">
        <f t="shared" si="3"/>
        <v>0.89967290849804804</v>
      </c>
    </row>
    <row r="107" spans="1:2" ht="15.75" customHeight="1" x14ac:dyDescent="0.2">
      <c r="A107" s="4" t="s">
        <v>241</v>
      </c>
      <c r="B107" s="41">
        <f t="shared" si="3"/>
        <v>0.38605449821879506</v>
      </c>
    </row>
    <row r="108" spans="1:2" ht="15.75" customHeight="1" x14ac:dyDescent="0.2">
      <c r="A108" s="4" t="s">
        <v>309</v>
      </c>
      <c r="B108" s="41">
        <f t="shared" si="3"/>
        <v>0.36722412963669243</v>
      </c>
    </row>
    <row r="109" spans="1:2" ht="15.75" customHeight="1" x14ac:dyDescent="0.2">
      <c r="A109" s="4" t="s">
        <v>310</v>
      </c>
      <c r="B109" s="41">
        <f t="shared" si="3"/>
        <v>0.1955363037161994</v>
      </c>
    </row>
    <row r="110" spans="1:2" ht="15.75" customHeight="1" x14ac:dyDescent="0.2">
      <c r="A110" s="4" t="s">
        <v>311</v>
      </c>
      <c r="B110" s="41">
        <f t="shared" si="3"/>
        <v>0.53317507974156464</v>
      </c>
    </row>
    <row r="111" spans="1:2" ht="15.75" customHeight="1" x14ac:dyDescent="0.2">
      <c r="A111" s="4" t="s">
        <v>237</v>
      </c>
      <c r="B111" s="41">
        <f t="shared" si="3"/>
        <v>1.5400224150912829</v>
      </c>
    </row>
    <row r="112" spans="1:2" ht="15.75" customHeight="1" x14ac:dyDescent="0.2">
      <c r="A112" s="4" t="s">
        <v>239</v>
      </c>
      <c r="B112" s="41">
        <f t="shared" si="3"/>
        <v>0.8871244903249601</v>
      </c>
    </row>
    <row r="113" spans="1:2" ht="15.75" customHeight="1" x14ac:dyDescent="0.2">
      <c r="A113" s="4" t="s">
        <v>312</v>
      </c>
      <c r="B113" s="41">
        <f t="shared" si="3"/>
        <v>15.996764205502672</v>
      </c>
    </row>
    <row r="114" spans="1:2" ht="15.75" customHeight="1" x14ac:dyDescent="0.2">
      <c r="A114" s="4" t="s">
        <v>230</v>
      </c>
      <c r="B114" s="41">
        <f t="shared" si="3"/>
        <v>1.8782080216012242</v>
      </c>
    </row>
    <row r="115" spans="1:2" ht="15.75" customHeight="1" x14ac:dyDescent="0.2">
      <c r="A115" s="4" t="s">
        <v>313</v>
      </c>
      <c r="B115" s="41">
        <f t="shared" si="3"/>
        <v>5.3112433354305644</v>
      </c>
    </row>
    <row r="116" spans="1:2" ht="15.75" customHeight="1" x14ac:dyDescent="0.2">
      <c r="A116" s="4" t="s">
        <v>245</v>
      </c>
      <c r="B116" s="41">
        <f t="shared" si="3"/>
        <v>0.95536460179170146</v>
      </c>
    </row>
    <row r="117" spans="1:2" ht="15.75" customHeight="1" x14ac:dyDescent="0.2">
      <c r="A117" s="4" t="s">
        <v>314</v>
      </c>
      <c r="B117" s="41">
        <f t="shared" si="3"/>
        <v>4.73207904379995</v>
      </c>
    </row>
    <row r="118" spans="1:2" ht="15.75" customHeight="1" x14ac:dyDescent="0.2">
      <c r="A118" s="4" t="s">
        <v>315</v>
      </c>
      <c r="B118" s="41">
        <f t="shared" si="3"/>
        <v>6.005637274616813</v>
      </c>
    </row>
    <row r="119" spans="1:2" ht="15.75" customHeight="1" x14ac:dyDescent="0.2">
      <c r="A119" s="4" t="s">
        <v>251</v>
      </c>
      <c r="B119" s="41">
        <f t="shared" si="3"/>
        <v>0.46609047912296392</v>
      </c>
    </row>
    <row r="120" spans="1:2" ht="15.75" customHeight="1" x14ac:dyDescent="0.15"/>
    <row r="121" spans="1:2" ht="15.75" customHeight="1" x14ac:dyDescent="0.15"/>
    <row r="122" spans="1:2" ht="15.75" customHeight="1" x14ac:dyDescent="0.15"/>
    <row r="123" spans="1:2" ht="15.75" customHeight="1" x14ac:dyDescent="0.15"/>
    <row r="124" spans="1:2" ht="15.75" customHeight="1" x14ac:dyDescent="0.15"/>
    <row r="125" spans="1:2" ht="15.75" customHeight="1" x14ac:dyDescent="0.15"/>
    <row r="126" spans="1:2" ht="15.75" customHeight="1" x14ac:dyDescent="0.15"/>
    <row r="127" spans="1:2" ht="15.75" customHeight="1" x14ac:dyDescent="0.15"/>
    <row r="128" spans="1:2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1F497D"/>
  </sheetPr>
  <dimension ref="A1:Z1000"/>
  <sheetViews>
    <sheetView workbookViewId="0">
      <selection activeCell="D20" sqref="D20"/>
    </sheetView>
  </sheetViews>
  <sheetFormatPr baseColWidth="10" defaultColWidth="12.6640625" defaultRowHeight="15" customHeight="1" x14ac:dyDescent="0.15"/>
  <cols>
    <col min="1" max="1" width="23.6640625" style="44" customWidth="1"/>
    <col min="2" max="26" width="7.6640625" style="44" customWidth="1"/>
  </cols>
  <sheetData>
    <row r="1" spans="1:2" ht="14.5" customHeight="1" x14ac:dyDescent="0.2">
      <c r="B1" s="4" t="s">
        <v>317</v>
      </c>
    </row>
    <row r="2" spans="1:2" ht="14.5" customHeight="1" x14ac:dyDescent="0.2">
      <c r="A2" s="4" t="s">
        <v>215</v>
      </c>
      <c r="B2" s="46">
        <v>46</v>
      </c>
    </row>
    <row r="3" spans="1:2" ht="14.5" customHeight="1" x14ac:dyDescent="0.2">
      <c r="A3" s="4" t="s">
        <v>224</v>
      </c>
      <c r="B3" s="46">
        <v>39</v>
      </c>
    </row>
    <row r="4" spans="1:2" ht="14.5" customHeight="1" x14ac:dyDescent="0.2">
      <c r="A4" s="4" t="s">
        <v>234</v>
      </c>
      <c r="B4" s="46">
        <v>22</v>
      </c>
    </row>
    <row r="5" spans="1:2" ht="14.5" customHeight="1" x14ac:dyDescent="0.2">
      <c r="A5" s="4" t="s">
        <v>241</v>
      </c>
      <c r="B5" s="46">
        <v>23</v>
      </c>
    </row>
    <row r="6" spans="1:2" ht="14.5" customHeight="1" x14ac:dyDescent="0.2">
      <c r="A6" s="4" t="s">
        <v>243</v>
      </c>
      <c r="B6" s="46">
        <v>12</v>
      </c>
    </row>
    <row r="7" spans="1:2" ht="14.5" customHeight="1" x14ac:dyDescent="0.2">
      <c r="A7" s="4" t="s">
        <v>249</v>
      </c>
      <c r="B7" s="46">
        <v>13</v>
      </c>
    </row>
    <row r="8" spans="1:2" ht="14.5" customHeight="1" x14ac:dyDescent="0.2">
      <c r="A8" s="4" t="s">
        <v>247</v>
      </c>
      <c r="B8" s="46">
        <v>14</v>
      </c>
    </row>
    <row r="9" spans="1:2" ht="14.5" customHeight="1" x14ac:dyDescent="0.2">
      <c r="A9" s="4" t="s">
        <v>237</v>
      </c>
      <c r="B9" s="46">
        <v>37</v>
      </c>
    </row>
    <row r="10" spans="1:2" ht="14.5" customHeight="1" x14ac:dyDescent="0.2">
      <c r="A10" s="4" t="s">
        <v>239</v>
      </c>
      <c r="B10" s="46">
        <v>66</v>
      </c>
    </row>
    <row r="11" spans="1:2" ht="14.5" customHeight="1" x14ac:dyDescent="0.2">
      <c r="A11" s="42" t="s">
        <v>312</v>
      </c>
      <c r="B11" s="46">
        <v>0</v>
      </c>
    </row>
    <row r="12" spans="1:2" ht="14.5" customHeight="1" x14ac:dyDescent="0.2">
      <c r="A12" s="42" t="s">
        <v>230</v>
      </c>
      <c r="B12" s="46">
        <v>0</v>
      </c>
    </row>
    <row r="13" spans="1:2" ht="14.5" customHeight="1" x14ac:dyDescent="0.2">
      <c r="A13" s="4" t="s">
        <v>313</v>
      </c>
      <c r="B13" s="46">
        <v>11</v>
      </c>
    </row>
    <row r="14" spans="1:2" ht="14.5" customHeight="1" x14ac:dyDescent="0.2">
      <c r="A14" s="4" t="s">
        <v>245</v>
      </c>
      <c r="B14" s="46">
        <v>23</v>
      </c>
    </row>
    <row r="15" spans="1:2" ht="14.5" customHeight="1" x14ac:dyDescent="0.2">
      <c r="A15" s="4" t="s">
        <v>314</v>
      </c>
      <c r="B15" s="34">
        <v>0</v>
      </c>
    </row>
    <row r="16" spans="1:2" ht="14.5" customHeight="1" x14ac:dyDescent="0.2">
      <c r="A16" s="4" t="s">
        <v>315</v>
      </c>
      <c r="B16" s="34">
        <v>0</v>
      </c>
    </row>
    <row r="17" spans="1:2" ht="14.5" customHeight="1" x14ac:dyDescent="0.2">
      <c r="A17" s="4" t="s">
        <v>251</v>
      </c>
      <c r="B17" s="34">
        <f>Calculations!$B$17*Weighting!B119*Calculations!$B$23</f>
        <v>0</v>
      </c>
    </row>
    <row r="21" spans="1:2" ht="15.75" customHeight="1" x14ac:dyDescent="0.15"/>
    <row r="22" spans="1:2" ht="15.75" customHeight="1" x14ac:dyDescent="0.15"/>
    <row r="23" spans="1:2" ht="15.75" customHeight="1" x14ac:dyDescent="0.15"/>
    <row r="24" spans="1:2" ht="15.75" customHeight="1" x14ac:dyDescent="0.15"/>
    <row r="25" spans="1:2" ht="15.75" customHeight="1" x14ac:dyDescent="0.15"/>
    <row r="26" spans="1:2" ht="15.75" customHeight="1" x14ac:dyDescent="0.15"/>
    <row r="27" spans="1:2" ht="15.75" customHeight="1" x14ac:dyDescent="0.15"/>
    <row r="28" spans="1:2" ht="15.75" customHeight="1" x14ac:dyDescent="0.15"/>
    <row r="29" spans="1:2" ht="15.75" customHeight="1" x14ac:dyDescent="0.15"/>
    <row r="30" spans="1:2" ht="15.75" customHeight="1" x14ac:dyDescent="0.15"/>
    <row r="31" spans="1:2" ht="15.75" customHeight="1" x14ac:dyDescent="0.15"/>
    <row r="32" spans="1: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AEO reference</vt:lpstr>
      <vt:lpstr>AEO $35 carbon price</vt:lpstr>
      <vt:lpstr>Calculations</vt:lpstr>
      <vt:lpstr>Weighting</vt:lpstr>
      <vt:lpstr>ARpUIiRC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2016-01-11T23:06:44Z</dcterms:created>
  <dcterms:modified xsi:type="dcterms:W3CDTF">2021-06-01T23:16:35Z</dcterms:modified>
</cp:coreProperties>
</file>