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a/trans/syfafe/"/>
    </mc:Choice>
  </mc:AlternateContent>
  <xr:revisionPtr revIDLastSave="0" documentId="13_ncr:1_{C63A5B99-768D-8742-B2C3-713BBEA9DF3D}"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H2" i="27"/>
  <c r="G2" i="27"/>
  <c r="E2" i="27"/>
  <c r="D2" i="27"/>
  <c r="F2" i="27" s="1"/>
  <c r="B2" i="27"/>
  <c r="H6" i="26"/>
  <c r="E6" i="26"/>
  <c r="D6" i="26"/>
  <c r="B6" i="26"/>
  <c r="G3" i="26"/>
  <c r="F3" i="26"/>
  <c r="E3" i="26"/>
  <c r="B3" i="26" s="1"/>
  <c r="D3" i="26"/>
  <c r="C3" i="26"/>
  <c r="H2" i="26"/>
  <c r="G2" i="26"/>
  <c r="F2" i="26"/>
  <c r="E2" i="26"/>
  <c r="D2" i="26"/>
  <c r="B31" i="23" s="1"/>
  <c r="C2" i="26"/>
  <c r="B2" i="26"/>
  <c r="E49" i="24"/>
  <c r="E51" i="24" s="1"/>
  <c r="E48" i="24"/>
  <c r="E50" i="24" s="1"/>
  <c r="E47" i="24"/>
  <c r="E53" i="24" s="1"/>
  <c r="E5" i="26" s="1"/>
  <c r="B43" i="24"/>
  <c r="B39" i="24"/>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F30" i="23"/>
  <c r="E30" i="23"/>
  <c r="D30" i="23"/>
  <c r="G30" i="23" s="1"/>
  <c r="G29" i="23"/>
  <c r="F29" i="23"/>
  <c r="E29" i="23"/>
  <c r="D29" i="23"/>
  <c r="F28" i="23"/>
  <c r="E28" i="23"/>
  <c r="D28" i="23"/>
  <c r="G28" i="23" s="1"/>
  <c r="F27" i="23"/>
  <c r="E27" i="23"/>
  <c r="D27" i="23"/>
  <c r="G27" i="23" s="1"/>
  <c r="B27" i="23"/>
  <c r="F26" i="23"/>
  <c r="E26" i="23"/>
  <c r="D26" i="23"/>
  <c r="G26" i="23" s="1"/>
  <c r="B26" i="23"/>
  <c r="E24" i="23"/>
  <c r="D24" i="23"/>
  <c r="G24" i="23" s="1"/>
  <c r="E23" i="23"/>
  <c r="D23" i="23"/>
  <c r="G23" i="23" s="1"/>
  <c r="B23" i="23"/>
  <c r="E22" i="23"/>
  <c r="D22" i="23"/>
  <c r="G22" i="23" s="1"/>
  <c r="E21" i="23"/>
  <c r="D21" i="23"/>
  <c r="G21" i="23" s="1"/>
  <c r="E20" i="23"/>
  <c r="D20" i="23"/>
  <c r="G20" i="23" s="1"/>
  <c r="B20" i="23"/>
  <c r="C26" i="23" s="1"/>
  <c r="G19" i="23"/>
  <c r="E19" i="23"/>
  <c r="D19" i="23"/>
  <c r="B19" i="23"/>
  <c r="E35" i="14"/>
  <c r="D35" i="14"/>
  <c r="F35" i="14" s="1"/>
  <c r="E34" i="14"/>
  <c r="D34" i="14"/>
  <c r="F34" i="14" s="1"/>
  <c r="E33" i="14"/>
  <c r="D33" i="14"/>
  <c r="F33" i="14" s="1"/>
  <c r="E32" i="14"/>
  <c r="D32" i="14"/>
  <c r="F32" i="14" s="1"/>
  <c r="E31" i="14"/>
  <c r="D31" i="14"/>
  <c r="F31" i="14" s="1"/>
  <c r="F30" i="14"/>
  <c r="E30" i="14"/>
  <c r="D30" i="14"/>
  <c r="E29" i="14"/>
  <c r="D29" i="14"/>
  <c r="E28" i="14"/>
  <c r="D28" i="14"/>
  <c r="F28" i="14" s="1"/>
  <c r="E27" i="14"/>
  <c r="D27" i="14"/>
  <c r="F27" i="14" s="1"/>
  <c r="E26" i="14"/>
  <c r="D26" i="14"/>
  <c r="F26" i="14" s="1"/>
  <c r="E25" i="14"/>
  <c r="D25" i="14"/>
  <c r="F25" i="14" s="1"/>
  <c r="E24" i="14"/>
  <c r="D24" i="14"/>
  <c r="F24" i="14" s="1"/>
  <c r="E23" i="14"/>
  <c r="D23" i="14"/>
  <c r="F23" i="14" s="1"/>
  <c r="F22" i="14"/>
  <c r="E22" i="14"/>
  <c r="D22" i="14"/>
  <c r="E21" i="14"/>
  <c r="D21" i="14"/>
  <c r="E20" i="14"/>
  <c r="D20" i="14"/>
  <c r="F20" i="14" s="1"/>
  <c r="E19" i="14"/>
  <c r="D19" i="14"/>
  <c r="F19" i="14" s="1"/>
  <c r="E18" i="14"/>
  <c r="D18" i="14"/>
  <c r="F18" i="14" s="1"/>
  <c r="E17" i="14"/>
  <c r="D17" i="14"/>
  <c r="F17" i="14" s="1"/>
  <c r="E16" i="14"/>
  <c r="D16" i="14"/>
  <c r="F16" i="14" s="1"/>
  <c r="Q3" i="14" s="1"/>
  <c r="Q4" i="14" s="1"/>
  <c r="E15" i="14"/>
  <c r="D15" i="14"/>
  <c r="F15" i="14" s="1"/>
  <c r="F14" i="14"/>
  <c r="E14" i="14"/>
  <c r="D14" i="14"/>
  <c r="F13" i="14"/>
  <c r="E13" i="14"/>
  <c r="D13" i="14"/>
  <c r="E12" i="14"/>
  <c r="F29" i="14" s="1"/>
  <c r="D12" i="14"/>
  <c r="F12" i="14" s="1"/>
  <c r="L3" i="14" s="1"/>
  <c r="L4" i="14" s="1"/>
  <c r="E11" i="14"/>
  <c r="D11" i="14"/>
  <c r="F11" i="14" s="1"/>
  <c r="E10" i="14"/>
  <c r="D10" i="14"/>
  <c r="F10" i="14" s="1"/>
  <c r="E9" i="14"/>
  <c r="D9" i="14"/>
  <c r="F9" i="14" s="1"/>
  <c r="E8" i="14"/>
  <c r="D8" i="14"/>
  <c r="F8" i="14" s="1"/>
  <c r="E7" i="14"/>
  <c r="D7" i="14"/>
  <c r="F7" i="14" s="1"/>
  <c r="F6" i="14"/>
  <c r="E6" i="14"/>
  <c r="D6" i="14"/>
  <c r="F5" i="14"/>
  <c r="K3" i="14" s="1"/>
  <c r="K4" i="14" s="1"/>
  <c r="E5" i="14"/>
  <c r="D5" i="14"/>
  <c r="E4" i="14"/>
  <c r="D4" i="14"/>
  <c r="F4" i="14" s="1"/>
  <c r="E3" i="14"/>
  <c r="D3" i="14"/>
  <c r="F3" i="14" s="1"/>
  <c r="E2" i="14"/>
  <c r="F21" i="14" s="1"/>
  <c r="D2" i="14"/>
  <c r="F2" i="14" s="1"/>
  <c r="M3" i="14" s="1"/>
  <c r="M4" i="14" s="1"/>
  <c r="A72" i="1"/>
  <c r="A71" i="1"/>
  <c r="H5" i="26" l="1"/>
  <c r="D5" i="26"/>
  <c r="B22" i="23" s="1"/>
  <c r="C5" i="26"/>
  <c r="P3" i="14"/>
  <c r="P4" i="14" s="1"/>
  <c r="N3" i="14"/>
  <c r="N4" i="14" s="1"/>
  <c r="O3" i="14"/>
  <c r="O4" i="14" s="1"/>
  <c r="H6" i="27"/>
  <c r="D6" i="27"/>
  <c r="B30" i="23" s="1"/>
  <c r="C6" i="27"/>
  <c r="B6" i="27"/>
  <c r="C27" i="23"/>
  <c r="E4" i="26"/>
  <c r="E5" i="27"/>
  <c r="C20" i="23"/>
  <c r="C19" i="23"/>
  <c r="E4" i="27"/>
  <c r="H3" i="26"/>
  <c r="B7" i="24"/>
  <c r="E52" i="24"/>
  <c r="B5" i="26" s="1"/>
  <c r="D7" i="26"/>
  <c r="E7" i="26" l="1"/>
  <c r="C7" i="26"/>
  <c r="B7" i="26"/>
  <c r="B24" i="23"/>
  <c r="H7" i="26"/>
  <c r="G7" i="26"/>
  <c r="F7" i="26"/>
  <c r="H4" i="27"/>
  <c r="D4" i="27"/>
  <c r="B28" i="23" s="1"/>
  <c r="C4" i="27"/>
  <c r="B4" i="27"/>
  <c r="H27" i="23"/>
  <c r="H17" i="23"/>
  <c r="C5" i="27"/>
  <c r="B5" i="27"/>
  <c r="H5" i="27"/>
  <c r="D5" i="27"/>
  <c r="B29" i="23" s="1"/>
  <c r="C4" i="26"/>
  <c r="B4" i="26"/>
  <c r="H4" i="26"/>
  <c r="D4" i="26"/>
  <c r="B21" i="23" s="1"/>
  <c r="H19" i="23" l="1"/>
  <c r="J19" i="23" s="1"/>
  <c r="H20" i="23"/>
  <c r="J20" i="23" s="1"/>
  <c r="H26" i="23"/>
  <c r="C3" i="27"/>
  <c r="J27" i="23"/>
  <c r="C2" i="27" l="1"/>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<sst xmlns="http://schemas.openxmlformats.org/spreadsheetml/2006/main" count="4739" uniqueCount="2415">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</sst>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49" fontId="44" fillId="0" borderId="0" xfId="0" applyNumberFormat="1" applyFont="1" applyAlignment="1">
      <alignment wrapText="1"/>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xf numFmtId="0" fontId="44" fillId="0" borderId="0" xfId="0" applyFont="1"/>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6" fillId="0" borderId="0" xfId="133" applyFont="1" applyAlignment="1">
      <alignment wrapText="1"/>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61789</v>
      </c>
      <c r="C6" s="80">
        <v>14022</v>
      </c>
      <c r="D6" s="80">
        <v>27237600</v>
      </c>
      <c r="E6" s="80">
        <v>137040</v>
      </c>
      <c r="F6" s="80">
        <v>57320</v>
      </c>
      <c r="G6" s="80">
        <v>10725</v>
      </c>
      <c r="H6" s="80">
        <v>0</v>
      </c>
    </row>
    <row r="7" spans="1:8">
      <c r="A7" t="s">
        <v>2204</v>
      </c>
      <c r="B7" s="80">
        <v>36</v>
      </c>
      <c r="C7" s="80">
        <v>11221</v>
      </c>
      <c r="D7" s="80">
        <v>12286</v>
      </c>
      <c r="E7" s="80">
        <v>99713</v>
      </c>
      <c r="F7" s="80">
        <v>0</v>
      </c>
      <c r="G7" s="80">
        <v>824</v>
      </c>
      <c r="H7" s="80">
        <v>0</v>
      </c>
    </row>
    <row r="8" spans="1:8">
      <c r="A8" t="s">
        <v>2205</v>
      </c>
      <c r="B8" s="80">
        <v>0</v>
      </c>
      <c r="C8" s="80">
        <v>0</v>
      </c>
      <c r="D8" s="80">
        <v>0</v>
      </c>
      <c r="E8" s="80">
        <v>240</v>
      </c>
      <c r="F8" s="80">
        <v>0</v>
      </c>
      <c r="G8" s="80">
        <v>0</v>
      </c>
      <c r="H8" s="80">
        <v>0</v>
      </c>
    </row>
    <row r="9" spans="1:8">
      <c r="A9" t="s">
        <v>2206</v>
      </c>
      <c r="B9" s="80">
        <v>584.44000000000005</v>
      </c>
      <c r="C9" s="80">
        <v>0</v>
      </c>
      <c r="D9" s="80">
        <v>0</v>
      </c>
      <c r="E9" s="80">
        <v>184.56</v>
      </c>
      <c r="F9" s="80">
        <v>0</v>
      </c>
      <c r="G9" s="80">
        <v>0</v>
      </c>
      <c r="H9" s="80">
        <v>0</v>
      </c>
    </row>
    <row r="10" spans="1:8">
      <c r="A10" t="s">
        <v>2207</v>
      </c>
      <c r="B10" s="80">
        <v>0</v>
      </c>
      <c r="C10" s="80">
        <v>0</v>
      </c>
      <c r="D10" s="80">
        <v>584196.6</v>
      </c>
      <c r="E10" s="80">
        <v>164773.4</v>
      </c>
      <c r="F10" s="80">
        <v>0</v>
      </c>
      <c r="G10" s="80">
        <v>0</v>
      </c>
      <c r="H10" s="80">
        <v>0</v>
      </c>
    </row>
    <row r="11" spans="1:8">
      <c r="A11" t="s">
        <v>2208</v>
      </c>
      <c r="B11" s="80">
        <v>0</v>
      </c>
      <c r="C11" s="80">
        <v>0</v>
      </c>
      <c r="D11" s="80">
        <v>839080</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1249</v>
      </c>
      <c r="D15" s="80">
        <v>1245500</v>
      </c>
      <c r="E15" s="80">
        <v>0</v>
      </c>
      <c r="F15" s="80">
        <v>0</v>
      </c>
      <c r="G15" s="80">
        <v>76</v>
      </c>
      <c r="H15" s="80">
        <v>0</v>
      </c>
    </row>
    <row r="16" spans="1:8">
      <c r="A16" t="s">
        <v>2204</v>
      </c>
      <c r="B16">
        <v>339</v>
      </c>
      <c r="C16">
        <v>3988</v>
      </c>
      <c r="D16">
        <v>0</v>
      </c>
      <c r="E16">
        <v>1538326</v>
      </c>
      <c r="F16">
        <v>138</v>
      </c>
      <c r="G16">
        <v>820</v>
      </c>
      <c r="H16">
        <v>0</v>
      </c>
    </row>
    <row r="17" spans="1:8">
      <c r="A17" t="s">
        <v>2205</v>
      </c>
      <c r="B17">
        <v>0</v>
      </c>
      <c r="C17">
        <v>0</v>
      </c>
      <c r="D17">
        <v>0</v>
      </c>
      <c r="E17">
        <v>180</v>
      </c>
      <c r="F17">
        <v>0</v>
      </c>
      <c r="G17">
        <v>0</v>
      </c>
      <c r="H17">
        <v>0</v>
      </c>
    </row>
    <row r="18" spans="1:8">
      <c r="A18" t="s">
        <v>2206</v>
      </c>
      <c r="B18">
        <v>0</v>
      </c>
      <c r="C18">
        <v>0</v>
      </c>
      <c r="D18">
        <v>0</v>
      </c>
      <c r="E18" s="80">
        <v>936</v>
      </c>
      <c r="F18">
        <v>0</v>
      </c>
      <c r="G18" s="80">
        <v>0</v>
      </c>
      <c r="H18" s="80">
        <v>0</v>
      </c>
    </row>
    <row r="19" spans="1:8">
      <c r="A19" t="s">
        <v>2207</v>
      </c>
      <c r="B19">
        <v>0</v>
      </c>
      <c r="C19">
        <v>0</v>
      </c>
      <c r="D19">
        <v>0</v>
      </c>
      <c r="E19" s="80">
        <v>801</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11663.944849351599</v>
      </c>
      <c r="C6">
        <v>11663.944849351599</v>
      </c>
      <c r="D6">
        <v>11663.944849351599</v>
      </c>
      <c r="E6">
        <v>11663.944849351599</v>
      </c>
      <c r="F6">
        <v>11663.944849351599</v>
      </c>
      <c r="G6">
        <v>11663.944849351599</v>
      </c>
      <c r="H6">
        <v>11663.944849351599</v>
      </c>
      <c r="I6">
        <v>11663.944849351599</v>
      </c>
      <c r="J6">
        <v>11663.944849351599</v>
      </c>
      <c r="K6">
        <v>11663.944849351599</v>
      </c>
      <c r="L6">
        <v>11663.944849351599</v>
      </c>
      <c r="M6">
        <v>11663.944849351599</v>
      </c>
      <c r="N6">
        <v>11663.944849351599</v>
      </c>
      <c r="O6">
        <v>11663.944849351599</v>
      </c>
      <c r="P6">
        <v>11663.944849351599</v>
      </c>
      <c r="Q6">
        <v>11663.944849351599</v>
      </c>
      <c r="R6">
        <v>11663.944849351599</v>
      </c>
      <c r="S6">
        <v>11663.944849351599</v>
      </c>
      <c r="T6">
        <v>11663.944849351599</v>
      </c>
      <c r="U6">
        <v>11663.944849351599</v>
      </c>
      <c r="V6">
        <v>11663.944849351599</v>
      </c>
      <c r="W6">
        <v>11663.944849351599</v>
      </c>
      <c r="X6">
        <v>11663.944849351599</v>
      </c>
      <c r="Y6">
        <v>11663.944849351599</v>
      </c>
      <c r="Z6">
        <v>11663.944849351599</v>
      </c>
      <c r="AA6">
        <v>11663.944849351599</v>
      </c>
      <c r="AB6">
        <v>11663.944849351599</v>
      </c>
      <c r="AC6">
        <v>11663.944849351599</v>
      </c>
      <c r="AD6">
        <v>11663.944849351599</v>
      </c>
      <c r="AE6">
        <v>11663.944849351599</v>
      </c>
      <c r="AF6">
        <v>11663.944849351599</v>
      </c>
      <c r="AG6">
        <v>11663.944849351599</v>
      </c>
      <c r="AH6">
        <v>11663.944849351599</v>
      </c>
    </row>
    <row r="7" spans="1:34">
      <c r="A7" t="s">
        <v>2204</v>
      </c>
      <c r="B7">
        <v>5796.1035598393937</v>
      </c>
      <c r="C7">
        <v>5796.1035598393937</v>
      </c>
      <c r="D7">
        <v>5796.1035598393937</v>
      </c>
      <c r="E7">
        <v>5796.1035598393937</v>
      </c>
      <c r="F7">
        <v>5796.1035598393937</v>
      </c>
      <c r="G7">
        <v>5796.1035598393937</v>
      </c>
      <c r="H7">
        <v>5796.1035598393937</v>
      </c>
      <c r="I7">
        <v>5796.1035598393937</v>
      </c>
      <c r="J7">
        <v>5796.1035598393937</v>
      </c>
      <c r="K7">
        <v>5796.1035598393937</v>
      </c>
      <c r="L7">
        <v>5796.1035598393937</v>
      </c>
      <c r="M7">
        <v>5796.1035598393937</v>
      </c>
      <c r="N7">
        <v>5796.1035598393937</v>
      </c>
      <c r="O7">
        <v>5796.1035598393937</v>
      </c>
      <c r="P7">
        <v>5796.1035598393937</v>
      </c>
      <c r="Q7">
        <v>5796.1035598393937</v>
      </c>
      <c r="R7">
        <v>5796.1035598393937</v>
      </c>
      <c r="S7">
        <v>5796.1035598393937</v>
      </c>
      <c r="T7">
        <v>5796.1035598393937</v>
      </c>
      <c r="U7">
        <v>5796.1035598393937</v>
      </c>
      <c r="V7">
        <v>5796.1035598393937</v>
      </c>
      <c r="W7">
        <v>5796.1035598393937</v>
      </c>
      <c r="X7">
        <v>5796.1035598393937</v>
      </c>
      <c r="Y7">
        <v>5796.1035598393937</v>
      </c>
      <c r="Z7">
        <v>5796.1035598393937</v>
      </c>
      <c r="AA7">
        <v>5796.1035598393937</v>
      </c>
      <c r="AB7">
        <v>5796.1035598393937</v>
      </c>
      <c r="AC7">
        <v>5796.1035598393937</v>
      </c>
      <c r="AD7">
        <v>5796.1035598393937</v>
      </c>
      <c r="AE7">
        <v>5796.1035598393937</v>
      </c>
      <c r="AF7">
        <v>5796.1035598393937</v>
      </c>
      <c r="AG7">
        <v>5796.1035598393937</v>
      </c>
      <c r="AH7">
        <v>5796.1035598393937</v>
      </c>
    </row>
    <row r="8" spans="1:34">
      <c r="A8" t="s">
        <v>2205</v>
      </c>
      <c r="B8">
        <v>5611926.5811665747</v>
      </c>
      <c r="C8">
        <v>5611926.5811665747</v>
      </c>
      <c r="D8">
        <v>5611926.5811665747</v>
      </c>
      <c r="E8">
        <v>5611926.5811665747</v>
      </c>
      <c r="F8">
        <v>5611926.5811665747</v>
      </c>
      <c r="G8">
        <v>5611926.5811665747</v>
      </c>
      <c r="H8">
        <v>5611926.5811665747</v>
      </c>
      <c r="I8">
        <v>5611926.5811665747</v>
      </c>
      <c r="J8">
        <v>5611926.5811665747</v>
      </c>
      <c r="K8">
        <v>5611926.5811665747</v>
      </c>
      <c r="L8">
        <v>5611926.5811665747</v>
      </c>
      <c r="M8">
        <v>5611926.5811665747</v>
      </c>
      <c r="N8">
        <v>5611926.5811665747</v>
      </c>
      <c r="O8">
        <v>5611926.5811665747</v>
      </c>
      <c r="P8">
        <v>5611926.5811665747</v>
      </c>
      <c r="Q8">
        <v>5611926.5811665747</v>
      </c>
      <c r="R8">
        <v>5611926.5811665747</v>
      </c>
      <c r="S8">
        <v>5611926.5811665747</v>
      </c>
      <c r="T8">
        <v>5611926.5811665747</v>
      </c>
      <c r="U8">
        <v>5611926.5811665747</v>
      </c>
      <c r="V8">
        <v>5611926.5811665747</v>
      </c>
      <c r="W8">
        <v>5611926.5811665747</v>
      </c>
      <c r="X8">
        <v>5611926.5811665747</v>
      </c>
      <c r="Y8">
        <v>5611926.5811665747</v>
      </c>
      <c r="Z8">
        <v>5611926.5811665747</v>
      </c>
      <c r="AA8">
        <v>5611926.5811665747</v>
      </c>
      <c r="AB8">
        <v>5611926.5811665747</v>
      </c>
      <c r="AC8">
        <v>5611926.5811665747</v>
      </c>
      <c r="AD8">
        <v>5611926.5811665747</v>
      </c>
      <c r="AE8">
        <v>5611926.5811665747</v>
      </c>
      <c r="AF8">
        <v>5611926.5811665747</v>
      </c>
      <c r="AG8">
        <v>5611926.5811665747</v>
      </c>
      <c r="AH8">
        <v>5611926.5811665747</v>
      </c>
    </row>
    <row r="9" spans="1:34">
      <c r="A9" t="s">
        <v>2206</v>
      </c>
      <c r="B9">
        <v>888200.57335714321</v>
      </c>
      <c r="C9">
        <v>888200.57335714321</v>
      </c>
      <c r="D9">
        <v>888200.57335714321</v>
      </c>
      <c r="E9">
        <v>888200.57335714321</v>
      </c>
      <c r="F9">
        <v>888200.57335714321</v>
      </c>
      <c r="G9">
        <v>888200.57335714321</v>
      </c>
      <c r="H9">
        <v>888200.57335714321</v>
      </c>
      <c r="I9">
        <v>888200.57335714321</v>
      </c>
      <c r="J9">
        <v>888200.57335714321</v>
      </c>
      <c r="K9">
        <v>888200.57335714321</v>
      </c>
      <c r="L9">
        <v>888200.57335714321</v>
      </c>
      <c r="M9">
        <v>888200.57335714321</v>
      </c>
      <c r="N9">
        <v>888200.57335714321</v>
      </c>
      <c r="O9">
        <v>888200.57335714321</v>
      </c>
      <c r="P9">
        <v>888200.57335714321</v>
      </c>
      <c r="Q9">
        <v>888200.57335714321</v>
      </c>
      <c r="R9">
        <v>888200.57335714321</v>
      </c>
      <c r="S9">
        <v>888200.57335714321</v>
      </c>
      <c r="T9">
        <v>888200.57335714321</v>
      </c>
      <c r="U9">
        <v>888200.57335714321</v>
      </c>
      <c r="V9">
        <v>888200.57335714321</v>
      </c>
      <c r="W9">
        <v>888200.57335714321</v>
      </c>
      <c r="X9">
        <v>888200.57335714321</v>
      </c>
      <c r="Y9">
        <v>888200.57335714321</v>
      </c>
      <c r="Z9">
        <v>888200.57335714321</v>
      </c>
      <c r="AA9">
        <v>888200.57335714321</v>
      </c>
      <c r="AB9">
        <v>888200.57335714321</v>
      </c>
      <c r="AC9">
        <v>888200.57335714321</v>
      </c>
      <c r="AD9">
        <v>888200.57335714321</v>
      </c>
      <c r="AE9">
        <v>888200.57335714321</v>
      </c>
      <c r="AF9">
        <v>888200.57335714321</v>
      </c>
      <c r="AG9">
        <v>888200.57335714321</v>
      </c>
      <c r="AH9">
        <v>888200.57335714321</v>
      </c>
    </row>
    <row r="10" spans="1:34">
      <c r="A10" t="s">
        <v>2207</v>
      </c>
      <c r="B10">
        <v>1076.089694974961</v>
      </c>
      <c r="C10">
        <v>1076.089694974961</v>
      </c>
      <c r="D10">
        <v>1076.089694974961</v>
      </c>
      <c r="E10">
        <v>1076.089694974961</v>
      </c>
      <c r="F10">
        <v>1076.089694974961</v>
      </c>
      <c r="G10">
        <v>1076.089694974961</v>
      </c>
      <c r="H10">
        <v>1076.089694974961</v>
      </c>
      <c r="I10">
        <v>1076.089694974961</v>
      </c>
      <c r="J10">
        <v>1076.089694974961</v>
      </c>
      <c r="K10">
        <v>1076.089694974961</v>
      </c>
      <c r="L10">
        <v>1076.089694974961</v>
      </c>
      <c r="M10">
        <v>1076.089694974961</v>
      </c>
      <c r="N10">
        <v>1076.089694974961</v>
      </c>
      <c r="O10">
        <v>1076.089694974961</v>
      </c>
      <c r="P10">
        <v>1076.089694974961</v>
      </c>
      <c r="Q10">
        <v>1076.089694974961</v>
      </c>
      <c r="R10">
        <v>1076.089694974961</v>
      </c>
      <c r="S10">
        <v>1076.089694974961</v>
      </c>
      <c r="T10">
        <v>1076.089694974961</v>
      </c>
      <c r="U10">
        <v>1076.089694974961</v>
      </c>
      <c r="V10">
        <v>1076.089694974961</v>
      </c>
      <c r="W10">
        <v>1076.089694974961</v>
      </c>
      <c r="X10">
        <v>1076.089694974961</v>
      </c>
      <c r="Y10">
        <v>1076.089694974961</v>
      </c>
      <c r="Z10">
        <v>1076.089694974961</v>
      </c>
      <c r="AA10">
        <v>1076.089694974961</v>
      </c>
      <c r="AB10">
        <v>1076.089694974961</v>
      </c>
      <c r="AC10">
        <v>1076.089694974961</v>
      </c>
      <c r="AD10">
        <v>1076.089694974961</v>
      </c>
      <c r="AE10">
        <v>1076.089694974961</v>
      </c>
      <c r="AF10">
        <v>1076.089694974961</v>
      </c>
      <c r="AG10">
        <v>1076.089694974961</v>
      </c>
      <c r="AH10">
        <v>1076.089694974961</v>
      </c>
    </row>
    <row r="11" spans="1:34">
      <c r="A11" t="s">
        <v>2208</v>
      </c>
      <c r="B11">
        <v>1838.922942531927</v>
      </c>
      <c r="C11">
        <v>1838.922942531927</v>
      </c>
      <c r="D11">
        <v>1838.922942531927</v>
      </c>
      <c r="E11">
        <v>1838.922942531927</v>
      </c>
      <c r="F11">
        <v>1838.922942531927</v>
      </c>
      <c r="G11">
        <v>1838.922942531927</v>
      </c>
      <c r="H11">
        <v>1838.922942531927</v>
      </c>
      <c r="I11">
        <v>1838.922942531927</v>
      </c>
      <c r="J11">
        <v>1838.922942531927</v>
      </c>
      <c r="K11">
        <v>1838.922942531927</v>
      </c>
      <c r="L11">
        <v>1838.922942531927</v>
      </c>
      <c r="M11">
        <v>1838.922942531927</v>
      </c>
      <c r="N11">
        <v>1838.922942531927</v>
      </c>
      <c r="O11">
        <v>1838.922942531927</v>
      </c>
      <c r="P11">
        <v>1838.922942531927</v>
      </c>
      <c r="Q11">
        <v>1838.922942531927</v>
      </c>
      <c r="R11">
        <v>1838.922942531927</v>
      </c>
      <c r="S11">
        <v>1838.922942531927</v>
      </c>
      <c r="T11">
        <v>1838.922942531927</v>
      </c>
      <c r="U11">
        <v>1838.922942531927</v>
      </c>
      <c r="V11">
        <v>1838.922942531927</v>
      </c>
      <c r="W11">
        <v>1838.922942531927</v>
      </c>
      <c r="X11">
        <v>1838.922942531927</v>
      </c>
      <c r="Y11">
        <v>1838.922942531927</v>
      </c>
      <c r="Z11">
        <v>1838.922942531927</v>
      </c>
      <c r="AA11">
        <v>1838.922942531927</v>
      </c>
      <c r="AB11">
        <v>1838.922942531927</v>
      </c>
      <c r="AC11">
        <v>1838.922942531927</v>
      </c>
      <c r="AD11">
        <v>1838.922942531927</v>
      </c>
      <c r="AE11">
        <v>1838.922942531927</v>
      </c>
      <c r="AF11">
        <v>1838.922942531927</v>
      </c>
      <c r="AG11">
        <v>1838.922942531927</v>
      </c>
      <c r="AH11">
        <v>1838.922942531927</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22" t="s">
        <v>2225</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24" t="s">
        <v>2250</v>
      </c>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row>
    <row r="27" spans="1:38" s="62" customFormat="1" ht="12.75" customHeight="1">
      <c r="A27" s="126"/>
      <c r="B27" s="127"/>
      <c r="C27" s="127"/>
      <c r="D27" s="127"/>
      <c r="E27" s="127"/>
      <c r="F27" s="127"/>
      <c r="G27" s="127"/>
      <c r="H27" s="127"/>
      <c r="I27" s="127"/>
      <c r="J27" s="127"/>
      <c r="K27" s="127"/>
      <c r="L27" s="127"/>
      <c r="M27" s="127"/>
      <c r="N27" s="127"/>
      <c r="O27" s="127"/>
      <c r="P27" s="127"/>
      <c r="Q27" s="127"/>
      <c r="R27" s="127"/>
      <c r="S27" s="127"/>
      <c r="T27" s="127"/>
      <c r="U27" s="127"/>
      <c r="V27" s="127"/>
      <c r="W27" s="127"/>
      <c r="X27" s="127"/>
      <c r="Y27" s="127"/>
      <c r="Z27" s="127"/>
    </row>
    <row r="28" spans="1:38" s="103" customFormat="1" ht="38.25" customHeight="1">
      <c r="A28" s="138" t="s">
        <v>2251</v>
      </c>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row>
    <row r="29" spans="1:38" s="103" customFormat="1" ht="12.75" customHeight="1">
      <c r="A29" s="138" t="s">
        <v>2252</v>
      </c>
      <c r="B29" s="128"/>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spans="1:38" s="103" customFormat="1" ht="12.75" customHeight="1">
      <c r="A30" s="138" t="s">
        <v>2253</v>
      </c>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row>
    <row r="31" spans="1:38" s="103" customFormat="1" ht="25.5" customHeight="1">
      <c r="A31" s="138" t="s">
        <v>2254</v>
      </c>
      <c r="B31" s="128"/>
      <c r="C31" s="128"/>
      <c r="D31" s="128"/>
      <c r="E31" s="128"/>
      <c r="F31" s="128"/>
      <c r="G31" s="128"/>
      <c r="H31" s="128"/>
      <c r="I31" s="128"/>
      <c r="J31" s="128"/>
      <c r="K31" s="128"/>
      <c r="L31" s="128"/>
      <c r="M31" s="128"/>
      <c r="N31" s="128"/>
      <c r="O31" s="128"/>
      <c r="P31" s="128"/>
      <c r="Q31" s="128"/>
      <c r="R31" s="128"/>
      <c r="S31" s="128"/>
      <c r="T31" s="128"/>
      <c r="U31" s="128"/>
      <c r="V31" s="128"/>
      <c r="W31" s="128"/>
      <c r="X31" s="128"/>
      <c r="Y31" s="128"/>
      <c r="Z31" s="128"/>
    </row>
    <row r="32" spans="1:38" s="103" customFormat="1" ht="12.75" customHeight="1">
      <c r="A32" s="138" t="s">
        <v>2255</v>
      </c>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row>
    <row r="33" spans="1:26" s="103" customFormat="1" ht="12.75" customHeight="1">
      <c r="A33" s="138" t="s">
        <v>2256</v>
      </c>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row>
    <row r="34" spans="1:26" s="103" customFormat="1" ht="12.75" customHeight="1">
      <c r="A34" s="138" t="s">
        <v>2257</v>
      </c>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row>
    <row r="35" spans="1:26" s="103" customFormat="1" ht="12.75" customHeight="1">
      <c r="A35" s="139" t="s">
        <v>2258</v>
      </c>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row>
    <row r="36" spans="1:26" s="103" customFormat="1" ht="12.75" customHeight="1">
      <c r="A36" s="138" t="s">
        <v>2259</v>
      </c>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row>
    <row r="37" spans="1:26" s="103" customFormat="1" ht="25.5" customHeight="1">
      <c r="A37" s="138" t="s">
        <v>2260</v>
      </c>
      <c r="B37" s="128"/>
      <c r="C37" s="128"/>
      <c r="D37" s="128"/>
      <c r="E37" s="128"/>
      <c r="F37" s="128"/>
      <c r="G37" s="128"/>
      <c r="H37" s="128"/>
      <c r="I37" s="128"/>
      <c r="J37" s="128"/>
      <c r="K37" s="128"/>
      <c r="L37" s="128"/>
      <c r="M37" s="128"/>
      <c r="N37" s="128"/>
      <c r="O37" s="128"/>
      <c r="P37" s="128"/>
      <c r="Q37" s="128"/>
      <c r="R37" s="128"/>
      <c r="S37" s="128"/>
      <c r="T37" s="128"/>
      <c r="U37" s="128"/>
      <c r="V37" s="128"/>
      <c r="W37" s="128"/>
      <c r="X37" s="128"/>
      <c r="Y37" s="128"/>
      <c r="Z37" s="128"/>
    </row>
    <row r="38" spans="1:26" s="103" customFormat="1" ht="12.75" customHeight="1">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row>
    <row r="39" spans="1:26" s="103" customFormat="1" ht="12.75" customHeight="1">
      <c r="A39" s="140" t="s">
        <v>2261</v>
      </c>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row>
    <row r="40" spans="1:26" s="103" customFormat="1" ht="12.75" customHeight="1">
      <c r="A40" s="134" t="s">
        <v>2262</v>
      </c>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row>
    <row r="41" spans="1:26" s="103" customFormat="1" ht="38.25" customHeight="1">
      <c r="A41" s="134" t="s">
        <v>2263</v>
      </c>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spans="1:26" s="103" customFormat="1" ht="25.5" customHeight="1">
      <c r="A42" s="134" t="s">
        <v>2264</v>
      </c>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spans="1:26" s="103" customFormat="1" ht="25.5" customHeight="1">
      <c r="A43" s="134" t="s">
        <v>2265</v>
      </c>
      <c r="B43" s="128"/>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spans="1:26" s="103" customFormat="1" ht="12.75" customHeight="1">
      <c r="A44" s="136" t="s">
        <v>2266</v>
      </c>
      <c r="B44" s="128"/>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spans="1:26" s="103" customFormat="1" ht="24.75" customHeight="1">
      <c r="A45" s="136" t="s">
        <v>2267</v>
      </c>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spans="1:26" s="103" customFormat="1" ht="12.75" customHeight="1">
      <c r="A46" s="132" t="s">
        <v>2268</v>
      </c>
      <c r="B46" s="128"/>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spans="1:26" s="103" customFormat="1" ht="12.75" customHeight="1">
      <c r="A47" s="137" t="s">
        <v>2269</v>
      </c>
      <c r="B47" s="128"/>
      <c r="C47" s="128"/>
      <c r="D47" s="128"/>
      <c r="E47" s="128"/>
      <c r="F47" s="128"/>
      <c r="G47" s="128"/>
      <c r="H47" s="128"/>
      <c r="I47" s="128"/>
      <c r="J47" s="128"/>
      <c r="K47" s="128"/>
      <c r="L47" s="128"/>
      <c r="M47" s="128"/>
      <c r="N47" s="128"/>
      <c r="O47" s="128"/>
      <c r="P47" s="128"/>
      <c r="Q47" s="128"/>
      <c r="R47" s="128"/>
      <c r="S47" s="128"/>
      <c r="T47" s="128"/>
      <c r="U47" s="128"/>
      <c r="V47" s="128"/>
      <c r="W47" s="128"/>
      <c r="X47" s="128"/>
      <c r="Y47" s="128"/>
      <c r="Z47" s="128"/>
    </row>
    <row r="48" spans="1:26" s="103" customFormat="1" ht="12.75" customHeight="1">
      <c r="A48" s="134" t="s">
        <v>2270</v>
      </c>
      <c r="B48" s="128"/>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spans="1:26" s="103" customFormat="1" ht="12.75" customHeight="1">
      <c r="A49" s="134" t="s">
        <v>2271</v>
      </c>
      <c r="B49" s="128"/>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spans="1:26" s="103" customFormat="1" ht="12.75" customHeight="1">
      <c r="A50" s="132"/>
      <c r="B50" s="128"/>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spans="1:26" s="103" customFormat="1" ht="12.75" customHeight="1">
      <c r="A51" s="135" t="s">
        <v>2272</v>
      </c>
      <c r="B51" s="128"/>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spans="1:26" s="103" customFormat="1" ht="12.75" customHeight="1">
      <c r="A52" s="135" t="s">
        <v>2273</v>
      </c>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spans="1:26" s="103" customFormat="1" ht="12.75" customHeight="1">
      <c r="A53" s="133" t="s">
        <v>2274</v>
      </c>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spans="1:26" s="103" customFormat="1" ht="12.75" customHeight="1">
      <c r="A54" s="120" t="s">
        <v>2275</v>
      </c>
      <c r="B54" s="128"/>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spans="1:26" s="103" customFormat="1" ht="12.75" customHeight="1">
      <c r="A55" s="120" t="s">
        <v>2276</v>
      </c>
      <c r="B55" s="128"/>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spans="1:26" s="103" customFormat="1" ht="12.75" customHeight="1">
      <c r="A56" s="132" t="s">
        <v>2277</v>
      </c>
      <c r="B56" s="128"/>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spans="1:26" s="103" customFormat="1" ht="12.75" customHeight="1">
      <c r="A57" s="132" t="s">
        <v>2278</v>
      </c>
      <c r="B57" s="128"/>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spans="1:26" s="103" customFormat="1" ht="13" customHeight="1">
      <c r="A58" s="133" t="s">
        <v>2279</v>
      </c>
      <c r="B58" s="128"/>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spans="1:26" s="103" customFormat="1" ht="13" customHeight="1">
      <c r="A59" s="132" t="s">
        <v>2280</v>
      </c>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spans="1:26" s="103" customFormat="1" ht="12.75" customHeight="1">
      <c r="A60" s="129" t="s">
        <v>2281</v>
      </c>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spans="1:26" s="103" customFormat="1" ht="12.75" customHeight="1">
      <c r="A61" s="130" t="s">
        <v>2282</v>
      </c>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spans="1:26" s="103" customFormat="1" ht="12.75" customHeight="1">
      <c r="A62" s="132" t="s">
        <v>2283</v>
      </c>
      <c r="B62" s="128"/>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spans="1:26" s="51" customFormat="1" ht="12.75" customHeight="1">
      <c r="A63" s="120" t="s">
        <v>2284</v>
      </c>
      <c r="B63" s="131"/>
      <c r="C63" s="131"/>
      <c r="D63" s="131"/>
      <c r="E63" s="131"/>
      <c r="F63" s="131"/>
      <c r="G63" s="131"/>
      <c r="H63" s="131"/>
      <c r="I63" s="131"/>
      <c r="J63" s="131"/>
      <c r="K63" s="131"/>
      <c r="L63" s="131"/>
      <c r="M63" s="131"/>
      <c r="N63" s="131"/>
      <c r="O63" s="131"/>
      <c r="P63" s="131"/>
      <c r="Q63" s="131"/>
      <c r="R63" s="131"/>
      <c r="S63" s="131"/>
      <c r="T63" s="131"/>
      <c r="U63" s="131"/>
      <c r="V63" s="131"/>
      <c r="W63" s="131"/>
      <c r="X63" s="131"/>
      <c r="Y63" s="131"/>
      <c r="Z63" s="131"/>
    </row>
    <row r="64" spans="1:26" s="51" customFormat="1" ht="12.75" customHeight="1">
      <c r="A64" s="130" t="s">
        <v>2285</v>
      </c>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row>
    <row r="65" spans="1:26" s="103" customFormat="1" ht="12.75" customHeight="1">
      <c r="A65" s="132" t="s">
        <v>2286</v>
      </c>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spans="1:26" s="51" customFormat="1" ht="12.75" customHeight="1">
      <c r="A66" s="120" t="s">
        <v>2287</v>
      </c>
      <c r="B66" s="131"/>
      <c r="C66" s="131"/>
      <c r="D66" s="131"/>
      <c r="E66" s="131"/>
      <c r="F66" s="131"/>
      <c r="G66" s="131"/>
      <c r="H66" s="131"/>
      <c r="I66" s="131"/>
      <c r="J66" s="131"/>
      <c r="K66" s="131"/>
      <c r="L66" s="131"/>
      <c r="M66" s="131"/>
      <c r="N66" s="131"/>
      <c r="O66" s="131"/>
      <c r="P66" s="131"/>
      <c r="Q66" s="131"/>
      <c r="R66" s="131"/>
      <c r="S66" s="131"/>
      <c r="T66" s="131"/>
      <c r="U66" s="131"/>
      <c r="V66" s="131"/>
      <c r="W66" s="131"/>
      <c r="X66" s="131"/>
      <c r="Y66" s="131"/>
      <c r="Z66" s="131"/>
    </row>
    <row r="67" spans="1:26" s="51" customFormat="1" ht="12.75" customHeight="1">
      <c r="A67" s="129" t="s">
        <v>2288</v>
      </c>
      <c r="B67" s="131"/>
      <c r="C67" s="131"/>
      <c r="D67" s="131"/>
      <c r="E67" s="131"/>
      <c r="F67" s="131"/>
      <c r="G67" s="131"/>
      <c r="H67" s="131"/>
      <c r="I67" s="131"/>
      <c r="J67" s="131"/>
      <c r="K67" s="131"/>
      <c r="L67" s="131"/>
      <c r="M67" s="131"/>
      <c r="N67" s="131"/>
      <c r="O67" s="131"/>
      <c r="P67" s="131"/>
      <c r="Q67" s="131"/>
      <c r="R67" s="131"/>
      <c r="S67" s="131"/>
      <c r="T67" s="131"/>
      <c r="U67" s="131"/>
      <c r="V67" s="131"/>
      <c r="W67" s="131"/>
      <c r="X67" s="131"/>
      <c r="Y67" s="131"/>
      <c r="Z67" s="131"/>
    </row>
    <row r="68" spans="1:26" s="51" customFormat="1" ht="12.75" customHeight="1">
      <c r="A68" s="130" t="s">
        <v>2289</v>
      </c>
      <c r="B68" s="131"/>
      <c r="C68" s="131"/>
      <c r="D68" s="131"/>
      <c r="E68" s="131"/>
      <c r="F68" s="131"/>
      <c r="G68" s="131"/>
      <c r="H68" s="131"/>
      <c r="I68" s="131"/>
      <c r="J68" s="131"/>
      <c r="K68" s="131"/>
      <c r="L68" s="131"/>
      <c r="M68" s="131"/>
      <c r="N68" s="131"/>
      <c r="O68" s="131"/>
      <c r="P68" s="131"/>
      <c r="Q68" s="131"/>
      <c r="R68" s="131"/>
      <c r="S68" s="131"/>
      <c r="T68" s="131"/>
      <c r="U68" s="131"/>
      <c r="V68" s="131"/>
      <c r="W68" s="131"/>
      <c r="X68" s="131"/>
      <c r="Y68" s="131"/>
      <c r="Z68" s="131"/>
    </row>
    <row r="69" spans="1:26" s="51" customFormat="1" ht="12.75" customHeight="1">
      <c r="A69" s="120" t="s">
        <v>2290</v>
      </c>
      <c r="B69" s="131"/>
      <c r="C69" s="131"/>
      <c r="D69" s="131"/>
      <c r="E69" s="131"/>
      <c r="F69" s="131"/>
      <c r="G69" s="131"/>
      <c r="H69" s="131"/>
      <c r="I69" s="131"/>
      <c r="J69" s="131"/>
      <c r="K69" s="131"/>
      <c r="L69" s="131"/>
      <c r="M69" s="131"/>
      <c r="N69" s="131"/>
      <c r="O69" s="131"/>
      <c r="P69" s="131"/>
      <c r="Q69" s="131"/>
      <c r="R69" s="131"/>
      <c r="S69" s="131"/>
      <c r="T69" s="131"/>
      <c r="U69" s="131"/>
      <c r="V69" s="131"/>
      <c r="W69" s="131"/>
      <c r="X69" s="131"/>
      <c r="Y69" s="131"/>
      <c r="Z69" s="131"/>
    </row>
    <row r="70" spans="1:26" s="103" customFormat="1" ht="12.75" customHeight="1">
      <c r="A70" s="120" t="s">
        <v>2291</v>
      </c>
      <c r="B70" s="128"/>
      <c r="C70" s="128"/>
      <c r="D70" s="128"/>
      <c r="E70" s="128"/>
      <c r="F70" s="128"/>
      <c r="G70" s="128"/>
      <c r="H70" s="128"/>
      <c r="I70" s="128"/>
      <c r="J70" s="128"/>
      <c r="K70" s="128"/>
      <c r="L70" s="128"/>
      <c r="M70" s="128"/>
      <c r="N70" s="128"/>
      <c r="O70" s="128"/>
      <c r="P70" s="128"/>
      <c r="Q70" s="128"/>
      <c r="R70" s="128"/>
      <c r="S70" s="128"/>
      <c r="T70" s="128"/>
      <c r="U70" s="128"/>
      <c r="V70" s="128"/>
      <c r="W70" s="128"/>
      <c r="X70" s="128"/>
      <c r="Y70" s="128"/>
      <c r="Z70" s="128"/>
    </row>
    <row r="71" spans="1:26" s="103" customFormat="1" ht="12.75" customHeight="1">
      <c r="A71" s="120" t="s">
        <v>2292</v>
      </c>
      <c r="B71" s="128"/>
      <c r="C71" s="128"/>
      <c r="D71" s="128"/>
      <c r="E71" s="128"/>
      <c r="F71" s="128"/>
      <c r="G71" s="128"/>
      <c r="H71" s="128"/>
      <c r="I71" s="128"/>
      <c r="J71" s="128"/>
      <c r="K71" s="128"/>
      <c r="L71" s="128"/>
      <c r="M71" s="128"/>
      <c r="N71" s="128"/>
      <c r="O71" s="128"/>
      <c r="P71" s="128"/>
      <c r="Q71" s="128"/>
      <c r="R71" s="128"/>
      <c r="S71" s="128"/>
      <c r="T71" s="128"/>
      <c r="U71" s="128"/>
      <c r="V71" s="128"/>
      <c r="W71" s="128"/>
      <c r="X71" s="128"/>
      <c r="Y71" s="128"/>
      <c r="Z71" s="128"/>
    </row>
    <row r="72" spans="1:26" s="103" customFormat="1" ht="12.75" customHeight="1">
      <c r="A72" s="120" t="s">
        <v>2293</v>
      </c>
      <c r="B72" s="128"/>
      <c r="C72" s="128"/>
      <c r="D72" s="128"/>
      <c r="E72" s="128"/>
      <c r="F72" s="128"/>
      <c r="G72" s="128"/>
      <c r="H72" s="128"/>
      <c r="I72" s="128"/>
      <c r="J72" s="128"/>
      <c r="K72" s="128"/>
      <c r="L72" s="128"/>
      <c r="M72" s="128"/>
      <c r="N72" s="128"/>
      <c r="O72" s="128"/>
      <c r="P72" s="128"/>
      <c r="Q72" s="128"/>
      <c r="R72" s="128"/>
      <c r="S72" s="128"/>
      <c r="T72" s="128"/>
      <c r="U72" s="128"/>
      <c r="V72" s="128"/>
      <c r="W72" s="128"/>
      <c r="X72" s="128"/>
      <c r="Y72" s="128"/>
      <c r="Z72" s="128"/>
    </row>
    <row r="73" spans="1:26" s="103" customFormat="1" ht="12.75" customHeight="1">
      <c r="A73" s="130" t="s">
        <v>2285</v>
      </c>
      <c r="B73" s="128"/>
      <c r="C73" s="128"/>
      <c r="D73" s="128"/>
      <c r="E73" s="128"/>
      <c r="F73" s="128"/>
      <c r="G73" s="128"/>
      <c r="H73" s="128"/>
      <c r="I73" s="128"/>
      <c r="J73" s="128"/>
      <c r="K73" s="128"/>
      <c r="L73" s="128"/>
      <c r="M73" s="128"/>
      <c r="N73" s="128"/>
      <c r="O73" s="128"/>
      <c r="P73" s="128"/>
      <c r="Q73" s="128"/>
      <c r="R73" s="128"/>
      <c r="S73" s="128"/>
      <c r="T73" s="128"/>
      <c r="U73" s="128"/>
      <c r="V73" s="128"/>
      <c r="W73" s="128"/>
      <c r="X73" s="128"/>
      <c r="Y73" s="128"/>
      <c r="Z73" s="128"/>
    </row>
    <row r="74" spans="1:26" s="51" customFormat="1" ht="12.75" customHeight="1">
      <c r="A74" s="120" t="s">
        <v>2294</v>
      </c>
      <c r="B74" s="131"/>
      <c r="C74" s="131"/>
      <c r="D74" s="131"/>
      <c r="E74" s="131"/>
      <c r="F74" s="131"/>
      <c r="G74" s="131"/>
      <c r="H74" s="131"/>
      <c r="I74" s="131"/>
      <c r="J74" s="131"/>
      <c r="K74" s="131"/>
      <c r="L74" s="131"/>
      <c r="M74" s="131"/>
      <c r="N74" s="131"/>
      <c r="O74" s="131"/>
      <c r="P74" s="131"/>
      <c r="Q74" s="131"/>
      <c r="R74" s="131"/>
      <c r="S74" s="131"/>
      <c r="T74" s="131"/>
      <c r="U74" s="131"/>
      <c r="V74" s="131"/>
      <c r="W74" s="131"/>
      <c r="X74" s="131"/>
      <c r="Y74" s="131"/>
      <c r="Z74" s="131"/>
    </row>
    <row r="75" spans="1:26" s="103" customFormat="1" ht="12.75" customHeight="1">
      <c r="A75" s="120" t="s">
        <v>2292</v>
      </c>
      <c r="B75" s="128"/>
      <c r="C75" s="128"/>
      <c r="D75" s="128"/>
      <c r="E75" s="128"/>
      <c r="F75" s="128"/>
      <c r="G75" s="128"/>
      <c r="H75" s="128"/>
      <c r="I75" s="128"/>
      <c r="J75" s="128"/>
      <c r="K75" s="128"/>
      <c r="L75" s="128"/>
      <c r="M75" s="128"/>
      <c r="N75" s="128"/>
      <c r="O75" s="128"/>
      <c r="P75" s="128"/>
      <c r="Q75" s="128"/>
      <c r="R75" s="128"/>
      <c r="S75" s="128"/>
      <c r="T75" s="128"/>
      <c r="U75" s="128"/>
      <c r="V75" s="128"/>
      <c r="W75" s="128"/>
      <c r="X75" s="128"/>
      <c r="Y75" s="128"/>
      <c r="Z75" s="128"/>
    </row>
    <row r="76" spans="1:26" s="103" customFormat="1" ht="12.75" customHeight="1">
      <c r="A76" s="120" t="s">
        <v>2293</v>
      </c>
      <c r="B76" s="128"/>
      <c r="C76" s="128"/>
      <c r="D76" s="128"/>
      <c r="E76" s="128"/>
      <c r="F76" s="128"/>
      <c r="G76" s="128"/>
      <c r="H76" s="128"/>
      <c r="I76" s="128"/>
      <c r="J76" s="128"/>
      <c r="K76" s="128"/>
      <c r="L76" s="128"/>
      <c r="M76" s="128"/>
      <c r="N76" s="128"/>
      <c r="O76" s="128"/>
      <c r="P76" s="128"/>
      <c r="Q76" s="128"/>
      <c r="R76" s="128"/>
      <c r="S76" s="128"/>
      <c r="T76" s="128"/>
      <c r="U76" s="128"/>
      <c r="V76" s="128"/>
      <c r="W76" s="128"/>
      <c r="X76" s="128"/>
      <c r="Y76" s="128"/>
      <c r="Z76" s="128"/>
    </row>
    <row r="77" spans="1:26" s="103" customFormat="1" ht="12.75" customHeight="1">
      <c r="A77" s="129" t="s">
        <v>2295</v>
      </c>
      <c r="B77" s="128"/>
      <c r="C77" s="128"/>
      <c r="D77" s="128"/>
      <c r="E77" s="128"/>
      <c r="F77" s="128"/>
      <c r="G77" s="128"/>
      <c r="H77" s="128"/>
      <c r="I77" s="128"/>
      <c r="J77" s="128"/>
      <c r="K77" s="128"/>
      <c r="L77" s="128"/>
      <c r="M77" s="128"/>
      <c r="N77" s="128"/>
      <c r="O77" s="128"/>
      <c r="P77" s="128"/>
      <c r="Q77" s="128"/>
      <c r="R77" s="128"/>
      <c r="S77" s="128"/>
      <c r="T77" s="128"/>
      <c r="U77" s="128"/>
      <c r="V77" s="128"/>
      <c r="W77" s="128"/>
      <c r="X77" s="128"/>
      <c r="Y77" s="128"/>
      <c r="Z77" s="128"/>
    </row>
    <row r="78" spans="1:26" s="103" customFormat="1" ht="12.75" customHeight="1">
      <c r="A78" s="120" t="s">
        <v>2296</v>
      </c>
      <c r="B78" s="128"/>
      <c r="C78" s="128"/>
      <c r="D78" s="128"/>
      <c r="E78" s="128"/>
      <c r="F78" s="128"/>
      <c r="G78" s="128"/>
      <c r="H78" s="128"/>
      <c r="I78" s="128"/>
      <c r="J78" s="128"/>
      <c r="K78" s="128"/>
      <c r="L78" s="128"/>
      <c r="M78" s="128"/>
      <c r="N78" s="128"/>
      <c r="O78" s="128"/>
      <c r="P78" s="128"/>
      <c r="Q78" s="128"/>
      <c r="R78" s="128"/>
      <c r="S78" s="128"/>
      <c r="T78" s="128"/>
      <c r="U78" s="128"/>
      <c r="V78" s="128"/>
      <c r="W78" s="128"/>
      <c r="X78" s="128"/>
      <c r="Y78" s="128"/>
      <c r="Z78" s="128"/>
    </row>
    <row r="79" spans="1:26" s="103" customFormat="1" ht="12.75" customHeight="1">
      <c r="A79" s="120" t="s">
        <v>2297</v>
      </c>
      <c r="B79" s="128"/>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spans="1:26" s="103" customFormat="1" ht="12.75" customHeight="1">
      <c r="A80" s="120" t="s">
        <v>2298</v>
      </c>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spans="1:26" ht="12.75" customHeight="1">
      <c r="A81" s="120" t="s">
        <v>2299</v>
      </c>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spans="1:26" ht="12.75" customHeight="1">
      <c r="A82" s="129" t="s">
        <v>2300</v>
      </c>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spans="1:26" ht="12.75" customHeight="1">
      <c r="A83" s="120" t="s">
        <v>2301</v>
      </c>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2559000000000</v>
      </c>
    </row>
    <row r="5" spans="1:6">
      <c r="A5" t="s">
        <v>2215</v>
      </c>
      <c r="B5" t="s">
        <v>2322</v>
      </c>
      <c r="C5" s="72">
        <v>594764000000000</v>
      </c>
    </row>
    <row r="6" spans="1:6">
      <c r="A6" t="s">
        <v>2215</v>
      </c>
      <c r="B6" t="s">
        <v>2323</v>
      </c>
      <c r="C6" s="72">
        <v>45395000000000</v>
      </c>
      <c r="D6" s="72">
        <v>136180000000000</v>
      </c>
    </row>
    <row r="7" spans="1:6">
      <c r="A7" t="s">
        <v>2215</v>
      </c>
      <c r="B7" t="s">
        <v>2324</v>
      </c>
      <c r="C7" s="72">
        <v>0</v>
      </c>
    </row>
    <row r="8" spans="1:6">
      <c r="A8" t="s">
        <v>2215</v>
      </c>
      <c r="B8" t="s">
        <v>2325</v>
      </c>
      <c r="C8" s="72">
        <v>23539000000000</v>
      </c>
    </row>
    <row r="9" spans="1:6">
      <c r="A9" t="s">
        <v>2215</v>
      </c>
      <c r="B9" t="s">
        <v>2326</v>
      </c>
      <c r="C9" s="72">
        <v>0</v>
      </c>
    </row>
    <row r="10" spans="1:6">
      <c r="A10" t="s">
        <v>2215</v>
      </c>
      <c r="B10" t="s">
        <v>2327</v>
      </c>
      <c r="C10" s="72">
        <v>483816000000000</v>
      </c>
    </row>
    <row r="11" spans="1:6">
      <c r="A11" t="s">
        <v>2215</v>
      </c>
      <c r="B11" t="s">
        <v>2328</v>
      </c>
      <c r="C11" s="72">
        <v>125582000000000</v>
      </c>
    </row>
    <row r="12" spans="1:6">
      <c r="A12" t="s">
        <v>2215</v>
      </c>
      <c r="B12" t="s">
        <v>2329</v>
      </c>
      <c r="C12" s="72">
        <v>1764394000000000</v>
      </c>
    </row>
    <row r="13" spans="1:6">
      <c r="A13" t="s">
        <v>2215</v>
      </c>
      <c r="B13" t="s">
        <v>2330</v>
      </c>
      <c r="C13" s="72">
        <v>584000000000</v>
      </c>
    </row>
    <row r="14" spans="1:6">
      <c r="A14" t="s">
        <v>2215</v>
      </c>
      <c r="B14" t="s">
        <v>2331</v>
      </c>
      <c r="C14" s="72">
        <v>168837000000000</v>
      </c>
    </row>
    <row r="17" spans="1:12">
      <c r="G17" s="73" t="s">
        <v>2332</v>
      </c>
      <c r="H17" s="74">
        <f>C6/((G19*C19)+(G20*C20)+(G26*C26) +(G27*C27))</f>
        <v>37276.37870545881</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14022</v>
      </c>
      <c r="E19">
        <f>BAADTbVT!B6</f>
        <v>11663.944849351599</v>
      </c>
      <c r="F19">
        <v>1.67</v>
      </c>
      <c r="G19">
        <f t="shared" ref="G19:G24" si="0">PRODUCT(D19:F19)</f>
        <v>273131563.9116056</v>
      </c>
      <c r="H19" s="81">
        <f>1/(H17*C19)</f>
        <v>6.8635012574397877E-4</v>
      </c>
      <c r="J19" s="82">
        <f>G19/H19</f>
        <v>397947860234.65912</v>
      </c>
    </row>
    <row r="20" spans="1:12">
      <c r="A20" t="s">
        <v>2204</v>
      </c>
      <c r="B20" s="79">
        <f>'SYFAFE-psgr'!D3/'SYFAFE-psgr'!$D$2</f>
        <v>2.822546816229218</v>
      </c>
      <c r="C20">
        <f>B20/SUM($B$19:$B$20,$B$26:$B$27)</f>
        <v>0.11032189706843125</v>
      </c>
      <c r="D20" s="80">
        <f>SYVbT!C7</f>
        <v>11221</v>
      </c>
      <c r="E20">
        <f>BAADTbVT!B7</f>
        <v>5796.1035598393937</v>
      </c>
      <c r="F20">
        <v>21.196137258578659</v>
      </c>
      <c r="G20">
        <f t="shared" si="0"/>
        <v>1378556029.2750776</v>
      </c>
      <c r="H20" s="81">
        <f>1/(H17*C20)</f>
        <v>2.4316695893140521E-4</v>
      </c>
      <c r="J20" s="82">
        <f>G20/H20</f>
        <v>5669174937800.4658</v>
      </c>
    </row>
    <row r="21" spans="1:12">
      <c r="A21" t="s">
        <v>2205</v>
      </c>
      <c r="B21" s="79">
        <f>'SYFAFE-psgr'!D4/'SYFAFE-psgr'!$D$2</f>
        <v>1.394657104551186</v>
      </c>
      <c r="D21" s="80">
        <f>SYVbT!C8</f>
        <v>0</v>
      </c>
      <c r="E21">
        <f>BAADTbVT!B8</f>
        <v>5611926.5811665747</v>
      </c>
      <c r="F21">
        <v>111.39416306433711</v>
      </c>
      <c r="G21">
        <f t="shared" si="0"/>
        <v>0</v>
      </c>
      <c r="H21" s="81"/>
      <c r="J21" s="82"/>
    </row>
    <row r="22" spans="1:12">
      <c r="A22" t="s">
        <v>2206</v>
      </c>
      <c r="B22" s="79">
        <f>'SYFAFE-psgr'!D5/'SYFAFE-psgr'!$D$2</f>
        <v>1.340763785059929</v>
      </c>
      <c r="D22" s="80">
        <f>SYVbT!C9</f>
        <v>0</v>
      </c>
      <c r="E22">
        <f>BAADTbVT!B9</f>
        <v>888200.57335714321</v>
      </c>
      <c r="F22">
        <v>4.8656731685074099</v>
      </c>
      <c r="G22">
        <f t="shared" si="0"/>
        <v>0</v>
      </c>
      <c r="H22" s="81"/>
      <c r="J22" s="82"/>
    </row>
    <row r="23" spans="1:12">
      <c r="A23" t="s">
        <v>2207</v>
      </c>
      <c r="B23" s="79">
        <f>'SYFAFE-psgr'!D6/'SYFAFE-psgr'!$D$2</f>
        <v>3.1748880380521809E-2</v>
      </c>
      <c r="D23" s="80">
        <f>SYVbT!C10</f>
        <v>0</v>
      </c>
      <c r="E23">
        <f>BAADTbVT!B10</f>
        <v>1076.089694974961</v>
      </c>
      <c r="F23">
        <v>1</v>
      </c>
      <c r="G23">
        <f t="shared" si="0"/>
        <v>0</v>
      </c>
      <c r="H23" s="81"/>
      <c r="J23" s="82"/>
    </row>
    <row r="24" spans="1:12">
      <c r="A24" t="s">
        <v>2208</v>
      </c>
      <c r="B24" s="83">
        <f>'SYFAFE-psgr'!D7/'SYFAFE-psgr'!$D$2</f>
        <v>3.5090482314241016</v>
      </c>
      <c r="C24" s="84"/>
      <c r="D24" s="85">
        <f>SYVbT!C11</f>
        <v>0</v>
      </c>
      <c r="E24" s="84">
        <f>BAADTbVT!B11</f>
        <v>1838.922942531927</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1249</v>
      </c>
      <c r="E26">
        <f>BAADTbVT!B15</f>
        <v>8564.6689345872073</v>
      </c>
      <c r="F26">
        <f>BAADTbVT!B30</f>
        <v>1</v>
      </c>
      <c r="G26">
        <f t="shared" ref="G26:G31" si="1">PRODUCT(D26:F26)</f>
        <v>10697271.499299422</v>
      </c>
      <c r="H26" s="81">
        <f>1/(C26*H17)</f>
        <v>2.0809764658029544E-3</v>
      </c>
      <c r="J26" s="82">
        <f>G26/H26</f>
        <v>5140505755.3939371</v>
      </c>
    </row>
    <row r="27" spans="1:12">
      <c r="A27" t="s">
        <v>2204</v>
      </c>
      <c r="B27" s="79">
        <f>'SYFAFE-frgt'!D3/'SYFAFE-psgr'!$D$2</f>
        <v>21.432279209660457</v>
      </c>
      <c r="C27">
        <f>B27/SUM($B$19:$B$20,$B$26:$B$27)</f>
        <v>0.8377007911134764</v>
      </c>
      <c r="D27" s="80">
        <f>SYVbT!C16</f>
        <v>3988</v>
      </c>
      <c r="E27">
        <f>BAADTbVT!B16</f>
        <v>19735.40131660286</v>
      </c>
      <c r="F27">
        <f>BAADTbVT!B31</f>
        <v>16</v>
      </c>
      <c r="G27">
        <f t="shared" si="1"/>
        <v>1259276487.2097952</v>
      </c>
      <c r="H27" s="81">
        <f>1/(C27*H17)</f>
        <v>3.2024131406174059E-5</v>
      </c>
      <c r="J27" s="82">
        <f>G27/H27</f>
        <v>39322736696209.484</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45395000000000</v>
      </c>
      <c r="K32" s="91">
        <f>C6</f>
        <v>45395000000000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2.0809764658029544E-3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3.2024131406174059E-5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2021-06-01T22:53:30Z</dcterms:modified>
</cp:coreProperties>
</file>