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Wisconsin\WI_model\"/>
    </mc:Choice>
  </mc:AlternateContent>
  <xr:revisionPtr revIDLastSave="0" documentId="13_ncr:1_{069BD13C-10E0-490D-B327-60EDC627E1E3}" xr6:coauthVersionLast="46" xr6:coauthVersionMax="46" xr10:uidLastSave="{00000000-0000-0000-0000-000000000000}"/>
  <bookViews>
    <workbookView xWindow="-120" yWindow="-120" windowWidth="29040" windowHeight="17640" xr2:uid="{429CCD5D-B57A-4ED4-A98F-CAA83B5DFE0B}"/>
  </bookViews>
  <sheets>
    <sheet name="Summary" sheetId="10" r:id="rId1"/>
    <sheet name="Policy groups" sheetId="3" r:id="rId2"/>
    <sheet name="Script Setup" sheetId="2" r:id="rId3"/>
    <sheet name="copy paste" sheetId="1" r:id="rId4"/>
    <sheet name="US_ContributionTestResults" sheetId="6" r:id="rId5"/>
    <sheet name="US_Difference" sheetId="5" r:id="rId6"/>
    <sheet name="US_Pivot" sheetId="7" r:id="rId7"/>
    <sheet name="State_ContributionTestResults" sheetId="8" r:id="rId8"/>
    <sheet name="State_Difference" sheetId="9" r:id="rId9"/>
  </sheets>
  <definedNames>
    <definedName name="_xlnm._FilterDatabase" localSheetId="2" hidden="1">'Script Setup'!$A$1:$F$151</definedName>
  </definedNames>
  <calcPr calcId="191029"/>
  <pivotCaches>
    <pivotCache cacheId="0" r:id="rId10"/>
    <pivotCache cacheId="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" i="9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B41" i="10"/>
  <c r="B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" i="9"/>
  <c r="C34" i="7"/>
  <c r="D34" i="7"/>
  <c r="D43" i="10" s="1"/>
  <c r="E34" i="7"/>
  <c r="E43" i="10" s="1"/>
  <c r="F34" i="7"/>
  <c r="F43" i="10" s="1"/>
  <c r="G34" i="7"/>
  <c r="G43" i="10" s="1"/>
  <c r="H34" i="7"/>
  <c r="H43" i="10" s="1"/>
  <c r="I34" i="7"/>
  <c r="I43" i="10" s="1"/>
  <c r="J34" i="7"/>
  <c r="J43" i="10" s="1"/>
  <c r="K34" i="7"/>
  <c r="K43" i="10" s="1"/>
  <c r="L34" i="7"/>
  <c r="M34" i="7"/>
  <c r="L43" i="10" s="1"/>
  <c r="N34" i="7"/>
  <c r="M43" i="10" s="1"/>
  <c r="O34" i="7"/>
  <c r="N43" i="10" s="1"/>
  <c r="P34" i="7"/>
  <c r="O43" i="10" s="1"/>
  <c r="Q34" i="7"/>
  <c r="P43" i="10" s="1"/>
  <c r="R34" i="7"/>
  <c r="Q43" i="10" s="1"/>
  <c r="S34" i="7"/>
  <c r="R43" i="10" s="1"/>
  <c r="T34" i="7"/>
  <c r="S43" i="10" s="1"/>
  <c r="U34" i="7"/>
  <c r="V34" i="7"/>
  <c r="T43" i="10" s="1"/>
  <c r="W34" i="7"/>
  <c r="U43" i="10" s="1"/>
  <c r="X34" i="7"/>
  <c r="V43" i="10" s="1"/>
  <c r="Y34" i="7"/>
  <c r="W43" i="10" s="1"/>
  <c r="Z34" i="7"/>
  <c r="AA34" i="7"/>
  <c r="Y43" i="10" s="1"/>
  <c r="AB34" i="7"/>
  <c r="Z43" i="10" s="1"/>
  <c r="AC34" i="7"/>
  <c r="AB43" i="10" s="1"/>
  <c r="AD34" i="7"/>
  <c r="AE34" i="7"/>
  <c r="AC43" i="10" s="1"/>
  <c r="B34" i="7"/>
  <c r="C43" i="10" s="1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2" i="5"/>
  <c r="C27" i="2"/>
  <c r="E27" i="2" s="1"/>
  <c r="C152" i="2"/>
  <c r="E152" i="2" s="1"/>
  <c r="D152" i="2"/>
  <c r="F152" i="2" s="1"/>
  <c r="C153" i="2"/>
  <c r="E153" i="2" s="1"/>
  <c r="D153" i="2"/>
  <c r="F153" i="2" s="1"/>
  <c r="C154" i="2"/>
  <c r="E154" i="2" s="1"/>
  <c r="D154" i="2"/>
  <c r="F154" i="2" s="1"/>
  <c r="C155" i="2"/>
  <c r="E155" i="2" s="1"/>
  <c r="D155" i="2"/>
  <c r="F155" i="2" s="1"/>
  <c r="C156" i="2"/>
  <c r="E156" i="2" s="1"/>
  <c r="D156" i="2"/>
  <c r="F156" i="2" s="1"/>
  <c r="C157" i="2"/>
  <c r="E157" i="2" s="1"/>
  <c r="D157" i="2"/>
  <c r="F157" i="2" s="1"/>
  <c r="C158" i="2"/>
  <c r="E158" i="2" s="1"/>
  <c r="D158" i="2"/>
  <c r="F158" i="2" s="1"/>
  <c r="C159" i="2"/>
  <c r="E159" i="2" s="1"/>
  <c r="D159" i="2"/>
  <c r="F159" i="2" s="1"/>
  <c r="C160" i="2"/>
  <c r="E160" i="2" s="1"/>
  <c r="D160" i="2"/>
  <c r="F160" i="2" s="1"/>
  <c r="C161" i="2"/>
  <c r="E161" i="2" s="1"/>
  <c r="D161" i="2"/>
  <c r="F161" i="2" s="1"/>
  <c r="C162" i="2"/>
  <c r="E162" i="2" s="1"/>
  <c r="D162" i="2"/>
  <c r="F162" i="2" s="1"/>
  <c r="C163" i="2"/>
  <c r="E163" i="2" s="1"/>
  <c r="D163" i="2"/>
  <c r="F163" i="2" s="1"/>
  <c r="C164" i="2"/>
  <c r="E164" i="2" s="1"/>
  <c r="D164" i="2"/>
  <c r="F164" i="2" s="1"/>
  <c r="C165" i="2"/>
  <c r="E165" i="2" s="1"/>
  <c r="D165" i="2"/>
  <c r="F165" i="2" s="1"/>
  <c r="C166" i="2"/>
  <c r="E166" i="2" s="1"/>
  <c r="D166" i="2"/>
  <c r="F166" i="2" s="1"/>
  <c r="C167" i="2"/>
  <c r="E167" i="2" s="1"/>
  <c r="D167" i="2"/>
  <c r="F167" i="2" s="1"/>
  <c r="C168" i="2"/>
  <c r="E168" i="2" s="1"/>
  <c r="D168" i="2"/>
  <c r="F168" i="2" s="1"/>
  <c r="C169" i="2"/>
  <c r="E169" i="2" s="1"/>
  <c r="D169" i="2"/>
  <c r="F169" i="2" s="1"/>
  <c r="C170" i="2"/>
  <c r="E170" i="2" s="1"/>
  <c r="D170" i="2"/>
  <c r="F170" i="2" s="1"/>
  <c r="C171" i="2"/>
  <c r="E171" i="2" s="1"/>
  <c r="D171" i="2"/>
  <c r="F171" i="2" s="1"/>
  <c r="C172" i="2"/>
  <c r="E172" i="2" s="1"/>
  <c r="D172" i="2"/>
  <c r="F172" i="2" s="1"/>
  <c r="C173" i="2"/>
  <c r="E173" i="2" s="1"/>
  <c r="D173" i="2"/>
  <c r="F173" i="2" s="1"/>
  <c r="C174" i="2"/>
  <c r="E174" i="2" s="1"/>
  <c r="D174" i="2"/>
  <c r="F174" i="2" s="1"/>
  <c r="C175" i="2"/>
  <c r="E175" i="2" s="1"/>
  <c r="D175" i="2"/>
  <c r="F175" i="2" s="1"/>
  <c r="C176" i="2"/>
  <c r="E176" i="2" s="1"/>
  <c r="D176" i="2"/>
  <c r="F176" i="2" s="1"/>
  <c r="C177" i="2"/>
  <c r="E177" i="2" s="1"/>
  <c r="D177" i="2"/>
  <c r="F177" i="2" s="1"/>
  <c r="C178" i="2"/>
  <c r="E178" i="2" s="1"/>
  <c r="D178" i="2"/>
  <c r="F178" i="2" s="1"/>
  <c r="C179" i="2"/>
  <c r="E179" i="2" s="1"/>
  <c r="D179" i="2"/>
  <c r="F179" i="2" s="1"/>
  <c r="C180" i="2"/>
  <c r="E180" i="2" s="1"/>
  <c r="D180" i="2"/>
  <c r="F180" i="2" s="1"/>
  <c r="C181" i="2"/>
  <c r="E181" i="2" s="1"/>
  <c r="D181" i="2"/>
  <c r="F181" i="2" s="1"/>
  <c r="C182" i="2"/>
  <c r="E182" i="2" s="1"/>
  <c r="D182" i="2"/>
  <c r="F182" i="2" s="1"/>
  <c r="C183" i="2"/>
  <c r="E183" i="2" s="1"/>
  <c r="D183" i="2"/>
  <c r="F183" i="2" s="1"/>
  <c r="C184" i="2"/>
  <c r="E184" i="2" s="1"/>
  <c r="D184" i="2"/>
  <c r="F184" i="2" s="1"/>
  <c r="C185" i="2"/>
  <c r="E185" i="2" s="1"/>
  <c r="D185" i="2"/>
  <c r="F185" i="2" s="1"/>
  <c r="C186" i="2"/>
  <c r="E186" i="2" s="1"/>
  <c r="D186" i="2"/>
  <c r="F186" i="2" s="1"/>
  <c r="C187" i="2"/>
  <c r="E187" i="2" s="1"/>
  <c r="D187" i="2"/>
  <c r="F187" i="2" s="1"/>
  <c r="C188" i="2"/>
  <c r="E188" i="2" s="1"/>
  <c r="D188" i="2"/>
  <c r="F188" i="2" s="1"/>
  <c r="C189" i="2"/>
  <c r="E189" i="2" s="1"/>
  <c r="D189" i="2"/>
  <c r="F189" i="2" s="1"/>
  <c r="C190" i="2"/>
  <c r="E190" i="2" s="1"/>
  <c r="D190" i="2"/>
  <c r="F190" i="2" s="1"/>
  <c r="C191" i="2"/>
  <c r="E191" i="2" s="1"/>
  <c r="D191" i="2"/>
  <c r="F191" i="2" s="1"/>
  <c r="C192" i="2"/>
  <c r="E192" i="2" s="1"/>
  <c r="D192" i="2"/>
  <c r="F192" i="2" s="1"/>
  <c r="C193" i="2"/>
  <c r="E193" i="2" s="1"/>
  <c r="D193" i="2"/>
  <c r="F193" i="2" s="1"/>
  <c r="C194" i="2"/>
  <c r="E194" i="2" s="1"/>
  <c r="D194" i="2"/>
  <c r="F194" i="2" s="1"/>
  <c r="C195" i="2"/>
  <c r="E195" i="2" s="1"/>
  <c r="D195" i="2"/>
  <c r="F195" i="2" s="1"/>
  <c r="C196" i="2"/>
  <c r="E196" i="2" s="1"/>
  <c r="D196" i="2"/>
  <c r="F196" i="2" s="1"/>
  <c r="C197" i="2"/>
  <c r="E197" i="2" s="1"/>
  <c r="D197" i="2"/>
  <c r="F197" i="2" s="1"/>
  <c r="C198" i="2"/>
  <c r="E198" i="2" s="1"/>
  <c r="D198" i="2"/>
  <c r="F198" i="2" s="1"/>
  <c r="C199" i="2"/>
  <c r="E199" i="2" s="1"/>
  <c r="D199" i="2"/>
  <c r="F199" i="2" s="1"/>
  <c r="C200" i="2"/>
  <c r="E200" i="2" s="1"/>
  <c r="D200" i="2"/>
  <c r="F200" i="2" s="1"/>
  <c r="C201" i="2"/>
  <c r="E201" i="2" s="1"/>
  <c r="D201" i="2"/>
  <c r="F201" i="2" s="1"/>
  <c r="C202" i="2"/>
  <c r="E202" i="2" s="1"/>
  <c r="D202" i="2"/>
  <c r="F202" i="2" s="1"/>
  <c r="C203" i="2"/>
  <c r="E203" i="2" s="1"/>
  <c r="D203" i="2"/>
  <c r="F203" i="2" s="1"/>
  <c r="C204" i="2"/>
  <c r="E204" i="2" s="1"/>
  <c r="D204" i="2"/>
  <c r="F204" i="2" s="1"/>
  <c r="C205" i="2"/>
  <c r="E205" i="2" s="1"/>
  <c r="D205" i="2"/>
  <c r="F205" i="2" s="1"/>
  <c r="C206" i="2"/>
  <c r="E206" i="2" s="1"/>
  <c r="D206" i="2"/>
  <c r="F206" i="2" s="1"/>
  <c r="C207" i="2"/>
  <c r="E207" i="2" s="1"/>
  <c r="D207" i="2"/>
  <c r="F207" i="2" s="1"/>
  <c r="C208" i="2"/>
  <c r="E208" i="2" s="1"/>
  <c r="D208" i="2"/>
  <c r="F208" i="2" s="1"/>
  <c r="C209" i="2"/>
  <c r="E209" i="2" s="1"/>
  <c r="D209" i="2"/>
  <c r="F209" i="2" s="1"/>
  <c r="C210" i="2"/>
  <c r="E210" i="2" s="1"/>
  <c r="D210" i="2"/>
  <c r="F210" i="2" s="1"/>
  <c r="C211" i="2"/>
  <c r="E211" i="2" s="1"/>
  <c r="D211" i="2"/>
  <c r="F211" i="2" s="1"/>
  <c r="C212" i="2"/>
  <c r="E212" i="2" s="1"/>
  <c r="D212" i="2"/>
  <c r="F212" i="2" s="1"/>
  <c r="C213" i="2"/>
  <c r="E213" i="2" s="1"/>
  <c r="D213" i="2"/>
  <c r="F213" i="2" s="1"/>
  <c r="C214" i="2"/>
  <c r="E214" i="2" s="1"/>
  <c r="D214" i="2"/>
  <c r="F214" i="2" s="1"/>
  <c r="C215" i="2"/>
  <c r="E215" i="2" s="1"/>
  <c r="D215" i="2"/>
  <c r="F215" i="2" s="1"/>
  <c r="C216" i="2"/>
  <c r="E216" i="2" s="1"/>
  <c r="D216" i="2"/>
  <c r="F216" i="2" s="1"/>
  <c r="C217" i="2"/>
  <c r="E217" i="2" s="1"/>
  <c r="D217" i="2"/>
  <c r="F217" i="2" s="1"/>
  <c r="C218" i="2"/>
  <c r="E218" i="2" s="1"/>
  <c r="D218" i="2"/>
  <c r="F218" i="2" s="1"/>
  <c r="C219" i="2"/>
  <c r="E219" i="2" s="1"/>
  <c r="D219" i="2"/>
  <c r="F219" i="2" s="1"/>
  <c r="C220" i="2"/>
  <c r="E220" i="2" s="1"/>
  <c r="D220" i="2"/>
  <c r="F220" i="2" s="1"/>
  <c r="C221" i="2"/>
  <c r="E221" i="2" s="1"/>
  <c r="D221" i="2"/>
  <c r="F221" i="2" s="1"/>
  <c r="C222" i="2"/>
  <c r="E222" i="2" s="1"/>
  <c r="D222" i="2"/>
  <c r="F222" i="2" s="1"/>
  <c r="C223" i="2"/>
  <c r="E223" i="2" s="1"/>
  <c r="D223" i="2"/>
  <c r="F223" i="2" s="1"/>
  <c r="C224" i="2"/>
  <c r="E224" i="2" s="1"/>
  <c r="D224" i="2"/>
  <c r="F224" i="2" s="1"/>
  <c r="C225" i="2"/>
  <c r="E225" i="2" s="1"/>
  <c r="D225" i="2"/>
  <c r="F225" i="2" s="1"/>
  <c r="C226" i="2"/>
  <c r="E226" i="2" s="1"/>
  <c r="D226" i="2"/>
  <c r="F226" i="2" s="1"/>
  <c r="C227" i="2"/>
  <c r="E227" i="2" s="1"/>
  <c r="D227" i="2"/>
  <c r="F227" i="2" s="1"/>
  <c r="C228" i="2"/>
  <c r="E228" i="2" s="1"/>
  <c r="D228" i="2"/>
  <c r="F228" i="2" s="1"/>
  <c r="C229" i="2"/>
  <c r="E229" i="2" s="1"/>
  <c r="D229" i="2"/>
  <c r="F229" i="2" s="1"/>
  <c r="C230" i="2"/>
  <c r="E230" i="2" s="1"/>
  <c r="D230" i="2"/>
  <c r="F230" i="2" s="1"/>
  <c r="C231" i="2"/>
  <c r="E231" i="2" s="1"/>
  <c r="D231" i="2"/>
  <c r="F231" i="2" s="1"/>
  <c r="C232" i="2"/>
  <c r="E232" i="2" s="1"/>
  <c r="D232" i="2"/>
  <c r="F232" i="2" s="1"/>
  <c r="C233" i="2"/>
  <c r="E233" i="2" s="1"/>
  <c r="D233" i="2"/>
  <c r="F233" i="2" s="1"/>
  <c r="C234" i="2"/>
  <c r="E234" i="2" s="1"/>
  <c r="D234" i="2"/>
  <c r="F234" i="2" s="1"/>
  <c r="C235" i="2"/>
  <c r="E235" i="2" s="1"/>
  <c r="D235" i="2"/>
  <c r="F235" i="2" s="1"/>
  <c r="C236" i="2"/>
  <c r="E236" i="2" s="1"/>
  <c r="D236" i="2"/>
  <c r="F236" i="2" s="1"/>
  <c r="C237" i="2"/>
  <c r="E237" i="2" s="1"/>
  <c r="D237" i="2"/>
  <c r="F237" i="2" s="1"/>
  <c r="C238" i="2"/>
  <c r="E238" i="2" s="1"/>
  <c r="D238" i="2"/>
  <c r="F238" i="2" s="1"/>
  <c r="C239" i="2"/>
  <c r="E239" i="2" s="1"/>
  <c r="D239" i="2"/>
  <c r="F239" i="2" s="1"/>
  <c r="C240" i="2"/>
  <c r="E240" i="2" s="1"/>
  <c r="D240" i="2"/>
  <c r="F240" i="2" s="1"/>
  <c r="C241" i="2"/>
  <c r="E241" i="2" s="1"/>
  <c r="D241" i="2"/>
  <c r="F241" i="2" s="1"/>
  <c r="C242" i="2"/>
  <c r="E242" i="2" s="1"/>
  <c r="D242" i="2"/>
  <c r="F242" i="2" s="1"/>
  <c r="C243" i="2"/>
  <c r="E243" i="2" s="1"/>
  <c r="D243" i="2"/>
  <c r="F243" i="2" s="1"/>
  <c r="C244" i="2"/>
  <c r="E244" i="2" s="1"/>
  <c r="D244" i="2"/>
  <c r="F244" i="2" s="1"/>
  <c r="C245" i="2"/>
  <c r="E245" i="2" s="1"/>
  <c r="D245" i="2"/>
  <c r="F245" i="2" s="1"/>
  <c r="C246" i="2"/>
  <c r="E246" i="2" s="1"/>
  <c r="D246" i="2"/>
  <c r="F246" i="2" s="1"/>
  <c r="C247" i="2"/>
  <c r="E247" i="2" s="1"/>
  <c r="D247" i="2"/>
  <c r="F247" i="2" s="1"/>
  <c r="C248" i="2"/>
  <c r="E248" i="2" s="1"/>
  <c r="D248" i="2"/>
  <c r="F248" i="2" s="1"/>
  <c r="C249" i="2"/>
  <c r="E249" i="2" s="1"/>
  <c r="D249" i="2"/>
  <c r="F249" i="2" s="1"/>
  <c r="C250" i="2"/>
  <c r="E250" i="2" s="1"/>
  <c r="D250" i="2"/>
  <c r="F250" i="2" s="1"/>
  <c r="C251" i="2"/>
  <c r="E251" i="2" s="1"/>
  <c r="D251" i="2"/>
  <c r="F251" i="2" s="1"/>
  <c r="C252" i="2"/>
  <c r="E252" i="2" s="1"/>
  <c r="D252" i="2"/>
  <c r="F252" i="2" s="1"/>
  <c r="C253" i="2"/>
  <c r="E253" i="2" s="1"/>
  <c r="D253" i="2"/>
  <c r="F253" i="2" s="1"/>
  <c r="D151" i="2"/>
  <c r="F151" i="2" s="1"/>
  <c r="C151" i="2"/>
  <c r="E151" i="2" s="1"/>
  <c r="D150" i="2"/>
  <c r="F150" i="2" s="1"/>
  <c r="C150" i="2"/>
  <c r="E150" i="2" s="1"/>
  <c r="D149" i="2"/>
  <c r="F149" i="2" s="1"/>
  <c r="C149" i="2"/>
  <c r="E149" i="2" s="1"/>
  <c r="D148" i="2"/>
  <c r="F148" i="2" s="1"/>
  <c r="C148" i="2"/>
  <c r="E148" i="2" s="1"/>
  <c r="D147" i="2"/>
  <c r="F147" i="2" s="1"/>
  <c r="C147" i="2"/>
  <c r="E147" i="2" s="1"/>
  <c r="D146" i="2"/>
  <c r="F146" i="2" s="1"/>
  <c r="C146" i="2"/>
  <c r="E146" i="2" s="1"/>
  <c r="D145" i="2"/>
  <c r="F145" i="2" s="1"/>
  <c r="C145" i="2"/>
  <c r="E145" i="2" s="1"/>
  <c r="D144" i="2"/>
  <c r="F144" i="2" s="1"/>
  <c r="C144" i="2"/>
  <c r="E144" i="2" s="1"/>
  <c r="D143" i="2"/>
  <c r="F143" i="2" s="1"/>
  <c r="C143" i="2"/>
  <c r="E143" i="2" s="1"/>
  <c r="D142" i="2"/>
  <c r="F142" i="2" s="1"/>
  <c r="C142" i="2"/>
  <c r="E142" i="2" s="1"/>
  <c r="D141" i="2"/>
  <c r="F141" i="2" s="1"/>
  <c r="C141" i="2"/>
  <c r="E141" i="2" s="1"/>
  <c r="D140" i="2"/>
  <c r="F140" i="2" s="1"/>
  <c r="C140" i="2"/>
  <c r="E140" i="2" s="1"/>
  <c r="D139" i="2"/>
  <c r="F139" i="2" s="1"/>
  <c r="C139" i="2"/>
  <c r="E139" i="2" s="1"/>
  <c r="D138" i="2"/>
  <c r="F138" i="2" s="1"/>
  <c r="C138" i="2"/>
  <c r="E138" i="2" s="1"/>
  <c r="D137" i="2"/>
  <c r="F137" i="2" s="1"/>
  <c r="C137" i="2"/>
  <c r="E137" i="2" s="1"/>
  <c r="D136" i="2"/>
  <c r="F136" i="2" s="1"/>
  <c r="C136" i="2"/>
  <c r="E136" i="2" s="1"/>
  <c r="D135" i="2"/>
  <c r="F135" i="2" s="1"/>
  <c r="C135" i="2"/>
  <c r="E135" i="2" s="1"/>
  <c r="D134" i="2"/>
  <c r="F134" i="2" s="1"/>
  <c r="C134" i="2"/>
  <c r="E134" i="2" s="1"/>
  <c r="D133" i="2"/>
  <c r="F133" i="2" s="1"/>
  <c r="C133" i="2"/>
  <c r="E133" i="2" s="1"/>
  <c r="D132" i="2"/>
  <c r="F132" i="2" s="1"/>
  <c r="C132" i="2"/>
  <c r="E132" i="2" s="1"/>
  <c r="D131" i="2"/>
  <c r="F131" i="2" s="1"/>
  <c r="C131" i="2"/>
  <c r="E131" i="2" s="1"/>
  <c r="D130" i="2"/>
  <c r="F130" i="2" s="1"/>
  <c r="C130" i="2"/>
  <c r="E130" i="2" s="1"/>
  <c r="D129" i="2"/>
  <c r="F129" i="2" s="1"/>
  <c r="C129" i="2"/>
  <c r="E129" i="2" s="1"/>
  <c r="D128" i="2"/>
  <c r="F128" i="2" s="1"/>
  <c r="C128" i="2"/>
  <c r="E128" i="2" s="1"/>
  <c r="D127" i="2"/>
  <c r="F127" i="2" s="1"/>
  <c r="C127" i="2"/>
  <c r="E127" i="2" s="1"/>
  <c r="D126" i="2"/>
  <c r="F126" i="2" s="1"/>
  <c r="C126" i="2"/>
  <c r="E126" i="2" s="1"/>
  <c r="D125" i="2"/>
  <c r="F125" i="2" s="1"/>
  <c r="C125" i="2"/>
  <c r="E125" i="2" s="1"/>
  <c r="D124" i="2"/>
  <c r="F124" i="2" s="1"/>
  <c r="C124" i="2"/>
  <c r="E124" i="2" s="1"/>
  <c r="D123" i="2"/>
  <c r="F123" i="2" s="1"/>
  <c r="C123" i="2"/>
  <c r="E123" i="2" s="1"/>
  <c r="D122" i="2"/>
  <c r="F122" i="2" s="1"/>
  <c r="C122" i="2"/>
  <c r="E122" i="2" s="1"/>
  <c r="D121" i="2"/>
  <c r="F121" i="2" s="1"/>
  <c r="C121" i="2"/>
  <c r="E121" i="2" s="1"/>
  <c r="D120" i="2"/>
  <c r="F120" i="2" s="1"/>
  <c r="C120" i="2"/>
  <c r="E120" i="2" s="1"/>
  <c r="D119" i="2"/>
  <c r="F119" i="2" s="1"/>
  <c r="C119" i="2"/>
  <c r="E119" i="2" s="1"/>
  <c r="D118" i="2"/>
  <c r="F118" i="2" s="1"/>
  <c r="C118" i="2"/>
  <c r="E118" i="2" s="1"/>
  <c r="D117" i="2"/>
  <c r="F117" i="2" s="1"/>
  <c r="C117" i="2"/>
  <c r="E117" i="2" s="1"/>
  <c r="D116" i="2"/>
  <c r="F116" i="2" s="1"/>
  <c r="C116" i="2"/>
  <c r="E116" i="2" s="1"/>
  <c r="D115" i="2"/>
  <c r="F115" i="2" s="1"/>
  <c r="C115" i="2"/>
  <c r="E115" i="2" s="1"/>
  <c r="D114" i="2"/>
  <c r="F114" i="2" s="1"/>
  <c r="C114" i="2"/>
  <c r="E114" i="2" s="1"/>
  <c r="D113" i="2"/>
  <c r="F113" i="2" s="1"/>
  <c r="C113" i="2"/>
  <c r="E113" i="2" s="1"/>
  <c r="D112" i="2"/>
  <c r="F112" i="2" s="1"/>
  <c r="C112" i="2"/>
  <c r="E112" i="2" s="1"/>
  <c r="D111" i="2"/>
  <c r="F111" i="2" s="1"/>
  <c r="C111" i="2"/>
  <c r="E111" i="2" s="1"/>
  <c r="D110" i="2"/>
  <c r="F110" i="2" s="1"/>
  <c r="C110" i="2"/>
  <c r="E110" i="2" s="1"/>
  <c r="D109" i="2"/>
  <c r="F109" i="2" s="1"/>
  <c r="C109" i="2"/>
  <c r="E109" i="2" s="1"/>
  <c r="D108" i="2"/>
  <c r="F108" i="2" s="1"/>
  <c r="C108" i="2"/>
  <c r="E108" i="2" s="1"/>
  <c r="D107" i="2"/>
  <c r="F107" i="2" s="1"/>
  <c r="C107" i="2"/>
  <c r="E107" i="2" s="1"/>
  <c r="D106" i="2"/>
  <c r="F106" i="2" s="1"/>
  <c r="C106" i="2"/>
  <c r="E106" i="2" s="1"/>
  <c r="D105" i="2"/>
  <c r="F105" i="2" s="1"/>
  <c r="C105" i="2"/>
  <c r="E105" i="2" s="1"/>
  <c r="D104" i="2"/>
  <c r="F104" i="2" s="1"/>
  <c r="C104" i="2"/>
  <c r="E104" i="2" s="1"/>
  <c r="D103" i="2"/>
  <c r="F103" i="2" s="1"/>
  <c r="C103" i="2"/>
  <c r="E103" i="2" s="1"/>
  <c r="D102" i="2"/>
  <c r="F102" i="2" s="1"/>
  <c r="C102" i="2"/>
  <c r="E102" i="2" s="1"/>
  <c r="D101" i="2"/>
  <c r="F101" i="2" s="1"/>
  <c r="C101" i="2"/>
  <c r="E101" i="2" s="1"/>
  <c r="D100" i="2"/>
  <c r="F100" i="2" s="1"/>
  <c r="C100" i="2"/>
  <c r="E100" i="2" s="1"/>
  <c r="D99" i="2"/>
  <c r="F99" i="2" s="1"/>
  <c r="C99" i="2"/>
  <c r="E99" i="2" s="1"/>
  <c r="D98" i="2"/>
  <c r="F98" i="2" s="1"/>
  <c r="C98" i="2"/>
  <c r="E98" i="2" s="1"/>
  <c r="D97" i="2"/>
  <c r="F97" i="2" s="1"/>
  <c r="C97" i="2"/>
  <c r="E97" i="2" s="1"/>
  <c r="D96" i="2"/>
  <c r="F96" i="2" s="1"/>
  <c r="C96" i="2"/>
  <c r="E96" i="2" s="1"/>
  <c r="D95" i="2"/>
  <c r="F95" i="2" s="1"/>
  <c r="C95" i="2"/>
  <c r="E95" i="2" s="1"/>
  <c r="D94" i="2"/>
  <c r="F94" i="2" s="1"/>
  <c r="C94" i="2"/>
  <c r="E94" i="2" s="1"/>
  <c r="D93" i="2"/>
  <c r="F93" i="2" s="1"/>
  <c r="C93" i="2"/>
  <c r="E93" i="2" s="1"/>
  <c r="D92" i="2"/>
  <c r="F92" i="2" s="1"/>
  <c r="C92" i="2"/>
  <c r="E92" i="2" s="1"/>
  <c r="D91" i="2"/>
  <c r="F91" i="2" s="1"/>
  <c r="C91" i="2"/>
  <c r="E91" i="2" s="1"/>
  <c r="D90" i="2"/>
  <c r="F90" i="2" s="1"/>
  <c r="C90" i="2"/>
  <c r="E90" i="2" s="1"/>
  <c r="D89" i="2"/>
  <c r="F89" i="2" s="1"/>
  <c r="C89" i="2"/>
  <c r="E89" i="2" s="1"/>
  <c r="D88" i="2"/>
  <c r="F88" i="2" s="1"/>
  <c r="C88" i="2"/>
  <c r="E88" i="2" s="1"/>
  <c r="D87" i="2"/>
  <c r="F87" i="2" s="1"/>
  <c r="C87" i="2"/>
  <c r="E87" i="2" s="1"/>
  <c r="D86" i="2"/>
  <c r="F86" i="2" s="1"/>
  <c r="C86" i="2"/>
  <c r="E86" i="2" s="1"/>
  <c r="D85" i="2"/>
  <c r="F85" i="2" s="1"/>
  <c r="C85" i="2"/>
  <c r="E85" i="2" s="1"/>
  <c r="D84" i="2"/>
  <c r="F84" i="2" s="1"/>
  <c r="C84" i="2"/>
  <c r="E84" i="2" s="1"/>
  <c r="D83" i="2"/>
  <c r="F83" i="2" s="1"/>
  <c r="C83" i="2"/>
  <c r="E83" i="2" s="1"/>
  <c r="D82" i="2"/>
  <c r="F82" i="2" s="1"/>
  <c r="C82" i="2"/>
  <c r="E82" i="2" s="1"/>
  <c r="D81" i="2"/>
  <c r="F81" i="2" s="1"/>
  <c r="C81" i="2"/>
  <c r="E81" i="2" s="1"/>
  <c r="D80" i="2"/>
  <c r="F80" i="2" s="1"/>
  <c r="C80" i="2"/>
  <c r="E80" i="2" s="1"/>
  <c r="D79" i="2"/>
  <c r="F79" i="2" s="1"/>
  <c r="C79" i="2"/>
  <c r="E79" i="2" s="1"/>
  <c r="D78" i="2"/>
  <c r="F78" i="2" s="1"/>
  <c r="C78" i="2"/>
  <c r="E78" i="2" s="1"/>
  <c r="D77" i="2"/>
  <c r="F77" i="2" s="1"/>
  <c r="C77" i="2"/>
  <c r="E77" i="2" s="1"/>
  <c r="D76" i="2"/>
  <c r="F76" i="2" s="1"/>
  <c r="C76" i="2"/>
  <c r="E76" i="2" s="1"/>
  <c r="D75" i="2"/>
  <c r="F75" i="2" s="1"/>
  <c r="C75" i="2"/>
  <c r="E75" i="2" s="1"/>
  <c r="D74" i="2"/>
  <c r="F74" i="2" s="1"/>
  <c r="C74" i="2"/>
  <c r="E74" i="2" s="1"/>
  <c r="D73" i="2"/>
  <c r="F73" i="2" s="1"/>
  <c r="C73" i="2"/>
  <c r="E73" i="2" s="1"/>
  <c r="D72" i="2"/>
  <c r="F72" i="2" s="1"/>
  <c r="C72" i="2"/>
  <c r="E72" i="2" s="1"/>
  <c r="D71" i="2"/>
  <c r="F71" i="2" s="1"/>
  <c r="C71" i="2"/>
  <c r="E71" i="2" s="1"/>
  <c r="D70" i="2"/>
  <c r="F70" i="2" s="1"/>
  <c r="C70" i="2"/>
  <c r="E70" i="2" s="1"/>
  <c r="D69" i="2"/>
  <c r="F69" i="2" s="1"/>
  <c r="C69" i="2"/>
  <c r="E69" i="2" s="1"/>
  <c r="D68" i="2"/>
  <c r="F68" i="2" s="1"/>
  <c r="C68" i="2"/>
  <c r="E68" i="2" s="1"/>
  <c r="D67" i="2"/>
  <c r="F67" i="2" s="1"/>
  <c r="C67" i="2"/>
  <c r="E67" i="2" s="1"/>
  <c r="D66" i="2"/>
  <c r="F66" i="2" s="1"/>
  <c r="C66" i="2"/>
  <c r="E66" i="2" s="1"/>
  <c r="D65" i="2"/>
  <c r="F65" i="2" s="1"/>
  <c r="C65" i="2"/>
  <c r="E65" i="2" s="1"/>
  <c r="D64" i="2"/>
  <c r="F64" i="2" s="1"/>
  <c r="C64" i="2"/>
  <c r="E64" i="2" s="1"/>
  <c r="D63" i="2"/>
  <c r="F63" i="2" s="1"/>
  <c r="C63" i="2"/>
  <c r="E63" i="2" s="1"/>
  <c r="D62" i="2"/>
  <c r="F62" i="2" s="1"/>
  <c r="C62" i="2"/>
  <c r="E62" i="2" s="1"/>
  <c r="D61" i="2"/>
  <c r="F61" i="2" s="1"/>
  <c r="C61" i="2"/>
  <c r="E61" i="2" s="1"/>
  <c r="D60" i="2"/>
  <c r="F60" i="2" s="1"/>
  <c r="C60" i="2"/>
  <c r="E60" i="2" s="1"/>
  <c r="D59" i="2"/>
  <c r="F59" i="2" s="1"/>
  <c r="C59" i="2"/>
  <c r="E59" i="2" s="1"/>
  <c r="D58" i="2"/>
  <c r="F58" i="2" s="1"/>
  <c r="C58" i="2"/>
  <c r="E58" i="2" s="1"/>
  <c r="D57" i="2"/>
  <c r="F57" i="2" s="1"/>
  <c r="C57" i="2"/>
  <c r="E57" i="2" s="1"/>
  <c r="D56" i="2"/>
  <c r="F56" i="2" s="1"/>
  <c r="C56" i="2"/>
  <c r="E56" i="2" s="1"/>
  <c r="D55" i="2"/>
  <c r="F55" i="2" s="1"/>
  <c r="C55" i="2"/>
  <c r="E55" i="2" s="1"/>
  <c r="D54" i="2"/>
  <c r="F54" i="2" s="1"/>
  <c r="C54" i="2"/>
  <c r="E54" i="2" s="1"/>
  <c r="D53" i="2"/>
  <c r="F53" i="2" s="1"/>
  <c r="C53" i="2"/>
  <c r="E53" i="2" s="1"/>
  <c r="D52" i="2"/>
  <c r="F52" i="2" s="1"/>
  <c r="C52" i="2"/>
  <c r="E52" i="2" s="1"/>
  <c r="D51" i="2"/>
  <c r="F51" i="2" s="1"/>
  <c r="C51" i="2"/>
  <c r="E51" i="2" s="1"/>
  <c r="D50" i="2"/>
  <c r="F50" i="2" s="1"/>
  <c r="C50" i="2"/>
  <c r="E50" i="2" s="1"/>
  <c r="D49" i="2"/>
  <c r="F49" i="2" s="1"/>
  <c r="C49" i="2"/>
  <c r="E49" i="2" s="1"/>
  <c r="D48" i="2"/>
  <c r="F48" i="2" s="1"/>
  <c r="C48" i="2"/>
  <c r="E48" i="2" s="1"/>
  <c r="D47" i="2"/>
  <c r="F47" i="2" s="1"/>
  <c r="C47" i="2"/>
  <c r="E47" i="2" s="1"/>
  <c r="D46" i="2"/>
  <c r="F46" i="2" s="1"/>
  <c r="C46" i="2"/>
  <c r="E46" i="2" s="1"/>
  <c r="D45" i="2"/>
  <c r="F45" i="2" s="1"/>
  <c r="C45" i="2"/>
  <c r="E45" i="2" s="1"/>
  <c r="D44" i="2"/>
  <c r="F44" i="2" s="1"/>
  <c r="C44" i="2"/>
  <c r="E44" i="2" s="1"/>
  <c r="D43" i="2"/>
  <c r="F43" i="2" s="1"/>
  <c r="C43" i="2"/>
  <c r="E43" i="2" s="1"/>
  <c r="D42" i="2"/>
  <c r="F42" i="2" s="1"/>
  <c r="C42" i="2"/>
  <c r="E42" i="2" s="1"/>
  <c r="D41" i="2"/>
  <c r="F41" i="2" s="1"/>
  <c r="C41" i="2"/>
  <c r="E41" i="2" s="1"/>
  <c r="D40" i="2"/>
  <c r="F40" i="2" s="1"/>
  <c r="C40" i="2"/>
  <c r="E40" i="2" s="1"/>
  <c r="D39" i="2"/>
  <c r="F39" i="2" s="1"/>
  <c r="C39" i="2"/>
  <c r="E39" i="2" s="1"/>
  <c r="D38" i="2"/>
  <c r="F38" i="2" s="1"/>
  <c r="C38" i="2"/>
  <c r="E38" i="2" s="1"/>
  <c r="D37" i="2"/>
  <c r="F37" i="2" s="1"/>
  <c r="C37" i="2"/>
  <c r="E37" i="2" s="1"/>
  <c r="D36" i="2"/>
  <c r="F36" i="2" s="1"/>
  <c r="C36" i="2"/>
  <c r="E36" i="2" s="1"/>
  <c r="D35" i="2"/>
  <c r="F35" i="2" s="1"/>
  <c r="C35" i="2"/>
  <c r="E35" i="2" s="1"/>
  <c r="D34" i="2"/>
  <c r="F34" i="2" s="1"/>
  <c r="C34" i="2"/>
  <c r="E34" i="2" s="1"/>
  <c r="D33" i="2"/>
  <c r="F33" i="2" s="1"/>
  <c r="C33" i="2"/>
  <c r="E33" i="2" s="1"/>
  <c r="D32" i="2"/>
  <c r="F32" i="2" s="1"/>
  <c r="C32" i="2"/>
  <c r="E32" i="2" s="1"/>
  <c r="D31" i="2"/>
  <c r="F31" i="2" s="1"/>
  <c r="C31" i="2"/>
  <c r="E31" i="2" s="1"/>
  <c r="D30" i="2"/>
  <c r="F30" i="2" s="1"/>
  <c r="C30" i="2"/>
  <c r="E30" i="2" s="1"/>
  <c r="D29" i="2"/>
  <c r="F29" i="2" s="1"/>
  <c r="C29" i="2"/>
  <c r="E29" i="2" s="1"/>
  <c r="D28" i="2"/>
  <c r="F28" i="2" s="1"/>
  <c r="C28" i="2"/>
  <c r="E28" i="2" s="1"/>
  <c r="D27" i="2"/>
  <c r="F27" i="2" s="1"/>
  <c r="D26" i="2"/>
  <c r="F26" i="2" s="1"/>
  <c r="C26" i="2"/>
  <c r="E26" i="2" s="1"/>
  <c r="D25" i="2"/>
  <c r="F25" i="2" s="1"/>
  <c r="C25" i="2"/>
  <c r="E25" i="2" s="1"/>
  <c r="D24" i="2"/>
  <c r="F24" i="2" s="1"/>
  <c r="C24" i="2"/>
  <c r="E24" i="2" s="1"/>
  <c r="D23" i="2"/>
  <c r="F23" i="2" s="1"/>
  <c r="C23" i="2"/>
  <c r="E23" i="2" s="1"/>
  <c r="D22" i="2"/>
  <c r="F22" i="2" s="1"/>
  <c r="C22" i="2"/>
  <c r="E22" i="2" s="1"/>
  <c r="D21" i="2"/>
  <c r="F21" i="2" s="1"/>
  <c r="C21" i="2"/>
  <c r="E21" i="2" s="1"/>
  <c r="D20" i="2"/>
  <c r="F20" i="2" s="1"/>
  <c r="C20" i="2"/>
  <c r="E20" i="2" s="1"/>
  <c r="D19" i="2"/>
  <c r="F19" i="2" s="1"/>
  <c r="C19" i="2"/>
  <c r="E19" i="2" s="1"/>
  <c r="D18" i="2"/>
  <c r="F18" i="2" s="1"/>
  <c r="C18" i="2"/>
  <c r="E18" i="2" s="1"/>
  <c r="D17" i="2"/>
  <c r="F17" i="2" s="1"/>
  <c r="C17" i="2"/>
  <c r="E17" i="2" s="1"/>
  <c r="D16" i="2"/>
  <c r="F16" i="2" s="1"/>
  <c r="C16" i="2"/>
  <c r="E16" i="2" s="1"/>
  <c r="D15" i="2"/>
  <c r="F15" i="2" s="1"/>
  <c r="C15" i="2"/>
  <c r="E15" i="2" s="1"/>
  <c r="D14" i="2"/>
  <c r="F14" i="2" s="1"/>
  <c r="C14" i="2"/>
  <c r="E14" i="2" s="1"/>
  <c r="D13" i="2"/>
  <c r="F13" i="2" s="1"/>
  <c r="C13" i="2"/>
  <c r="E13" i="2" s="1"/>
  <c r="D12" i="2"/>
  <c r="F12" i="2" s="1"/>
  <c r="C12" i="2"/>
  <c r="E12" i="2" s="1"/>
  <c r="D11" i="2"/>
  <c r="F11" i="2" s="1"/>
  <c r="C11" i="2"/>
  <c r="E11" i="2" s="1"/>
  <c r="D10" i="2"/>
  <c r="F10" i="2" s="1"/>
  <c r="C10" i="2"/>
  <c r="E10" i="2" s="1"/>
  <c r="D9" i="2"/>
  <c r="F9" i="2" s="1"/>
  <c r="C9" i="2"/>
  <c r="E9" i="2" s="1"/>
  <c r="D8" i="2"/>
  <c r="F8" i="2" s="1"/>
  <c r="C8" i="2"/>
  <c r="E8" i="2" s="1"/>
  <c r="D7" i="2"/>
  <c r="F7" i="2" s="1"/>
  <c r="C7" i="2"/>
  <c r="E7" i="2" s="1"/>
  <c r="D6" i="2"/>
  <c r="F6" i="2" s="1"/>
  <c r="C6" i="2"/>
  <c r="E6" i="2" s="1"/>
  <c r="D5" i="2"/>
  <c r="F5" i="2" s="1"/>
  <c r="C5" i="2"/>
  <c r="E5" i="2" s="1"/>
  <c r="D4" i="2"/>
  <c r="F4" i="2" s="1"/>
  <c r="C4" i="2"/>
  <c r="E4" i="2" s="1"/>
  <c r="D3" i="2"/>
  <c r="F3" i="2" s="1"/>
  <c r="C3" i="2"/>
  <c r="E3" i="2" s="1"/>
  <c r="D2" i="2"/>
  <c r="F2" i="2" s="1"/>
  <c r="C2" i="2"/>
  <c r="E2" i="2" s="1"/>
  <c r="X43" i="10" l="1"/>
  <c r="X44" i="10" s="1"/>
  <c r="AA43" i="10"/>
  <c r="AA44" i="10" s="1"/>
  <c r="D44" i="10"/>
  <c r="L44" i="10"/>
  <c r="E44" i="10"/>
  <c r="M44" i="10"/>
  <c r="U44" i="10"/>
  <c r="B43" i="10"/>
  <c r="B44" i="10" s="1"/>
  <c r="G44" i="10"/>
  <c r="H44" i="10"/>
  <c r="P44" i="10"/>
  <c r="Z44" i="10"/>
  <c r="J44" i="10"/>
  <c r="R44" i="10"/>
  <c r="C44" i="10"/>
  <c r="K44" i="10"/>
  <c r="S44" i="10"/>
  <c r="AC44" i="10"/>
  <c r="F44" i="10"/>
  <c r="N44" i="10"/>
  <c r="V44" i="10"/>
  <c r="I44" i="10"/>
  <c r="Q44" i="10"/>
  <c r="Y44" i="10"/>
  <c r="O44" i="10"/>
  <c r="W44" i="10"/>
  <c r="T44" i="10"/>
  <c r="AB4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tc={9FBB07E1-6DDA-45FD-B1A0-276738A13188}</author>
  </authors>
  <commentList>
    <comment ref="B41" authorId="0" shapeId="0" xr:uid="{9FBB07E1-6DDA-45FD-B1A0-276738A1318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ok, we're currently excluding additional coal ret</t>
      </text>
    </comment>
  </commentList>
</comments>
</file>

<file path=xl/sharedStrings.xml><?xml version="1.0" encoding="utf-8"?>
<sst xmlns="http://schemas.openxmlformats.org/spreadsheetml/2006/main" count="1653" uniqueCount="491">
  <si>
    <t>Policy</t>
  </si>
  <si>
    <t>Policy Group</t>
  </si>
  <si>
    <t>Sector Group</t>
  </si>
  <si>
    <t>Sector</t>
  </si>
  <si>
    <t xml:space="preserve">Additional Minimum Required EV Sales Percentage[passenger,LDVs] </t>
  </si>
  <si>
    <t xml:space="preserve">Additional Minimum Required EV Sales Percentage[passenger,HDVs] </t>
  </si>
  <si>
    <t xml:space="preserve">Additional Minimum Required EV Sales Percentage[passenger,motorbikes] </t>
  </si>
  <si>
    <t xml:space="preserve">Additional Minimum Required EV Sales Percentage[freight,LDVs] </t>
  </si>
  <si>
    <t xml:space="preserve">Additional Minimum Required EV Sales Percentage[freight,HDVs] </t>
  </si>
  <si>
    <t xml:space="preserve">Annual Additional Capacity Retired due to Early Retirement Policy[hard coal es] </t>
  </si>
  <si>
    <t xml:space="preserve">Annual Additional Capacity Retired due to Early Retirement Policy[lignite es] </t>
  </si>
  <si>
    <t xml:space="preserve">Boolean Ban New Power Plants[hard coal es] </t>
  </si>
  <si>
    <t xml:space="preserve">Boolean Ban New Power Plants[natural gas nonpeaker es] </t>
  </si>
  <si>
    <t xml:space="preserve">Boolean Ban New Power Plants[lignite es] </t>
  </si>
  <si>
    <t xml:space="preserve">Boolean Use Non BAU Mandated Capacity Construction Schedule[natural gas nonpeaker es] </t>
  </si>
  <si>
    <t xml:space="preserve">Electricity Sector Fraction of Potential Additional CCS Achieved[petroleum es] </t>
  </si>
  <si>
    <t xml:space="preserve">Electricity Sector Fraction of Potential Additional CCS Achieved[natural gas peaker es] </t>
  </si>
  <si>
    <t xml:space="preserve">Fraction of Additional Demand Response Potential Achieved </t>
  </si>
  <si>
    <t xml:space="preserve">Fraction of Additional Grid Battery Storage Potential Achieved </t>
  </si>
  <si>
    <t xml:space="preserve">Fraction of Afforestation and Reforestation Achieved </t>
  </si>
  <si>
    <t xml:space="preserve">Fraction of Cement Measures Achieved </t>
  </si>
  <si>
    <t xml:space="preserve">Fraction of Cropland and Rice Measures Achieved </t>
  </si>
  <si>
    <t xml:space="preserve">Fraction of F Gas Destruction Achieved </t>
  </si>
  <si>
    <t xml:space="preserve">Fraction of F Gas Substitution Achieved </t>
  </si>
  <si>
    <t xml:space="preserve">Fraction of Hydrogen Production Pathways Shifted </t>
  </si>
  <si>
    <t xml:space="preserve">Fraction of Improved Forest Management Achieved </t>
  </si>
  <si>
    <t xml:space="preserve">Fraction of Industrial Fuel Use Shifted to Other Fuels[cement and other carbonates,hard coal if] </t>
  </si>
  <si>
    <t xml:space="preserve">Fraction of Industrial Fuel Use Shifted to Other Fuels[cement and other carbonates,natural gas if] </t>
  </si>
  <si>
    <t xml:space="preserve">Fraction of Industrial Fuel Use Shifted to Other Fuels[cement and other carbonates,petroleum diesel if] </t>
  </si>
  <si>
    <t xml:space="preserve">Fraction of Industrial Fuel Use Shifted to Other Fuels[cement and other carbonates,heavy or residual fuel oil if] </t>
  </si>
  <si>
    <t xml:space="preserve">Fraction of Industrial Fuel Use Shifted to Other Fuels[cement and other carbonates,LPG propane or butane if] </t>
  </si>
  <si>
    <t xml:space="preserve">Fraction of Industrial Fuel Use Shifted to Other Fuels[natural gas and petroleum systems,hard coal if] </t>
  </si>
  <si>
    <t xml:space="preserve">Fraction of Industrial Fuel Use Shifted to Other Fuels[natural gas and petroleum systems,natural gas if] </t>
  </si>
  <si>
    <t xml:space="preserve">Fraction of Industrial Fuel Use Shifted to Other Fuels[natural gas and petroleum systems,biomass if] </t>
  </si>
  <si>
    <t xml:space="preserve">Fraction of Industrial Fuel Use Shifted to Other Fuels[natural gas and petroleum systems,crude oil if] </t>
  </si>
  <si>
    <t xml:space="preserve">Fraction of Industrial Fuel Use Shifted to Other Fuels[iron and steel,hard coal if] </t>
  </si>
  <si>
    <t xml:space="preserve">Fraction of Industrial Fuel Use Shifted to Other Fuels[iron and steel,natural gas if] </t>
  </si>
  <si>
    <t xml:space="preserve">Fraction of Industrial Fuel Use Shifted to Other Fuels[iron and steel,petroleum diesel if] </t>
  </si>
  <si>
    <t xml:space="preserve">Fraction of Industrial Fuel Use Shifted to Other Fuels[iron and steel,heavy or residual fuel oil if] </t>
  </si>
  <si>
    <t xml:space="preserve">Fraction of Industrial Fuel Use Shifted to Other Fuels[iron and steel,LPG propane or butane if] </t>
  </si>
  <si>
    <t xml:space="preserve">Fraction of Industrial Fuel Use Shifted to Other Fuels[chemicals,hard coal if] </t>
  </si>
  <si>
    <t xml:space="preserve">Fraction of Industrial Fuel Use Shifted to Other Fuels[chemicals,natural gas if] </t>
  </si>
  <si>
    <t xml:space="preserve">Fraction of Industrial Fuel Use Shifted to Other Fuels[chemicals,petroleum diesel if] </t>
  </si>
  <si>
    <t xml:space="preserve">Fraction of Industrial Fuel Use Shifted to Other Fuels[chemicals,heavy or residual fuel oil if] </t>
  </si>
  <si>
    <t xml:space="preserve">Fraction of Industrial Fuel Use Shifted to Other Fuels[chemicals,LPG propane or butane if] </t>
  </si>
  <si>
    <t xml:space="preserve">Fraction of Industrial Fuel Use Shifted to Other Fuels[coal mining,hard coal if] </t>
  </si>
  <si>
    <t xml:space="preserve">Fraction of Industrial Fuel Use Shifted to Other Fuels[coal mining,natural gas if] </t>
  </si>
  <si>
    <t xml:space="preserve">Fraction of Industrial Fuel Use Shifted to Other Fuels[coal mining,petroleum diesel if] </t>
  </si>
  <si>
    <t xml:space="preserve">Fraction of Industrial Fuel Use Shifted to Other Fuels[coal mining,heavy or residual fuel oil if] </t>
  </si>
  <si>
    <t xml:space="preserve">Fraction of Industrial Fuel Use Shifted to Other Fuels[agriculture,natural gas if] </t>
  </si>
  <si>
    <t xml:space="preserve">Fraction of Industrial Fuel Use Shifted to Other Fuels[agriculture,petroleum diesel if] </t>
  </si>
  <si>
    <t xml:space="preserve">Fraction of Industrial Fuel Use Shifted to Other Fuels[agriculture,heavy or residual fuel oil if] </t>
  </si>
  <si>
    <t xml:space="preserve">Fraction of Industrial Fuel Use Shifted to Other Fuels[agriculture,LPG propane or butane if] </t>
  </si>
  <si>
    <t xml:space="preserve">Fraction of Industrial Fuel Use Shifted to Other Fuels[other industries,hard coal if] </t>
  </si>
  <si>
    <t xml:space="preserve">Fraction of Industrial Fuel Use Shifted to Other Fuels[other industries,natural gas if] </t>
  </si>
  <si>
    <t xml:space="preserve">Fraction of Industrial Fuel Use Shifted to Other Fuels[other industries,petroleum diesel if] </t>
  </si>
  <si>
    <t xml:space="preserve">Fraction of Industrial Fuel Use Shifted to Other Fuels[other industries,heavy or residual fuel oil if] </t>
  </si>
  <si>
    <t xml:space="preserve">Fraction of Industrial Fuel Use Shifted to Other Fuels[other industries,LPG propane or butane if] </t>
  </si>
  <si>
    <t xml:space="preserve">Fraction of Livestock Measures Achieved </t>
  </si>
  <si>
    <t xml:space="preserve">Fraction of Methane Capture Opportunities Achieved[natural gas and petroleum systems] </t>
  </si>
  <si>
    <t xml:space="preserve">Fraction of Methane Capture Opportunities Achieved[coal mining] </t>
  </si>
  <si>
    <t xml:space="preserve">Fraction of Methane Capture Opportunities Achieved[waste management] </t>
  </si>
  <si>
    <t xml:space="preserve">Fraction of Methane Destruction Opportunities Achieved[natural gas and petroleum systems] </t>
  </si>
  <si>
    <t xml:space="preserve">Fraction of Methane Destruction Opportunities Achieved[coal mining] </t>
  </si>
  <si>
    <t xml:space="preserve">Fraction of Methane Destruction Opportunities Achieved[waste management] </t>
  </si>
  <si>
    <t xml:space="preserve">Fraction of New Bldg Components Shifted to Other Fuels[heating,urban residential] </t>
  </si>
  <si>
    <t xml:space="preserve">Fraction of New Bldg Components Shifted to Other Fuels[heating,rural residential] </t>
  </si>
  <si>
    <t xml:space="preserve">Fraction of New Bldg Components Shifted to Other Fuels[heating,commercial] </t>
  </si>
  <si>
    <t xml:space="preserve">Fraction of New Bldg Components Shifted to Other Fuels[appliances,urban residential] </t>
  </si>
  <si>
    <t xml:space="preserve">Fraction of New Bldg Components Shifted to Other Fuels[appliances,rural residential] </t>
  </si>
  <si>
    <t xml:space="preserve">Fraction of New Bldg Components Shifted to Other Fuels[appliances,commercial] </t>
  </si>
  <si>
    <t xml:space="preserve">Fraction of New Bldg Components Shifted to Other Fuels[other component,urban residential] </t>
  </si>
  <si>
    <t xml:space="preserve">Fraction of New Bldg Components Shifted to Other Fuels[other component,rural residential] </t>
  </si>
  <si>
    <t xml:space="preserve">Fraction of New Bldg Components Shifted to Other Fuels[other component,commercial] </t>
  </si>
  <si>
    <t xml:space="preserve">Industry Sector Fraction of Potential Additional CCS Achieved[cement and other carbonates,process emissions] </t>
  </si>
  <si>
    <t xml:space="preserve">Industry Sector Fraction of Potential Additional CCS Achieved[natural gas and petroleum systems,process emissions] </t>
  </si>
  <si>
    <t xml:space="preserve">Industry Sector Fraction of Potential Additional CCS Achieved[iron and steel,process emissions] </t>
  </si>
  <si>
    <t xml:space="preserve">Industry Sector Fraction of Potential Additional CCS Achieved[chemicals,process emissions] </t>
  </si>
  <si>
    <t xml:space="preserve">Industry Sector Fraction of Potential Additional CCS Achieved[other industries,process emissions] </t>
  </si>
  <si>
    <t xml:space="preserve">Perc Subsidy for Elec Capacity Construction[solar PV es] </t>
  </si>
  <si>
    <t xml:space="preserve">Perc Subsidy for Elec Capacity Construction[offshore wind es] </t>
  </si>
  <si>
    <t xml:space="preserve">Percent of Travel Demand Shifted to Other Modes or Eliminated[passenger,LDVs] </t>
  </si>
  <si>
    <t xml:space="preserve">Percent of Travel Demand Shifted to Other Modes or Eliminated[freight,HDVs] </t>
  </si>
  <si>
    <t xml:space="preserve">Percent Reduction in Nonenergy Nonagriculture Industry Product Demand[cement and other carbonates] </t>
  </si>
  <si>
    <t xml:space="preserve">Percent Reduction in Nonenergy Nonagriculture Industry Product Demand[iron and steel] </t>
  </si>
  <si>
    <t xml:space="preserve">Percentage Additional Improvement of Fuel Economy Std[passenger,LDVs] </t>
  </si>
  <si>
    <t xml:space="preserve">Percentage Additional Improvement of Fuel Economy Std[passenger,HDVs] </t>
  </si>
  <si>
    <t xml:space="preserve">Percentage Additional Improvement of Fuel Economy Std[passenger,aircraft] </t>
  </si>
  <si>
    <t xml:space="preserve">Percentage Additional Improvement of Fuel Economy Std[passenger,rail] </t>
  </si>
  <si>
    <t xml:space="preserve">Percentage Additional Improvement of Fuel Economy Std[freight,LDVs] </t>
  </si>
  <si>
    <t xml:space="preserve">Percentage Additional Improvement of Fuel Economy Std[freight,HDVs] </t>
  </si>
  <si>
    <t xml:space="preserve">Percentage Additional Improvement of Fuel Economy Std[freight,aircraft] </t>
  </si>
  <si>
    <t xml:space="preserve">Percentage Additional Improvement of Fuel Economy Std[freight,rail] </t>
  </si>
  <si>
    <t xml:space="preserve">Percentage Additional Improvement of Fuel Economy Std[freight,ships] </t>
  </si>
  <si>
    <t xml:space="preserve">Percentage Improvement in Eqpt Efficiency Standards above BAU[cement and other carbonates,electricity if] </t>
  </si>
  <si>
    <t xml:space="preserve">Percentage Improvement in Eqpt Efficiency Standards above BAU[cement and other carbonates,hard coal if] </t>
  </si>
  <si>
    <t xml:space="preserve">Percentage Improvement in Eqpt Efficiency Standards above BAU[cement and other carbonates,natural gas if] </t>
  </si>
  <si>
    <t xml:space="preserve">Percentage Improvement in Eqpt Efficiency Standards above BAU[cement and other carbonates,biomass if] </t>
  </si>
  <si>
    <t xml:space="preserve">Percentage Improvement in Eqpt Efficiency Standards above BAU[cement and other carbonates,petroleum diesel if] </t>
  </si>
  <si>
    <t xml:space="preserve">Percentage Improvement in Eqpt Efficiency Standards above BAU[cement and other carbonates,heavy or residual fuel oil if] </t>
  </si>
  <si>
    <t xml:space="preserve">Percentage Improvement in Eqpt Efficiency Standards above BAU[cement and other carbonates,LPG propane or butane if] </t>
  </si>
  <si>
    <t xml:space="preserve">Percentage Improvement in Eqpt Efficiency Standards above BAU[natural gas and petroleum systems,electricity if] </t>
  </si>
  <si>
    <t xml:space="preserve">Percentage Improvement in Eqpt Efficiency Standards above BAU[natural gas and petroleum systems,hard coal if] </t>
  </si>
  <si>
    <t xml:space="preserve">Percentage Improvement in Eqpt Efficiency Standards above BAU[natural gas and petroleum systems,natural gas if] </t>
  </si>
  <si>
    <t xml:space="preserve">Percentage Improvement in Eqpt Efficiency Standards above BAU[natural gas and petroleum systems,biomass if] </t>
  </si>
  <si>
    <t xml:space="preserve">Percentage Improvement in Eqpt Efficiency Standards above BAU[iron and steel,electricity if] </t>
  </si>
  <si>
    <t xml:space="preserve">Percentage Improvement in Eqpt Efficiency Standards above BAU[iron and steel,hard coal if] </t>
  </si>
  <si>
    <t xml:space="preserve">Percentage Improvement in Eqpt Efficiency Standards above BAU[iron and steel,natural gas if] </t>
  </si>
  <si>
    <t xml:space="preserve">Percentage Improvement in Eqpt Efficiency Standards above BAU[iron and steel,petroleum diesel if] </t>
  </si>
  <si>
    <t xml:space="preserve">Percentage Improvement in Eqpt Efficiency Standards above BAU[iron and steel,heavy or residual fuel oil if] </t>
  </si>
  <si>
    <t xml:space="preserve">Percentage Improvement in Eqpt Efficiency Standards above BAU[iron and steel,LPG propane or butane if] </t>
  </si>
  <si>
    <t xml:space="preserve">Percentage Improvement in Eqpt Efficiency Standards above BAU[chemicals,electricity if] </t>
  </si>
  <si>
    <t xml:space="preserve">Percentage Improvement in Eqpt Efficiency Standards above BAU[chemicals,hard coal if] </t>
  </si>
  <si>
    <t xml:space="preserve">Percentage Improvement in Eqpt Efficiency Standards above BAU[chemicals,natural gas if] </t>
  </si>
  <si>
    <t xml:space="preserve">Percentage Improvement in Eqpt Efficiency Standards above BAU[chemicals,petroleum diesel if] </t>
  </si>
  <si>
    <t xml:space="preserve">Percentage Improvement in Eqpt Efficiency Standards above BAU[chemicals,heavy or residual fuel oil if] </t>
  </si>
  <si>
    <t xml:space="preserve">Percentage Improvement in Eqpt Efficiency Standards above BAU[chemicals,LPG propane or butane if] </t>
  </si>
  <si>
    <t xml:space="preserve">Percentage Improvement in Eqpt Efficiency Standards above BAU[coal mining,electricity if] </t>
  </si>
  <si>
    <t xml:space="preserve">Percentage Improvement in Eqpt Efficiency Standards above BAU[coal mining,hard coal if] </t>
  </si>
  <si>
    <t xml:space="preserve">Percentage Improvement in Eqpt Efficiency Standards above BAU[coal mining,natural gas if] </t>
  </si>
  <si>
    <t xml:space="preserve">Percentage Improvement in Eqpt Efficiency Standards above BAU[coal mining,petroleum diesel if] </t>
  </si>
  <si>
    <t xml:space="preserve">Percentage Improvement in Eqpt Efficiency Standards above BAU[coal mining,heavy or residual fuel oil if] </t>
  </si>
  <si>
    <t xml:space="preserve">Percentage Improvement in Eqpt Efficiency Standards above BAU[waste management,electricity if] </t>
  </si>
  <si>
    <t xml:space="preserve">Percentage Improvement in Eqpt Efficiency Standards above BAU[agriculture,electricity if] </t>
  </si>
  <si>
    <t xml:space="preserve">Percentage Improvement in Eqpt Efficiency Standards above BAU[agriculture,petroleum diesel if] </t>
  </si>
  <si>
    <t xml:space="preserve">Percentage Improvement in Eqpt Efficiency Standards above BAU[agriculture,heavy or residual fuel oil if] </t>
  </si>
  <si>
    <t xml:space="preserve">Percentage Improvement in Eqpt Efficiency Standards above BAU[agriculture,LPG propane or butane if] </t>
  </si>
  <si>
    <t xml:space="preserve">Percentage Improvement in Eqpt Efficiency Standards above BAU[other industries,electricity if] </t>
  </si>
  <si>
    <t xml:space="preserve">Percentage Improvement in Eqpt Efficiency Standards above BAU[other industries,hard coal if] </t>
  </si>
  <si>
    <t xml:space="preserve">Percentage Improvement in Eqpt Efficiency Standards above BAU[other industries,natural gas if] </t>
  </si>
  <si>
    <t xml:space="preserve">Percentage Improvement in Eqpt Efficiency Standards above BAU[other industries,petroleum diesel if] </t>
  </si>
  <si>
    <t xml:space="preserve">Percentage Improvement in Eqpt Efficiency Standards above BAU[other industries,heavy or residual fuel oil if] </t>
  </si>
  <si>
    <t xml:space="preserve">Percentage Increase in Transmission Capacity vs BAU </t>
  </si>
  <si>
    <t xml:space="preserve">Reduction in E Use Allowed by Component Eff Std[heating,urban residential] </t>
  </si>
  <si>
    <t xml:space="preserve">Reduction in E Use Allowed by Component Eff Std[heating,rural residential] </t>
  </si>
  <si>
    <t xml:space="preserve">Reduction in E Use Allowed by Component Eff Std[heating,commercial] </t>
  </si>
  <si>
    <t xml:space="preserve">Reduction in E Use Allowed by Component Eff Std[cooling and ventilation,urban residential] </t>
  </si>
  <si>
    <t xml:space="preserve">Reduction in E Use Allowed by Component Eff Std[cooling and ventilation,rural residential] </t>
  </si>
  <si>
    <t xml:space="preserve">Reduction in E Use Allowed by Component Eff Std[cooling and ventilation,commercial] </t>
  </si>
  <si>
    <t xml:space="preserve">Reduction in E Use Allowed by Component Eff Std[envelope,urban residential] </t>
  </si>
  <si>
    <t xml:space="preserve">Reduction in E Use Allowed by Component Eff Std[envelope,rural residential] </t>
  </si>
  <si>
    <t xml:space="preserve">Reduction in E Use Allowed by Component Eff Std[envelope,commercial] </t>
  </si>
  <si>
    <t xml:space="preserve">Reduction in E Use Allowed by Component Eff Std[lighting,urban residential] </t>
  </si>
  <si>
    <t xml:space="preserve">Reduction in E Use Allowed by Component Eff Std[lighting,rural residential] </t>
  </si>
  <si>
    <t xml:space="preserve">Reduction in E Use Allowed by Component Eff Std[lighting,commercial] </t>
  </si>
  <si>
    <t xml:space="preserve">Reduction in E Use Allowed by Component Eff Std[appliances,urban residential] </t>
  </si>
  <si>
    <t xml:space="preserve">Reduction in E Use Allowed by Component Eff Std[appliances,rural residential] </t>
  </si>
  <si>
    <t xml:space="preserve">Reduction in E Use Allowed by Component Eff Std[appliances,commercial] </t>
  </si>
  <si>
    <t xml:space="preserve">Reduction in E Use Allowed by Component Eff Std[other component,urban residential] </t>
  </si>
  <si>
    <t xml:space="preserve">Reduction in E Use Allowed by Component Eff Std[other component,rural residential] </t>
  </si>
  <si>
    <t xml:space="preserve">Reduction in E Use Allowed by Component Eff Std[other component,commercial] </t>
  </si>
  <si>
    <t xml:space="preserve">Renewable Portfolio Std Percentage </t>
  </si>
  <si>
    <t xml:space="preserve">Share of Preexisting Buildings Subject to Retrofitting[urban residential] </t>
  </si>
  <si>
    <t xml:space="preserve">Share of Preexisting Buildings Subject to Retrofitting[rural residential] </t>
  </si>
  <si>
    <t xml:space="preserve">Share of Preexisting Buildings Subject to Retrofitting[commercial] </t>
  </si>
  <si>
    <t xml:space="preserve">Subsidy for Elec Production by Fuel[onshore wind es] </t>
  </si>
  <si>
    <t>Electricity</t>
  </si>
  <si>
    <t>Power Sector Coal Regs</t>
  </si>
  <si>
    <t>Power Sector Gas Regs</t>
  </si>
  <si>
    <t>Electricity PTC/ITC</t>
  </si>
  <si>
    <t>Buildings</t>
  </si>
  <si>
    <t>Building Retrofitting</t>
  </si>
  <si>
    <t>100% Clean Electricity Standard</t>
  </si>
  <si>
    <t>Building Codes and Appliance Standards</t>
  </si>
  <si>
    <t>Grid Flexibility</t>
  </si>
  <si>
    <t>Industry Energy</t>
  </si>
  <si>
    <t>Industrial Energy Efficiency Standards</t>
  </si>
  <si>
    <t>Transportation</t>
  </si>
  <si>
    <t>Fuel Economy Standards</t>
  </si>
  <si>
    <t xml:space="preserve">Percentage Additional Improvement of Fuel Economy Std[passenger,ships] </t>
  </si>
  <si>
    <t>Material Efficiency</t>
  </si>
  <si>
    <t>Freight Logistics</t>
  </si>
  <si>
    <t>Passenger Mode Shifting</t>
  </si>
  <si>
    <t>Industry Non-CO2</t>
  </si>
  <si>
    <t>Industrial CCS</t>
  </si>
  <si>
    <t>Building Electrification</t>
  </si>
  <si>
    <t>Methane Capture and Destruction</t>
  </si>
  <si>
    <t>Agriculture</t>
  </si>
  <si>
    <t>Livestock Measures</t>
  </si>
  <si>
    <t>Industrial Electrification and Hydrogen</t>
  </si>
  <si>
    <t>Land</t>
  </si>
  <si>
    <t>Forest Management</t>
  </si>
  <si>
    <t>Hydrogen</t>
  </si>
  <si>
    <t>Hydrogen Electrolysis</t>
  </si>
  <si>
    <t>F-Gas Policies</t>
  </si>
  <si>
    <t xml:space="preserve">Fraction of F Gas Recovery Achieved </t>
  </si>
  <si>
    <t xml:space="preserve">Fraction of F Gas Inspct Maint Retrofit Achieved </t>
  </si>
  <si>
    <t>Cropland Measures</t>
  </si>
  <si>
    <t>Cement Clinker Substitution</t>
  </si>
  <si>
    <t>Afforestation and Reforestation</t>
  </si>
  <si>
    <t>California HDV Rules</t>
  </si>
  <si>
    <t>Passenger Car ZEV Sales Standard</t>
  </si>
  <si>
    <t xml:space="preserve">EV Charger Deployment </t>
  </si>
  <si>
    <t xml:space="preserve">Fraction of Industrial Fuel Use Shifted to Other Fuels[agriculture and forestry 01T03,electricity if] </t>
  </si>
  <si>
    <t xml:space="preserve">Fraction of Industrial Fuel Use Shifted to Other Fuels[coal mining 05,electricity if] </t>
  </si>
  <si>
    <t xml:space="preserve">Fraction of Industrial Fuel Use Shifted to Other Fuels[coal mining 05,hydrogen if] </t>
  </si>
  <si>
    <t xml:space="preserve">Fraction of Industrial Fuel Use Shifted to Other Fuels[oil and gas extraction 06,electricity if] </t>
  </si>
  <si>
    <t xml:space="preserve">Fraction of Industrial Fuel Use Shifted to Other Fuels[oil and gas extraction 06,hydrogen if] </t>
  </si>
  <si>
    <t xml:space="preserve">Fraction of Industrial Fuel Use Shifted to Other Fuels[other mining and quarrying 07T08,electricity if] </t>
  </si>
  <si>
    <t xml:space="preserve">Fraction of Industrial Fuel Use Shifted to Other Fuels[other mining and quarrying 07T08,hydrogen if] </t>
  </si>
  <si>
    <t xml:space="preserve">Fraction of Industrial Fuel Use Shifted to Other Fuels[food beverage and tobacco 10T12,electricity if] </t>
  </si>
  <si>
    <t xml:space="preserve">Fraction of Industrial Fuel Use Shifted to Other Fuels[food beverage and tobacco 10T12,hydrogen if] </t>
  </si>
  <si>
    <t xml:space="preserve">Fraction of Industrial Fuel Use Shifted to Other Fuels[textiles apparel and leather 13T15,electricity if] </t>
  </si>
  <si>
    <t xml:space="preserve">Fraction of Industrial Fuel Use Shifted to Other Fuels[textiles apparel and leather 13T15,hydrogen if] </t>
  </si>
  <si>
    <t xml:space="preserve">Fraction of Industrial Fuel Use Shifted to Other Fuels[wood products 16,electricity if] </t>
  </si>
  <si>
    <t xml:space="preserve">Fraction of Industrial Fuel Use Shifted to Other Fuels[wood products 16,hydrogen if] </t>
  </si>
  <si>
    <t xml:space="preserve">Fraction of Industrial Fuel Use Shifted to Other Fuels[pulp paper and printing 17T18,electricity if] </t>
  </si>
  <si>
    <t xml:space="preserve">Fraction of Industrial Fuel Use Shifted to Other Fuels[pulp paper and printing 17T18,hydrogen if] </t>
  </si>
  <si>
    <t xml:space="preserve">Fraction of Industrial Fuel Use Shifted to Other Fuels[refined petroleum and coke 19,electricity if] </t>
  </si>
  <si>
    <t xml:space="preserve">Fraction of Industrial Fuel Use Shifted to Other Fuels[refined petroleum and coke 19,hydrogen if] </t>
  </si>
  <si>
    <t xml:space="preserve">Fraction of Industrial Fuel Use Shifted to Other Fuels[chemicals 20,electricity if] </t>
  </si>
  <si>
    <t xml:space="preserve">Fraction of Industrial Fuel Use Shifted to Other Fuels[chemicals 20,hydrogen if] </t>
  </si>
  <si>
    <t xml:space="preserve">Fraction of Industrial Fuel Use Shifted to Other Fuels[rubber and plastic products 22,electricity if] </t>
  </si>
  <si>
    <t xml:space="preserve">Fraction of Industrial Fuel Use Shifted to Other Fuels[rubber and plastic products 22,hydrogen if] </t>
  </si>
  <si>
    <t xml:space="preserve">Fraction of Industrial Fuel Use Shifted to Other Fuels[glass and glass products 231,electricity if] </t>
  </si>
  <si>
    <t xml:space="preserve">Fraction of Industrial Fuel Use Shifted to Other Fuels[glass and glass products 231,hydrogen if] </t>
  </si>
  <si>
    <t xml:space="preserve">Fraction of Industrial Fuel Use Shifted to Other Fuels[cement and other nonmetallic minerals 239,electricity if] </t>
  </si>
  <si>
    <t xml:space="preserve">Fraction of Industrial Fuel Use Shifted to Other Fuels[cement and other nonmetallic minerals 239,hydrogen if] </t>
  </si>
  <si>
    <t xml:space="preserve">Fraction of Industrial Fuel Use Shifted to Other Fuels[iron and steel 241,electricity if] </t>
  </si>
  <si>
    <t xml:space="preserve">Fraction of Industrial Fuel Use Shifted to Other Fuels[iron and steel 241,hydrogen if] </t>
  </si>
  <si>
    <t xml:space="preserve">Fraction of Industrial Fuel Use Shifted to Other Fuels[other metals 242,electricity if] </t>
  </si>
  <si>
    <t xml:space="preserve">Fraction of Industrial Fuel Use Shifted to Other Fuels[other metals 242,hydrogen if] </t>
  </si>
  <si>
    <t xml:space="preserve">Fraction of Industrial Fuel Use Shifted to Other Fuels[metal products except machinery and vehicles 25,electricity if] </t>
  </si>
  <si>
    <t xml:space="preserve">Fraction of Industrial Fuel Use Shifted to Other Fuels[metal products except machinery and vehicles 25,hydrogen if] </t>
  </si>
  <si>
    <t xml:space="preserve">Fraction of Industrial Fuel Use Shifted to Other Fuels[computers and electronics 26,electricity if] </t>
  </si>
  <si>
    <t xml:space="preserve">Fraction of Industrial Fuel Use Shifted to Other Fuels[computers and electronics 26,hydrogen if] </t>
  </si>
  <si>
    <t xml:space="preserve">Fraction of Industrial Fuel Use Shifted to Other Fuels[appliances and electrical equipment 27,electricity if] </t>
  </si>
  <si>
    <t xml:space="preserve">Fraction of Industrial Fuel Use Shifted to Other Fuels[appliances and electrical equipment 27,hydrogen if] </t>
  </si>
  <si>
    <t xml:space="preserve">Fraction of Industrial Fuel Use Shifted to Other Fuels[other machinery 28,electricity if] </t>
  </si>
  <si>
    <t xml:space="preserve">Fraction of Industrial Fuel Use Shifted to Other Fuels[other machinery 28,hydrogen if] </t>
  </si>
  <si>
    <t xml:space="preserve">Fraction of Industrial Fuel Use Shifted to Other Fuels[road vehicles 29,electricity if] </t>
  </si>
  <si>
    <t xml:space="preserve">Fraction of Industrial Fuel Use Shifted to Other Fuels[road vehicles 29,hydrogen if] </t>
  </si>
  <si>
    <t xml:space="preserve">Fraction of Industrial Fuel Use Shifted to Other Fuels[nonroad vehicles 30,electricity if] </t>
  </si>
  <si>
    <t xml:space="preserve">Fraction of Industrial Fuel Use Shifted to Other Fuels[nonroad vehicles 30,hydrogen if] </t>
  </si>
  <si>
    <t xml:space="preserve">Fraction of Industrial Fuel Use Shifted to Other Fuels[other manufacturing 31T33,electricity if] </t>
  </si>
  <si>
    <t xml:space="preserve">Fraction of Industrial Fuel Use Shifted to Other Fuels[other manufacturing 31T33,hydrogen if] </t>
  </si>
  <si>
    <t xml:space="preserve">Fraction of Industrial Fuel Use Shifted to Other Fuels[energy pipelines and gas processing 352T353,electricity if] </t>
  </si>
  <si>
    <t xml:space="preserve">Fraction of Industrial Fuel Use Shifted to Other Fuels[construction 41T43,electricity if] </t>
  </si>
  <si>
    <t xml:space="preserve">Fraction of Methane Capture Opportunities Achieved[coal mining 05] </t>
  </si>
  <si>
    <t xml:space="preserve">Fraction of Methane Capture Opportunities Achieved[oil and gas extraction 06] </t>
  </si>
  <si>
    <t xml:space="preserve">Fraction of Methane Capture Opportunities Achieved[energy pipelines and gas processing 352T353] </t>
  </si>
  <si>
    <t xml:space="preserve">Fraction of Methane Capture Opportunities Achieved[water and waste 36T39] </t>
  </si>
  <si>
    <t xml:space="preserve">Fraction of Methane Destruction Opportunities Achieved[coal mining 05] </t>
  </si>
  <si>
    <t xml:space="preserve">Fraction of Methane Destruction Opportunities Achieved[oil and gas extraction 06] </t>
  </si>
  <si>
    <t xml:space="preserve">Fraction of Methane Destruction Opportunities Achieved[energy pipelines and gas processing 352T353] </t>
  </si>
  <si>
    <t xml:space="preserve">Fraction of Methane Destruction Opportunities Achieved[water and waste 36T39] </t>
  </si>
  <si>
    <t xml:space="preserve">Industry Sector Fraction of Potential Additional CCS Achieved[chemicals 20,process emissions] </t>
  </si>
  <si>
    <t xml:space="preserve">Industry Sector Fraction of Potential Additional CCS Achieved[cement and other nonmetallic minerals 239,process emissions] </t>
  </si>
  <si>
    <t xml:space="preserve">Industry Sector Fraction of Potential Additional CCS Achieved[iron and steel 241,process emissions] </t>
  </si>
  <si>
    <t xml:space="preserve">Percent Reduction in Nonenergy Nonagriculture Industry Product Demand[cement and other nonmetallic minerals 239] </t>
  </si>
  <si>
    <t xml:space="preserve">Percent Reduction in Nonenergy Nonagriculture Industry Product Demand[iron and steel 241] </t>
  </si>
  <si>
    <t xml:space="preserve">Percentage Improvement in Eqpt Efficiency Standards above BAU[agriculture and forestry 01T03,electricity if] </t>
  </si>
  <si>
    <t xml:space="preserve">Percentage Improvement in Eqpt Efficiency Standards above BAU[agriculture and forestry 01T03,natural gas if] </t>
  </si>
  <si>
    <t xml:space="preserve">Percentage Improvement in Eqpt Efficiency Standards above BAU[agriculture and forestry 01T03,petroleum diesel if] </t>
  </si>
  <si>
    <t xml:space="preserve">Percentage Improvement in Eqpt Efficiency Standards above BAU[agriculture and forestry 01T03,heavy or residual fuel oil if] </t>
  </si>
  <si>
    <t xml:space="preserve">Percentage Improvement in Eqpt Efficiency Standards above BAU[agriculture and forestry 01T03,LPG propane or butane if] </t>
  </si>
  <si>
    <t xml:space="preserve">Percentage Improvement in Eqpt Efficiency Standards above BAU[coal mining 05,electricity if] </t>
  </si>
  <si>
    <t xml:space="preserve">Percentage Improvement in Eqpt Efficiency Standards above BAU[coal mining 05,hard coal if] </t>
  </si>
  <si>
    <t xml:space="preserve">Percentage Improvement in Eqpt Efficiency Standards above BAU[coal mining 05,natural gas if] </t>
  </si>
  <si>
    <t xml:space="preserve">Percentage Improvement in Eqpt Efficiency Standards above BAU[coal mining 05,petroleum diesel if] </t>
  </si>
  <si>
    <t xml:space="preserve">Percentage Improvement in Eqpt Efficiency Standards above BAU[coal mining 05,heavy or residual fuel oil if] </t>
  </si>
  <si>
    <t xml:space="preserve">Percentage Improvement in Eqpt Efficiency Standards above BAU[oil and gas extraction 06,electricity if] </t>
  </si>
  <si>
    <t xml:space="preserve">Percentage Improvement in Eqpt Efficiency Standards above BAU[oil and gas extraction 06,natural gas if] </t>
  </si>
  <si>
    <t xml:space="preserve">Percentage Improvement in Eqpt Efficiency Standards above BAU[oil and gas extraction 06,petroleum diesel if] </t>
  </si>
  <si>
    <t xml:space="preserve">Percentage Improvement in Eqpt Efficiency Standards above BAU[oil and gas extraction 06,heavy or residual fuel oil if] </t>
  </si>
  <si>
    <t xml:space="preserve">Percentage Improvement in Eqpt Efficiency Standards above BAU[other mining and quarrying 07T08,electricity if] </t>
  </si>
  <si>
    <t xml:space="preserve">Percentage Improvement in Eqpt Efficiency Standards above BAU[other mining and quarrying 07T08,natural gas if] </t>
  </si>
  <si>
    <t xml:space="preserve">Percentage Improvement in Eqpt Efficiency Standards above BAU[other mining and quarrying 07T08,petroleum diesel if] </t>
  </si>
  <si>
    <t xml:space="preserve">Percentage Improvement in Eqpt Efficiency Standards above BAU[other mining and quarrying 07T08,heavy or residual fuel oil if] </t>
  </si>
  <si>
    <t xml:space="preserve">Percentage Improvement in Eqpt Efficiency Standards above BAU[food beverage and tobacco 10T12,electricity if] </t>
  </si>
  <si>
    <t xml:space="preserve">Percentage Improvement in Eqpt Efficiency Standards above BAU[food beverage and tobacco 10T12,hard coal if] </t>
  </si>
  <si>
    <t xml:space="preserve">Percentage Improvement in Eqpt Efficiency Standards above BAU[food beverage and tobacco 10T12,natural gas if] </t>
  </si>
  <si>
    <t xml:space="preserve">Percentage Improvement in Eqpt Efficiency Standards above BAU[food beverage and tobacco 10T12,petroleum diesel if] </t>
  </si>
  <si>
    <t xml:space="preserve">Percentage Improvement in Eqpt Efficiency Standards above BAU[food beverage and tobacco 10T12,heavy or residual fuel oil if] </t>
  </si>
  <si>
    <t xml:space="preserve">Percentage Improvement in Eqpt Efficiency Standards above BAU[food beverage and tobacco 10T12,LPG propane or butane if] </t>
  </si>
  <si>
    <t xml:space="preserve">Percentage Improvement in Eqpt Efficiency Standards above BAU[textiles apparel and leather 13T15,electricity if] </t>
  </si>
  <si>
    <t xml:space="preserve">Percentage Improvement in Eqpt Efficiency Standards above BAU[textiles apparel and leather 13T15,hard coal if] </t>
  </si>
  <si>
    <t xml:space="preserve">Percentage Improvement in Eqpt Efficiency Standards above BAU[textiles apparel and leather 13T15,natural gas if] </t>
  </si>
  <si>
    <t xml:space="preserve">Percentage Improvement in Eqpt Efficiency Standards above BAU[textiles apparel and leather 13T15,petroleum diesel if] </t>
  </si>
  <si>
    <t xml:space="preserve">Percentage Improvement in Eqpt Efficiency Standards above BAU[textiles apparel and leather 13T15,heavy or residual fuel oil if] </t>
  </si>
  <si>
    <t xml:space="preserve">Percentage Improvement in Eqpt Efficiency Standards above BAU[textiles apparel and leather 13T15,LPG propane or butane if] </t>
  </si>
  <si>
    <t xml:space="preserve">Percentage Improvement in Eqpt Efficiency Standards above BAU[wood products 16,electricity if] </t>
  </si>
  <si>
    <t xml:space="preserve">Percentage Improvement in Eqpt Efficiency Standards above BAU[wood products 16,hard coal if] </t>
  </si>
  <si>
    <t xml:space="preserve">Percentage Improvement in Eqpt Efficiency Standards above BAU[wood products 16,natural gas if] </t>
  </si>
  <si>
    <t xml:space="preserve">Percentage Improvement in Eqpt Efficiency Standards above BAU[wood products 16,petroleum diesel if] </t>
  </si>
  <si>
    <t xml:space="preserve">Percentage Improvement in Eqpt Efficiency Standards above BAU[wood products 16,heavy or residual fuel oil if] </t>
  </si>
  <si>
    <t xml:space="preserve">Percentage Improvement in Eqpt Efficiency Standards above BAU[wood products 16,LPG propane or butane if] </t>
  </si>
  <si>
    <t xml:space="preserve">Percentage Improvement in Eqpt Efficiency Standards above BAU[pulp paper and printing 17T18,electricity if] </t>
  </si>
  <si>
    <t xml:space="preserve">Percentage Improvement in Eqpt Efficiency Standards above BAU[pulp paper and printing 17T18,hard coal if] </t>
  </si>
  <si>
    <t xml:space="preserve">Percentage Improvement in Eqpt Efficiency Standards above BAU[pulp paper and printing 17T18,natural gas if] </t>
  </si>
  <si>
    <t xml:space="preserve">Percentage Improvement in Eqpt Efficiency Standards above BAU[pulp paper and printing 17T18,petroleum diesel if] </t>
  </si>
  <si>
    <t xml:space="preserve">Percentage Improvement in Eqpt Efficiency Standards above BAU[pulp paper and printing 17T18,heavy or residual fuel oil if] </t>
  </si>
  <si>
    <t xml:space="preserve">Percentage Improvement in Eqpt Efficiency Standards above BAU[pulp paper and printing 17T18,LPG propane or butane if] </t>
  </si>
  <si>
    <t xml:space="preserve">Percentage Improvement in Eqpt Efficiency Standards above BAU[refined petroleum and coke 19,electricity if] </t>
  </si>
  <si>
    <t xml:space="preserve">Percentage Improvement in Eqpt Efficiency Standards above BAU[refined petroleum and coke 19,hard coal if] </t>
  </si>
  <si>
    <t xml:space="preserve">Percentage Improvement in Eqpt Efficiency Standards above BAU[refined petroleum and coke 19,natural gas if] </t>
  </si>
  <si>
    <t xml:space="preserve">Percentage Improvement in Eqpt Efficiency Standards above BAU[refined petroleum and coke 19,biomass if] </t>
  </si>
  <si>
    <t xml:space="preserve">Percentage Improvement in Eqpt Efficiency Standards above BAU[refined petroleum and coke 19,crude oil if] </t>
  </si>
  <si>
    <t xml:space="preserve">Percentage Improvement in Eqpt Efficiency Standards above BAU[chemicals 20,electricity if] </t>
  </si>
  <si>
    <t xml:space="preserve">Percentage Improvement in Eqpt Efficiency Standards above BAU[chemicals 20,hard coal if] </t>
  </si>
  <si>
    <t xml:space="preserve">Percentage Improvement in Eqpt Efficiency Standards above BAU[chemicals 20,natural gas if] </t>
  </si>
  <si>
    <t xml:space="preserve">Percentage Improvement in Eqpt Efficiency Standards above BAU[chemicals 20,petroleum diesel if] </t>
  </si>
  <si>
    <t xml:space="preserve">Percentage Improvement in Eqpt Efficiency Standards above BAU[chemicals 20,heavy or residual fuel oil if] </t>
  </si>
  <si>
    <t xml:space="preserve">Percentage Improvement in Eqpt Efficiency Standards above BAU[chemicals 20,LPG propane or butane if] </t>
  </si>
  <si>
    <t xml:space="preserve">Percentage Improvement in Eqpt Efficiency Standards above BAU[rubber and plastic products 22,electricity if] </t>
  </si>
  <si>
    <t xml:space="preserve">Percentage Improvement in Eqpt Efficiency Standards above BAU[rubber and plastic products 22,hard coal if] </t>
  </si>
  <si>
    <t xml:space="preserve">Percentage Improvement in Eqpt Efficiency Standards above BAU[rubber and plastic products 22,natural gas if] </t>
  </si>
  <si>
    <t xml:space="preserve">Percentage Improvement in Eqpt Efficiency Standards above BAU[rubber and plastic products 22,petroleum diesel if] </t>
  </si>
  <si>
    <t xml:space="preserve">Percentage Improvement in Eqpt Efficiency Standards above BAU[rubber and plastic products 22,LPG propane or butane if] </t>
  </si>
  <si>
    <t xml:space="preserve">Percentage Improvement in Eqpt Efficiency Standards above BAU[glass and glass products 231,electricity if] </t>
  </si>
  <si>
    <t xml:space="preserve">Percentage Improvement in Eqpt Efficiency Standards above BAU[glass and glass products 231,natural gas if] </t>
  </si>
  <si>
    <t xml:space="preserve">Percentage Improvement in Eqpt Efficiency Standards above BAU[glass and glass products 231,petroleum diesel if] </t>
  </si>
  <si>
    <t xml:space="preserve">Percentage Improvement in Eqpt Efficiency Standards above BAU[glass and glass products 231,LPG propane or butane if] </t>
  </si>
  <si>
    <t xml:space="preserve">Percentage Improvement in Eqpt Efficiency Standards above BAU[cement and other nonmetallic minerals 239,electricity if] </t>
  </si>
  <si>
    <t xml:space="preserve">Percentage Improvement in Eqpt Efficiency Standards above BAU[cement and other nonmetallic minerals 239,hard coal if] </t>
  </si>
  <si>
    <t xml:space="preserve">Percentage Improvement in Eqpt Efficiency Standards above BAU[cement and other nonmetallic minerals 239,natural gas if] </t>
  </si>
  <si>
    <t xml:space="preserve">Percentage Improvement in Eqpt Efficiency Standards above BAU[cement and other nonmetallic minerals 239,petroleum diesel if] </t>
  </si>
  <si>
    <t xml:space="preserve">Percentage Improvement in Eqpt Efficiency Standards above BAU[cement and other nonmetallic minerals 239,heavy or residual fuel oil if] </t>
  </si>
  <si>
    <t xml:space="preserve">Percentage Improvement in Eqpt Efficiency Standards above BAU[cement and other nonmetallic minerals 239,LPG propane or butane if] </t>
  </si>
  <si>
    <t xml:space="preserve">Percentage Improvement in Eqpt Efficiency Standards above BAU[iron and steel 241,electricity if] </t>
  </si>
  <si>
    <t xml:space="preserve">Percentage Improvement in Eqpt Efficiency Standards above BAU[iron and steel 241,hard coal if] </t>
  </si>
  <si>
    <t xml:space="preserve">Percentage Improvement in Eqpt Efficiency Standards above BAU[iron and steel 241,natural gas if] </t>
  </si>
  <si>
    <t xml:space="preserve">Percentage Improvement in Eqpt Efficiency Standards above BAU[iron and steel 241,petroleum diesel if] </t>
  </si>
  <si>
    <t xml:space="preserve">Percentage Improvement in Eqpt Efficiency Standards above BAU[iron and steel 241,heavy or residual fuel oil if] </t>
  </si>
  <si>
    <t xml:space="preserve">Percentage Improvement in Eqpt Efficiency Standards above BAU[iron and steel 241,LPG propane or butane if] </t>
  </si>
  <si>
    <t xml:space="preserve">Percentage Improvement in Eqpt Efficiency Standards above BAU[other metals 242,electricity if] </t>
  </si>
  <si>
    <t xml:space="preserve">Percentage Improvement in Eqpt Efficiency Standards above BAU[other metals 242,hard coal if] </t>
  </si>
  <si>
    <t xml:space="preserve">Percentage Improvement in Eqpt Efficiency Standards above BAU[other metals 242,natural gas if] </t>
  </si>
  <si>
    <t xml:space="preserve">Percentage Improvement in Eqpt Efficiency Standards above BAU[other metals 242,petroleum diesel if] </t>
  </si>
  <si>
    <t xml:space="preserve">Percentage Improvement in Eqpt Efficiency Standards above BAU[other metals 242,heavy or residual fuel oil if] </t>
  </si>
  <si>
    <t xml:space="preserve">Percentage Improvement in Eqpt Efficiency Standards above BAU[other metals 242,LPG propane or butane if] </t>
  </si>
  <si>
    <t xml:space="preserve">Percentage Improvement in Eqpt Efficiency Standards above BAU[metal products except machinery and vehicles 25,electricity if] </t>
  </si>
  <si>
    <t xml:space="preserve">Percentage Improvement in Eqpt Efficiency Standards above BAU[metal products except machinery and vehicles 25,natural gas if] </t>
  </si>
  <si>
    <t xml:space="preserve">Percentage Improvement in Eqpt Efficiency Standards above BAU[metal products except machinery and vehicles 25,petroleum diesel if] </t>
  </si>
  <si>
    <t xml:space="preserve">Percentage Improvement in Eqpt Efficiency Standards above BAU[metal products except machinery and vehicles 25,LPG propane or butane if] </t>
  </si>
  <si>
    <t xml:space="preserve">Percentage Improvement in Eqpt Efficiency Standards above BAU[computers and electronics 26,electricity if] </t>
  </si>
  <si>
    <t xml:space="preserve">Percentage Improvement in Eqpt Efficiency Standards above BAU[computers and electronics 26,natural gas if] </t>
  </si>
  <si>
    <t xml:space="preserve">Percentage Improvement in Eqpt Efficiency Standards above BAU[computers and electronics 26,petroleum diesel if] </t>
  </si>
  <si>
    <t xml:space="preserve">Percentage Improvement in Eqpt Efficiency Standards above BAU[computers and electronics 26,LPG propane or butane if] </t>
  </si>
  <si>
    <t xml:space="preserve">Percentage Improvement in Eqpt Efficiency Standards above BAU[appliances and electrical equipment 27,electricity if] </t>
  </si>
  <si>
    <t xml:space="preserve">Percentage Improvement in Eqpt Efficiency Standards above BAU[appliances and electrical equipment 27,natural gas if] </t>
  </si>
  <si>
    <t xml:space="preserve">Percentage Improvement in Eqpt Efficiency Standards above BAU[appliances and electrical equipment 27,petroleum diesel if] </t>
  </si>
  <si>
    <t xml:space="preserve">Percentage Improvement in Eqpt Efficiency Standards above BAU[appliances and electrical equipment 27,LPG propane or butane if] </t>
  </si>
  <si>
    <t xml:space="preserve">Percentage Improvement in Eqpt Efficiency Standards above BAU[other machinery 28,electricity if] </t>
  </si>
  <si>
    <t xml:space="preserve">Percentage Improvement in Eqpt Efficiency Standards above BAU[other machinery 28,hard coal if] </t>
  </si>
  <si>
    <t xml:space="preserve">Percentage Improvement in Eqpt Efficiency Standards above BAU[other machinery 28,natural gas if] </t>
  </si>
  <si>
    <t xml:space="preserve">Percentage Improvement in Eqpt Efficiency Standards above BAU[other machinery 28,petroleum diesel if] </t>
  </si>
  <si>
    <t xml:space="preserve">Percentage Improvement in Eqpt Efficiency Standards above BAU[other machinery 28,LPG propane or butane if] </t>
  </si>
  <si>
    <t xml:space="preserve">Percentage Improvement in Eqpt Efficiency Standards above BAU[road vehicles 29,electricity if] </t>
  </si>
  <si>
    <t xml:space="preserve">Percentage Improvement in Eqpt Efficiency Standards above BAU[road vehicles 29,hard coal if] </t>
  </si>
  <si>
    <t xml:space="preserve">Percentage Improvement in Eqpt Efficiency Standards above BAU[road vehicles 29,natural gas if] </t>
  </si>
  <si>
    <t xml:space="preserve">Percentage Improvement in Eqpt Efficiency Standards above BAU[road vehicles 29,petroleum diesel if] </t>
  </si>
  <si>
    <t xml:space="preserve">Percentage Improvement in Eqpt Efficiency Standards above BAU[road vehicles 29,heavy or residual fuel oil if] </t>
  </si>
  <si>
    <t xml:space="preserve">Percentage Improvement in Eqpt Efficiency Standards above BAU[road vehicles 29,LPG propane or butane if] </t>
  </si>
  <si>
    <t xml:space="preserve">Percentage Improvement in Eqpt Efficiency Standards above BAU[nonroad vehicles 30,electricity if] </t>
  </si>
  <si>
    <t xml:space="preserve">Percentage Improvement in Eqpt Efficiency Standards above BAU[nonroad vehicles 30,hard coal if] </t>
  </si>
  <si>
    <t xml:space="preserve">Percentage Improvement in Eqpt Efficiency Standards above BAU[nonroad vehicles 30,natural gas if] </t>
  </si>
  <si>
    <t xml:space="preserve">Percentage Improvement in Eqpt Efficiency Standards above BAU[nonroad vehicles 30,petroleum diesel if] </t>
  </si>
  <si>
    <t xml:space="preserve">Percentage Improvement in Eqpt Efficiency Standards above BAU[nonroad vehicles 30,heavy or residual fuel oil if] </t>
  </si>
  <si>
    <t xml:space="preserve">Percentage Improvement in Eqpt Efficiency Standards above BAU[nonroad vehicles 30,LPG propane or butane if] </t>
  </si>
  <si>
    <t xml:space="preserve">Percentage Improvement in Eqpt Efficiency Standards above BAU[other manufacturing 31T33,electricity if] </t>
  </si>
  <si>
    <t xml:space="preserve">Percentage Improvement in Eqpt Efficiency Standards above BAU[other manufacturing 31T33,hard coal if] </t>
  </si>
  <si>
    <t xml:space="preserve">Percentage Improvement in Eqpt Efficiency Standards above BAU[other manufacturing 31T33,natural gas if] </t>
  </si>
  <si>
    <t xml:space="preserve">Percentage Improvement in Eqpt Efficiency Standards above BAU[other manufacturing 31T33,petroleum diesel if] </t>
  </si>
  <si>
    <t xml:space="preserve">Percentage Improvement in Eqpt Efficiency Standards above BAU[other manufacturing 31T33,heavy or residual fuel oil if] </t>
  </si>
  <si>
    <t xml:space="preserve">Percentage Improvement in Eqpt Efficiency Standards above BAU[other manufacturing 31T33,LPG propane or butane if] </t>
  </si>
  <si>
    <t xml:space="preserve">Percentage Improvement in Eqpt Efficiency Standards above BAU[energy pipelines and gas processing 352T353,natural gas if] </t>
  </si>
  <si>
    <t xml:space="preserve">Percentage Improvement in Eqpt Efficiency Standards above BAU[water and waste 36T39,electricity if] </t>
  </si>
  <si>
    <t xml:space="preserve">Percentage Improvement in Eqpt Efficiency Standards above BAU[construction 41T43,electricity if] </t>
  </si>
  <si>
    <t xml:space="preserve">Percentage Improvement in Eqpt Efficiency Standards above BAU[construction 41T43,natural gas if] </t>
  </si>
  <si>
    <t xml:space="preserve">Percentage Improvement in Eqpt Efficiency Standards above BAU[construction 41T43,petroleum diesel if] </t>
  </si>
  <si>
    <t xml:space="preserve">Percentage Improvement in Eqpt Efficiency Standards above BAU[construction 41T43,heavy or residual fuel oil if] </t>
  </si>
  <si>
    <t xml:space="preserve">Percentage Improvement in Eqpt Efficiency Standards above BAU[construction 41T43,LPG propane or butane if] </t>
  </si>
  <si>
    <t xml:space="preserve">Policy Implementation Schedule Selector </t>
  </si>
  <si>
    <t xml:space="preserve">Subsidy for Elec Production by Fuel[nuclear es] </t>
  </si>
  <si>
    <t>Setting</t>
  </si>
  <si>
    <t>Industrial Fuel Switching</t>
  </si>
  <si>
    <t>Industry</t>
  </si>
  <si>
    <t>Reduction in Industry Product Demand</t>
  </si>
  <si>
    <t>Subsidy for Elec Production - Nuclear</t>
  </si>
  <si>
    <t>Time</t>
  </si>
  <si>
    <t>DisabledPolicyGroup=None</t>
  </si>
  <si>
    <t>DisabledPolicies=None</t>
  </si>
  <si>
    <t>Output Change in Domestic Jobs</t>
  </si>
  <si>
    <t>DisabledPolicyGroup=Passenger Car ZEV Sales Standard</t>
  </si>
  <si>
    <t>DisabledPolicies=Additional Minimum Required EV Sales Percentage[passenger,LDVs]</t>
  </si>
  <si>
    <t>DisabledPolicyGroup=California HDV Rules</t>
  </si>
  <si>
    <t>DisabledPolicies=Additional Minimum Required EV Sales Percentage[passenger,HDVs], Additional Minimum Required EV Sales Percentage[passenger,motorbikes], Additional Minimum Required EV Sales Percentage[freight,LDVs], Additional Minimum Required EV Sales Percentage[freight,HDVs]</t>
  </si>
  <si>
    <t>DisabledPolicyGroup=Power Sector Coal Regs</t>
  </si>
  <si>
    <t>DisabledPolicies=Annual Additional Capacity Retired due to Early Retirement Policy[hard coal es], Annual Additional Capacity Retired due to Early Retirement Policy[lignite es], Boolean Ban New Power Plants[hard coal es], Boolean Ban New Power Plants[lignite es]</t>
  </si>
  <si>
    <t>DisabledPolicyGroup=Power Sector Gas Regs</t>
  </si>
  <si>
    <t>DisabledPolicies=Boolean Ban New Power Plants[natural gas nonpeaker es], Boolean Use Non BAU Mandated Capacity Construction Schedule[natural gas nonpeaker es], Electricity Sector Fraction of Potential Additional CCS Achieved[petroleum es], Electricity Sector Fraction of Potential Additional CCS Achieved[natural gas peaker es]</t>
  </si>
  <si>
    <t xml:space="preserve">DisabledPolicyGroup=EV Charger Deployment </t>
  </si>
  <si>
    <t>DisabledPolicies=EV Charger Deployment</t>
  </si>
  <si>
    <t>DisabledPolicyGroup=Grid Flexibility</t>
  </si>
  <si>
    <t>DisabledPolicies=Fraction of Additional Demand Response Potential Achieved, Fraction of Additional Grid Battery Storage Potential Achieved, Percentage Increase in Transmission Capacity vs BAU</t>
  </si>
  <si>
    <t>DisabledPolicyGroup=Afforestation and Reforestation</t>
  </si>
  <si>
    <t>DisabledPolicies=Fraction of Afforestation and Reforestation Achieved</t>
  </si>
  <si>
    <t>DisabledPolicyGroup=Cement Clinker Substitution</t>
  </si>
  <si>
    <t>DisabledPolicies=Fraction of Cement Measures Achieved</t>
  </si>
  <si>
    <t>DisabledPolicyGroup=Cropland Measures</t>
  </si>
  <si>
    <t>DisabledPolicies=Fraction of Cropland and Rice Measures Achieved</t>
  </si>
  <si>
    <t>DisabledPolicyGroup=F-Gas Policies</t>
  </si>
  <si>
    <t>DisabledPolicies=Fraction of F Gas Destruction Achieved, Fraction of F Gas Inspct Maint Retrofit Achieved, Fraction of F Gas Recovery Achieved, Fraction of F Gas Substitution Achieved</t>
  </si>
  <si>
    <t>DisabledPolicyGroup=Hydrogen Electrolysis</t>
  </si>
  <si>
    <t>DisabledPolicies=Fraction of Hydrogen Production Pathways Shifted</t>
  </si>
  <si>
    <t>DisabledPolicyGroup=Forest Management</t>
  </si>
  <si>
    <t>DisabledPolicies=Fraction of Improved Forest Management Achieved</t>
  </si>
  <si>
    <t>DisabledPolicyGroup=Industrial Fuel Switching</t>
  </si>
  <si>
    <t>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</t>
  </si>
  <si>
    <t>DisabledPolicyGroup=Livestock Measures</t>
  </si>
  <si>
    <t>DisabledPolicies=Fraction of Livestock Measures Achieved</t>
  </si>
  <si>
    <t>DisabledPolicyGroup=Methane Capture and Destruction</t>
  </si>
  <si>
    <t>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</t>
  </si>
  <si>
    <t>DisabledPolicyGroup=Building Electrification</t>
  </si>
  <si>
    <t>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</t>
  </si>
  <si>
    <t>DisabledPolicyGroup=Industrial CCS</t>
  </si>
  <si>
    <t>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</t>
  </si>
  <si>
    <t>DisabledPolicyGroup=Electricity PTC/ITC</t>
  </si>
  <si>
    <t>DisabledPolicies=Perc Subsidy for Elec Capacity Construction[solar PV es], Perc Subsidy for Elec Capacity Construction[offshore wind es], Subsidy for Elec Production by Fuel[onshore wind es]</t>
  </si>
  <si>
    <t>DisabledPolicyGroup=Passenger Mode Shifting</t>
  </si>
  <si>
    <t>DisabledPolicies=Percent of Travel Demand Shifted to Other Modes or Eliminated[passenger,LDVs]</t>
  </si>
  <si>
    <t>DisabledPolicyGroup=Freight Logistics</t>
  </si>
  <si>
    <t>DisabledPolicies=Percent of Travel Demand Shifted to Other Modes or Eliminated[freight,HDVs]</t>
  </si>
  <si>
    <t>DisabledPolicyGroup=Reduction in Industry Product Demand</t>
  </si>
  <si>
    <t>DisabledPolicies=Percent Reduction in Nonenergy Nonagriculture Industry Product Demand[cement and other nonmetallic minerals 239], Percent Reduction in Nonenergy Nonagriculture Industry Product Demand[iron and steel 241]</t>
  </si>
  <si>
    <t>DisabledPolicyGroup=Fuel Economy Standards</t>
  </si>
  <si>
    <t>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</t>
  </si>
  <si>
    <t>DisabledPolicyGroup=Industrial Energy Efficiency Standards</t>
  </si>
  <si>
    <t>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</t>
  </si>
  <si>
    <t>DisabledPolicyGroup=Building Codes and Appliance Standards</t>
  </si>
  <si>
    <t>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</t>
  </si>
  <si>
    <t>DisabledPolicyGroup=100% Clean Electricity Standard</t>
  </si>
  <si>
    <t>DisabledPolicies=Renewable Portfolio Std Percentage</t>
  </si>
  <si>
    <t>DisabledPolicyGroup=Building Retrofitting</t>
  </si>
  <si>
    <t>DisabledPolicies=Share of Preexisting Buildings Subject to Retrofitting[urban residential], Share of Preexisting Buildings Subject to Retrofitting[rural residential], Share of Preexisting Buildings Subject to Retrofitting[commercial]</t>
  </si>
  <si>
    <t>DisabledPolicyGroup=Subsidy for Elec Production - Nuclear</t>
  </si>
  <si>
    <t>DisabledPolicies=Subsidy for Elec Production by Fuel[nuclear es]</t>
  </si>
  <si>
    <t>DisabledPolicyGroup=All</t>
  </si>
  <si>
    <t>DisabledPolicies=All</t>
  </si>
  <si>
    <t>Grand Total</t>
  </si>
  <si>
    <t>Sum of 2020</t>
  </si>
  <si>
    <t>Sum of 2021</t>
  </si>
  <si>
    <t>Sum of 2022</t>
  </si>
  <si>
    <t>Sum of 2023</t>
  </si>
  <si>
    <t>Sum of 2024</t>
  </si>
  <si>
    <t>Sum of 2025</t>
  </si>
  <si>
    <t>Sum of 2026</t>
  </si>
  <si>
    <t>Sum of 2027</t>
  </si>
  <si>
    <t>Sum of 2028</t>
  </si>
  <si>
    <t>Sum of 2029</t>
  </si>
  <si>
    <t>Sum of 2030</t>
  </si>
  <si>
    <t>Sum of 2031</t>
  </si>
  <si>
    <t>Sum of 2032</t>
  </si>
  <si>
    <t>Sum of 2033</t>
  </si>
  <si>
    <t>Sum of 2034</t>
  </si>
  <si>
    <t>Sum of 2035</t>
  </si>
  <si>
    <t>Sum of 2036</t>
  </si>
  <si>
    <t>Sum of 2037</t>
  </si>
  <si>
    <t>Sum of 2038</t>
  </si>
  <si>
    <t>Sum of 2039</t>
  </si>
  <si>
    <t>Sum of 2040</t>
  </si>
  <si>
    <t>Sum of 2041</t>
  </si>
  <si>
    <t>Sum of 2042</t>
  </si>
  <si>
    <t>Sum of 2043</t>
  </si>
  <si>
    <t>Sum of 2044</t>
  </si>
  <si>
    <t>Sum of 2045</t>
  </si>
  <si>
    <t>Sum of 2046</t>
  </si>
  <si>
    <t>Sum of 2047</t>
  </si>
  <si>
    <t>Sum of 2048</t>
  </si>
  <si>
    <t>Sum of 2049</t>
  </si>
  <si>
    <t>Sum of 2050</t>
  </si>
  <si>
    <t>Column Labels</t>
  </si>
  <si>
    <t>Values</t>
  </si>
  <si>
    <t>Pos vs. Neg Change</t>
  </si>
  <si>
    <t>US</t>
  </si>
  <si>
    <t>Comparison Results</t>
  </si>
  <si>
    <t>DisabledPolicies=Annual Additional Capacity Retired due to Early Retirement Policy[hard coal es], Boolean Ban New Power Plants[hard coal es], Boolean Ban New Power Plants[lignite es]</t>
  </si>
  <si>
    <t>DisabledPolicies=Boolean Ban New Power Plants[natural gas nonpeaker es], Electricity Sector Fraction of Potential Additional CCS Achieved[petroleum es], Electricity Sector Fraction of Potential Additional CCS Achieved[natural gas peaker es]</t>
  </si>
  <si>
    <t>DisabledPolicies=Fraction of F Gas Destruction Achieved, Fraction of F Gas Substitution Achieved</t>
  </si>
  <si>
    <t>DisabledPolicyGroup=Industrial Electrification and Hydrogen</t>
  </si>
  <si>
    <t>DisabledPolicies=Fraction of Industrial Fuel Use Shifted to Other Fuels[cement and other carbonates,hard coal if], Fraction of Industrial Fuel Use Shifted to Other Fuels[cement and other carbonates,natural gas if], Fraction of Industrial Fuel Use Shifted to Other Fuels[cement and other carbonates,petroleum diesel if], Fraction of Industrial Fuel Use Shifted to Other Fuels[cement and other carbonates,heavy or residual fuel oil if], Fraction of Industrial Fuel Use Shifted to Other Fuels[cement and other carbonates,LPG propane or butane if], Fraction of Industrial Fuel Use Shifted to Other Fuels[natural gas and petroleum systems,hard coal if], Fraction of Industrial Fuel Use Shifted to Other Fuels[natural gas and petroleum systems,natural gas if], Fraction of Industrial Fuel Use Shifted to Other Fuels[natural gas and petroleum systems,biomass if], Fraction of Industrial Fuel Use Shifted to Other Fuels[natural gas and petroleum systems,crude oil if], Fraction of Industrial Fuel Use Shifted to Other Fuels[iron and steel,hard coal if], Fraction of Industrial Fuel Use Shifted to Other Fuels[iron and steel,natural gas if], Fraction of Industrial Fuel Use Shifted to Other Fuels[iron and steel,petroleum diesel if], Fraction of Industrial Fuel Use Shifted to Other Fuels[iron and steel,heavy or residual fuel oil if], Fraction of Industrial Fuel Use Shifted to Other Fuels[iron and steel,LPG propane or butane if], Fraction of Industrial Fuel Use Shifted to Other Fuels[chemicals,hard coal if], Fraction of Industrial Fuel Use Shifted to Other Fuels[chemicals,natural gas if], Fraction of Industrial Fuel Use Shifted to Other Fuels[chemicals,petroleum diesel if], Fraction of Industrial Fuel Use Shifted to Other Fuels[chemicals,heavy or residual fuel oil if], Fraction of Industrial Fuel Use Shifted to Other Fuels[chemicals,LPG propane or butane if], Fraction of Industrial Fuel Use Shifted to Other Fuels[coal mining,hard coal if], Fraction of Industrial Fuel Use Shifted to Other Fuels[coal mining,natural gas if], Fraction of Industrial Fuel Use Shifted to Other Fuels[coal mining,petroleum diesel if], Fraction of Industrial Fuel Use Shifted to Other Fuels[coal mining,heavy or residual fuel oil if], Fraction of Industrial Fuel Use Shifted to Other Fuels[agriculture,natural gas if], Fraction of Industrial Fuel Use Shifted to Other Fuels[agriculture,petroleum diesel if], Fraction of Industrial Fuel Use Shifted to Other Fuels[agriculture,heavy or residual fuel oil if], Fraction of Industrial Fuel Use Shifted to Other Fuels[agriculture,LPG propane or butane if], Fraction of Industrial Fuel Use Shifted to Other Fuels[other industries,hard coal if], Fraction of Industrial Fuel Use Shifted to Other Fuels[other industries,natural gas if], Fraction of Industrial Fuel Use Shifted to Other Fuels[other industries,petroleum diesel if], Fraction of Industrial Fuel Use Shifted to Other Fuels[other industries,heavy or residual fuel oil if], Fraction of Industrial Fuel Use Shifted to Other Fuels[other industries,LPG propane or butane if]</t>
  </si>
  <si>
    <t>DisabledPolicies=Fraction of Methane Capture Opportunities Achieved[natural gas and petroleum systems], Fraction of Methane Capture Opportunities Achieved[coal mining], Fraction of Methane Capture Opportunities Achieved[waste management], Fraction of Methane Destruction Opportunities Achieved[natural gas and petroleum systems], Fraction of Methane Destruction Opportunities Achieved[coal mining], Fraction of Methane Destruction Opportunities Achieved[waste management]</t>
  </si>
  <si>
    <t>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component,commercial]</t>
  </si>
  <si>
    <t>DisabledPolicies=Industry Sector Fraction of Potential Additional CCS Achieved[cement and other carbonates,process emissions], Industry Sector Fraction of Potential Additional CCS Achieved[natural gas and petroleum systems,process emissions], Industry Sector Fraction of Potential Additional CCS Achieved[iron and steel,process emissions], Industry Sector Fraction of Potential Additional CCS Achieved[chemicals,process emissions], Industry Sector Fraction of Potential Additional CCS Achieved[other industries,process emissions]</t>
  </si>
  <si>
    <t>DisabledPolicies=Perc Subsidy for Elec Capacity Construction[solar PV es], Subsidy for Elec Production by Fuel[onshore wind es]</t>
  </si>
  <si>
    <t>DisabledPolicyGroup=Material Efficiency</t>
  </si>
  <si>
    <t>DisabledPolicies=Percent Reduction in Nonenergy Nonagriculture Industry Product Demand[cement and other carbonates], Percent Reduction in Nonenergy Nonagriculture Industry Product Demand[iron and steel]</t>
  </si>
  <si>
    <t>DisabledPolicies=Percentage Improvement in Eqpt Efficiency Standards above BAU[cement and other carbonates,electricity if], Percentage Improvement in Eqpt Efficiency Standards above BAU[cement and other carbonates,hard coal if], Percentage Improvement in Eqpt Efficiency Standards above BAU[cement and other carbonates,natural gas if], Percentage Improvement in Eqpt Efficiency Standards above BAU[cement and other carbonates,biomass if], Percentage Improvement in Eqpt Efficiency Standards above BAU[cement and other carbonates,petroleum diesel if], Percentage Improvement in Eqpt Efficiency Standards above BAU[cement and other carbonates,heavy or residual fuel oil if], Percentage Improvement in Eqpt Efficiency Standards above BAU[cement and other carbonates,LPG propane or butane if], Percentage Improvement in Eqpt Efficiency Standards above BAU[natural gas and petroleum systems,electricity if], Percentage Improvement in Eqpt Efficiency Standards above BAU[natural gas and petroleum systems,hard coal if], Percentage Improvement in Eqpt Efficiency Standards above BAU[natural gas and petroleum systems,natural gas if], Percentage Improvement in Eqpt Efficiency Standards above BAU[natural gas and petroleum systems,biomass if], Percentage Improvement in Eqpt Efficiency Standards above BAU[iron and steel,electricity if], Percentage Improvement in Eqpt Efficiency Standards above BAU[iron and steel,hard coal if], Percentage Improvement in Eqpt Efficiency Standards above BAU[iron and steel,natural gas if], Percentage Improvement in Eqpt Efficiency Standards above BAU[iron and steel,petroleum diesel if], Percentage Improvement in Eqpt Efficiency Standards above BAU[iron and steel,heavy or residual fuel oil if], Percentage Improvement in Eqpt Efficiency Standards above BAU[iron and steel,LPG propane or butane if], Percentage Improvement in Eqpt Efficiency Standards above BAU[chemicals,electricity if], Percentage Improvement in Eqpt Efficiency Standards above BAU[chemicals,hard coal if], Percentage Improvement in Eqpt Efficiency Standards above BAU[chemicals,natural gas if], Percentage Improvement in Eqpt Efficiency Standards above BAU[chemicals,petroleum diesel if], Percentage Improvement in Eqpt Efficiency Standards above BAU[chemicals,heavy or residual fuel oil if], Percentage Improvement in Eqpt Efficiency Standards above BAU[chemicals,LPG propane or butane if], Percentage Improvement in Eqpt Efficiency Standards above BAU[coal mining,electricity if], Percentage Improvement in Eqpt Efficiency Standards above BAU[coal mining,hard coal if], Percentage Improvement in Eqpt Efficiency Standards above BAU[coal mining,natural gas if], Percentage Improvement in Eqpt Efficiency Standards above BAU[coal mining,petroleum diesel if], Percentage Improvement in Eqpt Efficiency Standards above BAU[coal mining,heavy or residual fuel oil if], Percentage Improvement in Eqpt Efficiency Standards above BAU[waste management,electricity if], Percentage Improvement in Eqpt Efficiency Standards above BAU[agriculture,electricity if], Percentage Improvement in Eqpt Efficiency Standards above BAU[agriculture,petroleum diesel if], Percentage Improvement in Eqpt Efficiency Standards above BAU[agriculture,heavy or residual fuel oil if], Percentage Improvement in Eqpt Efficiency Standards above BAU[agriculture,LPG propane or butane if], Percentage Improvement in Eqpt Efficiency Standards above BAU[other industries,electricity if], Percentage Improvement in Eqpt Efficiency Standards above BAU[other industries,hard coal if], Percentage Improvement in Eqpt Efficiency Standards above BAU[other industries,natural gas if], Percentage Improvement in Eqpt Efficiency Standards above BAU[other industries,petroleum diesel if], Percentage Improvement in Eqpt Efficiency Standards above BAU[other industries,heavy or residual fuel oil if]</t>
  </si>
  <si>
    <t>STATE PIVOT TABLE</t>
  </si>
  <si>
    <t>US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</si>
</sst>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6"/>
      <color theme="1"/>
      <name val="Arial Black"/>
      <family val="2"/>
    </font>
    <font>
      <b/>
      <sz val="16"/>
      <name val="Arial Black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0" xfId="0" applyFont="1" applyFill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3" fillId="7" borderId="1" xfId="0" applyFont="1" applyFill="1" applyBorder="1" applyAlignment="1">
      <alignment horizontal="left" wrapText="1"/>
    </xf>
    <xf numFmtId="0" fontId="3" fillId="7" borderId="1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/>
    <xf numFmtId="0" fontId="2" fillId="8" borderId="0" xfId="0" applyFont="1" applyFill="1" applyAlignment="1">
      <alignment horizontal="left"/>
    </xf>
    <xf numFmtId="0" fontId="0" fillId="8" borderId="0" xfId="0" applyNumberFormat="1" applyFill="1"/>
    <xf numFmtId="0" fontId="0" fillId="9" borderId="0" xfId="0" applyFill="1"/>
    <xf numFmtId="0" fontId="0" fillId="9" borderId="2" xfId="0" applyFill="1" applyBorder="1"/>
    <xf numFmtId="0" fontId="0" fillId="10" borderId="0" xfId="0" applyFill="1"/>
    <xf numFmtId="0" fontId="4" fillId="9" borderId="0" xfId="0" applyFont="1" applyFill="1"/>
    <xf numFmtId="0" fontId="5" fillId="9" borderId="0" xfId="0" applyFont="1" applyFill="1"/>
    <xf numFmtId="0" fontId="4" fillId="9" borderId="2" xfId="0" applyFont="1" applyFill="1" applyBorder="1"/>
    <xf numFmtId="0" fontId="4" fillId="10" borderId="0" xfId="0" applyFont="1" applyFill="1"/>
    <xf numFmtId="0" fontId="6" fillId="10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Testing_State.xlsx]Summary!PivotTable1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Summary!$B$3:$B$4</c:f>
              <c:strCache>
                <c:ptCount val="1"/>
                <c:pt idx="0">
                  <c:v>DisabledPolicyGroup=100% Clean Electricity 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-23</c:v>
                </c:pt>
                <c:pt idx="3">
                  <c:v>456</c:v>
                </c:pt>
                <c:pt idx="4">
                  <c:v>-143</c:v>
                </c:pt>
                <c:pt idx="5">
                  <c:v>-253</c:v>
                </c:pt>
                <c:pt idx="6">
                  <c:v>-196</c:v>
                </c:pt>
                <c:pt idx="7">
                  <c:v>-230</c:v>
                </c:pt>
                <c:pt idx="8">
                  <c:v>-185</c:v>
                </c:pt>
                <c:pt idx="9">
                  <c:v>-79</c:v>
                </c:pt>
                <c:pt idx="10">
                  <c:v>-29</c:v>
                </c:pt>
                <c:pt idx="11">
                  <c:v>200</c:v>
                </c:pt>
                <c:pt idx="12">
                  <c:v>564</c:v>
                </c:pt>
                <c:pt idx="13">
                  <c:v>1020</c:v>
                </c:pt>
                <c:pt idx="14">
                  <c:v>1435</c:v>
                </c:pt>
                <c:pt idx="15">
                  <c:v>1588</c:v>
                </c:pt>
                <c:pt idx="16">
                  <c:v>1758</c:v>
                </c:pt>
                <c:pt idx="17">
                  <c:v>2046</c:v>
                </c:pt>
                <c:pt idx="18">
                  <c:v>1681</c:v>
                </c:pt>
                <c:pt idx="19">
                  <c:v>1060</c:v>
                </c:pt>
                <c:pt idx="20">
                  <c:v>371</c:v>
                </c:pt>
                <c:pt idx="21">
                  <c:v>-164</c:v>
                </c:pt>
                <c:pt idx="22">
                  <c:v>-521</c:v>
                </c:pt>
                <c:pt idx="23">
                  <c:v>-747</c:v>
                </c:pt>
                <c:pt idx="24">
                  <c:v>-898</c:v>
                </c:pt>
                <c:pt idx="25">
                  <c:v>-1012</c:v>
                </c:pt>
                <c:pt idx="26">
                  <c:v>-1077</c:v>
                </c:pt>
                <c:pt idx="27">
                  <c:v>-944</c:v>
                </c:pt>
                <c:pt idx="28">
                  <c:v>-938</c:v>
                </c:pt>
                <c:pt idx="29">
                  <c:v>-1013</c:v>
                </c:pt>
                <c:pt idx="30">
                  <c:v>-1262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A-47F1-8A33-1921E17829F7}"/>
            </c:ext>
          </c:extLst>
        </c:ser>
        <c:ser>
          <c:idx val="1"/>
          <c:order val="1"/>
          <c:tx>
            <c:strRef>
              <c:f>Summary!$C$3:$C$4</c:f>
              <c:strCache>
                <c:ptCount val="1"/>
                <c:pt idx="0">
                  <c:v>DisabledPolicyGroup=Afforestation and Reforestation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Summary!$C$5:$C$35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12</c:v>
                </c:pt>
                <c:pt idx="16">
                  <c:v>7</c:v>
                </c:pt>
                <c:pt idx="17">
                  <c:v>10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5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A-47F1-8A33-1921E17829F7}"/>
            </c:ext>
          </c:extLst>
        </c:ser>
        <c:ser>
          <c:idx val="2"/>
          <c:order val="2"/>
          <c:tx>
            <c:strRef>
              <c:f>Summary!$D$3:$D$4</c:f>
              <c:strCache>
                <c:ptCount val="1"/>
                <c:pt idx="0">
                  <c:v>DisabledPolicyGroup=All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Summary!$D$5:$D$35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5677</c:v>
                </c:pt>
                <c:pt idx="3">
                  <c:v>9807</c:v>
                </c:pt>
                <c:pt idx="4">
                  <c:v>12582</c:v>
                </c:pt>
                <c:pt idx="5">
                  <c:v>15177</c:v>
                </c:pt>
                <c:pt idx="6">
                  <c:v>16949</c:v>
                </c:pt>
                <c:pt idx="7">
                  <c:v>17856</c:v>
                </c:pt>
                <c:pt idx="8">
                  <c:v>18773</c:v>
                </c:pt>
                <c:pt idx="9">
                  <c:v>19709</c:v>
                </c:pt>
                <c:pt idx="10">
                  <c:v>20650</c:v>
                </c:pt>
                <c:pt idx="11">
                  <c:v>21486</c:v>
                </c:pt>
                <c:pt idx="12">
                  <c:v>22732</c:v>
                </c:pt>
                <c:pt idx="13">
                  <c:v>24386</c:v>
                </c:pt>
                <c:pt idx="14">
                  <c:v>25906</c:v>
                </c:pt>
                <c:pt idx="15">
                  <c:v>27038</c:v>
                </c:pt>
                <c:pt idx="16">
                  <c:v>28320</c:v>
                </c:pt>
                <c:pt idx="17">
                  <c:v>29630</c:v>
                </c:pt>
                <c:pt idx="18">
                  <c:v>29985</c:v>
                </c:pt>
                <c:pt idx="19">
                  <c:v>29864</c:v>
                </c:pt>
                <c:pt idx="20">
                  <c:v>29538</c:v>
                </c:pt>
                <c:pt idx="21">
                  <c:v>29324</c:v>
                </c:pt>
                <c:pt idx="22">
                  <c:v>29332</c:v>
                </c:pt>
                <c:pt idx="23">
                  <c:v>29558</c:v>
                </c:pt>
                <c:pt idx="24">
                  <c:v>29791</c:v>
                </c:pt>
                <c:pt idx="25">
                  <c:v>30116</c:v>
                </c:pt>
                <c:pt idx="26">
                  <c:v>30541</c:v>
                </c:pt>
                <c:pt idx="27">
                  <c:v>30913</c:v>
                </c:pt>
                <c:pt idx="28">
                  <c:v>31411</c:v>
                </c:pt>
                <c:pt idx="29">
                  <c:v>31432</c:v>
                </c:pt>
                <c:pt idx="30">
                  <c:v>31468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A-47F1-8A33-1921E17829F7}"/>
            </c:ext>
          </c:extLst>
        </c:ser>
        <c:ser>
          <c:idx val="3"/>
          <c:order val="3"/>
          <c:tx>
            <c:strRef>
              <c:f>Summary!$E$3:$E$4</c:f>
              <c:strCache>
                <c:ptCount val="1"/>
                <c:pt idx="0">
                  <c:v>DisabledPolicyGroup=Building Codes and Appliance Standards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Summary!$E$5:$E$35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463</c:v>
                </c:pt>
                <c:pt idx="3">
                  <c:v>476</c:v>
                </c:pt>
                <c:pt idx="4">
                  <c:v>227</c:v>
                </c:pt>
                <c:pt idx="5">
                  <c:v>50</c:v>
                </c:pt>
                <c:pt idx="6">
                  <c:v>-56</c:v>
                </c:pt>
                <c:pt idx="7">
                  <c:v>-174</c:v>
                </c:pt>
                <c:pt idx="8">
                  <c:v>-290</c:v>
                </c:pt>
                <c:pt idx="9">
                  <c:v>-387</c:v>
                </c:pt>
                <c:pt idx="10">
                  <c:v>-494</c:v>
                </c:pt>
                <c:pt idx="11">
                  <c:v>-620</c:v>
                </c:pt>
                <c:pt idx="12">
                  <c:v>-640</c:v>
                </c:pt>
                <c:pt idx="13">
                  <c:v>-714</c:v>
                </c:pt>
                <c:pt idx="14">
                  <c:v>-808</c:v>
                </c:pt>
                <c:pt idx="15">
                  <c:v>-880</c:v>
                </c:pt>
                <c:pt idx="16">
                  <c:v>-944</c:v>
                </c:pt>
                <c:pt idx="17">
                  <c:v>-1042</c:v>
                </c:pt>
                <c:pt idx="18">
                  <c:v>-1027</c:v>
                </c:pt>
                <c:pt idx="19">
                  <c:v>-1014</c:v>
                </c:pt>
                <c:pt idx="20">
                  <c:v>-1007</c:v>
                </c:pt>
                <c:pt idx="21">
                  <c:v>-1018</c:v>
                </c:pt>
                <c:pt idx="22">
                  <c:v>-1039</c:v>
                </c:pt>
                <c:pt idx="23">
                  <c:v>-1041</c:v>
                </c:pt>
                <c:pt idx="24">
                  <c:v>-1046</c:v>
                </c:pt>
                <c:pt idx="25">
                  <c:v>-1061</c:v>
                </c:pt>
                <c:pt idx="26">
                  <c:v>-1054</c:v>
                </c:pt>
                <c:pt idx="27">
                  <c:v>-1060</c:v>
                </c:pt>
                <c:pt idx="28">
                  <c:v>-1032</c:v>
                </c:pt>
                <c:pt idx="29">
                  <c:v>-917</c:v>
                </c:pt>
                <c:pt idx="30">
                  <c:v>-921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6A-47F1-8A33-1921E17829F7}"/>
            </c:ext>
          </c:extLst>
        </c:ser>
        <c:ser>
          <c:idx val="4"/>
          <c:order val="4"/>
          <c:tx>
            <c:strRef>
              <c:f>Summary!$F$3:$F$4</c:f>
              <c:strCache>
                <c:ptCount val="1"/>
                <c:pt idx="0">
                  <c:v>DisabledPolicyGroup=Building Electrification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243</c:v>
                </c:pt>
                <c:pt idx="3">
                  <c:v>539</c:v>
                </c:pt>
                <c:pt idx="4">
                  <c:v>1004</c:v>
                </c:pt>
                <c:pt idx="5">
                  <c:v>1485</c:v>
                </c:pt>
                <c:pt idx="6">
                  <c:v>1886</c:v>
                </c:pt>
                <c:pt idx="7">
                  <c:v>2376</c:v>
                </c:pt>
                <c:pt idx="8">
                  <c:v>2899</c:v>
                </c:pt>
                <c:pt idx="9">
                  <c:v>3367</c:v>
                </c:pt>
                <c:pt idx="10">
                  <c:v>3827</c:v>
                </c:pt>
                <c:pt idx="11">
                  <c:v>4353</c:v>
                </c:pt>
                <c:pt idx="12">
                  <c:v>4515</c:v>
                </c:pt>
                <c:pt idx="13">
                  <c:v>4712</c:v>
                </c:pt>
                <c:pt idx="14">
                  <c:v>4911</c:v>
                </c:pt>
                <c:pt idx="15">
                  <c:v>5020</c:v>
                </c:pt>
                <c:pt idx="16">
                  <c:v>5119</c:v>
                </c:pt>
                <c:pt idx="17">
                  <c:v>5274</c:v>
                </c:pt>
                <c:pt idx="18">
                  <c:v>5278</c:v>
                </c:pt>
                <c:pt idx="19">
                  <c:v>5253</c:v>
                </c:pt>
                <c:pt idx="20">
                  <c:v>5196</c:v>
                </c:pt>
                <c:pt idx="21">
                  <c:v>5152</c:v>
                </c:pt>
                <c:pt idx="22">
                  <c:v>5032</c:v>
                </c:pt>
                <c:pt idx="23">
                  <c:v>4867</c:v>
                </c:pt>
                <c:pt idx="24">
                  <c:v>4663</c:v>
                </c:pt>
                <c:pt idx="25">
                  <c:v>4428</c:v>
                </c:pt>
                <c:pt idx="26">
                  <c:v>4220</c:v>
                </c:pt>
                <c:pt idx="27">
                  <c:v>3998</c:v>
                </c:pt>
                <c:pt idx="28">
                  <c:v>3826</c:v>
                </c:pt>
                <c:pt idx="29">
                  <c:v>3693</c:v>
                </c:pt>
                <c:pt idx="30">
                  <c:v>3453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6A-47F1-8A33-1921E17829F7}"/>
            </c:ext>
          </c:extLst>
        </c:ser>
        <c:ser>
          <c:idx val="5"/>
          <c:order val="5"/>
          <c:tx>
            <c:strRef>
              <c:f>Summary!$G$3:$G$4</c:f>
              <c:strCache>
                <c:ptCount val="1"/>
                <c:pt idx="0">
                  <c:v>DisabledPolicyGroup=Building Retrofitting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2461</c:v>
                </c:pt>
                <c:pt idx="3">
                  <c:v>2940</c:v>
                </c:pt>
                <c:pt idx="4">
                  <c:v>3003</c:v>
                </c:pt>
                <c:pt idx="5">
                  <c:v>3013</c:v>
                </c:pt>
                <c:pt idx="6">
                  <c:v>2995</c:v>
                </c:pt>
                <c:pt idx="7">
                  <c:v>2983</c:v>
                </c:pt>
                <c:pt idx="8">
                  <c:v>2971</c:v>
                </c:pt>
                <c:pt idx="9">
                  <c:v>2964</c:v>
                </c:pt>
                <c:pt idx="10">
                  <c:v>2951</c:v>
                </c:pt>
                <c:pt idx="11">
                  <c:v>2944</c:v>
                </c:pt>
                <c:pt idx="12">
                  <c:v>2939</c:v>
                </c:pt>
                <c:pt idx="13">
                  <c:v>2931</c:v>
                </c:pt>
                <c:pt idx="14">
                  <c:v>2945</c:v>
                </c:pt>
                <c:pt idx="15">
                  <c:v>2938</c:v>
                </c:pt>
                <c:pt idx="16">
                  <c:v>2936</c:v>
                </c:pt>
                <c:pt idx="17">
                  <c:v>2929</c:v>
                </c:pt>
                <c:pt idx="18">
                  <c:v>2934</c:v>
                </c:pt>
                <c:pt idx="19">
                  <c:v>2939</c:v>
                </c:pt>
                <c:pt idx="20">
                  <c:v>2939</c:v>
                </c:pt>
                <c:pt idx="21">
                  <c:v>2947</c:v>
                </c:pt>
                <c:pt idx="22">
                  <c:v>2956</c:v>
                </c:pt>
                <c:pt idx="23">
                  <c:v>2961</c:v>
                </c:pt>
                <c:pt idx="24">
                  <c:v>2965</c:v>
                </c:pt>
                <c:pt idx="25">
                  <c:v>2963</c:v>
                </c:pt>
                <c:pt idx="26">
                  <c:v>2965</c:v>
                </c:pt>
                <c:pt idx="27">
                  <c:v>2948</c:v>
                </c:pt>
                <c:pt idx="28">
                  <c:v>2961</c:v>
                </c:pt>
                <c:pt idx="29">
                  <c:v>2972</c:v>
                </c:pt>
                <c:pt idx="30">
                  <c:v>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6A-47F1-8A33-1921E17829F7}"/>
            </c:ext>
          </c:extLst>
        </c:ser>
        <c:ser>
          <c:idx val="6"/>
          <c:order val="6"/>
          <c:tx>
            <c:strRef>
              <c:f>Summary!$H$3:$H$4</c:f>
              <c:strCache>
                <c:ptCount val="1"/>
                <c:pt idx="0">
                  <c:v>DisabledPolicyGroup=California HDV Rules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-5</c:v>
                </c:pt>
                <c:pt idx="5">
                  <c:v>36</c:v>
                </c:pt>
                <c:pt idx="6">
                  <c:v>30</c:v>
                </c:pt>
                <c:pt idx="7">
                  <c:v>43</c:v>
                </c:pt>
                <c:pt idx="8">
                  <c:v>55</c:v>
                </c:pt>
                <c:pt idx="9">
                  <c:v>37</c:v>
                </c:pt>
                <c:pt idx="10">
                  <c:v>-1</c:v>
                </c:pt>
                <c:pt idx="11">
                  <c:v>-51</c:v>
                </c:pt>
                <c:pt idx="12">
                  <c:v>-122</c:v>
                </c:pt>
                <c:pt idx="13">
                  <c:v>-210</c:v>
                </c:pt>
                <c:pt idx="14">
                  <c:v>-306</c:v>
                </c:pt>
                <c:pt idx="15">
                  <c:v>-431</c:v>
                </c:pt>
                <c:pt idx="16">
                  <c:v>-559</c:v>
                </c:pt>
                <c:pt idx="17">
                  <c:v>-690</c:v>
                </c:pt>
                <c:pt idx="18">
                  <c:v>-844</c:v>
                </c:pt>
                <c:pt idx="19">
                  <c:v>-1027</c:v>
                </c:pt>
                <c:pt idx="20">
                  <c:v>-1233</c:v>
                </c:pt>
                <c:pt idx="21">
                  <c:v>-1431</c:v>
                </c:pt>
                <c:pt idx="22">
                  <c:v>-1650</c:v>
                </c:pt>
                <c:pt idx="23">
                  <c:v>-1877</c:v>
                </c:pt>
                <c:pt idx="24">
                  <c:v>-2128</c:v>
                </c:pt>
                <c:pt idx="25">
                  <c:v>-2400</c:v>
                </c:pt>
                <c:pt idx="26">
                  <c:v>-2673</c:v>
                </c:pt>
                <c:pt idx="27">
                  <c:v>-2977</c:v>
                </c:pt>
                <c:pt idx="28">
                  <c:v>-3270</c:v>
                </c:pt>
                <c:pt idx="29">
                  <c:v>-3591</c:v>
                </c:pt>
                <c:pt idx="30">
                  <c:v>-3890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6A-47F1-8A33-1921E17829F7}"/>
            </c:ext>
          </c:extLst>
        </c:ser>
        <c:ser>
          <c:idx val="7"/>
          <c:order val="7"/>
          <c:tx>
            <c:strRef>
              <c:f>Summary!$I$3:$I$4</c:f>
              <c:strCache>
                <c:ptCount val="1"/>
                <c:pt idx="0">
                  <c:v>DisabledPolicyGroup=Cement Clinker Substitution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Summary!$I$5:$I$35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-12</c:v>
                </c:pt>
                <c:pt idx="17">
                  <c:v>-19</c:v>
                </c:pt>
                <c:pt idx="18">
                  <c:v>-23</c:v>
                </c:pt>
                <c:pt idx="19">
                  <c:v>-28</c:v>
                </c:pt>
                <c:pt idx="20">
                  <c:v>-32</c:v>
                </c:pt>
                <c:pt idx="21">
                  <c:v>-39</c:v>
                </c:pt>
                <c:pt idx="22">
                  <c:v>-41</c:v>
                </c:pt>
                <c:pt idx="23">
                  <c:v>-44</c:v>
                </c:pt>
                <c:pt idx="24">
                  <c:v>-43</c:v>
                </c:pt>
                <c:pt idx="25">
                  <c:v>-48</c:v>
                </c:pt>
                <c:pt idx="26">
                  <c:v>-51</c:v>
                </c:pt>
                <c:pt idx="27">
                  <c:v>-63</c:v>
                </c:pt>
                <c:pt idx="28">
                  <c:v>-62</c:v>
                </c:pt>
                <c:pt idx="29">
                  <c:v>-68</c:v>
                </c:pt>
                <c:pt idx="30">
                  <c:v>-69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6A-47F1-8A33-1921E17829F7}"/>
            </c:ext>
          </c:extLst>
        </c:ser>
        <c:ser>
          <c:idx val="8"/>
          <c:order val="8"/>
          <c:tx>
            <c:strRef>
              <c:f>Summary!$J$3:$J$4</c:f>
              <c:strCache>
                <c:ptCount val="1"/>
                <c:pt idx="0">
                  <c:v>DisabledPolicyGroup=Cropland Measures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Summary!$J$5:$J$35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-24</c:v>
                </c:pt>
                <c:pt idx="3">
                  <c:v>-39</c:v>
                </c:pt>
                <c:pt idx="4">
                  <c:v>-35</c:v>
                </c:pt>
                <c:pt idx="5">
                  <c:v>-14</c:v>
                </c:pt>
                <c:pt idx="6">
                  <c:v>2</c:v>
                </c:pt>
                <c:pt idx="7">
                  <c:v>22</c:v>
                </c:pt>
                <c:pt idx="8">
                  <c:v>34</c:v>
                </c:pt>
                <c:pt idx="9">
                  <c:v>49</c:v>
                </c:pt>
                <c:pt idx="10">
                  <c:v>48</c:v>
                </c:pt>
                <c:pt idx="11">
                  <c:v>92</c:v>
                </c:pt>
                <c:pt idx="12">
                  <c:v>96</c:v>
                </c:pt>
                <c:pt idx="13">
                  <c:v>59</c:v>
                </c:pt>
                <c:pt idx="14">
                  <c:v>46</c:v>
                </c:pt>
                <c:pt idx="15">
                  <c:v>35</c:v>
                </c:pt>
                <c:pt idx="16">
                  <c:v>29</c:v>
                </c:pt>
                <c:pt idx="17">
                  <c:v>24</c:v>
                </c:pt>
                <c:pt idx="18">
                  <c:v>25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26</c:v>
                </c:pt>
                <c:pt idx="23">
                  <c:v>24</c:v>
                </c:pt>
                <c:pt idx="24">
                  <c:v>33</c:v>
                </c:pt>
                <c:pt idx="25">
                  <c:v>24</c:v>
                </c:pt>
                <c:pt idx="26">
                  <c:v>32</c:v>
                </c:pt>
                <c:pt idx="27">
                  <c:v>21</c:v>
                </c:pt>
                <c:pt idx="28">
                  <c:v>27</c:v>
                </c:pt>
                <c:pt idx="29">
                  <c:v>28</c:v>
                </c:pt>
                <c:pt idx="3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6A-47F1-8A33-1921E17829F7}"/>
            </c:ext>
          </c:extLst>
        </c:ser>
        <c:ser>
          <c:idx val="9"/>
          <c:order val="9"/>
          <c:tx>
            <c:strRef>
              <c:f>Summary!$K$3:$K$4</c:f>
              <c:strCache>
                <c:ptCount val="1"/>
                <c:pt idx="0">
                  <c:v>DisabledPolicyGroup=Electricity PTC/ITC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Summary!$K$5:$K$35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25</c:v>
                </c:pt>
                <c:pt idx="4">
                  <c:v>216</c:v>
                </c:pt>
                <c:pt idx="5">
                  <c:v>611</c:v>
                </c:pt>
                <c:pt idx="6">
                  <c:v>674</c:v>
                </c:pt>
                <c:pt idx="7">
                  <c:v>418</c:v>
                </c:pt>
                <c:pt idx="8">
                  <c:v>391</c:v>
                </c:pt>
                <c:pt idx="9">
                  <c:v>414</c:v>
                </c:pt>
                <c:pt idx="10">
                  <c:v>483</c:v>
                </c:pt>
                <c:pt idx="11">
                  <c:v>733</c:v>
                </c:pt>
                <c:pt idx="12">
                  <c:v>1046</c:v>
                </c:pt>
                <c:pt idx="13">
                  <c:v>1345</c:v>
                </c:pt>
                <c:pt idx="14">
                  <c:v>1227</c:v>
                </c:pt>
                <c:pt idx="15">
                  <c:v>850</c:v>
                </c:pt>
                <c:pt idx="16">
                  <c:v>452</c:v>
                </c:pt>
                <c:pt idx="17">
                  <c:v>447</c:v>
                </c:pt>
                <c:pt idx="18">
                  <c:v>470</c:v>
                </c:pt>
                <c:pt idx="19">
                  <c:v>354</c:v>
                </c:pt>
                <c:pt idx="20">
                  <c:v>214</c:v>
                </c:pt>
                <c:pt idx="21">
                  <c:v>110</c:v>
                </c:pt>
                <c:pt idx="22">
                  <c:v>33</c:v>
                </c:pt>
                <c:pt idx="23">
                  <c:v>-27</c:v>
                </c:pt>
                <c:pt idx="24">
                  <c:v>-54</c:v>
                </c:pt>
                <c:pt idx="25">
                  <c:v>-77</c:v>
                </c:pt>
                <c:pt idx="26">
                  <c:v>-76</c:v>
                </c:pt>
                <c:pt idx="27">
                  <c:v>-114</c:v>
                </c:pt>
                <c:pt idx="28">
                  <c:v>-150</c:v>
                </c:pt>
                <c:pt idx="29">
                  <c:v>-155</c:v>
                </c:pt>
                <c:pt idx="30">
                  <c:v>-185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6A-47F1-8A33-1921E17829F7}"/>
            </c:ext>
          </c:extLst>
        </c:ser>
        <c:ser>
          <c:idx val="10"/>
          <c:order val="10"/>
          <c:tx>
            <c:strRef>
              <c:f>Summary!$L$3:$L$4</c:f>
              <c:strCache>
                <c:ptCount val="1"/>
                <c:pt idx="0">
                  <c:v>DisabledPolicyGroup=F-Gas Policies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Summary!$L$5:$L$35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6</c:v>
                </c:pt>
                <c:pt idx="12">
                  <c:v>9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11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17</c:v>
                </c:pt>
                <c:pt idx="25">
                  <c:v>12</c:v>
                </c:pt>
                <c:pt idx="26">
                  <c:v>15</c:v>
                </c:pt>
                <c:pt idx="27">
                  <c:v>5</c:v>
                </c:pt>
                <c:pt idx="28">
                  <c:v>7</c:v>
                </c:pt>
                <c:pt idx="29">
                  <c:v>8</c:v>
                </c:pt>
                <c:pt idx="3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6A-47F1-8A33-1921E17829F7}"/>
            </c:ext>
          </c:extLst>
        </c:ser>
        <c:ser>
          <c:idx val="11"/>
          <c:order val="11"/>
          <c:tx>
            <c:strRef>
              <c:f>Summary!$M$3:$M$4</c:f>
              <c:strCache>
                <c:ptCount val="1"/>
                <c:pt idx="0">
                  <c:v>DisabledPolicyGroup=Forest Management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Summary!$M$5:$M$35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8</c:v>
                </c:pt>
                <c:pt idx="15">
                  <c:v>14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6A-47F1-8A33-1921E17829F7}"/>
            </c:ext>
          </c:extLst>
        </c:ser>
        <c:ser>
          <c:idx val="12"/>
          <c:order val="12"/>
          <c:tx>
            <c:strRef>
              <c:f>Summary!$N$3:$N$4</c:f>
              <c:strCache>
                <c:ptCount val="1"/>
                <c:pt idx="0">
                  <c:v>DisabledPolicyGroup=Freight Logistics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Summary!$N$5:$N$35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-6</c:v>
                </c:pt>
                <c:pt idx="3">
                  <c:v>5</c:v>
                </c:pt>
                <c:pt idx="4">
                  <c:v>-19</c:v>
                </c:pt>
                <c:pt idx="5">
                  <c:v>-16</c:v>
                </c:pt>
                <c:pt idx="6">
                  <c:v>-19</c:v>
                </c:pt>
                <c:pt idx="7">
                  <c:v>-3</c:v>
                </c:pt>
                <c:pt idx="8">
                  <c:v>3</c:v>
                </c:pt>
                <c:pt idx="9">
                  <c:v>-6</c:v>
                </c:pt>
                <c:pt idx="10">
                  <c:v>5</c:v>
                </c:pt>
                <c:pt idx="11">
                  <c:v>7</c:v>
                </c:pt>
                <c:pt idx="12">
                  <c:v>22</c:v>
                </c:pt>
                <c:pt idx="13">
                  <c:v>13</c:v>
                </c:pt>
                <c:pt idx="14">
                  <c:v>55</c:v>
                </c:pt>
                <c:pt idx="15">
                  <c:v>53</c:v>
                </c:pt>
                <c:pt idx="16">
                  <c:v>82</c:v>
                </c:pt>
                <c:pt idx="17">
                  <c:v>85</c:v>
                </c:pt>
                <c:pt idx="18">
                  <c:v>119</c:v>
                </c:pt>
                <c:pt idx="19">
                  <c:v>139</c:v>
                </c:pt>
                <c:pt idx="20">
                  <c:v>166</c:v>
                </c:pt>
                <c:pt idx="21">
                  <c:v>222</c:v>
                </c:pt>
                <c:pt idx="22">
                  <c:v>244</c:v>
                </c:pt>
                <c:pt idx="23">
                  <c:v>295</c:v>
                </c:pt>
                <c:pt idx="24">
                  <c:v>359</c:v>
                </c:pt>
                <c:pt idx="25">
                  <c:v>414</c:v>
                </c:pt>
                <c:pt idx="26">
                  <c:v>493</c:v>
                </c:pt>
                <c:pt idx="27">
                  <c:v>543</c:v>
                </c:pt>
                <c:pt idx="28">
                  <c:v>628</c:v>
                </c:pt>
                <c:pt idx="29">
                  <c:v>705</c:v>
                </c:pt>
                <c:pt idx="3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6A-47F1-8A33-1921E17829F7}"/>
            </c:ext>
          </c:extLst>
        </c:ser>
        <c:ser>
          <c:idx val="13"/>
          <c:order val="13"/>
          <c:tx>
            <c:strRef>
              <c:f>Summary!$O$3:$O$4</c:f>
              <c:strCache>
                <c:ptCount val="1"/>
                <c:pt idx="0">
                  <c:v>DisabledPolicyGroup=Fuel Economy Standards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Summary!$O$5:$O$35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-9</c:v>
                </c:pt>
                <c:pt idx="6">
                  <c:v>-16</c:v>
                </c:pt>
                <c:pt idx="7">
                  <c:v>-48</c:v>
                </c:pt>
                <c:pt idx="8">
                  <c:v>-63</c:v>
                </c:pt>
                <c:pt idx="9">
                  <c:v>-43</c:v>
                </c:pt>
                <c:pt idx="10">
                  <c:v>8</c:v>
                </c:pt>
                <c:pt idx="11">
                  <c:v>59</c:v>
                </c:pt>
                <c:pt idx="12">
                  <c:v>142</c:v>
                </c:pt>
                <c:pt idx="13">
                  <c:v>213</c:v>
                </c:pt>
                <c:pt idx="14">
                  <c:v>301</c:v>
                </c:pt>
                <c:pt idx="15">
                  <c:v>324</c:v>
                </c:pt>
                <c:pt idx="16">
                  <c:v>329</c:v>
                </c:pt>
                <c:pt idx="17">
                  <c:v>228</c:v>
                </c:pt>
                <c:pt idx="18">
                  <c:v>116</c:v>
                </c:pt>
                <c:pt idx="19">
                  <c:v>15</c:v>
                </c:pt>
                <c:pt idx="20">
                  <c:v>-80</c:v>
                </c:pt>
                <c:pt idx="21">
                  <c:v>-181</c:v>
                </c:pt>
                <c:pt idx="22">
                  <c:v>-252</c:v>
                </c:pt>
                <c:pt idx="23">
                  <c:v>-309</c:v>
                </c:pt>
                <c:pt idx="24">
                  <c:v>-330</c:v>
                </c:pt>
                <c:pt idx="25">
                  <c:v>-370</c:v>
                </c:pt>
                <c:pt idx="26">
                  <c:v>-369</c:v>
                </c:pt>
                <c:pt idx="27">
                  <c:v>-396</c:v>
                </c:pt>
                <c:pt idx="28">
                  <c:v>-393</c:v>
                </c:pt>
                <c:pt idx="29">
                  <c:v>-400</c:v>
                </c:pt>
                <c:pt idx="30">
                  <c:v>-368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6A-47F1-8A33-1921E17829F7}"/>
            </c:ext>
          </c:extLst>
        </c:ser>
        <c:ser>
          <c:idx val="14"/>
          <c:order val="14"/>
          <c:tx>
            <c:strRef>
              <c:f>Summary!$P$3:$P$4</c:f>
              <c:strCache>
                <c:ptCount val="1"/>
                <c:pt idx="0">
                  <c:v>DisabledPolicyGroup=Grid Flexibility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Summary!$P$5:$P$35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846</c:v>
                </c:pt>
                <c:pt idx="3">
                  <c:v>1533</c:v>
                </c:pt>
                <c:pt idx="4">
                  <c:v>1753</c:v>
                </c:pt>
                <c:pt idx="5">
                  <c:v>1671</c:v>
                </c:pt>
                <c:pt idx="6">
                  <c:v>1455</c:v>
                </c:pt>
                <c:pt idx="7">
                  <c:v>1330</c:v>
                </c:pt>
                <c:pt idx="8">
                  <c:v>1265</c:v>
                </c:pt>
                <c:pt idx="9">
                  <c:v>1219</c:v>
                </c:pt>
                <c:pt idx="10">
                  <c:v>1195</c:v>
                </c:pt>
                <c:pt idx="11">
                  <c:v>1182</c:v>
                </c:pt>
                <c:pt idx="12">
                  <c:v>1188</c:v>
                </c:pt>
                <c:pt idx="13">
                  <c:v>1187</c:v>
                </c:pt>
                <c:pt idx="14">
                  <c:v>1185</c:v>
                </c:pt>
                <c:pt idx="15">
                  <c:v>1174</c:v>
                </c:pt>
                <c:pt idx="16">
                  <c:v>1162</c:v>
                </c:pt>
                <c:pt idx="17">
                  <c:v>1154</c:v>
                </c:pt>
                <c:pt idx="18">
                  <c:v>1175</c:v>
                </c:pt>
                <c:pt idx="19">
                  <c:v>1177</c:v>
                </c:pt>
                <c:pt idx="20">
                  <c:v>1200</c:v>
                </c:pt>
                <c:pt idx="21">
                  <c:v>1222</c:v>
                </c:pt>
                <c:pt idx="22">
                  <c:v>1224</c:v>
                </c:pt>
                <c:pt idx="23">
                  <c:v>1271</c:v>
                </c:pt>
                <c:pt idx="24">
                  <c:v>1336</c:v>
                </c:pt>
                <c:pt idx="25">
                  <c:v>1299</c:v>
                </c:pt>
                <c:pt idx="26">
                  <c:v>1304</c:v>
                </c:pt>
                <c:pt idx="27">
                  <c:v>1283</c:v>
                </c:pt>
                <c:pt idx="28">
                  <c:v>1303</c:v>
                </c:pt>
                <c:pt idx="29">
                  <c:v>1330</c:v>
                </c:pt>
                <c:pt idx="30">
                  <c:v>1355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6A-47F1-8A33-1921E17829F7}"/>
            </c:ext>
          </c:extLst>
        </c:ser>
        <c:ser>
          <c:idx val="15"/>
          <c:order val="15"/>
          <c:tx>
            <c:strRef>
              <c:f>Summary!$Q$3:$Q$4</c:f>
              <c:strCache>
                <c:ptCount val="1"/>
                <c:pt idx="0">
                  <c:v>DisabledPolicyGroup=Hydrogen Electrolysis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Summary!$Q$5:$Q$35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31</c:v>
                </c:pt>
                <c:pt idx="4">
                  <c:v>190</c:v>
                </c:pt>
                <c:pt idx="5">
                  <c:v>406</c:v>
                </c:pt>
                <c:pt idx="6">
                  <c:v>601</c:v>
                </c:pt>
                <c:pt idx="7">
                  <c:v>888</c:v>
                </c:pt>
                <c:pt idx="8">
                  <c:v>1219</c:v>
                </c:pt>
                <c:pt idx="9">
                  <c:v>1467</c:v>
                </c:pt>
                <c:pt idx="10">
                  <c:v>1689</c:v>
                </c:pt>
                <c:pt idx="11">
                  <c:v>1952</c:v>
                </c:pt>
                <c:pt idx="12">
                  <c:v>2111</c:v>
                </c:pt>
                <c:pt idx="13">
                  <c:v>2356</c:v>
                </c:pt>
                <c:pt idx="14">
                  <c:v>2633</c:v>
                </c:pt>
                <c:pt idx="15">
                  <c:v>2881</c:v>
                </c:pt>
                <c:pt idx="16">
                  <c:v>3158</c:v>
                </c:pt>
                <c:pt idx="17">
                  <c:v>3581</c:v>
                </c:pt>
                <c:pt idx="18">
                  <c:v>3881</c:v>
                </c:pt>
                <c:pt idx="19">
                  <c:v>4166</c:v>
                </c:pt>
                <c:pt idx="20">
                  <c:v>4282</c:v>
                </c:pt>
                <c:pt idx="21">
                  <c:v>4348</c:v>
                </c:pt>
                <c:pt idx="22">
                  <c:v>4412</c:v>
                </c:pt>
                <c:pt idx="23">
                  <c:v>4545</c:v>
                </c:pt>
                <c:pt idx="24">
                  <c:v>4702</c:v>
                </c:pt>
                <c:pt idx="25">
                  <c:v>4837</c:v>
                </c:pt>
                <c:pt idx="26">
                  <c:v>5010</c:v>
                </c:pt>
                <c:pt idx="27">
                  <c:v>5198</c:v>
                </c:pt>
                <c:pt idx="28">
                  <c:v>5326</c:v>
                </c:pt>
                <c:pt idx="29">
                  <c:v>5169</c:v>
                </c:pt>
                <c:pt idx="30">
                  <c:v>4979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6A-47F1-8A33-1921E17829F7}"/>
            </c:ext>
          </c:extLst>
        </c:ser>
        <c:ser>
          <c:idx val="16"/>
          <c:order val="16"/>
          <c:tx>
            <c:strRef>
              <c:f>Summary!$R$3:$R$4</c:f>
              <c:strCache>
                <c:ptCount val="1"/>
                <c:pt idx="0">
                  <c:v>DisabledPolicyGroup=Industrial CCS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Summary!$R$5:$R$35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208</c:v>
                </c:pt>
                <c:pt idx="17">
                  <c:v>284</c:v>
                </c:pt>
                <c:pt idx="18">
                  <c:v>187</c:v>
                </c:pt>
                <c:pt idx="19">
                  <c:v>80</c:v>
                </c:pt>
                <c:pt idx="20">
                  <c:v>6</c:v>
                </c:pt>
                <c:pt idx="21">
                  <c:v>-47</c:v>
                </c:pt>
                <c:pt idx="22">
                  <c:v>-89</c:v>
                </c:pt>
                <c:pt idx="23">
                  <c:v>-114</c:v>
                </c:pt>
                <c:pt idx="24">
                  <c:v>-124</c:v>
                </c:pt>
                <c:pt idx="25">
                  <c:v>-149</c:v>
                </c:pt>
                <c:pt idx="26">
                  <c:v>-148</c:v>
                </c:pt>
                <c:pt idx="27">
                  <c:v>-161</c:v>
                </c:pt>
                <c:pt idx="28">
                  <c:v>-159</c:v>
                </c:pt>
                <c:pt idx="29">
                  <c:v>-183</c:v>
                </c:pt>
                <c:pt idx="30">
                  <c:v>-161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B6A-47F1-8A33-1921E17829F7}"/>
            </c:ext>
          </c:extLst>
        </c:ser>
        <c:ser>
          <c:idx val="17"/>
          <c:order val="17"/>
          <c:tx>
            <c:strRef>
              <c:f>Summary!$S$3:$S$4</c:f>
              <c:strCache>
                <c:ptCount val="1"/>
                <c:pt idx="0">
                  <c:v>DisabledPolicyGroup=Industrial Energy Efficiency Standards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Summary!$S$5:$S$35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-11</c:v>
                </c:pt>
                <c:pt idx="3">
                  <c:v>-68</c:v>
                </c:pt>
                <c:pt idx="4">
                  <c:v>-232</c:v>
                </c:pt>
                <c:pt idx="5">
                  <c:v>-353</c:v>
                </c:pt>
                <c:pt idx="6">
                  <c:v>-405</c:v>
                </c:pt>
                <c:pt idx="7">
                  <c:v>-445</c:v>
                </c:pt>
                <c:pt idx="8">
                  <c:v>-482</c:v>
                </c:pt>
                <c:pt idx="9">
                  <c:v>-473</c:v>
                </c:pt>
                <c:pt idx="10">
                  <c:v>-443</c:v>
                </c:pt>
                <c:pt idx="11">
                  <c:v>-398</c:v>
                </c:pt>
                <c:pt idx="12">
                  <c:v>-354</c:v>
                </c:pt>
                <c:pt idx="13">
                  <c:v>-406</c:v>
                </c:pt>
                <c:pt idx="14">
                  <c:v>-412</c:v>
                </c:pt>
                <c:pt idx="15">
                  <c:v>-484</c:v>
                </c:pt>
                <c:pt idx="16">
                  <c:v>-490</c:v>
                </c:pt>
                <c:pt idx="17">
                  <c:v>-563</c:v>
                </c:pt>
                <c:pt idx="18">
                  <c:v>-603</c:v>
                </c:pt>
                <c:pt idx="19">
                  <c:v>-625</c:v>
                </c:pt>
                <c:pt idx="20">
                  <c:v>-642</c:v>
                </c:pt>
                <c:pt idx="21">
                  <c:v>-638</c:v>
                </c:pt>
                <c:pt idx="22">
                  <c:v>-684</c:v>
                </c:pt>
                <c:pt idx="23">
                  <c:v>-744</c:v>
                </c:pt>
                <c:pt idx="24">
                  <c:v>-804</c:v>
                </c:pt>
                <c:pt idx="25">
                  <c:v>-898</c:v>
                </c:pt>
                <c:pt idx="26">
                  <c:v>-1002</c:v>
                </c:pt>
                <c:pt idx="27">
                  <c:v>-1134</c:v>
                </c:pt>
                <c:pt idx="28">
                  <c:v>-1236</c:v>
                </c:pt>
                <c:pt idx="29">
                  <c:v>-1208</c:v>
                </c:pt>
                <c:pt idx="30">
                  <c:v>-1360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B6A-47F1-8A33-1921E17829F7}"/>
            </c:ext>
          </c:extLst>
        </c:ser>
        <c:ser>
          <c:idx val="18"/>
          <c:order val="18"/>
          <c:tx>
            <c:strRef>
              <c:f>Summary!$T$3:$T$4</c:f>
              <c:strCache>
                <c:ptCount val="1"/>
                <c:pt idx="0">
                  <c:v>DisabledPolicyGroup=Livestock Measures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Summary!$T$5:$T$35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-4</c:v>
                </c:pt>
                <c:pt idx="3">
                  <c:v>12</c:v>
                </c:pt>
                <c:pt idx="4">
                  <c:v>32</c:v>
                </c:pt>
                <c:pt idx="5">
                  <c:v>59</c:v>
                </c:pt>
                <c:pt idx="6">
                  <c:v>79</c:v>
                </c:pt>
                <c:pt idx="7">
                  <c:v>109</c:v>
                </c:pt>
                <c:pt idx="8">
                  <c:v>143</c:v>
                </c:pt>
                <c:pt idx="9">
                  <c:v>181</c:v>
                </c:pt>
                <c:pt idx="10">
                  <c:v>217</c:v>
                </c:pt>
                <c:pt idx="11">
                  <c:v>325</c:v>
                </c:pt>
                <c:pt idx="12">
                  <c:v>332</c:v>
                </c:pt>
                <c:pt idx="13">
                  <c:v>296</c:v>
                </c:pt>
                <c:pt idx="14">
                  <c:v>276</c:v>
                </c:pt>
                <c:pt idx="15">
                  <c:v>268</c:v>
                </c:pt>
                <c:pt idx="16">
                  <c:v>271</c:v>
                </c:pt>
                <c:pt idx="17">
                  <c:v>258</c:v>
                </c:pt>
                <c:pt idx="18">
                  <c:v>244</c:v>
                </c:pt>
                <c:pt idx="19">
                  <c:v>234</c:v>
                </c:pt>
                <c:pt idx="20">
                  <c:v>234</c:v>
                </c:pt>
                <c:pt idx="21">
                  <c:v>232</c:v>
                </c:pt>
                <c:pt idx="22">
                  <c:v>249</c:v>
                </c:pt>
                <c:pt idx="23">
                  <c:v>274</c:v>
                </c:pt>
                <c:pt idx="24">
                  <c:v>292</c:v>
                </c:pt>
                <c:pt idx="25">
                  <c:v>298</c:v>
                </c:pt>
                <c:pt idx="26">
                  <c:v>321</c:v>
                </c:pt>
                <c:pt idx="27">
                  <c:v>320</c:v>
                </c:pt>
                <c:pt idx="28">
                  <c:v>332</c:v>
                </c:pt>
                <c:pt idx="29">
                  <c:v>342</c:v>
                </c:pt>
                <c:pt idx="30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B6A-47F1-8A33-1921E17829F7}"/>
            </c:ext>
          </c:extLst>
        </c:ser>
        <c:ser>
          <c:idx val="19"/>
          <c:order val="19"/>
          <c:tx>
            <c:strRef>
              <c:f>Summary!$U$3:$U$4</c:f>
              <c:strCache>
                <c:ptCount val="1"/>
                <c:pt idx="0">
                  <c:v>DisabledPolicyGroup=Methane Capture and Destruction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Summary!$U$5:$U$35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18</c:v>
                </c:pt>
                <c:pt idx="17">
                  <c:v>18</c:v>
                </c:pt>
                <c:pt idx="18">
                  <c:v>14</c:v>
                </c:pt>
                <c:pt idx="19">
                  <c:v>14</c:v>
                </c:pt>
                <c:pt idx="20">
                  <c:v>18</c:v>
                </c:pt>
                <c:pt idx="21">
                  <c:v>14</c:v>
                </c:pt>
                <c:pt idx="22">
                  <c:v>15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16</c:v>
                </c:pt>
                <c:pt idx="27">
                  <c:v>14</c:v>
                </c:pt>
                <c:pt idx="28">
                  <c:v>12</c:v>
                </c:pt>
                <c:pt idx="29">
                  <c:v>11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B6A-47F1-8A33-1921E17829F7}"/>
            </c:ext>
          </c:extLst>
        </c:ser>
        <c:ser>
          <c:idx val="20"/>
          <c:order val="20"/>
          <c:tx>
            <c:strRef>
              <c:f>Summary!$V$3:$V$4</c:f>
              <c:strCache>
                <c:ptCount val="1"/>
                <c:pt idx="0">
                  <c:v>DisabledPolicyGroup=None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B6A-47F1-8A33-1921E17829F7}"/>
            </c:ext>
          </c:extLst>
        </c:ser>
        <c:ser>
          <c:idx val="21"/>
          <c:order val="21"/>
          <c:tx>
            <c:strRef>
              <c:f>Summary!$W$3:$W$4</c:f>
              <c:strCache>
                <c:ptCount val="1"/>
                <c:pt idx="0">
                  <c:v>DisabledPolicyGroup=Passenger Car ZEV Sales Standard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Summary!$W$5:$W$35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-20</c:v>
                </c:pt>
                <c:pt idx="3">
                  <c:v>-188</c:v>
                </c:pt>
                <c:pt idx="4">
                  <c:v>-400</c:v>
                </c:pt>
                <c:pt idx="5">
                  <c:v>-224</c:v>
                </c:pt>
                <c:pt idx="6">
                  <c:v>-38</c:v>
                </c:pt>
                <c:pt idx="7">
                  <c:v>133</c:v>
                </c:pt>
                <c:pt idx="8">
                  <c:v>347</c:v>
                </c:pt>
                <c:pt idx="9">
                  <c:v>604</c:v>
                </c:pt>
                <c:pt idx="10">
                  <c:v>817</c:v>
                </c:pt>
                <c:pt idx="11">
                  <c:v>996</c:v>
                </c:pt>
                <c:pt idx="12">
                  <c:v>1135</c:v>
                </c:pt>
                <c:pt idx="13">
                  <c:v>1352</c:v>
                </c:pt>
                <c:pt idx="14">
                  <c:v>1585</c:v>
                </c:pt>
                <c:pt idx="15">
                  <c:v>1805</c:v>
                </c:pt>
                <c:pt idx="16">
                  <c:v>2035</c:v>
                </c:pt>
                <c:pt idx="17">
                  <c:v>2078</c:v>
                </c:pt>
                <c:pt idx="18">
                  <c:v>2001</c:v>
                </c:pt>
                <c:pt idx="19">
                  <c:v>1908</c:v>
                </c:pt>
                <c:pt idx="20">
                  <c:v>1847</c:v>
                </c:pt>
                <c:pt idx="21">
                  <c:v>1785</c:v>
                </c:pt>
                <c:pt idx="22">
                  <c:v>1740</c:v>
                </c:pt>
                <c:pt idx="23">
                  <c:v>1717</c:v>
                </c:pt>
                <c:pt idx="24">
                  <c:v>1695</c:v>
                </c:pt>
                <c:pt idx="25">
                  <c:v>1658</c:v>
                </c:pt>
                <c:pt idx="26">
                  <c:v>1648</c:v>
                </c:pt>
                <c:pt idx="27">
                  <c:v>1570</c:v>
                </c:pt>
                <c:pt idx="28">
                  <c:v>1540</c:v>
                </c:pt>
                <c:pt idx="29">
                  <c:v>1532</c:v>
                </c:pt>
                <c:pt idx="30">
                  <c:v>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B6A-47F1-8A33-1921E17829F7}"/>
            </c:ext>
          </c:extLst>
        </c:ser>
        <c:ser>
          <c:idx val="22"/>
          <c:order val="22"/>
          <c:tx>
            <c:strRef>
              <c:f>Summary!$X$3:$X$4</c:f>
              <c:strCache>
                <c:ptCount val="1"/>
                <c:pt idx="0">
                  <c:v>DisabledPolicyGroup=Passenger Mode Shifting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227</c:v>
                </c:pt>
                <c:pt idx="3">
                  <c:v>523</c:v>
                </c:pt>
                <c:pt idx="4">
                  <c:v>771</c:v>
                </c:pt>
                <c:pt idx="5">
                  <c:v>1080</c:v>
                </c:pt>
                <c:pt idx="6">
                  <c:v>1362</c:v>
                </c:pt>
                <c:pt idx="7">
                  <c:v>1627</c:v>
                </c:pt>
                <c:pt idx="8">
                  <c:v>1895</c:v>
                </c:pt>
                <c:pt idx="9">
                  <c:v>2143</c:v>
                </c:pt>
                <c:pt idx="10">
                  <c:v>2368</c:v>
                </c:pt>
                <c:pt idx="11">
                  <c:v>2592</c:v>
                </c:pt>
                <c:pt idx="12">
                  <c:v>2803</c:v>
                </c:pt>
                <c:pt idx="13">
                  <c:v>3001</c:v>
                </c:pt>
                <c:pt idx="14">
                  <c:v>3189</c:v>
                </c:pt>
                <c:pt idx="15">
                  <c:v>3362</c:v>
                </c:pt>
                <c:pt idx="16">
                  <c:v>3546</c:v>
                </c:pt>
                <c:pt idx="17">
                  <c:v>3718</c:v>
                </c:pt>
                <c:pt idx="18">
                  <c:v>3925</c:v>
                </c:pt>
                <c:pt idx="19">
                  <c:v>4144</c:v>
                </c:pt>
                <c:pt idx="20">
                  <c:v>4368</c:v>
                </c:pt>
                <c:pt idx="21">
                  <c:v>4603</c:v>
                </c:pt>
                <c:pt idx="22">
                  <c:v>4848</c:v>
                </c:pt>
                <c:pt idx="23">
                  <c:v>5110</c:v>
                </c:pt>
                <c:pt idx="24">
                  <c:v>5393</c:v>
                </c:pt>
                <c:pt idx="25">
                  <c:v>5652</c:v>
                </c:pt>
                <c:pt idx="26">
                  <c:v>5941</c:v>
                </c:pt>
                <c:pt idx="27">
                  <c:v>6205</c:v>
                </c:pt>
                <c:pt idx="28">
                  <c:v>6519</c:v>
                </c:pt>
                <c:pt idx="29">
                  <c:v>6844</c:v>
                </c:pt>
                <c:pt idx="30">
                  <c:v>7140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B6A-47F1-8A33-1921E17829F7}"/>
            </c:ext>
          </c:extLst>
        </c:ser>
        <c:ser>
          <c:idx val="23"/>
          <c:order val="23"/>
          <c:tx>
            <c:strRef>
              <c:f>Summary!$Y$3:$Y$4</c:f>
              <c:strCache>
                <c:ptCount val="1"/>
                <c:pt idx="0">
                  <c:v>DisabledPolicyGroup=Power Sector Coal Regs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Summary!$Y$5:$Y$35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189</c:v>
                </c:pt>
                <c:pt idx="3">
                  <c:v>245</c:v>
                </c:pt>
                <c:pt idx="4">
                  <c:v>609</c:v>
                </c:pt>
                <c:pt idx="5">
                  <c:v>1529</c:v>
                </c:pt>
                <c:pt idx="6">
                  <c:v>1811</c:v>
                </c:pt>
                <c:pt idx="7">
                  <c:v>1979</c:v>
                </c:pt>
                <c:pt idx="8">
                  <c:v>1803</c:v>
                </c:pt>
                <c:pt idx="9">
                  <c:v>1508</c:v>
                </c:pt>
                <c:pt idx="10">
                  <c:v>901</c:v>
                </c:pt>
                <c:pt idx="11">
                  <c:v>-131</c:v>
                </c:pt>
                <c:pt idx="12">
                  <c:v>-799</c:v>
                </c:pt>
                <c:pt idx="13">
                  <c:v>-968</c:v>
                </c:pt>
                <c:pt idx="14">
                  <c:v>-852</c:v>
                </c:pt>
                <c:pt idx="15">
                  <c:v>-580</c:v>
                </c:pt>
                <c:pt idx="16">
                  <c:v>-439</c:v>
                </c:pt>
                <c:pt idx="17">
                  <c:v>-284</c:v>
                </c:pt>
                <c:pt idx="18">
                  <c:v>-177</c:v>
                </c:pt>
                <c:pt idx="19">
                  <c:v>-137</c:v>
                </c:pt>
                <c:pt idx="20">
                  <c:v>-116</c:v>
                </c:pt>
                <c:pt idx="21">
                  <c:v>-99</c:v>
                </c:pt>
                <c:pt idx="22">
                  <c:v>-105</c:v>
                </c:pt>
                <c:pt idx="23">
                  <c:v>-112</c:v>
                </c:pt>
                <c:pt idx="24">
                  <c:v>-106</c:v>
                </c:pt>
                <c:pt idx="25">
                  <c:v>-102</c:v>
                </c:pt>
                <c:pt idx="26">
                  <c:v>-89</c:v>
                </c:pt>
                <c:pt idx="27">
                  <c:v>-103</c:v>
                </c:pt>
                <c:pt idx="28">
                  <c:v>-98</c:v>
                </c:pt>
                <c:pt idx="29">
                  <c:v>-109</c:v>
                </c:pt>
                <c:pt idx="30">
                  <c:v>-152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B6A-47F1-8A33-1921E17829F7}"/>
            </c:ext>
          </c:extLst>
        </c:ser>
        <c:ser>
          <c:idx val="24"/>
          <c:order val="24"/>
          <c:tx>
            <c:strRef>
              <c:f>Summary!$Z$3:$Z$4</c:f>
              <c:strCache>
                <c:ptCount val="1"/>
                <c:pt idx="0">
                  <c:v>DisabledPolicyGroup=Power Sector Gas Regs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Summary!$Z$5:$Z$35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153</c:v>
                </c:pt>
                <c:pt idx="5">
                  <c:v>627</c:v>
                </c:pt>
                <c:pt idx="6">
                  <c:v>740</c:v>
                </c:pt>
                <c:pt idx="7">
                  <c:v>452</c:v>
                </c:pt>
                <c:pt idx="8">
                  <c:v>211</c:v>
                </c:pt>
                <c:pt idx="9">
                  <c:v>-30</c:v>
                </c:pt>
                <c:pt idx="10">
                  <c:v>-138</c:v>
                </c:pt>
                <c:pt idx="11">
                  <c:v>-218</c:v>
                </c:pt>
                <c:pt idx="12">
                  <c:v>-387</c:v>
                </c:pt>
                <c:pt idx="13">
                  <c:v>-343</c:v>
                </c:pt>
                <c:pt idx="14">
                  <c:v>-244</c:v>
                </c:pt>
                <c:pt idx="15">
                  <c:v>-44</c:v>
                </c:pt>
                <c:pt idx="16">
                  <c:v>123</c:v>
                </c:pt>
                <c:pt idx="17">
                  <c:v>239</c:v>
                </c:pt>
                <c:pt idx="18">
                  <c:v>255</c:v>
                </c:pt>
                <c:pt idx="19">
                  <c:v>236</c:v>
                </c:pt>
                <c:pt idx="20">
                  <c:v>191</c:v>
                </c:pt>
                <c:pt idx="21">
                  <c:v>160</c:v>
                </c:pt>
                <c:pt idx="22">
                  <c:v>122</c:v>
                </c:pt>
                <c:pt idx="23">
                  <c:v>108</c:v>
                </c:pt>
                <c:pt idx="24">
                  <c:v>96</c:v>
                </c:pt>
                <c:pt idx="25">
                  <c:v>95</c:v>
                </c:pt>
                <c:pt idx="26">
                  <c:v>99</c:v>
                </c:pt>
                <c:pt idx="27">
                  <c:v>84</c:v>
                </c:pt>
                <c:pt idx="28">
                  <c:v>87</c:v>
                </c:pt>
                <c:pt idx="29">
                  <c:v>81</c:v>
                </c:pt>
                <c:pt idx="3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B6A-47F1-8A33-1921E17829F7}"/>
            </c:ext>
          </c:extLst>
        </c:ser>
        <c:ser>
          <c:idx val="25"/>
          <c:order val="25"/>
          <c:tx>
            <c:strRef>
              <c:f>Summary!$AA$3:$AA$4</c:f>
              <c:strCache>
                <c:ptCount val="1"/>
                <c:pt idx="0">
                  <c:v>DisabledPolicyGroup=Industrial Electrification and Hydrogen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Summary!$AA$5:$AA$35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1311</c:v>
                </c:pt>
                <c:pt idx="3">
                  <c:v>2991</c:v>
                </c:pt>
                <c:pt idx="4">
                  <c:v>4339</c:v>
                </c:pt>
                <c:pt idx="5">
                  <c:v>5390</c:v>
                </c:pt>
                <c:pt idx="6">
                  <c:v>5806</c:v>
                </c:pt>
                <c:pt idx="7">
                  <c:v>6181</c:v>
                </c:pt>
                <c:pt idx="8">
                  <c:v>6308</c:v>
                </c:pt>
                <c:pt idx="9">
                  <c:v>6320</c:v>
                </c:pt>
                <c:pt idx="10">
                  <c:v>6275</c:v>
                </c:pt>
                <c:pt idx="11">
                  <c:v>6016</c:v>
                </c:pt>
                <c:pt idx="12">
                  <c:v>6200</c:v>
                </c:pt>
                <c:pt idx="13">
                  <c:v>6902</c:v>
                </c:pt>
                <c:pt idx="14">
                  <c:v>7620</c:v>
                </c:pt>
                <c:pt idx="15">
                  <c:v>8252</c:v>
                </c:pt>
                <c:pt idx="16">
                  <c:v>8812</c:v>
                </c:pt>
                <c:pt idx="17">
                  <c:v>9489</c:v>
                </c:pt>
                <c:pt idx="18">
                  <c:v>10072</c:v>
                </c:pt>
                <c:pt idx="19">
                  <c:v>10449</c:v>
                </c:pt>
                <c:pt idx="20">
                  <c:v>10577</c:v>
                </c:pt>
                <c:pt idx="21">
                  <c:v>10693</c:v>
                </c:pt>
                <c:pt idx="22">
                  <c:v>10874</c:v>
                </c:pt>
                <c:pt idx="23">
                  <c:v>11175</c:v>
                </c:pt>
                <c:pt idx="24">
                  <c:v>11484</c:v>
                </c:pt>
                <c:pt idx="25">
                  <c:v>11833</c:v>
                </c:pt>
                <c:pt idx="26">
                  <c:v>12261</c:v>
                </c:pt>
                <c:pt idx="27">
                  <c:v>12634</c:v>
                </c:pt>
                <c:pt idx="28">
                  <c:v>13063</c:v>
                </c:pt>
                <c:pt idx="29">
                  <c:v>13003</c:v>
                </c:pt>
                <c:pt idx="30">
                  <c:v>12925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B6A-47F1-8A33-1921E17829F7}"/>
            </c:ext>
          </c:extLst>
        </c:ser>
        <c:ser>
          <c:idx val="26"/>
          <c:order val="26"/>
          <c:tx>
            <c:strRef>
              <c:f>Summary!$AB$3:$AB$4</c:f>
              <c:strCache>
                <c:ptCount val="1"/>
                <c:pt idx="0">
                  <c:v>DisabledPolicyGroup=Material Efficiency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Summary!$AB$5:$AB$35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-13</c:v>
                </c:pt>
                <c:pt idx="4">
                  <c:v>-27</c:v>
                </c:pt>
                <c:pt idx="5">
                  <c:v>-35</c:v>
                </c:pt>
                <c:pt idx="6">
                  <c:v>-49</c:v>
                </c:pt>
                <c:pt idx="7">
                  <c:v>-54</c:v>
                </c:pt>
                <c:pt idx="8">
                  <c:v>-59</c:v>
                </c:pt>
                <c:pt idx="9">
                  <c:v>-68</c:v>
                </c:pt>
                <c:pt idx="10">
                  <c:v>-82</c:v>
                </c:pt>
                <c:pt idx="11">
                  <c:v>-97</c:v>
                </c:pt>
                <c:pt idx="12">
                  <c:v>-101</c:v>
                </c:pt>
                <c:pt idx="13">
                  <c:v>-101</c:v>
                </c:pt>
                <c:pt idx="14">
                  <c:v>-109</c:v>
                </c:pt>
                <c:pt idx="15">
                  <c:v>-114</c:v>
                </c:pt>
                <c:pt idx="16">
                  <c:v>-127</c:v>
                </c:pt>
                <c:pt idx="17">
                  <c:v>-132</c:v>
                </c:pt>
                <c:pt idx="18">
                  <c:v>-133</c:v>
                </c:pt>
                <c:pt idx="19">
                  <c:v>-147</c:v>
                </c:pt>
                <c:pt idx="20">
                  <c:v>-150</c:v>
                </c:pt>
                <c:pt idx="21">
                  <c:v>-164</c:v>
                </c:pt>
                <c:pt idx="22">
                  <c:v>-173</c:v>
                </c:pt>
                <c:pt idx="23">
                  <c:v>-179</c:v>
                </c:pt>
                <c:pt idx="24">
                  <c:v>-175</c:v>
                </c:pt>
                <c:pt idx="25">
                  <c:v>-178</c:v>
                </c:pt>
                <c:pt idx="26">
                  <c:v>-182</c:v>
                </c:pt>
                <c:pt idx="27">
                  <c:v>-195</c:v>
                </c:pt>
                <c:pt idx="28">
                  <c:v>-199</c:v>
                </c:pt>
                <c:pt idx="29">
                  <c:v>-209</c:v>
                </c:pt>
                <c:pt idx="30">
                  <c:v>-216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B6A-47F1-8A33-1921E178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84991"/>
        <c:axId val="53407039"/>
      </c:lineChart>
      <c:catAx>
        <c:axId val="5338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7039"/>
        <c:crosses val="autoZero"/>
        <c:auto val="1"/>
        <c:lblAlgn val="ctr"/>
        <c:lblOffset val="100"/>
        <c:noMultiLvlLbl val="0"/>
      </c:catAx>
      <c:valAx>
        <c:axId val="534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75838886180224"/>
          <c:y val="0.18765477976874434"/>
          <c:w val="0.24724161113819776"/>
          <c:h val="0.70355407975452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Testing_State.xlsx]US_Pivot!PivotTable2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US_Pivot!$B$1:$B$2</c:f>
              <c:strCache>
                <c:ptCount val="1"/>
                <c:pt idx="0">
                  <c:v>DisabledPolicyGroup=100% Clean Electricity 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US_Pivot!$B$3:$B$33</c:f>
              <c:numCache>
                <c:formatCode>General</c:formatCode>
                <c:ptCount val="31"/>
                <c:pt idx="0">
                  <c:v>0</c:v>
                </c:pt>
                <c:pt idx="1">
                  <c:v>111</c:v>
                </c:pt>
                <c:pt idx="2">
                  <c:v>-252</c:v>
                </c:pt>
                <c:pt idx="3">
                  <c:v>-500</c:v>
                </c:pt>
                <c:pt idx="4">
                  <c:v>-660</c:v>
                </c:pt>
                <c:pt idx="5">
                  <c:v>-660</c:v>
                </c:pt>
                <c:pt idx="6">
                  <c:v>-420</c:v>
                </c:pt>
                <c:pt idx="7">
                  <c:v>-120</c:v>
                </c:pt>
                <c:pt idx="8">
                  <c:v>3550</c:v>
                </c:pt>
                <c:pt idx="9">
                  <c:v>5820</c:v>
                </c:pt>
                <c:pt idx="10">
                  <c:v>34400</c:v>
                </c:pt>
                <c:pt idx="11">
                  <c:v>112140</c:v>
                </c:pt>
                <c:pt idx="12">
                  <c:v>189940</c:v>
                </c:pt>
                <c:pt idx="13">
                  <c:v>268580</c:v>
                </c:pt>
                <c:pt idx="14">
                  <c:v>414830</c:v>
                </c:pt>
                <c:pt idx="15">
                  <c:v>447650</c:v>
                </c:pt>
                <c:pt idx="16">
                  <c:v>454120</c:v>
                </c:pt>
                <c:pt idx="17">
                  <c:v>386240</c:v>
                </c:pt>
                <c:pt idx="18">
                  <c:v>311180</c:v>
                </c:pt>
                <c:pt idx="19">
                  <c:v>228310</c:v>
                </c:pt>
                <c:pt idx="20">
                  <c:v>151280</c:v>
                </c:pt>
                <c:pt idx="21">
                  <c:v>86300</c:v>
                </c:pt>
                <c:pt idx="22">
                  <c:v>32010</c:v>
                </c:pt>
                <c:pt idx="23">
                  <c:v>-12850</c:v>
                </c:pt>
                <c:pt idx="24">
                  <c:v>-51380</c:v>
                </c:pt>
                <c:pt idx="25">
                  <c:v>-82790</c:v>
                </c:pt>
                <c:pt idx="26">
                  <c:v>-109270</c:v>
                </c:pt>
                <c:pt idx="27">
                  <c:v>-131370</c:v>
                </c:pt>
                <c:pt idx="28">
                  <c:v>-148770</c:v>
                </c:pt>
                <c:pt idx="29">
                  <c:v>-161610</c:v>
                </c:pt>
                <c:pt idx="30">
                  <c:v>-171460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F-4C27-91DA-20CBB7A77958}"/>
            </c:ext>
          </c:extLst>
        </c:ser>
        <c:ser>
          <c:idx val="1"/>
          <c:order val="1"/>
          <c:tx>
            <c:strRef>
              <c:f>US_Pivot!$C$1:$C$2</c:f>
              <c:strCache>
                <c:ptCount val="1"/>
                <c:pt idx="0">
                  <c:v>DisabledPolicyGroup=Afforestation and Reforestation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US_Pivot!$C$3:$C$33</c:f>
              <c:numCache>
                <c:formatCode>General</c:formatCode>
                <c:ptCount val="31"/>
                <c:pt idx="0">
                  <c:v>0</c:v>
                </c:pt>
                <c:pt idx="1">
                  <c:v>746</c:v>
                </c:pt>
                <c:pt idx="2">
                  <c:v>1975</c:v>
                </c:pt>
                <c:pt idx="3">
                  <c:v>3630</c:v>
                </c:pt>
                <c:pt idx="4">
                  <c:v>5560</c:v>
                </c:pt>
                <c:pt idx="5">
                  <c:v>7490</c:v>
                </c:pt>
                <c:pt idx="6">
                  <c:v>9530</c:v>
                </c:pt>
                <c:pt idx="7">
                  <c:v>11670</c:v>
                </c:pt>
                <c:pt idx="8">
                  <c:v>13900</c:v>
                </c:pt>
                <c:pt idx="9">
                  <c:v>16240</c:v>
                </c:pt>
                <c:pt idx="10">
                  <c:v>18770</c:v>
                </c:pt>
                <c:pt idx="11">
                  <c:v>20910</c:v>
                </c:pt>
                <c:pt idx="12">
                  <c:v>22830</c:v>
                </c:pt>
                <c:pt idx="13">
                  <c:v>24480</c:v>
                </c:pt>
                <c:pt idx="14">
                  <c:v>25980</c:v>
                </c:pt>
                <c:pt idx="15">
                  <c:v>27770</c:v>
                </c:pt>
                <c:pt idx="16">
                  <c:v>29440</c:v>
                </c:pt>
                <c:pt idx="17">
                  <c:v>30870</c:v>
                </c:pt>
                <c:pt idx="18">
                  <c:v>32210</c:v>
                </c:pt>
                <c:pt idx="19">
                  <c:v>33440</c:v>
                </c:pt>
                <c:pt idx="20">
                  <c:v>34630</c:v>
                </c:pt>
                <c:pt idx="21">
                  <c:v>35770</c:v>
                </c:pt>
                <c:pt idx="22">
                  <c:v>36810</c:v>
                </c:pt>
                <c:pt idx="23">
                  <c:v>37790</c:v>
                </c:pt>
                <c:pt idx="24">
                  <c:v>38750</c:v>
                </c:pt>
                <c:pt idx="25">
                  <c:v>39640</c:v>
                </c:pt>
                <c:pt idx="26">
                  <c:v>40450</c:v>
                </c:pt>
                <c:pt idx="27">
                  <c:v>41160</c:v>
                </c:pt>
                <c:pt idx="28">
                  <c:v>41750</c:v>
                </c:pt>
                <c:pt idx="29">
                  <c:v>42160</c:v>
                </c:pt>
                <c:pt idx="30">
                  <c:v>42490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3E4F-4C27-91DA-20CBB7A77958}"/>
            </c:ext>
          </c:extLst>
        </c:ser>
        <c:ser>
          <c:idx val="2"/>
          <c:order val="2"/>
          <c:tx>
            <c:strRef>
              <c:f>US_Pivot!$D$1:$D$2</c:f>
              <c:strCache>
                <c:ptCount val="1"/>
                <c:pt idx="0">
                  <c:v>DisabledPolicyGroup=All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US_Pivot!$D$3:$D$33</c:f>
              <c:numCache>
                <c:formatCode>General</c:formatCode>
                <c:ptCount val="31"/>
                <c:pt idx="0">
                  <c:v>75</c:v>
                </c:pt>
                <c:pt idx="1">
                  <c:v>531025</c:v>
                </c:pt>
                <c:pt idx="2">
                  <c:v>992739</c:v>
                </c:pt>
                <c:pt idx="3">
                  <c:v>1338560</c:v>
                </c:pt>
                <c:pt idx="4">
                  <c:v>1615310</c:v>
                </c:pt>
                <c:pt idx="5">
                  <c:v>1936560</c:v>
                </c:pt>
                <c:pt idx="6">
                  <c:v>2271920</c:v>
                </c:pt>
                <c:pt idx="7">
                  <c:v>2565390</c:v>
                </c:pt>
                <c:pt idx="8">
                  <c:v>2853110</c:v>
                </c:pt>
                <c:pt idx="9">
                  <c:v>3129350</c:v>
                </c:pt>
                <c:pt idx="10">
                  <c:v>3438400</c:v>
                </c:pt>
                <c:pt idx="11">
                  <c:v>3719980</c:v>
                </c:pt>
                <c:pt idx="12">
                  <c:v>4002110</c:v>
                </c:pt>
                <c:pt idx="13">
                  <c:v>4289100</c:v>
                </c:pt>
                <c:pt idx="14">
                  <c:v>4636610</c:v>
                </c:pt>
                <c:pt idx="15">
                  <c:v>4788150</c:v>
                </c:pt>
                <c:pt idx="16">
                  <c:v>4882520</c:v>
                </c:pt>
                <c:pt idx="17">
                  <c:v>4900940</c:v>
                </c:pt>
                <c:pt idx="18">
                  <c:v>4900460</c:v>
                </c:pt>
                <c:pt idx="19">
                  <c:v>4873040</c:v>
                </c:pt>
                <c:pt idx="20">
                  <c:v>4844350</c:v>
                </c:pt>
                <c:pt idx="21">
                  <c:v>4826620</c:v>
                </c:pt>
                <c:pt idx="22">
                  <c:v>4814020</c:v>
                </c:pt>
                <c:pt idx="23">
                  <c:v>4812650</c:v>
                </c:pt>
                <c:pt idx="24">
                  <c:v>4812670</c:v>
                </c:pt>
                <c:pt idx="25">
                  <c:v>4812070</c:v>
                </c:pt>
                <c:pt idx="26">
                  <c:v>4812650</c:v>
                </c:pt>
                <c:pt idx="27">
                  <c:v>4819900</c:v>
                </c:pt>
                <c:pt idx="28">
                  <c:v>4832710</c:v>
                </c:pt>
                <c:pt idx="29">
                  <c:v>4863810</c:v>
                </c:pt>
                <c:pt idx="30">
                  <c:v>4914600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3E4F-4C27-91DA-20CBB7A77958}"/>
            </c:ext>
          </c:extLst>
        </c:ser>
        <c:ser>
          <c:idx val="3"/>
          <c:order val="3"/>
          <c:tx>
            <c:strRef>
              <c:f>US_Pivot!$E$1:$E$2</c:f>
              <c:strCache>
                <c:ptCount val="1"/>
                <c:pt idx="0">
                  <c:v>DisabledPolicyGroup=Building Codes and Appliance Standards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US_Pivot!$E$3:$E$33</c:f>
              <c:numCache>
                <c:formatCode>General</c:formatCode>
                <c:ptCount val="31"/>
                <c:pt idx="0">
                  <c:v>0</c:v>
                </c:pt>
                <c:pt idx="1">
                  <c:v>21189</c:v>
                </c:pt>
                <c:pt idx="2">
                  <c:v>27223</c:v>
                </c:pt>
                <c:pt idx="3">
                  <c:v>19390</c:v>
                </c:pt>
                <c:pt idx="4">
                  <c:v>9520</c:v>
                </c:pt>
                <c:pt idx="5">
                  <c:v>-1800</c:v>
                </c:pt>
                <c:pt idx="6">
                  <c:v>-17740</c:v>
                </c:pt>
                <c:pt idx="7">
                  <c:v>-38770</c:v>
                </c:pt>
                <c:pt idx="8">
                  <c:v>-47740</c:v>
                </c:pt>
                <c:pt idx="9">
                  <c:v>-50890</c:v>
                </c:pt>
                <c:pt idx="10">
                  <c:v>-51020</c:v>
                </c:pt>
                <c:pt idx="11">
                  <c:v>-57180</c:v>
                </c:pt>
                <c:pt idx="12">
                  <c:v>-63980</c:v>
                </c:pt>
                <c:pt idx="13">
                  <c:v>-73310</c:v>
                </c:pt>
                <c:pt idx="14">
                  <c:v>-86810</c:v>
                </c:pt>
                <c:pt idx="15">
                  <c:v>-97920</c:v>
                </c:pt>
                <c:pt idx="16">
                  <c:v>-104380</c:v>
                </c:pt>
                <c:pt idx="17">
                  <c:v>-102750</c:v>
                </c:pt>
                <c:pt idx="18">
                  <c:v>-101100</c:v>
                </c:pt>
                <c:pt idx="19">
                  <c:v>-102070</c:v>
                </c:pt>
                <c:pt idx="20">
                  <c:v>-105000</c:v>
                </c:pt>
                <c:pt idx="21">
                  <c:v>-108050</c:v>
                </c:pt>
                <c:pt idx="22">
                  <c:v>-111600</c:v>
                </c:pt>
                <c:pt idx="23">
                  <c:v>-115940</c:v>
                </c:pt>
                <c:pt idx="24">
                  <c:v>-120700</c:v>
                </c:pt>
                <c:pt idx="25">
                  <c:v>-122600</c:v>
                </c:pt>
                <c:pt idx="26">
                  <c:v>-117350</c:v>
                </c:pt>
                <c:pt idx="27">
                  <c:v>-103840</c:v>
                </c:pt>
                <c:pt idx="28">
                  <c:v>-86000</c:v>
                </c:pt>
                <c:pt idx="29">
                  <c:v>-67020</c:v>
                </c:pt>
                <c:pt idx="30">
                  <c:v>-48950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3E4F-4C27-91DA-20CBB7A77958}"/>
            </c:ext>
          </c:extLst>
        </c:ser>
        <c:ser>
          <c:idx val="4"/>
          <c:order val="4"/>
          <c:tx>
            <c:strRef>
              <c:f>US_Pivot!$F$1:$F$2</c:f>
              <c:strCache>
                <c:ptCount val="1"/>
                <c:pt idx="0">
                  <c:v>DisabledPolicyGroup=Building Electrification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US_Pivot!$F$3:$F$33</c:f>
              <c:numCache>
                <c:formatCode>General</c:formatCode>
                <c:ptCount val="31"/>
                <c:pt idx="0">
                  <c:v>0</c:v>
                </c:pt>
                <c:pt idx="1">
                  <c:v>16078</c:v>
                </c:pt>
                <c:pt idx="2">
                  <c:v>43019</c:v>
                </c:pt>
                <c:pt idx="3">
                  <c:v>78350</c:v>
                </c:pt>
                <c:pt idx="4">
                  <c:v>118660</c:v>
                </c:pt>
                <c:pt idx="5">
                  <c:v>161580</c:v>
                </c:pt>
                <c:pt idx="6">
                  <c:v>205650</c:v>
                </c:pt>
                <c:pt idx="7">
                  <c:v>254900</c:v>
                </c:pt>
                <c:pt idx="8">
                  <c:v>329910</c:v>
                </c:pt>
                <c:pt idx="9">
                  <c:v>391190</c:v>
                </c:pt>
                <c:pt idx="10">
                  <c:v>447750</c:v>
                </c:pt>
                <c:pt idx="11">
                  <c:v>495510</c:v>
                </c:pt>
                <c:pt idx="12">
                  <c:v>535800</c:v>
                </c:pt>
                <c:pt idx="13">
                  <c:v>572080</c:v>
                </c:pt>
                <c:pt idx="14">
                  <c:v>612970</c:v>
                </c:pt>
                <c:pt idx="15">
                  <c:v>638050</c:v>
                </c:pt>
                <c:pt idx="16">
                  <c:v>657130</c:v>
                </c:pt>
                <c:pt idx="17">
                  <c:v>666850</c:v>
                </c:pt>
                <c:pt idx="18">
                  <c:v>671360</c:v>
                </c:pt>
                <c:pt idx="19">
                  <c:v>672330</c:v>
                </c:pt>
                <c:pt idx="20">
                  <c:v>667800</c:v>
                </c:pt>
                <c:pt idx="21">
                  <c:v>658390</c:v>
                </c:pt>
                <c:pt idx="22">
                  <c:v>643450</c:v>
                </c:pt>
                <c:pt idx="23">
                  <c:v>622310</c:v>
                </c:pt>
                <c:pt idx="24">
                  <c:v>591640</c:v>
                </c:pt>
                <c:pt idx="25">
                  <c:v>557100</c:v>
                </c:pt>
                <c:pt idx="26">
                  <c:v>522670</c:v>
                </c:pt>
                <c:pt idx="27">
                  <c:v>489870</c:v>
                </c:pt>
                <c:pt idx="28">
                  <c:v>461200</c:v>
                </c:pt>
                <c:pt idx="29">
                  <c:v>437170</c:v>
                </c:pt>
                <c:pt idx="30">
                  <c:v>416040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3E4F-4C27-91DA-20CBB7A77958}"/>
            </c:ext>
          </c:extLst>
        </c:ser>
        <c:ser>
          <c:idx val="5"/>
          <c:order val="5"/>
          <c:tx>
            <c:strRef>
              <c:f>US_Pivot!$G$1:$G$2</c:f>
              <c:strCache>
                <c:ptCount val="1"/>
                <c:pt idx="0">
                  <c:v>DisabledPolicyGroup=Building Retrofitting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US_Pivot!$G$3:$G$33</c:f>
              <c:numCache>
                <c:formatCode>General</c:formatCode>
                <c:ptCount val="31"/>
                <c:pt idx="0">
                  <c:v>0</c:v>
                </c:pt>
                <c:pt idx="1">
                  <c:v>207466</c:v>
                </c:pt>
                <c:pt idx="2">
                  <c:v>311133</c:v>
                </c:pt>
                <c:pt idx="3">
                  <c:v>355136</c:v>
                </c:pt>
                <c:pt idx="4">
                  <c:v>371670</c:v>
                </c:pt>
                <c:pt idx="5">
                  <c:v>373130</c:v>
                </c:pt>
                <c:pt idx="6">
                  <c:v>369290</c:v>
                </c:pt>
                <c:pt idx="7">
                  <c:v>363640</c:v>
                </c:pt>
                <c:pt idx="8">
                  <c:v>357210</c:v>
                </c:pt>
                <c:pt idx="9">
                  <c:v>351740</c:v>
                </c:pt>
                <c:pt idx="10">
                  <c:v>347620</c:v>
                </c:pt>
                <c:pt idx="11">
                  <c:v>343040</c:v>
                </c:pt>
                <c:pt idx="12">
                  <c:v>338760</c:v>
                </c:pt>
                <c:pt idx="13">
                  <c:v>334810</c:v>
                </c:pt>
                <c:pt idx="14">
                  <c:v>330940</c:v>
                </c:pt>
                <c:pt idx="15">
                  <c:v>328110</c:v>
                </c:pt>
                <c:pt idx="16">
                  <c:v>325840</c:v>
                </c:pt>
                <c:pt idx="17">
                  <c:v>323840</c:v>
                </c:pt>
                <c:pt idx="18">
                  <c:v>321960</c:v>
                </c:pt>
                <c:pt idx="19">
                  <c:v>320280</c:v>
                </c:pt>
                <c:pt idx="20">
                  <c:v>318910</c:v>
                </c:pt>
                <c:pt idx="21">
                  <c:v>317690</c:v>
                </c:pt>
                <c:pt idx="22">
                  <c:v>316600</c:v>
                </c:pt>
                <c:pt idx="23">
                  <c:v>315300</c:v>
                </c:pt>
                <c:pt idx="24">
                  <c:v>310060</c:v>
                </c:pt>
                <c:pt idx="25">
                  <c:v>305410</c:v>
                </c:pt>
                <c:pt idx="26">
                  <c:v>302290</c:v>
                </c:pt>
                <c:pt idx="27">
                  <c:v>299850</c:v>
                </c:pt>
                <c:pt idx="28">
                  <c:v>298350</c:v>
                </c:pt>
                <c:pt idx="29">
                  <c:v>297910</c:v>
                </c:pt>
                <c:pt idx="30">
                  <c:v>297300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3E4F-4C27-91DA-20CBB7A77958}"/>
            </c:ext>
          </c:extLst>
        </c:ser>
        <c:ser>
          <c:idx val="6"/>
          <c:order val="6"/>
          <c:tx>
            <c:strRef>
              <c:f>US_Pivot!$H$1:$H$2</c:f>
              <c:strCache>
                <c:ptCount val="1"/>
                <c:pt idx="0">
                  <c:v>DisabledPolicyGroup=California HDV Rules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US_Pivot!$H$3:$H$33</c:f>
              <c:numCache>
                <c:formatCode>General</c:formatCode>
                <c:ptCount val="31"/>
                <c:pt idx="0">
                  <c:v>0</c:v>
                </c:pt>
                <c:pt idx="1">
                  <c:v>2298</c:v>
                </c:pt>
                <c:pt idx="2">
                  <c:v>6571</c:v>
                </c:pt>
                <c:pt idx="3">
                  <c:v>12070</c:v>
                </c:pt>
                <c:pt idx="4">
                  <c:v>24670</c:v>
                </c:pt>
                <c:pt idx="5">
                  <c:v>37380</c:v>
                </c:pt>
                <c:pt idx="6">
                  <c:v>51940</c:v>
                </c:pt>
                <c:pt idx="7">
                  <c:v>69120</c:v>
                </c:pt>
                <c:pt idx="8">
                  <c:v>91150</c:v>
                </c:pt>
                <c:pt idx="9">
                  <c:v>111080</c:v>
                </c:pt>
                <c:pt idx="10">
                  <c:v>129630</c:v>
                </c:pt>
                <c:pt idx="11">
                  <c:v>151230</c:v>
                </c:pt>
                <c:pt idx="12">
                  <c:v>174300</c:v>
                </c:pt>
                <c:pt idx="13">
                  <c:v>197650</c:v>
                </c:pt>
                <c:pt idx="14">
                  <c:v>238800</c:v>
                </c:pt>
                <c:pt idx="15">
                  <c:v>249180</c:v>
                </c:pt>
                <c:pt idx="16">
                  <c:v>266090</c:v>
                </c:pt>
                <c:pt idx="17">
                  <c:v>275200</c:v>
                </c:pt>
                <c:pt idx="18">
                  <c:v>280310</c:v>
                </c:pt>
                <c:pt idx="19">
                  <c:v>281620</c:v>
                </c:pt>
                <c:pt idx="20">
                  <c:v>281910</c:v>
                </c:pt>
                <c:pt idx="21">
                  <c:v>282140</c:v>
                </c:pt>
                <c:pt idx="22">
                  <c:v>282170</c:v>
                </c:pt>
                <c:pt idx="23">
                  <c:v>282560</c:v>
                </c:pt>
                <c:pt idx="24">
                  <c:v>281110</c:v>
                </c:pt>
                <c:pt idx="25">
                  <c:v>274850</c:v>
                </c:pt>
                <c:pt idx="26">
                  <c:v>264260</c:v>
                </c:pt>
                <c:pt idx="27">
                  <c:v>250330</c:v>
                </c:pt>
                <c:pt idx="28">
                  <c:v>234550</c:v>
                </c:pt>
                <c:pt idx="29">
                  <c:v>218100</c:v>
                </c:pt>
                <c:pt idx="30">
                  <c:v>202010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3E4F-4C27-91DA-20CBB7A77958}"/>
            </c:ext>
          </c:extLst>
        </c:ser>
        <c:ser>
          <c:idx val="7"/>
          <c:order val="7"/>
          <c:tx>
            <c:strRef>
              <c:f>US_Pivot!$I$1:$I$2</c:f>
              <c:strCache>
                <c:ptCount val="1"/>
                <c:pt idx="0">
                  <c:v>DisabledPolicyGroup=Cement Clinker Substitution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US_Pivot!$I$3:$I$33</c:f>
              <c:numCache>
                <c:formatCode>General</c:formatCode>
                <c:ptCount val="31"/>
                <c:pt idx="0">
                  <c:v>0</c:v>
                </c:pt>
                <c:pt idx="1">
                  <c:v>-133</c:v>
                </c:pt>
                <c:pt idx="2">
                  <c:v>-488</c:v>
                </c:pt>
                <c:pt idx="3">
                  <c:v>-910</c:v>
                </c:pt>
                <c:pt idx="4">
                  <c:v>-1350</c:v>
                </c:pt>
                <c:pt idx="5">
                  <c:v>-1830</c:v>
                </c:pt>
                <c:pt idx="6">
                  <c:v>-2340</c:v>
                </c:pt>
                <c:pt idx="7">
                  <c:v>-2870</c:v>
                </c:pt>
                <c:pt idx="8">
                  <c:v>-3540</c:v>
                </c:pt>
                <c:pt idx="9">
                  <c:v>-4100</c:v>
                </c:pt>
                <c:pt idx="10">
                  <c:v>-4740</c:v>
                </c:pt>
                <c:pt idx="11">
                  <c:v>-4060</c:v>
                </c:pt>
                <c:pt idx="12">
                  <c:v>-3780</c:v>
                </c:pt>
                <c:pt idx="13">
                  <c:v>-3820</c:v>
                </c:pt>
                <c:pt idx="14">
                  <c:v>-4030</c:v>
                </c:pt>
                <c:pt idx="15">
                  <c:v>-4360</c:v>
                </c:pt>
                <c:pt idx="16">
                  <c:v>-4690</c:v>
                </c:pt>
                <c:pt idx="17">
                  <c:v>-5110</c:v>
                </c:pt>
                <c:pt idx="18">
                  <c:v>-5540</c:v>
                </c:pt>
                <c:pt idx="19">
                  <c:v>-5890</c:v>
                </c:pt>
                <c:pt idx="20">
                  <c:v>-6310</c:v>
                </c:pt>
                <c:pt idx="21">
                  <c:v>-6740</c:v>
                </c:pt>
                <c:pt idx="22">
                  <c:v>-7220</c:v>
                </c:pt>
                <c:pt idx="23">
                  <c:v>-7700</c:v>
                </c:pt>
                <c:pt idx="24">
                  <c:v>-8160</c:v>
                </c:pt>
                <c:pt idx="25">
                  <c:v>-8650</c:v>
                </c:pt>
                <c:pt idx="26">
                  <c:v>-9080</c:v>
                </c:pt>
                <c:pt idx="27">
                  <c:v>-9520</c:v>
                </c:pt>
                <c:pt idx="28">
                  <c:v>-9940</c:v>
                </c:pt>
                <c:pt idx="29">
                  <c:v>-10420</c:v>
                </c:pt>
                <c:pt idx="30">
                  <c:v>-10900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3E4F-4C27-91DA-20CBB7A77958}"/>
            </c:ext>
          </c:extLst>
        </c:ser>
        <c:ser>
          <c:idx val="8"/>
          <c:order val="8"/>
          <c:tx>
            <c:strRef>
              <c:f>US_Pivot!$J$1:$J$2</c:f>
              <c:strCache>
                <c:ptCount val="1"/>
                <c:pt idx="0">
                  <c:v>DisabledPolicyGroup=Cropland Measures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US_Pivot!$J$3:$J$33</c:f>
              <c:numCache>
                <c:formatCode>General</c:formatCode>
                <c:ptCount val="31"/>
                <c:pt idx="0">
                  <c:v>0</c:v>
                </c:pt>
                <c:pt idx="1">
                  <c:v>-4970</c:v>
                </c:pt>
                <c:pt idx="2">
                  <c:v>-9701</c:v>
                </c:pt>
                <c:pt idx="3">
                  <c:v>-12520</c:v>
                </c:pt>
                <c:pt idx="4">
                  <c:v>-12510</c:v>
                </c:pt>
                <c:pt idx="5">
                  <c:v>-11410</c:v>
                </c:pt>
                <c:pt idx="6">
                  <c:v>-10690</c:v>
                </c:pt>
                <c:pt idx="7">
                  <c:v>-10160</c:v>
                </c:pt>
                <c:pt idx="8">
                  <c:v>-9190</c:v>
                </c:pt>
                <c:pt idx="9">
                  <c:v>-7210</c:v>
                </c:pt>
                <c:pt idx="10">
                  <c:v>-360</c:v>
                </c:pt>
                <c:pt idx="11">
                  <c:v>2740</c:v>
                </c:pt>
                <c:pt idx="12">
                  <c:v>2560</c:v>
                </c:pt>
                <c:pt idx="13">
                  <c:v>1210</c:v>
                </c:pt>
                <c:pt idx="14">
                  <c:v>-210</c:v>
                </c:pt>
                <c:pt idx="15">
                  <c:v>-610</c:v>
                </c:pt>
                <c:pt idx="16">
                  <c:v>-780</c:v>
                </c:pt>
                <c:pt idx="17">
                  <c:v>-1230</c:v>
                </c:pt>
                <c:pt idx="18">
                  <c:v>-1950</c:v>
                </c:pt>
                <c:pt idx="19">
                  <c:v>-2580</c:v>
                </c:pt>
                <c:pt idx="20">
                  <c:v>-2980</c:v>
                </c:pt>
                <c:pt idx="21">
                  <c:v>-3310</c:v>
                </c:pt>
                <c:pt idx="22">
                  <c:v>-3580</c:v>
                </c:pt>
                <c:pt idx="23">
                  <c:v>-3770</c:v>
                </c:pt>
                <c:pt idx="24">
                  <c:v>-3920</c:v>
                </c:pt>
                <c:pt idx="25">
                  <c:v>-3990</c:v>
                </c:pt>
                <c:pt idx="26">
                  <c:v>-3750</c:v>
                </c:pt>
                <c:pt idx="27">
                  <c:v>-3360</c:v>
                </c:pt>
                <c:pt idx="28">
                  <c:v>-2950</c:v>
                </c:pt>
                <c:pt idx="29">
                  <c:v>-2690</c:v>
                </c:pt>
                <c:pt idx="30">
                  <c:v>-2480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3E4F-4C27-91DA-20CBB7A77958}"/>
            </c:ext>
          </c:extLst>
        </c:ser>
        <c:ser>
          <c:idx val="9"/>
          <c:order val="9"/>
          <c:tx>
            <c:strRef>
              <c:f>US_Pivot!$K$1:$K$2</c:f>
              <c:strCache>
                <c:ptCount val="1"/>
                <c:pt idx="0">
                  <c:v>DisabledPolicyGroup=Electricity PTC/ITC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US_Pivot!$K$3:$K$33</c:f>
              <c:numCache>
                <c:formatCode>General</c:formatCode>
                <c:ptCount val="31"/>
                <c:pt idx="0">
                  <c:v>0</c:v>
                </c:pt>
                <c:pt idx="1">
                  <c:v>15904</c:v>
                </c:pt>
                <c:pt idx="2">
                  <c:v>19452</c:v>
                </c:pt>
                <c:pt idx="3">
                  <c:v>20140</c:v>
                </c:pt>
                <c:pt idx="4">
                  <c:v>21180</c:v>
                </c:pt>
                <c:pt idx="5">
                  <c:v>43520</c:v>
                </c:pt>
                <c:pt idx="6">
                  <c:v>75870</c:v>
                </c:pt>
                <c:pt idx="7">
                  <c:v>90170</c:v>
                </c:pt>
                <c:pt idx="8">
                  <c:v>106920</c:v>
                </c:pt>
                <c:pt idx="9">
                  <c:v>114560</c:v>
                </c:pt>
                <c:pt idx="10">
                  <c:v>104610</c:v>
                </c:pt>
                <c:pt idx="11">
                  <c:v>107890</c:v>
                </c:pt>
                <c:pt idx="12">
                  <c:v>114800</c:v>
                </c:pt>
                <c:pt idx="13">
                  <c:v>125230</c:v>
                </c:pt>
                <c:pt idx="14">
                  <c:v>206960</c:v>
                </c:pt>
                <c:pt idx="15">
                  <c:v>141160</c:v>
                </c:pt>
                <c:pt idx="16">
                  <c:v>79740</c:v>
                </c:pt>
                <c:pt idx="17">
                  <c:v>32270</c:v>
                </c:pt>
                <c:pt idx="18">
                  <c:v>4080</c:v>
                </c:pt>
                <c:pt idx="19">
                  <c:v>-25390</c:v>
                </c:pt>
                <c:pt idx="20">
                  <c:v>-47270</c:v>
                </c:pt>
                <c:pt idx="21">
                  <c:v>-59350</c:v>
                </c:pt>
                <c:pt idx="22">
                  <c:v>-65400</c:v>
                </c:pt>
                <c:pt idx="23">
                  <c:v>-67620</c:v>
                </c:pt>
                <c:pt idx="24">
                  <c:v>-68220</c:v>
                </c:pt>
                <c:pt idx="25">
                  <c:v>-68770</c:v>
                </c:pt>
                <c:pt idx="26">
                  <c:v>-70190</c:v>
                </c:pt>
                <c:pt idx="27">
                  <c:v>-71690</c:v>
                </c:pt>
                <c:pt idx="28">
                  <c:v>-73040</c:v>
                </c:pt>
                <c:pt idx="29">
                  <c:v>-74280</c:v>
                </c:pt>
                <c:pt idx="30">
                  <c:v>-75340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3E4F-4C27-91DA-20CBB7A77958}"/>
            </c:ext>
          </c:extLst>
        </c:ser>
        <c:ser>
          <c:idx val="10"/>
          <c:order val="10"/>
          <c:tx>
            <c:strRef>
              <c:f>US_Pivot!$L$1:$L$2</c:f>
              <c:strCache>
                <c:ptCount val="1"/>
                <c:pt idx="0">
                  <c:v>DisabledPolicyGroup=EV Charger Deployment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US_Pivot!$L$3:$L$33</c:f>
              <c:numCache>
                <c:formatCode>General</c:formatCode>
                <c:ptCount val="31"/>
                <c:pt idx="0">
                  <c:v>0</c:v>
                </c:pt>
                <c:pt idx="1">
                  <c:v>-135</c:v>
                </c:pt>
                <c:pt idx="2">
                  <c:v>51</c:v>
                </c:pt>
                <c:pt idx="3">
                  <c:v>140</c:v>
                </c:pt>
                <c:pt idx="4">
                  <c:v>190</c:v>
                </c:pt>
                <c:pt idx="5">
                  <c:v>250</c:v>
                </c:pt>
                <c:pt idx="6">
                  <c:v>310</c:v>
                </c:pt>
                <c:pt idx="7">
                  <c:v>350</c:v>
                </c:pt>
                <c:pt idx="8">
                  <c:v>370</c:v>
                </c:pt>
                <c:pt idx="9">
                  <c:v>420</c:v>
                </c:pt>
                <c:pt idx="10">
                  <c:v>470</c:v>
                </c:pt>
                <c:pt idx="11">
                  <c:v>130</c:v>
                </c:pt>
                <c:pt idx="12">
                  <c:v>60</c:v>
                </c:pt>
                <c:pt idx="13">
                  <c:v>20</c:v>
                </c:pt>
                <c:pt idx="14">
                  <c:v>10</c:v>
                </c:pt>
                <c:pt idx="15">
                  <c:v>10</c:v>
                </c:pt>
                <c:pt idx="16">
                  <c:v>60</c:v>
                </c:pt>
                <c:pt idx="17">
                  <c:v>0</c:v>
                </c:pt>
                <c:pt idx="18">
                  <c:v>-20</c:v>
                </c:pt>
                <c:pt idx="19">
                  <c:v>-30</c:v>
                </c:pt>
                <c:pt idx="20">
                  <c:v>-50</c:v>
                </c:pt>
                <c:pt idx="21">
                  <c:v>-40</c:v>
                </c:pt>
                <c:pt idx="22">
                  <c:v>-30</c:v>
                </c:pt>
                <c:pt idx="23">
                  <c:v>-10</c:v>
                </c:pt>
                <c:pt idx="24">
                  <c:v>-20</c:v>
                </c:pt>
                <c:pt idx="25">
                  <c:v>-30</c:v>
                </c:pt>
                <c:pt idx="26">
                  <c:v>-10</c:v>
                </c:pt>
                <c:pt idx="27">
                  <c:v>-20</c:v>
                </c:pt>
                <c:pt idx="28">
                  <c:v>-10</c:v>
                </c:pt>
                <c:pt idx="29">
                  <c:v>-20</c:v>
                </c:pt>
                <c:pt idx="30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3E4F-4C27-91DA-20CBB7A77958}"/>
            </c:ext>
          </c:extLst>
        </c:ser>
        <c:ser>
          <c:idx val="11"/>
          <c:order val="11"/>
          <c:tx>
            <c:strRef>
              <c:f>US_Pivot!$M$1:$M$2</c:f>
              <c:strCache>
                <c:ptCount val="1"/>
                <c:pt idx="0">
                  <c:v>DisabledPolicyGroup=F-Gas Policies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US_Pivot!$M$3:$M$33</c:f>
              <c:numCache>
                <c:formatCode>General</c:formatCode>
                <c:ptCount val="31"/>
                <c:pt idx="0">
                  <c:v>0</c:v>
                </c:pt>
                <c:pt idx="1">
                  <c:v>-293</c:v>
                </c:pt>
                <c:pt idx="2">
                  <c:v>-749</c:v>
                </c:pt>
                <c:pt idx="3">
                  <c:v>-760</c:v>
                </c:pt>
                <c:pt idx="4">
                  <c:v>170</c:v>
                </c:pt>
                <c:pt idx="5">
                  <c:v>1590</c:v>
                </c:pt>
                <c:pt idx="6">
                  <c:v>2740</c:v>
                </c:pt>
                <c:pt idx="7">
                  <c:v>3730</c:v>
                </c:pt>
                <c:pt idx="8">
                  <c:v>5070</c:v>
                </c:pt>
                <c:pt idx="9">
                  <c:v>6980</c:v>
                </c:pt>
                <c:pt idx="10">
                  <c:v>9470</c:v>
                </c:pt>
                <c:pt idx="11">
                  <c:v>10650</c:v>
                </c:pt>
                <c:pt idx="12">
                  <c:v>11060</c:v>
                </c:pt>
                <c:pt idx="13">
                  <c:v>11110</c:v>
                </c:pt>
                <c:pt idx="14">
                  <c:v>11030</c:v>
                </c:pt>
                <c:pt idx="15">
                  <c:v>10890</c:v>
                </c:pt>
                <c:pt idx="16">
                  <c:v>10350</c:v>
                </c:pt>
                <c:pt idx="17">
                  <c:v>9570</c:v>
                </c:pt>
                <c:pt idx="18">
                  <c:v>8700</c:v>
                </c:pt>
                <c:pt idx="19">
                  <c:v>7860</c:v>
                </c:pt>
                <c:pt idx="20">
                  <c:v>7090</c:v>
                </c:pt>
                <c:pt idx="21">
                  <c:v>6890</c:v>
                </c:pt>
                <c:pt idx="22">
                  <c:v>7030</c:v>
                </c:pt>
                <c:pt idx="23">
                  <c:v>7390</c:v>
                </c:pt>
                <c:pt idx="24">
                  <c:v>7620</c:v>
                </c:pt>
                <c:pt idx="25">
                  <c:v>7380</c:v>
                </c:pt>
                <c:pt idx="26">
                  <c:v>7030</c:v>
                </c:pt>
                <c:pt idx="27">
                  <c:v>6800</c:v>
                </c:pt>
                <c:pt idx="28">
                  <c:v>6710</c:v>
                </c:pt>
                <c:pt idx="29">
                  <c:v>6670</c:v>
                </c:pt>
                <c:pt idx="30">
                  <c:v>6720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3E4F-4C27-91DA-20CBB7A77958}"/>
            </c:ext>
          </c:extLst>
        </c:ser>
        <c:ser>
          <c:idx val="12"/>
          <c:order val="12"/>
          <c:tx>
            <c:strRef>
              <c:f>US_Pivot!$N$1:$N$2</c:f>
              <c:strCache>
                <c:ptCount val="1"/>
                <c:pt idx="0">
                  <c:v>DisabledPolicyGroup=Forest Management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US_Pivot!$N$3:$N$33</c:f>
              <c:numCache>
                <c:formatCode>General</c:formatCode>
                <c:ptCount val="31"/>
                <c:pt idx="0">
                  <c:v>0</c:v>
                </c:pt>
                <c:pt idx="1">
                  <c:v>230</c:v>
                </c:pt>
                <c:pt idx="2">
                  <c:v>537</c:v>
                </c:pt>
                <c:pt idx="3">
                  <c:v>870</c:v>
                </c:pt>
                <c:pt idx="4">
                  <c:v>1170</c:v>
                </c:pt>
                <c:pt idx="5">
                  <c:v>1420</c:v>
                </c:pt>
                <c:pt idx="6">
                  <c:v>1660</c:v>
                </c:pt>
                <c:pt idx="7">
                  <c:v>1870</c:v>
                </c:pt>
                <c:pt idx="8">
                  <c:v>2040</c:v>
                </c:pt>
                <c:pt idx="9">
                  <c:v>2200</c:v>
                </c:pt>
                <c:pt idx="10">
                  <c:v>2380</c:v>
                </c:pt>
                <c:pt idx="11">
                  <c:v>2420</c:v>
                </c:pt>
                <c:pt idx="12">
                  <c:v>2390</c:v>
                </c:pt>
                <c:pt idx="13">
                  <c:v>2300</c:v>
                </c:pt>
                <c:pt idx="14">
                  <c:v>2290</c:v>
                </c:pt>
                <c:pt idx="15">
                  <c:v>2270</c:v>
                </c:pt>
                <c:pt idx="16">
                  <c:v>2210</c:v>
                </c:pt>
                <c:pt idx="17">
                  <c:v>2050</c:v>
                </c:pt>
                <c:pt idx="18">
                  <c:v>1940</c:v>
                </c:pt>
                <c:pt idx="19">
                  <c:v>1860</c:v>
                </c:pt>
                <c:pt idx="20">
                  <c:v>1800</c:v>
                </c:pt>
                <c:pt idx="21">
                  <c:v>1760</c:v>
                </c:pt>
                <c:pt idx="22">
                  <c:v>1710</c:v>
                </c:pt>
                <c:pt idx="23">
                  <c:v>1670</c:v>
                </c:pt>
                <c:pt idx="24">
                  <c:v>1620</c:v>
                </c:pt>
                <c:pt idx="25">
                  <c:v>1570</c:v>
                </c:pt>
                <c:pt idx="26">
                  <c:v>1540</c:v>
                </c:pt>
                <c:pt idx="27">
                  <c:v>1490</c:v>
                </c:pt>
                <c:pt idx="28">
                  <c:v>1460</c:v>
                </c:pt>
                <c:pt idx="29">
                  <c:v>1410</c:v>
                </c:pt>
                <c:pt idx="30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3E4F-4C27-91DA-20CBB7A77958}"/>
            </c:ext>
          </c:extLst>
        </c:ser>
        <c:ser>
          <c:idx val="13"/>
          <c:order val="13"/>
          <c:tx>
            <c:strRef>
              <c:f>US_Pivot!$O$1:$O$2</c:f>
              <c:strCache>
                <c:ptCount val="1"/>
                <c:pt idx="0">
                  <c:v>DisabledPolicyGroup=Freight Logistics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US_Pivot!$O$3:$O$33</c:f>
              <c:numCache>
                <c:formatCode>General</c:formatCode>
                <c:ptCount val="31"/>
                <c:pt idx="0">
                  <c:v>0</c:v>
                </c:pt>
                <c:pt idx="1">
                  <c:v>-441</c:v>
                </c:pt>
                <c:pt idx="2">
                  <c:v>-1166</c:v>
                </c:pt>
                <c:pt idx="3">
                  <c:v>-2100</c:v>
                </c:pt>
                <c:pt idx="4">
                  <c:v>-3210</c:v>
                </c:pt>
                <c:pt idx="5">
                  <c:v>-4480</c:v>
                </c:pt>
                <c:pt idx="6">
                  <c:v>-5920</c:v>
                </c:pt>
                <c:pt idx="7">
                  <c:v>-7530</c:v>
                </c:pt>
                <c:pt idx="8">
                  <c:v>-9310</c:v>
                </c:pt>
                <c:pt idx="9">
                  <c:v>-11200</c:v>
                </c:pt>
                <c:pt idx="10">
                  <c:v>-13160</c:v>
                </c:pt>
                <c:pt idx="11">
                  <c:v>-15310</c:v>
                </c:pt>
                <c:pt idx="12">
                  <c:v>-17500</c:v>
                </c:pt>
                <c:pt idx="13">
                  <c:v>-19900</c:v>
                </c:pt>
                <c:pt idx="14">
                  <c:v>-22350</c:v>
                </c:pt>
                <c:pt idx="15">
                  <c:v>-24900</c:v>
                </c:pt>
                <c:pt idx="16">
                  <c:v>-27500</c:v>
                </c:pt>
                <c:pt idx="17">
                  <c:v>-30140</c:v>
                </c:pt>
                <c:pt idx="18">
                  <c:v>-32870</c:v>
                </c:pt>
                <c:pt idx="19">
                  <c:v>-35630</c:v>
                </c:pt>
                <c:pt idx="20">
                  <c:v>-38520</c:v>
                </c:pt>
                <c:pt idx="21">
                  <c:v>-41520</c:v>
                </c:pt>
                <c:pt idx="22">
                  <c:v>-44620</c:v>
                </c:pt>
                <c:pt idx="23">
                  <c:v>-47840</c:v>
                </c:pt>
                <c:pt idx="24">
                  <c:v>-51220</c:v>
                </c:pt>
                <c:pt idx="25">
                  <c:v>-54660</c:v>
                </c:pt>
                <c:pt idx="26">
                  <c:v>-57890</c:v>
                </c:pt>
                <c:pt idx="27">
                  <c:v>-60960</c:v>
                </c:pt>
                <c:pt idx="28">
                  <c:v>-63940</c:v>
                </c:pt>
                <c:pt idx="29">
                  <c:v>-66860</c:v>
                </c:pt>
                <c:pt idx="30">
                  <c:v>-69770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3E4F-4C27-91DA-20CBB7A77958}"/>
            </c:ext>
          </c:extLst>
        </c:ser>
        <c:ser>
          <c:idx val="14"/>
          <c:order val="14"/>
          <c:tx>
            <c:strRef>
              <c:f>US_Pivot!$P$1:$P$2</c:f>
              <c:strCache>
                <c:ptCount val="1"/>
                <c:pt idx="0">
                  <c:v>DisabledPolicyGroup=Fuel Economy Standards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US_Pivot!$P$3:$P$33</c:f>
              <c:numCache>
                <c:formatCode>General</c:formatCode>
                <c:ptCount val="31"/>
                <c:pt idx="0">
                  <c:v>0</c:v>
                </c:pt>
                <c:pt idx="1">
                  <c:v>529</c:v>
                </c:pt>
                <c:pt idx="2">
                  <c:v>1450</c:v>
                </c:pt>
                <c:pt idx="3">
                  <c:v>2450</c:v>
                </c:pt>
                <c:pt idx="4">
                  <c:v>3390</c:v>
                </c:pt>
                <c:pt idx="5">
                  <c:v>4270</c:v>
                </c:pt>
                <c:pt idx="6">
                  <c:v>-370</c:v>
                </c:pt>
                <c:pt idx="7">
                  <c:v>-860</c:v>
                </c:pt>
                <c:pt idx="8">
                  <c:v>4310</c:v>
                </c:pt>
                <c:pt idx="9">
                  <c:v>13620</c:v>
                </c:pt>
                <c:pt idx="10">
                  <c:v>26360</c:v>
                </c:pt>
                <c:pt idx="11">
                  <c:v>38350</c:v>
                </c:pt>
                <c:pt idx="12">
                  <c:v>49810</c:v>
                </c:pt>
                <c:pt idx="13">
                  <c:v>59350</c:v>
                </c:pt>
                <c:pt idx="14">
                  <c:v>66900</c:v>
                </c:pt>
                <c:pt idx="15">
                  <c:v>70230</c:v>
                </c:pt>
                <c:pt idx="16">
                  <c:v>62390</c:v>
                </c:pt>
                <c:pt idx="17">
                  <c:v>51080</c:v>
                </c:pt>
                <c:pt idx="18">
                  <c:v>38980</c:v>
                </c:pt>
                <c:pt idx="19">
                  <c:v>26890</c:v>
                </c:pt>
                <c:pt idx="20">
                  <c:v>15030</c:v>
                </c:pt>
                <c:pt idx="21">
                  <c:v>4020</c:v>
                </c:pt>
                <c:pt idx="22">
                  <c:v>-6340</c:v>
                </c:pt>
                <c:pt idx="23">
                  <c:v>-15300</c:v>
                </c:pt>
                <c:pt idx="24">
                  <c:v>-23460</c:v>
                </c:pt>
                <c:pt idx="25">
                  <c:v>-30800</c:v>
                </c:pt>
                <c:pt idx="26">
                  <c:v>-36040</c:v>
                </c:pt>
                <c:pt idx="27">
                  <c:v>-39480</c:v>
                </c:pt>
                <c:pt idx="28">
                  <c:v>-41440</c:v>
                </c:pt>
                <c:pt idx="29">
                  <c:v>-42780</c:v>
                </c:pt>
                <c:pt idx="30">
                  <c:v>-43730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3E4F-4C27-91DA-20CBB7A77958}"/>
            </c:ext>
          </c:extLst>
        </c:ser>
        <c:ser>
          <c:idx val="15"/>
          <c:order val="15"/>
          <c:tx>
            <c:strRef>
              <c:f>US_Pivot!$Q$1:$Q$2</c:f>
              <c:strCache>
                <c:ptCount val="1"/>
                <c:pt idx="0">
                  <c:v>DisabledPolicyGroup=Grid Flexibility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US_Pivot!$Q$3:$Q$33</c:f>
              <c:numCache>
                <c:formatCode>General</c:formatCode>
                <c:ptCount val="31"/>
                <c:pt idx="0">
                  <c:v>0</c:v>
                </c:pt>
                <c:pt idx="1">
                  <c:v>88501</c:v>
                </c:pt>
                <c:pt idx="2">
                  <c:v>118086</c:v>
                </c:pt>
                <c:pt idx="3">
                  <c:v>133790</c:v>
                </c:pt>
                <c:pt idx="4">
                  <c:v>146020</c:v>
                </c:pt>
                <c:pt idx="5">
                  <c:v>150830</c:v>
                </c:pt>
                <c:pt idx="6">
                  <c:v>128170</c:v>
                </c:pt>
                <c:pt idx="7">
                  <c:v>82510</c:v>
                </c:pt>
                <c:pt idx="8">
                  <c:v>37980</c:v>
                </c:pt>
                <c:pt idx="9">
                  <c:v>1100</c:v>
                </c:pt>
                <c:pt idx="10">
                  <c:v>-14400</c:v>
                </c:pt>
                <c:pt idx="11">
                  <c:v>-19980</c:v>
                </c:pt>
                <c:pt idx="12">
                  <c:v>-40820</c:v>
                </c:pt>
                <c:pt idx="13">
                  <c:v>-54600</c:v>
                </c:pt>
                <c:pt idx="14">
                  <c:v>-20690</c:v>
                </c:pt>
                <c:pt idx="15">
                  <c:v>-102600</c:v>
                </c:pt>
                <c:pt idx="16">
                  <c:v>-180930</c:v>
                </c:pt>
                <c:pt idx="17">
                  <c:v>-236890</c:v>
                </c:pt>
                <c:pt idx="18">
                  <c:v>-274130</c:v>
                </c:pt>
                <c:pt idx="19">
                  <c:v>-234730</c:v>
                </c:pt>
                <c:pt idx="20">
                  <c:v>-201970</c:v>
                </c:pt>
                <c:pt idx="21">
                  <c:v>-189860</c:v>
                </c:pt>
                <c:pt idx="22">
                  <c:v>-198380</c:v>
                </c:pt>
                <c:pt idx="23">
                  <c:v>-212040</c:v>
                </c:pt>
                <c:pt idx="24">
                  <c:v>-240450</c:v>
                </c:pt>
                <c:pt idx="25">
                  <c:v>-270230</c:v>
                </c:pt>
                <c:pt idx="26">
                  <c:v>-321970</c:v>
                </c:pt>
                <c:pt idx="27">
                  <c:v>-371660</c:v>
                </c:pt>
                <c:pt idx="28">
                  <c:v>-429800</c:v>
                </c:pt>
                <c:pt idx="29">
                  <c:v>-484580</c:v>
                </c:pt>
                <c:pt idx="30">
                  <c:v>-538190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3E4F-4C27-91DA-20CBB7A77958}"/>
            </c:ext>
          </c:extLst>
        </c:ser>
        <c:ser>
          <c:idx val="16"/>
          <c:order val="16"/>
          <c:tx>
            <c:strRef>
              <c:f>US_Pivot!$R$1:$R$2</c:f>
              <c:strCache>
                <c:ptCount val="1"/>
                <c:pt idx="0">
                  <c:v>DisabledPolicyGroup=Hydrogen Electrolysis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US_Pivot!$R$3:$R$33</c:f>
              <c:numCache>
                <c:formatCode>General</c:formatCode>
                <c:ptCount val="31"/>
                <c:pt idx="0">
                  <c:v>0</c:v>
                </c:pt>
                <c:pt idx="1">
                  <c:v>297</c:v>
                </c:pt>
                <c:pt idx="2">
                  <c:v>2516</c:v>
                </c:pt>
                <c:pt idx="3">
                  <c:v>8530</c:v>
                </c:pt>
                <c:pt idx="4">
                  <c:v>18730</c:v>
                </c:pt>
                <c:pt idx="5">
                  <c:v>34030</c:v>
                </c:pt>
                <c:pt idx="6">
                  <c:v>52780</c:v>
                </c:pt>
                <c:pt idx="7">
                  <c:v>76680</c:v>
                </c:pt>
                <c:pt idx="8">
                  <c:v>98530</c:v>
                </c:pt>
                <c:pt idx="9">
                  <c:v>120070</c:v>
                </c:pt>
                <c:pt idx="10">
                  <c:v>128710</c:v>
                </c:pt>
                <c:pt idx="11">
                  <c:v>151620</c:v>
                </c:pt>
                <c:pt idx="12">
                  <c:v>176570</c:v>
                </c:pt>
                <c:pt idx="13">
                  <c:v>205640</c:v>
                </c:pt>
                <c:pt idx="14">
                  <c:v>240050</c:v>
                </c:pt>
                <c:pt idx="15">
                  <c:v>269350</c:v>
                </c:pt>
                <c:pt idx="16">
                  <c:v>302000</c:v>
                </c:pt>
                <c:pt idx="17">
                  <c:v>331920</c:v>
                </c:pt>
                <c:pt idx="18">
                  <c:v>361190</c:v>
                </c:pt>
                <c:pt idx="19">
                  <c:v>384540</c:v>
                </c:pt>
                <c:pt idx="20">
                  <c:v>406330</c:v>
                </c:pt>
                <c:pt idx="21">
                  <c:v>427180</c:v>
                </c:pt>
                <c:pt idx="22">
                  <c:v>448610</c:v>
                </c:pt>
                <c:pt idx="23">
                  <c:v>470220</c:v>
                </c:pt>
                <c:pt idx="24">
                  <c:v>494080</c:v>
                </c:pt>
                <c:pt idx="25">
                  <c:v>518080</c:v>
                </c:pt>
                <c:pt idx="26">
                  <c:v>553190</c:v>
                </c:pt>
                <c:pt idx="27">
                  <c:v>587220</c:v>
                </c:pt>
                <c:pt idx="28">
                  <c:v>621000</c:v>
                </c:pt>
                <c:pt idx="29">
                  <c:v>653320</c:v>
                </c:pt>
                <c:pt idx="30">
                  <c:v>689890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3E4F-4C27-91DA-20CBB7A77958}"/>
            </c:ext>
          </c:extLst>
        </c:ser>
        <c:ser>
          <c:idx val="17"/>
          <c:order val="17"/>
          <c:tx>
            <c:strRef>
              <c:f>US_Pivot!$S$1:$S$2</c:f>
              <c:strCache>
                <c:ptCount val="1"/>
                <c:pt idx="0">
                  <c:v>DisabledPolicyGroup=Industrial CCS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US_Pivot!$S$3:$S$33</c:f>
              <c:numCache>
                <c:formatCode>General</c:formatCode>
                <c:ptCount val="31"/>
                <c:pt idx="0">
                  <c:v>0</c:v>
                </c:pt>
                <c:pt idx="1">
                  <c:v>15023</c:v>
                </c:pt>
                <c:pt idx="2">
                  <c:v>22462</c:v>
                </c:pt>
                <c:pt idx="3">
                  <c:v>24780</c:v>
                </c:pt>
                <c:pt idx="4">
                  <c:v>24830</c:v>
                </c:pt>
                <c:pt idx="5">
                  <c:v>24950</c:v>
                </c:pt>
                <c:pt idx="6">
                  <c:v>25230</c:v>
                </c:pt>
                <c:pt idx="7">
                  <c:v>25860</c:v>
                </c:pt>
                <c:pt idx="8">
                  <c:v>26950</c:v>
                </c:pt>
                <c:pt idx="9">
                  <c:v>27760</c:v>
                </c:pt>
                <c:pt idx="10">
                  <c:v>28400</c:v>
                </c:pt>
                <c:pt idx="11">
                  <c:v>31060</c:v>
                </c:pt>
                <c:pt idx="12">
                  <c:v>33760</c:v>
                </c:pt>
                <c:pt idx="13">
                  <c:v>36360</c:v>
                </c:pt>
                <c:pt idx="14">
                  <c:v>39220</c:v>
                </c:pt>
                <c:pt idx="15">
                  <c:v>41970</c:v>
                </c:pt>
                <c:pt idx="16">
                  <c:v>44640</c:v>
                </c:pt>
                <c:pt idx="17">
                  <c:v>47350</c:v>
                </c:pt>
                <c:pt idx="18">
                  <c:v>50170</c:v>
                </c:pt>
                <c:pt idx="19">
                  <c:v>53020</c:v>
                </c:pt>
                <c:pt idx="20">
                  <c:v>56100</c:v>
                </c:pt>
                <c:pt idx="21">
                  <c:v>59460</c:v>
                </c:pt>
                <c:pt idx="22">
                  <c:v>63110</c:v>
                </c:pt>
                <c:pt idx="23">
                  <c:v>66900</c:v>
                </c:pt>
                <c:pt idx="24">
                  <c:v>70610</c:v>
                </c:pt>
                <c:pt idx="25">
                  <c:v>74380</c:v>
                </c:pt>
                <c:pt idx="26">
                  <c:v>77710</c:v>
                </c:pt>
                <c:pt idx="27">
                  <c:v>80930</c:v>
                </c:pt>
                <c:pt idx="28">
                  <c:v>84170</c:v>
                </c:pt>
                <c:pt idx="29">
                  <c:v>87580</c:v>
                </c:pt>
                <c:pt idx="30">
                  <c:v>91170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3E4F-4C27-91DA-20CBB7A77958}"/>
            </c:ext>
          </c:extLst>
        </c:ser>
        <c:ser>
          <c:idx val="18"/>
          <c:order val="18"/>
          <c:tx>
            <c:strRef>
              <c:f>US_Pivot!$T$1:$T$2</c:f>
              <c:strCache>
                <c:ptCount val="1"/>
                <c:pt idx="0">
                  <c:v>DisabledPolicyGroup=Industrial Energy Efficiency Standards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US_Pivot!$T$3:$T$33</c:f>
              <c:numCache>
                <c:formatCode>General</c:formatCode>
                <c:ptCount val="31"/>
                <c:pt idx="0">
                  <c:v>0</c:v>
                </c:pt>
                <c:pt idx="1">
                  <c:v>685</c:v>
                </c:pt>
                <c:pt idx="2">
                  <c:v>-3897</c:v>
                </c:pt>
                <c:pt idx="3">
                  <c:v>-11000</c:v>
                </c:pt>
                <c:pt idx="4">
                  <c:v>-19350</c:v>
                </c:pt>
                <c:pt idx="5">
                  <c:v>-29100</c:v>
                </c:pt>
                <c:pt idx="6">
                  <c:v>-39090</c:v>
                </c:pt>
                <c:pt idx="7">
                  <c:v>-50830</c:v>
                </c:pt>
                <c:pt idx="8">
                  <c:v>-63910</c:v>
                </c:pt>
                <c:pt idx="9">
                  <c:v>-76300</c:v>
                </c:pt>
                <c:pt idx="10">
                  <c:v>-81530</c:v>
                </c:pt>
                <c:pt idx="11">
                  <c:v>-93390</c:v>
                </c:pt>
                <c:pt idx="12">
                  <c:v>-106080</c:v>
                </c:pt>
                <c:pt idx="13">
                  <c:v>-120870</c:v>
                </c:pt>
                <c:pt idx="14">
                  <c:v>-137920</c:v>
                </c:pt>
                <c:pt idx="15">
                  <c:v>-154960</c:v>
                </c:pt>
                <c:pt idx="16">
                  <c:v>-170800</c:v>
                </c:pt>
                <c:pt idx="17">
                  <c:v>-185790</c:v>
                </c:pt>
                <c:pt idx="18">
                  <c:v>-199820</c:v>
                </c:pt>
                <c:pt idx="19">
                  <c:v>-212300</c:v>
                </c:pt>
                <c:pt idx="20">
                  <c:v>-225850</c:v>
                </c:pt>
                <c:pt idx="21">
                  <c:v>-241690</c:v>
                </c:pt>
                <c:pt idx="22">
                  <c:v>-258770</c:v>
                </c:pt>
                <c:pt idx="23">
                  <c:v>-277400</c:v>
                </c:pt>
                <c:pt idx="24">
                  <c:v>-297800</c:v>
                </c:pt>
                <c:pt idx="25">
                  <c:v>-319090</c:v>
                </c:pt>
                <c:pt idx="26">
                  <c:v>-336530</c:v>
                </c:pt>
                <c:pt idx="27">
                  <c:v>-352360</c:v>
                </c:pt>
                <c:pt idx="28">
                  <c:v>-367290</c:v>
                </c:pt>
                <c:pt idx="29">
                  <c:v>-383560</c:v>
                </c:pt>
                <c:pt idx="30">
                  <c:v>-402840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3E4F-4C27-91DA-20CBB7A77958}"/>
            </c:ext>
          </c:extLst>
        </c:ser>
        <c:ser>
          <c:idx val="19"/>
          <c:order val="19"/>
          <c:tx>
            <c:strRef>
              <c:f>US_Pivot!$U$1:$U$2</c:f>
              <c:strCache>
                <c:ptCount val="1"/>
                <c:pt idx="0">
                  <c:v>DisabledPolicyGroup=Industrial Fuel Switching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US_Pivot!$U$3:$U$33</c:f>
              <c:numCache>
                <c:formatCode>General</c:formatCode>
                <c:ptCount val="31"/>
                <c:pt idx="0">
                  <c:v>0</c:v>
                </c:pt>
                <c:pt idx="1">
                  <c:v>83418</c:v>
                </c:pt>
                <c:pt idx="2">
                  <c:v>217069</c:v>
                </c:pt>
                <c:pt idx="3">
                  <c:v>319690</c:v>
                </c:pt>
                <c:pt idx="4">
                  <c:v>428430</c:v>
                </c:pt>
                <c:pt idx="5">
                  <c:v>557180</c:v>
                </c:pt>
                <c:pt idx="6">
                  <c:v>741180</c:v>
                </c:pt>
                <c:pt idx="7">
                  <c:v>865280</c:v>
                </c:pt>
                <c:pt idx="8">
                  <c:v>957940</c:v>
                </c:pt>
                <c:pt idx="9">
                  <c:v>1001340</c:v>
                </c:pt>
                <c:pt idx="10">
                  <c:v>1029050</c:v>
                </c:pt>
                <c:pt idx="11">
                  <c:v>1102910</c:v>
                </c:pt>
                <c:pt idx="12">
                  <c:v>1191980</c:v>
                </c:pt>
                <c:pt idx="13">
                  <c:v>1287720</c:v>
                </c:pt>
                <c:pt idx="14">
                  <c:v>1393360</c:v>
                </c:pt>
                <c:pt idx="15">
                  <c:v>1488940</c:v>
                </c:pt>
                <c:pt idx="16">
                  <c:v>1580510</c:v>
                </c:pt>
                <c:pt idx="17">
                  <c:v>1649680</c:v>
                </c:pt>
                <c:pt idx="18">
                  <c:v>1700990</c:v>
                </c:pt>
                <c:pt idx="19">
                  <c:v>1736470</c:v>
                </c:pt>
                <c:pt idx="20">
                  <c:v>1769070</c:v>
                </c:pt>
                <c:pt idx="21">
                  <c:v>1804570</c:v>
                </c:pt>
                <c:pt idx="22">
                  <c:v>1845720</c:v>
                </c:pt>
                <c:pt idx="23">
                  <c:v>1892470</c:v>
                </c:pt>
                <c:pt idx="24">
                  <c:v>1939140</c:v>
                </c:pt>
                <c:pt idx="25">
                  <c:v>1985280</c:v>
                </c:pt>
                <c:pt idx="26">
                  <c:v>2026940</c:v>
                </c:pt>
                <c:pt idx="27">
                  <c:v>2065410</c:v>
                </c:pt>
                <c:pt idx="28">
                  <c:v>2102990</c:v>
                </c:pt>
                <c:pt idx="29">
                  <c:v>2147780</c:v>
                </c:pt>
                <c:pt idx="30">
                  <c:v>2203460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3E4F-4C27-91DA-20CBB7A77958}"/>
            </c:ext>
          </c:extLst>
        </c:ser>
        <c:ser>
          <c:idx val="20"/>
          <c:order val="20"/>
          <c:tx>
            <c:strRef>
              <c:f>US_Pivot!$V$1:$V$2</c:f>
              <c:strCache>
                <c:ptCount val="1"/>
                <c:pt idx="0">
                  <c:v>DisabledPolicyGroup=Livestock Measures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US_Pivot!$V$3:$V$33</c:f>
              <c:numCache>
                <c:formatCode>General</c:formatCode>
                <c:ptCount val="31"/>
                <c:pt idx="0">
                  <c:v>0</c:v>
                </c:pt>
                <c:pt idx="1">
                  <c:v>-8591</c:v>
                </c:pt>
                <c:pt idx="2">
                  <c:v>-6517</c:v>
                </c:pt>
                <c:pt idx="3">
                  <c:v>-2000</c:v>
                </c:pt>
                <c:pt idx="4">
                  <c:v>2590</c:v>
                </c:pt>
                <c:pt idx="5">
                  <c:v>5670</c:v>
                </c:pt>
                <c:pt idx="6">
                  <c:v>7650</c:v>
                </c:pt>
                <c:pt idx="7">
                  <c:v>9890</c:v>
                </c:pt>
                <c:pt idx="8">
                  <c:v>13290</c:v>
                </c:pt>
                <c:pt idx="9">
                  <c:v>17780</c:v>
                </c:pt>
                <c:pt idx="10">
                  <c:v>28640</c:v>
                </c:pt>
                <c:pt idx="11">
                  <c:v>33720</c:v>
                </c:pt>
                <c:pt idx="12">
                  <c:v>33780</c:v>
                </c:pt>
                <c:pt idx="13">
                  <c:v>32400</c:v>
                </c:pt>
                <c:pt idx="14">
                  <c:v>31300</c:v>
                </c:pt>
                <c:pt idx="15">
                  <c:v>31410</c:v>
                </c:pt>
                <c:pt idx="16">
                  <c:v>31030</c:v>
                </c:pt>
                <c:pt idx="17">
                  <c:v>29980</c:v>
                </c:pt>
                <c:pt idx="18">
                  <c:v>28770</c:v>
                </c:pt>
                <c:pt idx="19">
                  <c:v>27940</c:v>
                </c:pt>
                <c:pt idx="20">
                  <c:v>27580</c:v>
                </c:pt>
                <c:pt idx="21">
                  <c:v>27790</c:v>
                </c:pt>
                <c:pt idx="22">
                  <c:v>28290</c:v>
                </c:pt>
                <c:pt idx="23">
                  <c:v>29030</c:v>
                </c:pt>
                <c:pt idx="24">
                  <c:v>29840</c:v>
                </c:pt>
                <c:pt idx="25">
                  <c:v>30720</c:v>
                </c:pt>
                <c:pt idx="26">
                  <c:v>31420</c:v>
                </c:pt>
                <c:pt idx="27">
                  <c:v>31970</c:v>
                </c:pt>
                <c:pt idx="28">
                  <c:v>32480</c:v>
                </c:pt>
                <c:pt idx="29">
                  <c:v>32910</c:v>
                </c:pt>
                <c:pt idx="30">
                  <c:v>33280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3E4F-4C27-91DA-20CBB7A77958}"/>
            </c:ext>
          </c:extLst>
        </c:ser>
        <c:ser>
          <c:idx val="21"/>
          <c:order val="21"/>
          <c:tx>
            <c:strRef>
              <c:f>US_Pivot!$W$1:$W$2</c:f>
              <c:strCache>
                <c:ptCount val="1"/>
                <c:pt idx="0">
                  <c:v>DisabledPolicyGroup=Methane Capture and Destruction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US_Pivot!$W$3:$W$33</c:f>
              <c:numCache>
                <c:formatCode>General</c:formatCode>
                <c:ptCount val="31"/>
                <c:pt idx="0">
                  <c:v>0</c:v>
                </c:pt>
                <c:pt idx="1">
                  <c:v>16515</c:v>
                </c:pt>
                <c:pt idx="2">
                  <c:v>21403</c:v>
                </c:pt>
                <c:pt idx="3">
                  <c:v>19830</c:v>
                </c:pt>
                <c:pt idx="4">
                  <c:v>15710</c:v>
                </c:pt>
                <c:pt idx="5">
                  <c:v>14180</c:v>
                </c:pt>
                <c:pt idx="6">
                  <c:v>15360</c:v>
                </c:pt>
                <c:pt idx="7">
                  <c:v>18130</c:v>
                </c:pt>
                <c:pt idx="8">
                  <c:v>21680</c:v>
                </c:pt>
                <c:pt idx="9">
                  <c:v>26620</c:v>
                </c:pt>
                <c:pt idx="10">
                  <c:v>33460</c:v>
                </c:pt>
                <c:pt idx="11">
                  <c:v>36000</c:v>
                </c:pt>
                <c:pt idx="12">
                  <c:v>36370</c:v>
                </c:pt>
                <c:pt idx="13">
                  <c:v>35580</c:v>
                </c:pt>
                <c:pt idx="14">
                  <c:v>34220</c:v>
                </c:pt>
                <c:pt idx="15">
                  <c:v>32990</c:v>
                </c:pt>
                <c:pt idx="16">
                  <c:v>32060</c:v>
                </c:pt>
                <c:pt idx="17">
                  <c:v>31200</c:v>
                </c:pt>
                <c:pt idx="18">
                  <c:v>30290</c:v>
                </c:pt>
                <c:pt idx="19">
                  <c:v>29430</c:v>
                </c:pt>
                <c:pt idx="20">
                  <c:v>28590</c:v>
                </c:pt>
                <c:pt idx="21">
                  <c:v>27720</c:v>
                </c:pt>
                <c:pt idx="22">
                  <c:v>26730</c:v>
                </c:pt>
                <c:pt idx="23">
                  <c:v>25840</c:v>
                </c:pt>
                <c:pt idx="24">
                  <c:v>24880</c:v>
                </c:pt>
                <c:pt idx="25">
                  <c:v>24020</c:v>
                </c:pt>
                <c:pt idx="26">
                  <c:v>23190</c:v>
                </c:pt>
                <c:pt idx="27">
                  <c:v>22680</c:v>
                </c:pt>
                <c:pt idx="28">
                  <c:v>22820</c:v>
                </c:pt>
                <c:pt idx="29">
                  <c:v>23430</c:v>
                </c:pt>
                <c:pt idx="30">
                  <c:v>24310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3E4F-4C27-91DA-20CBB7A77958}"/>
            </c:ext>
          </c:extLst>
        </c:ser>
        <c:ser>
          <c:idx val="22"/>
          <c:order val="22"/>
          <c:tx>
            <c:strRef>
              <c:f>US_Pivot!$X$1:$X$2</c:f>
              <c:strCache>
                <c:ptCount val="1"/>
                <c:pt idx="0">
                  <c:v>DisabledPolicyGroup=None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US_Pivot!$X$3:$X$33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3E4F-4C27-91DA-20CBB7A77958}"/>
            </c:ext>
          </c:extLst>
        </c:ser>
        <c:ser>
          <c:idx val="23"/>
          <c:order val="23"/>
          <c:tx>
            <c:strRef>
              <c:f>US_Pivot!$Y$1:$Y$2</c:f>
              <c:strCache>
                <c:ptCount val="1"/>
                <c:pt idx="0">
                  <c:v>DisabledPolicyGroup=Passenger Car ZEV Sales Standard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US_Pivot!$Y$3:$Y$33</c:f>
              <c:numCache>
                <c:formatCode>General</c:formatCode>
                <c:ptCount val="31"/>
                <c:pt idx="0">
                  <c:v>0</c:v>
                </c:pt>
                <c:pt idx="1">
                  <c:v>259</c:v>
                </c:pt>
                <c:pt idx="2">
                  <c:v>2760</c:v>
                </c:pt>
                <c:pt idx="3">
                  <c:v>14880</c:v>
                </c:pt>
                <c:pt idx="4">
                  <c:v>30850</c:v>
                </c:pt>
                <c:pt idx="5">
                  <c:v>55170</c:v>
                </c:pt>
                <c:pt idx="6">
                  <c:v>90130</c:v>
                </c:pt>
                <c:pt idx="7">
                  <c:v>125750</c:v>
                </c:pt>
                <c:pt idx="8">
                  <c:v>171380</c:v>
                </c:pt>
                <c:pt idx="9">
                  <c:v>198330</c:v>
                </c:pt>
                <c:pt idx="10">
                  <c:v>210840</c:v>
                </c:pt>
                <c:pt idx="11">
                  <c:v>224290</c:v>
                </c:pt>
                <c:pt idx="12">
                  <c:v>247020</c:v>
                </c:pt>
                <c:pt idx="13">
                  <c:v>275600</c:v>
                </c:pt>
                <c:pt idx="14">
                  <c:v>312450</c:v>
                </c:pt>
                <c:pt idx="15">
                  <c:v>344000</c:v>
                </c:pt>
                <c:pt idx="16">
                  <c:v>354300</c:v>
                </c:pt>
                <c:pt idx="17">
                  <c:v>354440</c:v>
                </c:pt>
                <c:pt idx="18">
                  <c:v>351950</c:v>
                </c:pt>
                <c:pt idx="19">
                  <c:v>347600</c:v>
                </c:pt>
                <c:pt idx="20">
                  <c:v>344230</c:v>
                </c:pt>
                <c:pt idx="21">
                  <c:v>342930</c:v>
                </c:pt>
                <c:pt idx="22">
                  <c:v>341840</c:v>
                </c:pt>
                <c:pt idx="23">
                  <c:v>343740</c:v>
                </c:pt>
                <c:pt idx="24">
                  <c:v>345740</c:v>
                </c:pt>
                <c:pt idx="25">
                  <c:v>345900</c:v>
                </c:pt>
                <c:pt idx="26">
                  <c:v>344550</c:v>
                </c:pt>
                <c:pt idx="27">
                  <c:v>339940</c:v>
                </c:pt>
                <c:pt idx="28">
                  <c:v>331160</c:v>
                </c:pt>
                <c:pt idx="29">
                  <c:v>321380</c:v>
                </c:pt>
                <c:pt idx="30">
                  <c:v>311560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3E4F-4C27-91DA-20CBB7A77958}"/>
            </c:ext>
          </c:extLst>
        </c:ser>
        <c:ser>
          <c:idx val="24"/>
          <c:order val="24"/>
          <c:tx>
            <c:strRef>
              <c:f>US_Pivot!$Z$1:$Z$2</c:f>
              <c:strCache>
                <c:ptCount val="1"/>
                <c:pt idx="0">
                  <c:v>DisabledPolicyGroup=Passenger Mode Shifting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US_Pivot!$Z$3:$Z$33</c:f>
              <c:numCache>
                <c:formatCode>General</c:formatCode>
                <c:ptCount val="31"/>
                <c:pt idx="0">
                  <c:v>0</c:v>
                </c:pt>
                <c:pt idx="1">
                  <c:v>27322</c:v>
                </c:pt>
                <c:pt idx="2">
                  <c:v>64425</c:v>
                </c:pt>
                <c:pt idx="3">
                  <c:v>105920</c:v>
                </c:pt>
                <c:pt idx="4">
                  <c:v>148920</c:v>
                </c:pt>
                <c:pt idx="5">
                  <c:v>191220</c:v>
                </c:pt>
                <c:pt idx="6">
                  <c:v>232290</c:v>
                </c:pt>
                <c:pt idx="7">
                  <c:v>273250</c:v>
                </c:pt>
                <c:pt idx="8">
                  <c:v>311020</c:v>
                </c:pt>
                <c:pt idx="9">
                  <c:v>347230</c:v>
                </c:pt>
                <c:pt idx="10">
                  <c:v>385280</c:v>
                </c:pt>
                <c:pt idx="11">
                  <c:v>420080</c:v>
                </c:pt>
                <c:pt idx="12">
                  <c:v>451150</c:v>
                </c:pt>
                <c:pt idx="13">
                  <c:v>480030</c:v>
                </c:pt>
                <c:pt idx="14">
                  <c:v>507470</c:v>
                </c:pt>
                <c:pt idx="15">
                  <c:v>533540</c:v>
                </c:pt>
                <c:pt idx="16">
                  <c:v>561210</c:v>
                </c:pt>
                <c:pt idx="17">
                  <c:v>589170</c:v>
                </c:pt>
                <c:pt idx="18">
                  <c:v>616240</c:v>
                </c:pt>
                <c:pt idx="19">
                  <c:v>644220</c:v>
                </c:pt>
                <c:pt idx="20">
                  <c:v>672820</c:v>
                </c:pt>
                <c:pt idx="21">
                  <c:v>702060</c:v>
                </c:pt>
                <c:pt idx="22">
                  <c:v>731860</c:v>
                </c:pt>
                <c:pt idx="23">
                  <c:v>762840</c:v>
                </c:pt>
                <c:pt idx="24">
                  <c:v>794090</c:v>
                </c:pt>
                <c:pt idx="25">
                  <c:v>826450</c:v>
                </c:pt>
                <c:pt idx="26">
                  <c:v>860950</c:v>
                </c:pt>
                <c:pt idx="27">
                  <c:v>896450</c:v>
                </c:pt>
                <c:pt idx="28">
                  <c:v>932950</c:v>
                </c:pt>
                <c:pt idx="29">
                  <c:v>970010</c:v>
                </c:pt>
                <c:pt idx="30">
                  <c:v>1006730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3E4F-4C27-91DA-20CBB7A77958}"/>
            </c:ext>
          </c:extLst>
        </c:ser>
        <c:ser>
          <c:idx val="25"/>
          <c:order val="25"/>
          <c:tx>
            <c:strRef>
              <c:f>US_Pivot!$AA$1:$AA$2</c:f>
              <c:strCache>
                <c:ptCount val="1"/>
                <c:pt idx="0">
                  <c:v>DisabledPolicyGroup=Power Sector Coal Regs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US_Pivot!$AA$3:$AA$33</c:f>
              <c:numCache>
                <c:formatCode>General</c:formatCode>
                <c:ptCount val="31"/>
                <c:pt idx="0">
                  <c:v>0</c:v>
                </c:pt>
                <c:pt idx="1">
                  <c:v>8423</c:v>
                </c:pt>
                <c:pt idx="2">
                  <c:v>23889</c:v>
                </c:pt>
                <c:pt idx="3">
                  <c:v>27410</c:v>
                </c:pt>
                <c:pt idx="4">
                  <c:v>48150</c:v>
                </c:pt>
                <c:pt idx="5">
                  <c:v>58480</c:v>
                </c:pt>
                <c:pt idx="6">
                  <c:v>82350</c:v>
                </c:pt>
                <c:pt idx="7">
                  <c:v>100260</c:v>
                </c:pt>
                <c:pt idx="8">
                  <c:v>129580</c:v>
                </c:pt>
                <c:pt idx="9">
                  <c:v>102420</c:v>
                </c:pt>
                <c:pt idx="10">
                  <c:v>49820</c:v>
                </c:pt>
                <c:pt idx="11">
                  <c:v>27180</c:v>
                </c:pt>
                <c:pt idx="12">
                  <c:v>4190</c:v>
                </c:pt>
                <c:pt idx="13">
                  <c:v>-9120</c:v>
                </c:pt>
                <c:pt idx="14">
                  <c:v>-11160</c:v>
                </c:pt>
                <c:pt idx="15">
                  <c:v>-12970</c:v>
                </c:pt>
                <c:pt idx="16">
                  <c:v>-9330</c:v>
                </c:pt>
                <c:pt idx="17">
                  <c:v>-5710</c:v>
                </c:pt>
                <c:pt idx="18">
                  <c:v>-4810</c:v>
                </c:pt>
                <c:pt idx="19">
                  <c:v>-2550</c:v>
                </c:pt>
                <c:pt idx="20">
                  <c:v>-890</c:v>
                </c:pt>
                <c:pt idx="21">
                  <c:v>490</c:v>
                </c:pt>
                <c:pt idx="22">
                  <c:v>2160</c:v>
                </c:pt>
                <c:pt idx="23">
                  <c:v>3860</c:v>
                </c:pt>
                <c:pt idx="24">
                  <c:v>5380</c:v>
                </c:pt>
                <c:pt idx="25">
                  <c:v>2760</c:v>
                </c:pt>
                <c:pt idx="26">
                  <c:v>6110</c:v>
                </c:pt>
                <c:pt idx="27">
                  <c:v>7590</c:v>
                </c:pt>
                <c:pt idx="28">
                  <c:v>6890</c:v>
                </c:pt>
                <c:pt idx="29">
                  <c:v>8860</c:v>
                </c:pt>
                <c:pt idx="30">
                  <c:v>9090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3E4F-4C27-91DA-20CBB7A77958}"/>
            </c:ext>
          </c:extLst>
        </c:ser>
        <c:ser>
          <c:idx val="26"/>
          <c:order val="26"/>
          <c:tx>
            <c:strRef>
              <c:f>US_Pivot!$AB$1:$AB$2</c:f>
              <c:strCache>
                <c:ptCount val="1"/>
                <c:pt idx="0">
                  <c:v>DisabledPolicyGroup=Power Sector Gas Regs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US_Pivot!$AB$3:$AB$33</c:f>
              <c:numCache>
                <c:formatCode>General</c:formatCode>
                <c:ptCount val="31"/>
                <c:pt idx="0">
                  <c:v>75</c:v>
                </c:pt>
                <c:pt idx="1">
                  <c:v>409</c:v>
                </c:pt>
                <c:pt idx="2">
                  <c:v>5513</c:v>
                </c:pt>
                <c:pt idx="3">
                  <c:v>-4500</c:v>
                </c:pt>
                <c:pt idx="4">
                  <c:v>-5060</c:v>
                </c:pt>
                <c:pt idx="5">
                  <c:v>14690</c:v>
                </c:pt>
                <c:pt idx="6">
                  <c:v>59950</c:v>
                </c:pt>
                <c:pt idx="7">
                  <c:v>88460</c:v>
                </c:pt>
                <c:pt idx="8">
                  <c:v>120640</c:v>
                </c:pt>
                <c:pt idx="9">
                  <c:v>105100</c:v>
                </c:pt>
                <c:pt idx="10">
                  <c:v>72620</c:v>
                </c:pt>
                <c:pt idx="11">
                  <c:v>80900</c:v>
                </c:pt>
                <c:pt idx="12">
                  <c:v>93110</c:v>
                </c:pt>
                <c:pt idx="13">
                  <c:v>115530</c:v>
                </c:pt>
                <c:pt idx="14">
                  <c:v>148280</c:v>
                </c:pt>
                <c:pt idx="15">
                  <c:v>176610</c:v>
                </c:pt>
                <c:pt idx="16">
                  <c:v>202520</c:v>
                </c:pt>
                <c:pt idx="17">
                  <c:v>210790</c:v>
                </c:pt>
                <c:pt idx="18">
                  <c:v>209780</c:v>
                </c:pt>
                <c:pt idx="19">
                  <c:v>203530</c:v>
                </c:pt>
                <c:pt idx="20">
                  <c:v>195540</c:v>
                </c:pt>
                <c:pt idx="21">
                  <c:v>186710</c:v>
                </c:pt>
                <c:pt idx="22">
                  <c:v>177320</c:v>
                </c:pt>
                <c:pt idx="23">
                  <c:v>167500</c:v>
                </c:pt>
                <c:pt idx="24">
                  <c:v>157550</c:v>
                </c:pt>
                <c:pt idx="25">
                  <c:v>147350</c:v>
                </c:pt>
                <c:pt idx="26">
                  <c:v>136810</c:v>
                </c:pt>
                <c:pt idx="27">
                  <c:v>126970</c:v>
                </c:pt>
                <c:pt idx="28">
                  <c:v>118360</c:v>
                </c:pt>
                <c:pt idx="29">
                  <c:v>111140</c:v>
                </c:pt>
                <c:pt idx="30">
                  <c:v>105390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3E4F-4C27-91DA-20CBB7A77958}"/>
            </c:ext>
          </c:extLst>
        </c:ser>
        <c:ser>
          <c:idx val="27"/>
          <c:order val="27"/>
          <c:tx>
            <c:strRef>
              <c:f>US_Pivot!$AC$1:$AC$2</c:f>
              <c:strCache>
                <c:ptCount val="1"/>
                <c:pt idx="0">
                  <c:v>DisabledPolicyGroup=Reduction in Industry Product Demand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US_Pivot!$AC$3:$AC$33</c:f>
              <c:numCache>
                <c:formatCode>General</c:formatCode>
                <c:ptCount val="31"/>
                <c:pt idx="0">
                  <c:v>0</c:v>
                </c:pt>
                <c:pt idx="1">
                  <c:v>-2591</c:v>
                </c:pt>
                <c:pt idx="2">
                  <c:v>-6921</c:v>
                </c:pt>
                <c:pt idx="3">
                  <c:v>-11970</c:v>
                </c:pt>
                <c:pt idx="4">
                  <c:v>-17140</c:v>
                </c:pt>
                <c:pt idx="5">
                  <c:v>-22870</c:v>
                </c:pt>
                <c:pt idx="6">
                  <c:v>-28710</c:v>
                </c:pt>
                <c:pt idx="7">
                  <c:v>-34560</c:v>
                </c:pt>
                <c:pt idx="8">
                  <c:v>-40650</c:v>
                </c:pt>
                <c:pt idx="9">
                  <c:v>-46330</c:v>
                </c:pt>
                <c:pt idx="10">
                  <c:v>-51820</c:v>
                </c:pt>
                <c:pt idx="11">
                  <c:v>-57550</c:v>
                </c:pt>
                <c:pt idx="12">
                  <c:v>-63110</c:v>
                </c:pt>
                <c:pt idx="13">
                  <c:v>-68590</c:v>
                </c:pt>
                <c:pt idx="14">
                  <c:v>-73940</c:v>
                </c:pt>
                <c:pt idx="15">
                  <c:v>-79120</c:v>
                </c:pt>
                <c:pt idx="16">
                  <c:v>-83960</c:v>
                </c:pt>
                <c:pt idx="17">
                  <c:v>-88550</c:v>
                </c:pt>
                <c:pt idx="18">
                  <c:v>-92790</c:v>
                </c:pt>
                <c:pt idx="19">
                  <c:v>-96700</c:v>
                </c:pt>
                <c:pt idx="20">
                  <c:v>-100460</c:v>
                </c:pt>
                <c:pt idx="21">
                  <c:v>-104330</c:v>
                </c:pt>
                <c:pt idx="22">
                  <c:v>-108050</c:v>
                </c:pt>
                <c:pt idx="23">
                  <c:v>-111900</c:v>
                </c:pt>
                <c:pt idx="24">
                  <c:v>-115850</c:v>
                </c:pt>
                <c:pt idx="25">
                  <c:v>-119580</c:v>
                </c:pt>
                <c:pt idx="26">
                  <c:v>-123120</c:v>
                </c:pt>
                <c:pt idx="27">
                  <c:v>-126460</c:v>
                </c:pt>
                <c:pt idx="28">
                  <c:v>-129770</c:v>
                </c:pt>
                <c:pt idx="29">
                  <c:v>-133200</c:v>
                </c:pt>
                <c:pt idx="30">
                  <c:v>-136900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3E4F-4C27-91DA-20CBB7A77958}"/>
            </c:ext>
          </c:extLst>
        </c:ser>
        <c:ser>
          <c:idx val="28"/>
          <c:order val="28"/>
          <c:tx>
            <c:strRef>
              <c:f>US_Pivot!$AD$1:$AD$2</c:f>
              <c:strCache>
                <c:ptCount val="1"/>
                <c:pt idx="0">
                  <c:v>DisabledPolicyGroup=Subsidy for Elec Production - Nuclear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US_Pivot!$AD$3:$AD$33</c:f>
              <c:numCache>
                <c:formatCode>General</c:formatCode>
                <c:ptCount val="31"/>
                <c:pt idx="0">
                  <c:v>0</c:v>
                </c:pt>
                <c:pt idx="1">
                  <c:v>23695</c:v>
                </c:pt>
                <c:pt idx="2">
                  <c:v>-11081</c:v>
                </c:pt>
                <c:pt idx="3">
                  <c:v>-80250</c:v>
                </c:pt>
                <c:pt idx="4">
                  <c:v>-103080</c:v>
                </c:pt>
                <c:pt idx="5">
                  <c:v>-154720</c:v>
                </c:pt>
                <c:pt idx="6">
                  <c:v>-220420</c:v>
                </c:pt>
                <c:pt idx="7">
                  <c:v>-302040</c:v>
                </c:pt>
                <c:pt idx="8">
                  <c:v>-363600</c:v>
                </c:pt>
                <c:pt idx="9">
                  <c:v>-301830</c:v>
                </c:pt>
                <c:pt idx="10">
                  <c:v>-246200</c:v>
                </c:pt>
                <c:pt idx="11">
                  <c:v>-168720</c:v>
                </c:pt>
                <c:pt idx="12">
                  <c:v>-104460</c:v>
                </c:pt>
                <c:pt idx="13">
                  <c:v>-50390</c:v>
                </c:pt>
                <c:pt idx="14">
                  <c:v>66760</c:v>
                </c:pt>
                <c:pt idx="15">
                  <c:v>61490</c:v>
                </c:pt>
                <c:pt idx="16">
                  <c:v>80470</c:v>
                </c:pt>
                <c:pt idx="17">
                  <c:v>96080</c:v>
                </c:pt>
                <c:pt idx="18">
                  <c:v>96530</c:v>
                </c:pt>
                <c:pt idx="19">
                  <c:v>90640</c:v>
                </c:pt>
                <c:pt idx="20">
                  <c:v>87010</c:v>
                </c:pt>
                <c:pt idx="21">
                  <c:v>82880</c:v>
                </c:pt>
                <c:pt idx="22">
                  <c:v>79040</c:v>
                </c:pt>
                <c:pt idx="23">
                  <c:v>96250</c:v>
                </c:pt>
                <c:pt idx="24">
                  <c:v>129100</c:v>
                </c:pt>
                <c:pt idx="25">
                  <c:v>101540</c:v>
                </c:pt>
                <c:pt idx="26">
                  <c:v>96380</c:v>
                </c:pt>
                <c:pt idx="27">
                  <c:v>97250</c:v>
                </c:pt>
                <c:pt idx="28">
                  <c:v>101510</c:v>
                </c:pt>
                <c:pt idx="29">
                  <c:v>83660</c:v>
                </c:pt>
                <c:pt idx="30">
                  <c:v>76600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3E4F-4C27-91DA-20CBB7A7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278048"/>
        <c:axId val="1980277216"/>
      </c:lineChart>
      <c:catAx>
        <c:axId val="19802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77216"/>
        <c:crosses val="autoZero"/>
        <c:auto val="1"/>
        <c:lblAlgn val="ctr"/>
        <c:lblOffset val="100"/>
        <c:noMultiLvlLbl val="0"/>
      </c:catAx>
      <c:valAx>
        <c:axId val="19802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66148</xdr:colOff>
      <xdr:row>48</xdr:row>
      <xdr:rowOff>51062</xdr:rowOff>
    </xdr:from>
    <xdr:to>
      <xdr:col>4</xdr:col>
      <xdr:colOff>3640667</xdr:colOff>
      <xdr:row>98</xdr:row>
      <xdr:rowOff>84401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00E00-DC9B-45D1-971A-ECB4E198F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148166</xdr:colOff>
      <xdr:row>48</xdr:row>
      <xdr:rowOff>84666</xdr:rowOff>
    </xdr:from>
    <xdr:to>
      <xdr:col>9</xdr:col>
      <xdr:colOff>2423584</xdr:colOff>
      <xdr:row>98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3AFCA6-01C4-4DAF-973B-17982FC0F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374901AD-1E54-4170-823B-C073A53644F3}" userId="S::olivia@energyinnovation.onmicrosoft.com::75aa6550-3462-4480-900f-0bd2e542e876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307.688281712966" createdVersion="7" refreshedVersion="7" minRefreshableVersion="3" recordCount="29" xr:uid="{389066FB-3642-42A3-A577-DA4E62EBC1DE}">
  <cacheSource type="worksheet">
    <worksheetSource ref="A1:AF30" sheet="US_Difference"/>
  </cacheSource>
  <cacheFields count="32">
    <cacheField name="Policy" numFmtId="0">
      <sharedItems count="29">
        <s v="DisabledPolicyGroup=None"/>
        <s v="DisabledPolicyGroup=Passenger Car ZEV Sales Standard"/>
        <s v="DisabledPolicyGroup=California HDV Rules"/>
        <s v="DisabledPolicyGroup=Power Sector Coal Regs"/>
        <s v="DisabledPolicyGroup=Power Sector Gas Regs"/>
        <s v="DisabledPolicyGroup=EV Charger Deployment "/>
        <s v="DisabledPolicyGroup=Grid Flexibility"/>
        <s v="DisabledPolicyGroup=Afforestation and Reforestation"/>
        <s v="DisabledPolicyGroup=Cement Clinker Substitution"/>
        <s v="DisabledPolicyGroup=Cropland Measures"/>
        <s v="DisabledPolicyGroup=F-Gas Policies"/>
        <s v="DisabledPolicyGroup=Hydrogen Electrolysis"/>
        <s v="DisabledPolicyGroup=Forest Management"/>
        <s v="DisabledPolicyGroup=Industrial Fuel Switching"/>
        <s v="DisabledPolicyGroup=Livestock Measures"/>
        <s v="DisabledPolicyGroup=Methane Capture and Destruction"/>
        <s v="DisabledPolicyGroup=Building Electrification"/>
        <s v="DisabledPolicyGroup=Industrial CCS"/>
        <s v="DisabledPolicyGroup=Electricity PTC/ITC"/>
        <s v="DisabledPolicyGroup=Passenger Mode Shifting"/>
        <s v="DisabledPolicyGroup=Freight Logistics"/>
        <s v="DisabledPolicyGroup=Reduction in Industry Product Demand"/>
        <s v="DisabledPolicyGroup=Fuel Economy Standards"/>
        <s v="DisabledPolicyGroup=Industrial Energy Efficiency Standards"/>
        <s v="DisabledPolicyGroup=Building Codes and Appliance Standards"/>
        <s v="DisabledPolicyGroup=100% Clean Electricity Standard"/>
        <s v="DisabledPolicyGroup=Building Retrofitting"/>
        <s v="DisabledPolicyGroup=Subsidy for Elec Production - Nuclear"/>
        <s v="DisabledPolicyGroup=All"/>
      </sharedItems>
    </cacheField>
    <cacheField name="2020" numFmtId="0">
      <sharedItems containsSemiMixedTypes="0" containsString="0" containsNumber="1" containsInteger="1" minValue="0" maxValue="75"/>
    </cacheField>
    <cacheField name="2021" numFmtId="0">
      <sharedItems containsSemiMixedTypes="0" containsString="0" containsNumber="1" containsInteger="1" minValue="-8591" maxValue="531025"/>
    </cacheField>
    <cacheField name="2022" numFmtId="0">
      <sharedItems containsSemiMixedTypes="0" containsString="0" containsNumber="1" containsInteger="1" minValue="-11081" maxValue="992739"/>
    </cacheField>
    <cacheField name="2023" numFmtId="0">
      <sharedItems containsSemiMixedTypes="0" containsString="0" containsNumber="1" containsInteger="1" minValue="-80250" maxValue="1338560"/>
    </cacheField>
    <cacheField name="2024" numFmtId="0">
      <sharedItems containsSemiMixedTypes="0" containsString="0" containsNumber="1" containsInteger="1" minValue="-103080" maxValue="1615310"/>
    </cacheField>
    <cacheField name="2025" numFmtId="0">
      <sharedItems containsSemiMixedTypes="0" containsString="0" containsNumber="1" containsInteger="1" minValue="-154720" maxValue="1936560"/>
    </cacheField>
    <cacheField name="2026" numFmtId="0">
      <sharedItems containsSemiMixedTypes="0" containsString="0" containsNumber="1" containsInteger="1" minValue="-220420" maxValue="2271920"/>
    </cacheField>
    <cacheField name="2027" numFmtId="0">
      <sharedItems containsSemiMixedTypes="0" containsString="0" containsNumber="1" containsInteger="1" minValue="-302040" maxValue="2565390"/>
    </cacheField>
    <cacheField name="2028" numFmtId="0">
      <sharedItems containsSemiMixedTypes="0" containsString="0" containsNumber="1" containsInteger="1" minValue="-363600" maxValue="2853110"/>
    </cacheField>
    <cacheField name="2029" numFmtId="0">
      <sharedItems containsSemiMixedTypes="0" containsString="0" containsNumber="1" containsInteger="1" minValue="-301830" maxValue="3129350"/>
    </cacheField>
    <cacheField name="2030" numFmtId="0">
      <sharedItems containsSemiMixedTypes="0" containsString="0" containsNumber="1" containsInteger="1" minValue="-246200" maxValue="3438400"/>
    </cacheField>
    <cacheField name="2031" numFmtId="0">
      <sharedItems containsSemiMixedTypes="0" containsString="0" containsNumber="1" containsInteger="1" minValue="-168720" maxValue="3719980"/>
    </cacheField>
    <cacheField name="2032" numFmtId="0">
      <sharedItems containsSemiMixedTypes="0" containsString="0" containsNumber="1" containsInteger="1" minValue="-106080" maxValue="4002110"/>
    </cacheField>
    <cacheField name="2033" numFmtId="0">
      <sharedItems containsSemiMixedTypes="0" containsString="0" containsNumber="1" containsInteger="1" minValue="-120870" maxValue="4289100"/>
    </cacheField>
    <cacheField name="2034" numFmtId="0">
      <sharedItems containsSemiMixedTypes="0" containsString="0" containsNumber="1" containsInteger="1" minValue="-137920" maxValue="4636610"/>
    </cacheField>
    <cacheField name="2035" numFmtId="0">
      <sharedItems containsSemiMixedTypes="0" containsString="0" containsNumber="1" containsInteger="1" minValue="-154960" maxValue="4788150"/>
    </cacheField>
    <cacheField name="2036" numFmtId="0">
      <sharedItems containsSemiMixedTypes="0" containsString="0" containsNumber="1" containsInteger="1" minValue="-180930" maxValue="4882520"/>
    </cacheField>
    <cacheField name="2037" numFmtId="0">
      <sharedItems containsSemiMixedTypes="0" containsString="0" containsNumber="1" containsInteger="1" minValue="-236890" maxValue="4900940"/>
    </cacheField>
    <cacheField name="2038" numFmtId="0">
      <sharedItems containsSemiMixedTypes="0" containsString="0" containsNumber="1" containsInteger="1" minValue="-274130" maxValue="4900460"/>
    </cacheField>
    <cacheField name="2039" numFmtId="0">
      <sharedItems containsSemiMixedTypes="0" containsString="0" containsNumber="1" containsInteger="1" minValue="-234730" maxValue="4873040"/>
    </cacheField>
    <cacheField name="2040" numFmtId="0">
      <sharedItems containsSemiMixedTypes="0" containsString="0" containsNumber="1" containsInteger="1" minValue="-225850" maxValue="4844350"/>
    </cacheField>
    <cacheField name="2041" numFmtId="0">
      <sharedItems containsSemiMixedTypes="0" containsString="0" containsNumber="1" containsInteger="1" minValue="-241690" maxValue="4826620"/>
    </cacheField>
    <cacheField name="2042" numFmtId="0">
      <sharedItems containsSemiMixedTypes="0" containsString="0" containsNumber="1" containsInteger="1" minValue="-258770" maxValue="4814020"/>
    </cacheField>
    <cacheField name="2043" numFmtId="0">
      <sharedItems containsSemiMixedTypes="0" containsString="0" containsNumber="1" containsInteger="1" minValue="-277400" maxValue="4812650"/>
    </cacheField>
    <cacheField name="2044" numFmtId="0">
      <sharedItems containsSemiMixedTypes="0" containsString="0" containsNumber="1" containsInteger="1" minValue="-297800" maxValue="4812670"/>
    </cacheField>
    <cacheField name="2045" numFmtId="0">
      <sharedItems containsSemiMixedTypes="0" containsString="0" containsNumber="1" containsInteger="1" minValue="-319090" maxValue="4812070"/>
    </cacheField>
    <cacheField name="2046" numFmtId="0">
      <sharedItems containsSemiMixedTypes="0" containsString="0" containsNumber="1" containsInteger="1" minValue="-336530" maxValue="4812650"/>
    </cacheField>
    <cacheField name="2047" numFmtId="0">
      <sharedItems containsSemiMixedTypes="0" containsString="0" containsNumber="1" containsInteger="1" minValue="-371660" maxValue="4819900"/>
    </cacheField>
    <cacheField name="2048" numFmtId="0">
      <sharedItems containsSemiMixedTypes="0" containsString="0" containsNumber="1" containsInteger="1" minValue="-429800" maxValue="4832710"/>
    </cacheField>
    <cacheField name="2049" numFmtId="0">
      <sharedItems containsSemiMixedTypes="0" containsString="0" containsNumber="1" containsInteger="1" minValue="-484580" maxValue="4863810"/>
    </cacheField>
    <cacheField name="2050" numFmtId="0">
      <sharedItems containsSemiMixedTypes="0" containsString="0" containsNumber="1" containsInteger="1" minValue="-538190" maxValue="4914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309.391296875001" createdVersion="7" refreshedVersion="7" minRefreshableVersion="3" recordCount="27" xr:uid="{BD39E76E-4238-4E09-9163-B58C80F1FD96}">
  <cacheSource type="worksheet">
    <worksheetSource ref="A1:AF28" sheet="State_Difference"/>
  </cacheSource>
  <cacheFields count="32">
    <cacheField name="Policy" numFmtId="0">
      <sharedItems count="27">
        <s v="DisabledPolicyGroup=None"/>
        <s v="DisabledPolicyGroup=Passenger Car ZEV Sales Standard"/>
        <s v="DisabledPolicyGroup=California HDV Rules"/>
        <s v="DisabledPolicyGroup=Power Sector Coal Regs"/>
        <s v="DisabledPolicyGroup=Power Sector Gas Regs"/>
        <s v="DisabledPolicyGroup=Grid Flexibility"/>
        <s v="DisabledPolicyGroup=Afforestation and Reforestation"/>
        <s v="DisabledPolicyGroup=Cement Clinker Substitution"/>
        <s v="DisabledPolicyGroup=Cropland Measures"/>
        <s v="DisabledPolicyGroup=F-Gas Policies"/>
        <s v="DisabledPolicyGroup=Hydrogen Electrolysis"/>
        <s v="DisabledPolicyGroup=Forest Management"/>
        <s v="DisabledPolicyGroup=Industrial Electrification and Hydrogen"/>
        <s v="DisabledPolicyGroup=Livestock Measures"/>
        <s v="DisabledPolicyGroup=Methane Capture and Destruction"/>
        <s v="DisabledPolicyGroup=Building Electrification"/>
        <s v="DisabledPolicyGroup=Industrial CCS"/>
        <s v="DisabledPolicyGroup=Electricity PTC/ITC"/>
        <s v="DisabledPolicyGroup=Passenger Mode Shifting"/>
        <s v="DisabledPolicyGroup=Freight Logistics"/>
        <s v="DisabledPolicyGroup=Material Efficiency"/>
        <s v="DisabledPolicyGroup=Fuel Economy Standards"/>
        <s v="DisabledPolicyGroup=Industrial Energy Efficiency Standards"/>
        <s v="DisabledPolicyGroup=Building Codes and Appliance Standards"/>
        <s v="DisabledPolicyGroup=100% Clean Electricity Standard"/>
        <s v="DisabledPolicyGroup=Building Retrofitting"/>
        <s v="DisabledPolicyGroup=All"/>
      </sharedItems>
    </cacheField>
    <cacheField name="2020" numFmtId="0">
      <sharedItems containsSemiMixedTypes="0" containsString="0" containsNumber="1" containsInteger="1" minValue="0" maxValue="0"/>
    </cacheField>
    <cacheField name="2021" numFmtId="0">
      <sharedItems containsSemiMixedTypes="0" containsString="0" containsNumber="1" containsInteger="1" minValue="0" maxValue="0"/>
    </cacheField>
    <cacheField name="2022" numFmtId="0">
      <sharedItems containsSemiMixedTypes="0" containsString="0" containsNumber="1" containsInteger="1" minValue="-24" maxValue="5677"/>
    </cacheField>
    <cacheField name="2023" numFmtId="0">
      <sharedItems containsSemiMixedTypes="0" containsString="0" containsNumber="1" containsInteger="1" minValue="-188" maxValue="9807"/>
    </cacheField>
    <cacheField name="2024" numFmtId="0">
      <sharedItems containsSemiMixedTypes="0" containsString="0" containsNumber="1" containsInteger="1" minValue="-400" maxValue="12582"/>
    </cacheField>
    <cacheField name="2025" numFmtId="0">
      <sharedItems containsSemiMixedTypes="0" containsString="0" containsNumber="1" containsInteger="1" minValue="-353" maxValue="15177"/>
    </cacheField>
    <cacheField name="2026" numFmtId="0">
      <sharedItems containsSemiMixedTypes="0" containsString="0" containsNumber="1" containsInteger="1" minValue="-405" maxValue="16949"/>
    </cacheField>
    <cacheField name="2027" numFmtId="0">
      <sharedItems containsSemiMixedTypes="0" containsString="0" containsNumber="1" containsInteger="1" minValue="-445" maxValue="17856"/>
    </cacheField>
    <cacheField name="2028" numFmtId="0">
      <sharedItems containsSemiMixedTypes="0" containsString="0" containsNumber="1" containsInteger="1" minValue="-482" maxValue="18773"/>
    </cacheField>
    <cacheField name="2029" numFmtId="0">
      <sharedItems containsSemiMixedTypes="0" containsString="0" containsNumber="1" containsInteger="1" minValue="-473" maxValue="19709"/>
    </cacheField>
    <cacheField name="2030" numFmtId="0">
      <sharedItems containsSemiMixedTypes="0" containsString="0" containsNumber="1" containsInteger="1" minValue="-494" maxValue="20650"/>
    </cacheField>
    <cacheField name="2031" numFmtId="0">
      <sharedItems containsSemiMixedTypes="0" containsString="0" containsNumber="1" containsInteger="1" minValue="-620" maxValue="21486"/>
    </cacheField>
    <cacheField name="2032" numFmtId="0">
      <sharedItems containsSemiMixedTypes="0" containsString="0" containsNumber="1" containsInteger="1" minValue="-799" maxValue="22732"/>
    </cacheField>
    <cacheField name="2033" numFmtId="0">
      <sharedItems containsSemiMixedTypes="0" containsString="0" containsNumber="1" containsInteger="1" minValue="-968" maxValue="24386"/>
    </cacheField>
    <cacheField name="2034" numFmtId="0">
      <sharedItems containsSemiMixedTypes="0" containsString="0" containsNumber="1" containsInteger="1" minValue="-852" maxValue="25906"/>
    </cacheField>
    <cacheField name="2035" numFmtId="0">
      <sharedItems containsSemiMixedTypes="0" containsString="0" containsNumber="1" containsInteger="1" minValue="-880" maxValue="27038"/>
    </cacheField>
    <cacheField name="2036" numFmtId="0">
      <sharedItems containsSemiMixedTypes="0" containsString="0" containsNumber="1" containsInteger="1" minValue="-944" maxValue="28320"/>
    </cacheField>
    <cacheField name="2037" numFmtId="0">
      <sharedItems containsSemiMixedTypes="0" containsString="0" containsNumber="1" containsInteger="1" minValue="-1042" maxValue="29630"/>
    </cacheField>
    <cacheField name="2038" numFmtId="0">
      <sharedItems containsSemiMixedTypes="0" containsString="0" containsNumber="1" containsInteger="1" minValue="-1027" maxValue="29985"/>
    </cacheField>
    <cacheField name="2039" numFmtId="0">
      <sharedItems containsSemiMixedTypes="0" containsString="0" containsNumber="1" containsInteger="1" minValue="-1027" maxValue="29864"/>
    </cacheField>
    <cacheField name="2040" numFmtId="0">
      <sharedItems containsSemiMixedTypes="0" containsString="0" containsNumber="1" containsInteger="1" minValue="-1233" maxValue="29538"/>
    </cacheField>
    <cacheField name="2041" numFmtId="0">
      <sharedItems containsSemiMixedTypes="0" containsString="0" containsNumber="1" containsInteger="1" minValue="-1431" maxValue="29324"/>
    </cacheField>
    <cacheField name="2042" numFmtId="0">
      <sharedItems containsSemiMixedTypes="0" containsString="0" containsNumber="1" containsInteger="1" minValue="-1650" maxValue="29332"/>
    </cacheField>
    <cacheField name="2043" numFmtId="0">
      <sharedItems containsSemiMixedTypes="0" containsString="0" containsNumber="1" containsInteger="1" minValue="-1877" maxValue="29558"/>
    </cacheField>
    <cacheField name="2044" numFmtId="0">
      <sharedItems containsSemiMixedTypes="0" containsString="0" containsNumber="1" containsInteger="1" minValue="-2128" maxValue="29791"/>
    </cacheField>
    <cacheField name="2045" numFmtId="0">
      <sharedItems containsSemiMixedTypes="0" containsString="0" containsNumber="1" containsInteger="1" minValue="-2400" maxValue="30116"/>
    </cacheField>
    <cacheField name="2046" numFmtId="0">
      <sharedItems containsSemiMixedTypes="0" containsString="0" containsNumber="1" containsInteger="1" minValue="-2673" maxValue="30541"/>
    </cacheField>
    <cacheField name="2047" numFmtId="0">
      <sharedItems containsSemiMixedTypes="0" containsString="0" containsNumber="1" containsInteger="1" minValue="-2977" maxValue="30913"/>
    </cacheField>
    <cacheField name="2048" numFmtId="0">
      <sharedItems containsSemiMixedTypes="0" containsString="0" containsNumber="1" containsInteger="1" minValue="-3270" maxValue="31411"/>
    </cacheField>
    <cacheField name="2049" numFmtId="0">
      <sharedItems containsSemiMixedTypes="0" containsString="0" containsNumber="1" containsInteger="1" minValue="-3591" maxValue="31432"/>
    </cacheField>
    <cacheField name="2050" numFmtId="0">
      <sharedItems containsSemiMixedTypes="0" containsString="0" containsNumber="1" containsInteger="1" minValue="-3890" maxValue="314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259"/>
    <n v="2760"/>
    <n v="14880"/>
    <n v="30850"/>
    <n v="55170"/>
    <n v="90130"/>
    <n v="125750"/>
    <n v="171380"/>
    <n v="198330"/>
    <n v="210840"/>
    <n v="224290"/>
    <n v="247020"/>
    <n v="275600"/>
    <n v="312450"/>
    <n v="344000"/>
    <n v="354300"/>
    <n v="354440"/>
    <n v="351950"/>
    <n v="347600"/>
    <n v="344230"/>
    <n v="342930"/>
    <n v="341840"/>
    <n v="343740"/>
    <n v="345740"/>
    <n v="345900"/>
    <n v="344550"/>
    <n v="339940"/>
    <n v="331160"/>
    <n v="321380"/>
    <n v="311560"/>
  </r>
  <r>
    <x v="2"/>
    <n v="0"/>
    <n v="2298"/>
    <n v="6571"/>
    <n v="12070"/>
    <n v="24670"/>
    <n v="37380"/>
    <n v="51940"/>
    <n v="69120"/>
    <n v="91150"/>
    <n v="111080"/>
    <n v="129630"/>
    <n v="151230"/>
    <n v="174300"/>
    <n v="197650"/>
    <n v="238800"/>
    <n v="249180"/>
    <n v="266090"/>
    <n v="275200"/>
    <n v="280310"/>
    <n v="281620"/>
    <n v="281910"/>
    <n v="282140"/>
    <n v="282170"/>
    <n v="282560"/>
    <n v="281110"/>
    <n v="274850"/>
    <n v="264260"/>
    <n v="250330"/>
    <n v="234550"/>
    <n v="218100"/>
    <n v="202010"/>
  </r>
  <r>
    <x v="3"/>
    <n v="0"/>
    <n v="8423"/>
    <n v="23889"/>
    <n v="27410"/>
    <n v="48150"/>
    <n v="58480"/>
    <n v="82350"/>
    <n v="100260"/>
    <n v="129580"/>
    <n v="102420"/>
    <n v="49820"/>
    <n v="27180"/>
    <n v="4190"/>
    <n v="-9120"/>
    <n v="-11160"/>
    <n v="-12970"/>
    <n v="-9330"/>
    <n v="-5710"/>
    <n v="-4810"/>
    <n v="-2550"/>
    <n v="-890"/>
    <n v="490"/>
    <n v="2160"/>
    <n v="3860"/>
    <n v="5380"/>
    <n v="2760"/>
    <n v="6110"/>
    <n v="7590"/>
    <n v="6890"/>
    <n v="8860"/>
    <n v="9090"/>
  </r>
  <r>
    <x v="4"/>
    <n v="75"/>
    <n v="409"/>
    <n v="5513"/>
    <n v="-4500"/>
    <n v="-5060"/>
    <n v="14690"/>
    <n v="59950"/>
    <n v="88460"/>
    <n v="120640"/>
    <n v="105100"/>
    <n v="72620"/>
    <n v="80900"/>
    <n v="93110"/>
    <n v="115530"/>
    <n v="148280"/>
    <n v="176610"/>
    <n v="202520"/>
    <n v="210790"/>
    <n v="209780"/>
    <n v="203530"/>
    <n v="195540"/>
    <n v="186710"/>
    <n v="177320"/>
    <n v="167500"/>
    <n v="157550"/>
    <n v="147350"/>
    <n v="136810"/>
    <n v="126970"/>
    <n v="118360"/>
    <n v="111140"/>
    <n v="105390"/>
  </r>
  <r>
    <x v="5"/>
    <n v="0"/>
    <n v="-135"/>
    <n v="51"/>
    <n v="140"/>
    <n v="190"/>
    <n v="250"/>
    <n v="310"/>
    <n v="350"/>
    <n v="370"/>
    <n v="420"/>
    <n v="470"/>
    <n v="130"/>
    <n v="60"/>
    <n v="20"/>
    <n v="10"/>
    <n v="10"/>
    <n v="60"/>
    <n v="0"/>
    <n v="-20"/>
    <n v="-30"/>
    <n v="-50"/>
    <n v="-40"/>
    <n v="-30"/>
    <n v="-10"/>
    <n v="-20"/>
    <n v="-30"/>
    <n v="-10"/>
    <n v="-20"/>
    <n v="-10"/>
    <n v="-20"/>
    <n v="-20"/>
  </r>
  <r>
    <x v="6"/>
    <n v="0"/>
    <n v="88501"/>
    <n v="118086"/>
    <n v="133790"/>
    <n v="146020"/>
    <n v="150830"/>
    <n v="128170"/>
    <n v="82510"/>
    <n v="37980"/>
    <n v="1100"/>
    <n v="-14400"/>
    <n v="-19980"/>
    <n v="-40820"/>
    <n v="-54600"/>
    <n v="-20690"/>
    <n v="-102600"/>
    <n v="-180930"/>
    <n v="-236890"/>
    <n v="-274130"/>
    <n v="-234730"/>
    <n v="-201970"/>
    <n v="-189860"/>
    <n v="-198380"/>
    <n v="-212040"/>
    <n v="-240450"/>
    <n v="-270230"/>
    <n v="-321970"/>
    <n v="-371660"/>
    <n v="-429800"/>
    <n v="-484580"/>
    <n v="-538190"/>
  </r>
  <r>
    <x v="7"/>
    <n v="0"/>
    <n v="746"/>
    <n v="1975"/>
    <n v="3630"/>
    <n v="5560"/>
    <n v="7490"/>
    <n v="9530"/>
    <n v="11670"/>
    <n v="13900"/>
    <n v="16240"/>
    <n v="18770"/>
    <n v="20910"/>
    <n v="22830"/>
    <n v="24480"/>
    <n v="25980"/>
    <n v="27770"/>
    <n v="29440"/>
    <n v="30870"/>
    <n v="32210"/>
    <n v="33440"/>
    <n v="34630"/>
    <n v="35770"/>
    <n v="36810"/>
    <n v="37790"/>
    <n v="38750"/>
    <n v="39640"/>
    <n v="40450"/>
    <n v="41160"/>
    <n v="41750"/>
    <n v="42160"/>
    <n v="42490"/>
  </r>
  <r>
    <x v="8"/>
    <n v="0"/>
    <n v="-133"/>
    <n v="-488"/>
    <n v="-910"/>
    <n v="-1350"/>
    <n v="-1830"/>
    <n v="-2340"/>
    <n v="-2870"/>
    <n v="-3540"/>
    <n v="-4100"/>
    <n v="-4740"/>
    <n v="-4060"/>
    <n v="-3780"/>
    <n v="-3820"/>
    <n v="-4030"/>
    <n v="-4360"/>
    <n v="-4690"/>
    <n v="-5110"/>
    <n v="-5540"/>
    <n v="-5890"/>
    <n v="-6310"/>
    <n v="-6740"/>
    <n v="-7220"/>
    <n v="-7700"/>
    <n v="-8160"/>
    <n v="-8650"/>
    <n v="-9080"/>
    <n v="-9520"/>
    <n v="-9940"/>
    <n v="-10420"/>
    <n v="-10900"/>
  </r>
  <r>
    <x v="9"/>
    <n v="0"/>
    <n v="-4970"/>
    <n v="-9701"/>
    <n v="-12520"/>
    <n v="-12510"/>
    <n v="-11410"/>
    <n v="-10690"/>
    <n v="-10160"/>
    <n v="-9190"/>
    <n v="-7210"/>
    <n v="-360"/>
    <n v="2740"/>
    <n v="2560"/>
    <n v="1210"/>
    <n v="-210"/>
    <n v="-610"/>
    <n v="-780"/>
    <n v="-1230"/>
    <n v="-1950"/>
    <n v="-2580"/>
    <n v="-2980"/>
    <n v="-3310"/>
    <n v="-3580"/>
    <n v="-3770"/>
    <n v="-3920"/>
    <n v="-3990"/>
    <n v="-3750"/>
    <n v="-3360"/>
    <n v="-2950"/>
    <n v="-2690"/>
    <n v="-2480"/>
  </r>
  <r>
    <x v="10"/>
    <n v="0"/>
    <n v="-293"/>
    <n v="-749"/>
    <n v="-760"/>
    <n v="170"/>
    <n v="1590"/>
    <n v="2740"/>
    <n v="3730"/>
    <n v="5070"/>
    <n v="6980"/>
    <n v="9470"/>
    <n v="10650"/>
    <n v="11060"/>
    <n v="11110"/>
    <n v="11030"/>
    <n v="10890"/>
    <n v="10350"/>
    <n v="9570"/>
    <n v="8700"/>
    <n v="7860"/>
    <n v="7090"/>
    <n v="6890"/>
    <n v="7030"/>
    <n v="7390"/>
    <n v="7620"/>
    <n v="7380"/>
    <n v="7030"/>
    <n v="6800"/>
    <n v="6710"/>
    <n v="6670"/>
    <n v="6720"/>
  </r>
  <r>
    <x v="11"/>
    <n v="0"/>
    <n v="297"/>
    <n v="2516"/>
    <n v="8530"/>
    <n v="18730"/>
    <n v="34030"/>
    <n v="52780"/>
    <n v="76680"/>
    <n v="98530"/>
    <n v="120070"/>
    <n v="128710"/>
    <n v="151620"/>
    <n v="176570"/>
    <n v="205640"/>
    <n v="240050"/>
    <n v="269350"/>
    <n v="302000"/>
    <n v="331920"/>
    <n v="361190"/>
    <n v="384540"/>
    <n v="406330"/>
    <n v="427180"/>
    <n v="448610"/>
    <n v="470220"/>
    <n v="494080"/>
    <n v="518080"/>
    <n v="553190"/>
    <n v="587220"/>
    <n v="621000"/>
    <n v="653320"/>
    <n v="689890"/>
  </r>
  <r>
    <x v="12"/>
    <n v="0"/>
    <n v="230"/>
    <n v="537"/>
    <n v="870"/>
    <n v="1170"/>
    <n v="1420"/>
    <n v="1660"/>
    <n v="1870"/>
    <n v="2040"/>
    <n v="2200"/>
    <n v="2380"/>
    <n v="2420"/>
    <n v="2390"/>
    <n v="2300"/>
    <n v="2290"/>
    <n v="2270"/>
    <n v="2210"/>
    <n v="2050"/>
    <n v="1940"/>
    <n v="1860"/>
    <n v="1800"/>
    <n v="1760"/>
    <n v="1710"/>
    <n v="1670"/>
    <n v="1620"/>
    <n v="1570"/>
    <n v="1540"/>
    <n v="1490"/>
    <n v="1460"/>
    <n v="1410"/>
    <n v="1400"/>
  </r>
  <r>
    <x v="13"/>
    <n v="0"/>
    <n v="83418"/>
    <n v="217069"/>
    <n v="319690"/>
    <n v="428430"/>
    <n v="557180"/>
    <n v="741180"/>
    <n v="865280"/>
    <n v="957940"/>
    <n v="1001340"/>
    <n v="1029050"/>
    <n v="1102910"/>
    <n v="1191980"/>
    <n v="1287720"/>
    <n v="1393360"/>
    <n v="1488940"/>
    <n v="1580510"/>
    <n v="1649680"/>
    <n v="1700990"/>
    <n v="1736470"/>
    <n v="1769070"/>
    <n v="1804570"/>
    <n v="1845720"/>
    <n v="1892470"/>
    <n v="1939140"/>
    <n v="1985280"/>
    <n v="2026940"/>
    <n v="2065410"/>
    <n v="2102990"/>
    <n v="2147780"/>
    <n v="2203460"/>
  </r>
  <r>
    <x v="14"/>
    <n v="0"/>
    <n v="-8591"/>
    <n v="-6517"/>
    <n v="-2000"/>
    <n v="2590"/>
    <n v="5670"/>
    <n v="7650"/>
    <n v="9890"/>
    <n v="13290"/>
    <n v="17780"/>
    <n v="28640"/>
    <n v="33720"/>
    <n v="33780"/>
    <n v="32400"/>
    <n v="31300"/>
    <n v="31410"/>
    <n v="31030"/>
    <n v="29980"/>
    <n v="28770"/>
    <n v="27940"/>
    <n v="27580"/>
    <n v="27790"/>
    <n v="28290"/>
    <n v="29030"/>
    <n v="29840"/>
    <n v="30720"/>
    <n v="31420"/>
    <n v="31970"/>
    <n v="32480"/>
    <n v="32910"/>
    <n v="33280"/>
  </r>
  <r>
    <x v="15"/>
    <n v="0"/>
    <n v="16515"/>
    <n v="21403"/>
    <n v="19830"/>
    <n v="15710"/>
    <n v="14180"/>
    <n v="15360"/>
    <n v="18130"/>
    <n v="21680"/>
    <n v="26620"/>
    <n v="33460"/>
    <n v="36000"/>
    <n v="36370"/>
    <n v="35580"/>
    <n v="34220"/>
    <n v="32990"/>
    <n v="32060"/>
    <n v="31200"/>
    <n v="30290"/>
    <n v="29430"/>
    <n v="28590"/>
    <n v="27720"/>
    <n v="26730"/>
    <n v="25840"/>
    <n v="24880"/>
    <n v="24020"/>
    <n v="23190"/>
    <n v="22680"/>
    <n v="22820"/>
    <n v="23430"/>
    <n v="24310"/>
  </r>
  <r>
    <x v="16"/>
    <n v="0"/>
    <n v="16078"/>
    <n v="43019"/>
    <n v="78350"/>
    <n v="118660"/>
    <n v="161580"/>
    <n v="205650"/>
    <n v="254900"/>
    <n v="329910"/>
    <n v="391190"/>
    <n v="447750"/>
    <n v="495510"/>
    <n v="535800"/>
    <n v="572080"/>
    <n v="612970"/>
    <n v="638050"/>
    <n v="657130"/>
    <n v="666850"/>
    <n v="671360"/>
    <n v="672330"/>
    <n v="667800"/>
    <n v="658390"/>
    <n v="643450"/>
    <n v="622310"/>
    <n v="591640"/>
    <n v="557100"/>
    <n v="522670"/>
    <n v="489870"/>
    <n v="461200"/>
    <n v="437170"/>
    <n v="416040"/>
  </r>
  <r>
    <x v="17"/>
    <n v="0"/>
    <n v="15023"/>
    <n v="22462"/>
    <n v="24780"/>
    <n v="24830"/>
    <n v="24950"/>
    <n v="25230"/>
    <n v="25860"/>
    <n v="26950"/>
    <n v="27760"/>
    <n v="28400"/>
    <n v="31060"/>
    <n v="33760"/>
    <n v="36360"/>
    <n v="39220"/>
    <n v="41970"/>
    <n v="44640"/>
    <n v="47350"/>
    <n v="50170"/>
    <n v="53020"/>
    <n v="56100"/>
    <n v="59460"/>
    <n v="63110"/>
    <n v="66900"/>
    <n v="70610"/>
    <n v="74380"/>
    <n v="77710"/>
    <n v="80930"/>
    <n v="84170"/>
    <n v="87580"/>
    <n v="91170"/>
  </r>
  <r>
    <x v="18"/>
    <n v="0"/>
    <n v="15904"/>
    <n v="19452"/>
    <n v="20140"/>
    <n v="21180"/>
    <n v="43520"/>
    <n v="75870"/>
    <n v="90170"/>
    <n v="106920"/>
    <n v="114560"/>
    <n v="104610"/>
    <n v="107890"/>
    <n v="114800"/>
    <n v="125230"/>
    <n v="206960"/>
    <n v="141160"/>
    <n v="79740"/>
    <n v="32270"/>
    <n v="4080"/>
    <n v="-25390"/>
    <n v="-47270"/>
    <n v="-59350"/>
    <n v="-65400"/>
    <n v="-67620"/>
    <n v="-68220"/>
    <n v="-68770"/>
    <n v="-70190"/>
    <n v="-71690"/>
    <n v="-73040"/>
    <n v="-74280"/>
    <n v="-75340"/>
  </r>
  <r>
    <x v="19"/>
    <n v="0"/>
    <n v="27322"/>
    <n v="64425"/>
    <n v="105920"/>
    <n v="148920"/>
    <n v="191220"/>
    <n v="232290"/>
    <n v="273250"/>
    <n v="311020"/>
    <n v="347230"/>
    <n v="385280"/>
    <n v="420080"/>
    <n v="451150"/>
    <n v="480030"/>
    <n v="507470"/>
    <n v="533540"/>
    <n v="561210"/>
    <n v="589170"/>
    <n v="616240"/>
    <n v="644220"/>
    <n v="672820"/>
    <n v="702060"/>
    <n v="731860"/>
    <n v="762840"/>
    <n v="794090"/>
    <n v="826450"/>
    <n v="860950"/>
    <n v="896450"/>
    <n v="932950"/>
    <n v="970010"/>
    <n v="1006730"/>
  </r>
  <r>
    <x v="20"/>
    <n v="0"/>
    <n v="-441"/>
    <n v="-1166"/>
    <n v="-2100"/>
    <n v="-3210"/>
    <n v="-4480"/>
    <n v="-5920"/>
    <n v="-7530"/>
    <n v="-9310"/>
    <n v="-11200"/>
    <n v="-13160"/>
    <n v="-15310"/>
    <n v="-17500"/>
    <n v="-19900"/>
    <n v="-22350"/>
    <n v="-24900"/>
    <n v="-27500"/>
    <n v="-30140"/>
    <n v="-32870"/>
    <n v="-35630"/>
    <n v="-38520"/>
    <n v="-41520"/>
    <n v="-44620"/>
    <n v="-47840"/>
    <n v="-51220"/>
    <n v="-54660"/>
    <n v="-57890"/>
    <n v="-60960"/>
    <n v="-63940"/>
    <n v="-66860"/>
    <n v="-69770"/>
  </r>
  <r>
    <x v="21"/>
    <n v="0"/>
    <n v="-2591"/>
    <n v="-6921"/>
    <n v="-11970"/>
    <n v="-17140"/>
    <n v="-22870"/>
    <n v="-28710"/>
    <n v="-34560"/>
    <n v="-40650"/>
    <n v="-46330"/>
    <n v="-51820"/>
    <n v="-57550"/>
    <n v="-63110"/>
    <n v="-68590"/>
    <n v="-73940"/>
    <n v="-79120"/>
    <n v="-83960"/>
    <n v="-88550"/>
    <n v="-92790"/>
    <n v="-96700"/>
    <n v="-100460"/>
    <n v="-104330"/>
    <n v="-108050"/>
    <n v="-111900"/>
    <n v="-115850"/>
    <n v="-119580"/>
    <n v="-123120"/>
    <n v="-126460"/>
    <n v="-129770"/>
    <n v="-133200"/>
    <n v="-136900"/>
  </r>
  <r>
    <x v="22"/>
    <n v="0"/>
    <n v="529"/>
    <n v="1450"/>
    <n v="2450"/>
    <n v="3390"/>
    <n v="4270"/>
    <n v="-370"/>
    <n v="-860"/>
    <n v="4310"/>
    <n v="13620"/>
    <n v="26360"/>
    <n v="38350"/>
    <n v="49810"/>
    <n v="59350"/>
    <n v="66900"/>
    <n v="70230"/>
    <n v="62390"/>
    <n v="51080"/>
    <n v="38980"/>
    <n v="26890"/>
    <n v="15030"/>
    <n v="4020"/>
    <n v="-6340"/>
    <n v="-15300"/>
    <n v="-23460"/>
    <n v="-30800"/>
    <n v="-36040"/>
    <n v="-39480"/>
    <n v="-41440"/>
    <n v="-42780"/>
    <n v="-43730"/>
  </r>
  <r>
    <x v="23"/>
    <n v="0"/>
    <n v="685"/>
    <n v="-3897"/>
    <n v="-11000"/>
    <n v="-19350"/>
    <n v="-29100"/>
    <n v="-39090"/>
    <n v="-50830"/>
    <n v="-63910"/>
    <n v="-76300"/>
    <n v="-81530"/>
    <n v="-93390"/>
    <n v="-106080"/>
    <n v="-120870"/>
    <n v="-137920"/>
    <n v="-154960"/>
    <n v="-170800"/>
    <n v="-185790"/>
    <n v="-199820"/>
    <n v="-212300"/>
    <n v="-225850"/>
    <n v="-241690"/>
    <n v="-258770"/>
    <n v="-277400"/>
    <n v="-297800"/>
    <n v="-319090"/>
    <n v="-336530"/>
    <n v="-352360"/>
    <n v="-367290"/>
    <n v="-383560"/>
    <n v="-402840"/>
  </r>
  <r>
    <x v="24"/>
    <n v="0"/>
    <n v="21189"/>
    <n v="27223"/>
    <n v="19390"/>
    <n v="9520"/>
    <n v="-1800"/>
    <n v="-17740"/>
    <n v="-38770"/>
    <n v="-47740"/>
    <n v="-50890"/>
    <n v="-51020"/>
    <n v="-57180"/>
    <n v="-63980"/>
    <n v="-73310"/>
    <n v="-86810"/>
    <n v="-97920"/>
    <n v="-104380"/>
    <n v="-102750"/>
    <n v="-101100"/>
    <n v="-102070"/>
    <n v="-105000"/>
    <n v="-108050"/>
    <n v="-111600"/>
    <n v="-115940"/>
    <n v="-120700"/>
    <n v="-122600"/>
    <n v="-117350"/>
    <n v="-103840"/>
    <n v="-86000"/>
    <n v="-67020"/>
    <n v="-48950"/>
  </r>
  <r>
    <x v="25"/>
    <n v="0"/>
    <n v="111"/>
    <n v="-252"/>
    <n v="-500"/>
    <n v="-660"/>
    <n v="-660"/>
    <n v="-420"/>
    <n v="-120"/>
    <n v="3550"/>
    <n v="5820"/>
    <n v="34400"/>
    <n v="112140"/>
    <n v="189940"/>
    <n v="268580"/>
    <n v="414830"/>
    <n v="447650"/>
    <n v="454120"/>
    <n v="386240"/>
    <n v="311180"/>
    <n v="228310"/>
    <n v="151280"/>
    <n v="86300"/>
    <n v="32010"/>
    <n v="-12850"/>
    <n v="-51380"/>
    <n v="-82790"/>
    <n v="-109270"/>
    <n v="-131370"/>
    <n v="-148770"/>
    <n v="-161610"/>
    <n v="-171460"/>
  </r>
  <r>
    <x v="26"/>
    <n v="0"/>
    <n v="207466"/>
    <n v="311133"/>
    <n v="355136"/>
    <n v="371670"/>
    <n v="373130"/>
    <n v="369290"/>
    <n v="363640"/>
    <n v="357210"/>
    <n v="351740"/>
    <n v="347620"/>
    <n v="343040"/>
    <n v="338760"/>
    <n v="334810"/>
    <n v="330940"/>
    <n v="328110"/>
    <n v="325840"/>
    <n v="323840"/>
    <n v="321960"/>
    <n v="320280"/>
    <n v="318910"/>
    <n v="317690"/>
    <n v="316600"/>
    <n v="315300"/>
    <n v="310060"/>
    <n v="305410"/>
    <n v="302290"/>
    <n v="299850"/>
    <n v="298350"/>
    <n v="297910"/>
    <n v="297300"/>
  </r>
  <r>
    <x v="27"/>
    <n v="0"/>
    <n v="23695"/>
    <n v="-11081"/>
    <n v="-80250"/>
    <n v="-103080"/>
    <n v="-154720"/>
    <n v="-220420"/>
    <n v="-302040"/>
    <n v="-363600"/>
    <n v="-301830"/>
    <n v="-246200"/>
    <n v="-168720"/>
    <n v="-104460"/>
    <n v="-50390"/>
    <n v="66760"/>
    <n v="61490"/>
    <n v="80470"/>
    <n v="96080"/>
    <n v="96530"/>
    <n v="90640"/>
    <n v="87010"/>
    <n v="82880"/>
    <n v="79040"/>
    <n v="96250"/>
    <n v="129100"/>
    <n v="101540"/>
    <n v="96380"/>
    <n v="97250"/>
    <n v="101510"/>
    <n v="83660"/>
    <n v="76600"/>
  </r>
  <r>
    <x v="28"/>
    <n v="75"/>
    <n v="531025"/>
    <n v="992739"/>
    <n v="1338560"/>
    <n v="1615310"/>
    <n v="1936560"/>
    <n v="2271920"/>
    <n v="2565390"/>
    <n v="2853110"/>
    <n v="3129350"/>
    <n v="3438400"/>
    <n v="3719980"/>
    <n v="4002110"/>
    <n v="4289100"/>
    <n v="4636610"/>
    <n v="4788150"/>
    <n v="4882520"/>
    <n v="4900940"/>
    <n v="4900460"/>
    <n v="4873040"/>
    <n v="4844350"/>
    <n v="4826620"/>
    <n v="4814020"/>
    <n v="4812650"/>
    <n v="4812670"/>
    <n v="4812070"/>
    <n v="4812650"/>
    <n v="4819900"/>
    <n v="4832710"/>
    <n v="4863810"/>
    <n v="4914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0"/>
    <n v="-20"/>
    <n v="-188"/>
    <n v="-400"/>
    <n v="-224"/>
    <n v="-38"/>
    <n v="133"/>
    <n v="347"/>
    <n v="604"/>
    <n v="817"/>
    <n v="996"/>
    <n v="1135"/>
    <n v="1352"/>
    <n v="1585"/>
    <n v="1805"/>
    <n v="2035"/>
    <n v="2078"/>
    <n v="2001"/>
    <n v="1908"/>
    <n v="1847"/>
    <n v="1785"/>
    <n v="1740"/>
    <n v="1717"/>
    <n v="1695"/>
    <n v="1658"/>
    <n v="1648"/>
    <n v="1570"/>
    <n v="1540"/>
    <n v="1532"/>
    <n v="1473"/>
  </r>
  <r>
    <x v="2"/>
    <n v="0"/>
    <n v="0"/>
    <n v="6"/>
    <n v="5"/>
    <n v="-5"/>
    <n v="36"/>
    <n v="30"/>
    <n v="43"/>
    <n v="55"/>
    <n v="37"/>
    <n v="-1"/>
    <n v="-51"/>
    <n v="-122"/>
    <n v="-210"/>
    <n v="-306"/>
    <n v="-431"/>
    <n v="-559"/>
    <n v="-690"/>
    <n v="-844"/>
    <n v="-1027"/>
    <n v="-1233"/>
    <n v="-1431"/>
    <n v="-1650"/>
    <n v="-1877"/>
    <n v="-2128"/>
    <n v="-2400"/>
    <n v="-2673"/>
    <n v="-2977"/>
    <n v="-3270"/>
    <n v="-3591"/>
    <n v="-3890"/>
  </r>
  <r>
    <x v="3"/>
    <n v="0"/>
    <n v="0"/>
    <n v="189"/>
    <n v="245"/>
    <n v="609"/>
    <n v="1529"/>
    <n v="1811"/>
    <n v="1979"/>
    <n v="1803"/>
    <n v="1508"/>
    <n v="901"/>
    <n v="-131"/>
    <n v="-799"/>
    <n v="-968"/>
    <n v="-852"/>
    <n v="-580"/>
    <n v="-439"/>
    <n v="-284"/>
    <n v="-177"/>
    <n v="-137"/>
    <n v="-116"/>
    <n v="-99"/>
    <n v="-105"/>
    <n v="-112"/>
    <n v="-106"/>
    <n v="-102"/>
    <n v="-89"/>
    <n v="-103"/>
    <n v="-98"/>
    <n v="-109"/>
    <n v="-152"/>
  </r>
  <r>
    <x v="4"/>
    <n v="0"/>
    <n v="0"/>
    <n v="0"/>
    <n v="0"/>
    <n v="153"/>
    <n v="627"/>
    <n v="740"/>
    <n v="452"/>
    <n v="211"/>
    <n v="-30"/>
    <n v="-138"/>
    <n v="-218"/>
    <n v="-387"/>
    <n v="-343"/>
    <n v="-244"/>
    <n v="-44"/>
    <n v="123"/>
    <n v="239"/>
    <n v="255"/>
    <n v="236"/>
    <n v="191"/>
    <n v="160"/>
    <n v="122"/>
    <n v="108"/>
    <n v="96"/>
    <n v="95"/>
    <n v="99"/>
    <n v="84"/>
    <n v="87"/>
    <n v="81"/>
    <n v="71"/>
  </r>
  <r>
    <x v="5"/>
    <n v="0"/>
    <n v="0"/>
    <n v="846"/>
    <n v="1533"/>
    <n v="1753"/>
    <n v="1671"/>
    <n v="1455"/>
    <n v="1330"/>
    <n v="1265"/>
    <n v="1219"/>
    <n v="1195"/>
    <n v="1182"/>
    <n v="1188"/>
    <n v="1187"/>
    <n v="1185"/>
    <n v="1174"/>
    <n v="1162"/>
    <n v="1154"/>
    <n v="1175"/>
    <n v="1177"/>
    <n v="1200"/>
    <n v="1222"/>
    <n v="1224"/>
    <n v="1271"/>
    <n v="1336"/>
    <n v="1299"/>
    <n v="1304"/>
    <n v="1283"/>
    <n v="1303"/>
    <n v="1330"/>
    <n v="1355"/>
  </r>
  <r>
    <x v="6"/>
    <n v="0"/>
    <n v="0"/>
    <n v="1"/>
    <n v="3"/>
    <n v="1"/>
    <n v="6"/>
    <n v="4"/>
    <n v="3"/>
    <n v="10"/>
    <n v="5"/>
    <n v="9"/>
    <n v="5"/>
    <n v="3"/>
    <n v="4"/>
    <n v="6"/>
    <n v="12"/>
    <n v="7"/>
    <n v="10"/>
    <n v="4"/>
    <n v="4"/>
    <n v="1"/>
    <n v="4"/>
    <n v="5"/>
    <n v="5"/>
    <n v="3"/>
    <n v="3"/>
    <n v="6"/>
    <n v="5"/>
    <n v="3"/>
    <n v="0"/>
    <n v="2"/>
  </r>
  <r>
    <x v="7"/>
    <n v="0"/>
    <n v="0"/>
    <n v="0"/>
    <n v="1"/>
    <n v="1"/>
    <n v="4"/>
    <n v="4"/>
    <n v="2"/>
    <n v="3"/>
    <n v="5"/>
    <n v="4"/>
    <n v="3"/>
    <n v="5"/>
    <n v="6"/>
    <n v="6"/>
    <n v="5"/>
    <n v="-12"/>
    <n v="-19"/>
    <n v="-23"/>
    <n v="-28"/>
    <n v="-32"/>
    <n v="-39"/>
    <n v="-41"/>
    <n v="-44"/>
    <n v="-43"/>
    <n v="-48"/>
    <n v="-51"/>
    <n v="-63"/>
    <n v="-62"/>
    <n v="-68"/>
    <n v="-69"/>
  </r>
  <r>
    <x v="8"/>
    <n v="0"/>
    <n v="0"/>
    <n v="-24"/>
    <n v="-39"/>
    <n v="-35"/>
    <n v="-14"/>
    <n v="2"/>
    <n v="22"/>
    <n v="34"/>
    <n v="49"/>
    <n v="48"/>
    <n v="92"/>
    <n v="96"/>
    <n v="59"/>
    <n v="46"/>
    <n v="35"/>
    <n v="29"/>
    <n v="24"/>
    <n v="25"/>
    <n v="18"/>
    <n v="19"/>
    <n v="20"/>
    <n v="26"/>
    <n v="24"/>
    <n v="33"/>
    <n v="24"/>
    <n v="32"/>
    <n v="21"/>
    <n v="27"/>
    <n v="28"/>
    <n v="25"/>
  </r>
  <r>
    <x v="9"/>
    <n v="0"/>
    <n v="0"/>
    <n v="-1"/>
    <n v="3"/>
    <n v="-1"/>
    <n v="0"/>
    <n v="1"/>
    <n v="-1"/>
    <n v="2"/>
    <n v="5"/>
    <n v="2"/>
    <n v="6"/>
    <n v="9"/>
    <n v="4"/>
    <n v="3"/>
    <n v="6"/>
    <n v="5"/>
    <n v="5"/>
    <n v="5"/>
    <n v="3"/>
    <n v="11"/>
    <n v="4"/>
    <n v="3"/>
    <n v="5"/>
    <n v="17"/>
    <n v="12"/>
    <n v="15"/>
    <n v="5"/>
    <n v="7"/>
    <n v="8"/>
    <n v="13"/>
  </r>
  <r>
    <x v="10"/>
    <n v="0"/>
    <n v="0"/>
    <n v="5"/>
    <n v="31"/>
    <n v="190"/>
    <n v="406"/>
    <n v="601"/>
    <n v="888"/>
    <n v="1219"/>
    <n v="1467"/>
    <n v="1689"/>
    <n v="1952"/>
    <n v="2111"/>
    <n v="2356"/>
    <n v="2633"/>
    <n v="2881"/>
    <n v="3158"/>
    <n v="3581"/>
    <n v="3881"/>
    <n v="4166"/>
    <n v="4282"/>
    <n v="4348"/>
    <n v="4412"/>
    <n v="4545"/>
    <n v="4702"/>
    <n v="4837"/>
    <n v="5010"/>
    <n v="5198"/>
    <n v="5326"/>
    <n v="5169"/>
    <n v="4979"/>
  </r>
  <r>
    <x v="11"/>
    <n v="0"/>
    <n v="0"/>
    <n v="2"/>
    <n v="6"/>
    <n v="2"/>
    <n v="7"/>
    <n v="6"/>
    <n v="6"/>
    <n v="9"/>
    <n v="7"/>
    <n v="9"/>
    <n v="7"/>
    <n v="8"/>
    <n v="5"/>
    <n v="8"/>
    <n v="14"/>
    <n v="6"/>
    <n v="8"/>
    <n v="5"/>
    <n v="4"/>
    <n v="4"/>
    <n v="5"/>
    <n v="8"/>
    <n v="5"/>
    <n v="4"/>
    <n v="5"/>
    <n v="8"/>
    <n v="1"/>
    <n v="2"/>
    <n v="1"/>
    <n v="-1"/>
  </r>
  <r>
    <x v="12"/>
    <n v="0"/>
    <n v="0"/>
    <n v="1311"/>
    <n v="2991"/>
    <n v="4339"/>
    <n v="5390"/>
    <n v="5806"/>
    <n v="6181"/>
    <n v="6308"/>
    <n v="6320"/>
    <n v="6275"/>
    <n v="6016"/>
    <n v="6200"/>
    <n v="6902"/>
    <n v="7620"/>
    <n v="8252"/>
    <n v="8812"/>
    <n v="9489"/>
    <n v="10072"/>
    <n v="10449"/>
    <n v="10577"/>
    <n v="10693"/>
    <n v="10874"/>
    <n v="11175"/>
    <n v="11484"/>
    <n v="11833"/>
    <n v="12261"/>
    <n v="12634"/>
    <n v="13063"/>
    <n v="13003"/>
    <n v="12925"/>
  </r>
  <r>
    <x v="13"/>
    <n v="0"/>
    <n v="0"/>
    <n v="-4"/>
    <n v="12"/>
    <n v="32"/>
    <n v="59"/>
    <n v="79"/>
    <n v="109"/>
    <n v="143"/>
    <n v="181"/>
    <n v="217"/>
    <n v="325"/>
    <n v="332"/>
    <n v="296"/>
    <n v="276"/>
    <n v="268"/>
    <n v="271"/>
    <n v="258"/>
    <n v="244"/>
    <n v="234"/>
    <n v="234"/>
    <n v="232"/>
    <n v="249"/>
    <n v="274"/>
    <n v="292"/>
    <n v="298"/>
    <n v="321"/>
    <n v="320"/>
    <n v="332"/>
    <n v="342"/>
    <n v="345"/>
  </r>
  <r>
    <x v="14"/>
    <n v="0"/>
    <n v="0"/>
    <n v="0"/>
    <n v="1"/>
    <n v="2"/>
    <n v="3"/>
    <n v="6"/>
    <n v="5"/>
    <n v="6"/>
    <n v="11"/>
    <n v="14"/>
    <n v="18"/>
    <n v="20"/>
    <n v="20"/>
    <n v="20"/>
    <n v="20"/>
    <n v="18"/>
    <n v="18"/>
    <n v="14"/>
    <n v="14"/>
    <n v="18"/>
    <n v="14"/>
    <n v="15"/>
    <n v="13"/>
    <n v="14"/>
    <n v="14"/>
    <n v="16"/>
    <n v="14"/>
    <n v="12"/>
    <n v="11"/>
    <n v="15"/>
  </r>
  <r>
    <x v="15"/>
    <n v="0"/>
    <n v="0"/>
    <n v="243"/>
    <n v="539"/>
    <n v="1004"/>
    <n v="1485"/>
    <n v="1886"/>
    <n v="2376"/>
    <n v="2899"/>
    <n v="3367"/>
    <n v="3827"/>
    <n v="4353"/>
    <n v="4515"/>
    <n v="4712"/>
    <n v="4911"/>
    <n v="5020"/>
    <n v="5119"/>
    <n v="5274"/>
    <n v="5278"/>
    <n v="5253"/>
    <n v="5196"/>
    <n v="5152"/>
    <n v="5032"/>
    <n v="4867"/>
    <n v="4663"/>
    <n v="4428"/>
    <n v="4220"/>
    <n v="3998"/>
    <n v="3826"/>
    <n v="3693"/>
    <n v="3453"/>
  </r>
  <r>
    <x v="16"/>
    <n v="0"/>
    <n v="0"/>
    <n v="0"/>
    <n v="0"/>
    <n v="0"/>
    <n v="0"/>
    <n v="0"/>
    <n v="0"/>
    <n v="0"/>
    <n v="0"/>
    <n v="0"/>
    <n v="0"/>
    <n v="0"/>
    <n v="0"/>
    <n v="0"/>
    <n v="0"/>
    <n v="208"/>
    <n v="284"/>
    <n v="187"/>
    <n v="80"/>
    <n v="6"/>
    <n v="-47"/>
    <n v="-89"/>
    <n v="-114"/>
    <n v="-124"/>
    <n v="-149"/>
    <n v="-148"/>
    <n v="-161"/>
    <n v="-159"/>
    <n v="-183"/>
    <n v="-161"/>
  </r>
  <r>
    <x v="17"/>
    <n v="0"/>
    <n v="0"/>
    <n v="16"/>
    <n v="25"/>
    <n v="216"/>
    <n v="611"/>
    <n v="674"/>
    <n v="418"/>
    <n v="391"/>
    <n v="414"/>
    <n v="483"/>
    <n v="733"/>
    <n v="1046"/>
    <n v="1345"/>
    <n v="1227"/>
    <n v="850"/>
    <n v="452"/>
    <n v="447"/>
    <n v="470"/>
    <n v="354"/>
    <n v="214"/>
    <n v="110"/>
    <n v="33"/>
    <n v="-27"/>
    <n v="-54"/>
    <n v="-77"/>
    <n v="-76"/>
    <n v="-114"/>
    <n v="-150"/>
    <n v="-155"/>
    <n v="-185"/>
  </r>
  <r>
    <x v="18"/>
    <n v="0"/>
    <n v="0"/>
    <n v="227"/>
    <n v="523"/>
    <n v="771"/>
    <n v="1080"/>
    <n v="1362"/>
    <n v="1627"/>
    <n v="1895"/>
    <n v="2143"/>
    <n v="2368"/>
    <n v="2592"/>
    <n v="2803"/>
    <n v="3001"/>
    <n v="3189"/>
    <n v="3362"/>
    <n v="3546"/>
    <n v="3718"/>
    <n v="3925"/>
    <n v="4144"/>
    <n v="4368"/>
    <n v="4603"/>
    <n v="4848"/>
    <n v="5110"/>
    <n v="5393"/>
    <n v="5652"/>
    <n v="5941"/>
    <n v="6205"/>
    <n v="6519"/>
    <n v="6844"/>
    <n v="7140"/>
  </r>
  <r>
    <x v="19"/>
    <n v="0"/>
    <n v="0"/>
    <n v="-6"/>
    <n v="5"/>
    <n v="-19"/>
    <n v="-16"/>
    <n v="-19"/>
    <n v="-3"/>
    <n v="3"/>
    <n v="-6"/>
    <n v="5"/>
    <n v="7"/>
    <n v="22"/>
    <n v="13"/>
    <n v="55"/>
    <n v="53"/>
    <n v="82"/>
    <n v="85"/>
    <n v="119"/>
    <n v="139"/>
    <n v="166"/>
    <n v="222"/>
    <n v="244"/>
    <n v="295"/>
    <n v="359"/>
    <n v="414"/>
    <n v="493"/>
    <n v="543"/>
    <n v="628"/>
    <n v="705"/>
    <n v="805"/>
  </r>
  <r>
    <x v="20"/>
    <n v="0"/>
    <n v="0"/>
    <n v="-7"/>
    <n v="-13"/>
    <n v="-27"/>
    <n v="-35"/>
    <n v="-49"/>
    <n v="-54"/>
    <n v="-59"/>
    <n v="-68"/>
    <n v="-82"/>
    <n v="-97"/>
    <n v="-101"/>
    <n v="-101"/>
    <n v="-109"/>
    <n v="-114"/>
    <n v="-127"/>
    <n v="-132"/>
    <n v="-133"/>
    <n v="-147"/>
    <n v="-150"/>
    <n v="-164"/>
    <n v="-173"/>
    <n v="-179"/>
    <n v="-175"/>
    <n v="-178"/>
    <n v="-182"/>
    <n v="-195"/>
    <n v="-199"/>
    <n v="-209"/>
    <n v="-216"/>
  </r>
  <r>
    <x v="21"/>
    <n v="0"/>
    <n v="0"/>
    <n v="0"/>
    <n v="1"/>
    <n v="1"/>
    <n v="-9"/>
    <n v="-16"/>
    <n v="-48"/>
    <n v="-63"/>
    <n v="-43"/>
    <n v="8"/>
    <n v="59"/>
    <n v="142"/>
    <n v="213"/>
    <n v="301"/>
    <n v="324"/>
    <n v="329"/>
    <n v="228"/>
    <n v="116"/>
    <n v="15"/>
    <n v="-80"/>
    <n v="-181"/>
    <n v="-252"/>
    <n v="-309"/>
    <n v="-330"/>
    <n v="-370"/>
    <n v="-369"/>
    <n v="-396"/>
    <n v="-393"/>
    <n v="-400"/>
    <n v="-368"/>
  </r>
  <r>
    <x v="22"/>
    <n v="0"/>
    <n v="0"/>
    <n v="-11"/>
    <n v="-68"/>
    <n v="-232"/>
    <n v="-353"/>
    <n v="-405"/>
    <n v="-445"/>
    <n v="-482"/>
    <n v="-473"/>
    <n v="-443"/>
    <n v="-398"/>
    <n v="-354"/>
    <n v="-406"/>
    <n v="-412"/>
    <n v="-484"/>
    <n v="-490"/>
    <n v="-563"/>
    <n v="-603"/>
    <n v="-625"/>
    <n v="-642"/>
    <n v="-638"/>
    <n v="-684"/>
    <n v="-744"/>
    <n v="-804"/>
    <n v="-898"/>
    <n v="-1002"/>
    <n v="-1134"/>
    <n v="-1236"/>
    <n v="-1208"/>
    <n v="-1360"/>
  </r>
  <r>
    <x v="23"/>
    <n v="0"/>
    <n v="0"/>
    <n v="463"/>
    <n v="476"/>
    <n v="227"/>
    <n v="50"/>
    <n v="-56"/>
    <n v="-174"/>
    <n v="-290"/>
    <n v="-387"/>
    <n v="-494"/>
    <n v="-620"/>
    <n v="-640"/>
    <n v="-714"/>
    <n v="-808"/>
    <n v="-880"/>
    <n v="-944"/>
    <n v="-1042"/>
    <n v="-1027"/>
    <n v="-1014"/>
    <n v="-1007"/>
    <n v="-1018"/>
    <n v="-1039"/>
    <n v="-1041"/>
    <n v="-1046"/>
    <n v="-1061"/>
    <n v="-1054"/>
    <n v="-1060"/>
    <n v="-1032"/>
    <n v="-917"/>
    <n v="-921"/>
  </r>
  <r>
    <x v="24"/>
    <n v="0"/>
    <n v="0"/>
    <n v="-23"/>
    <n v="456"/>
    <n v="-143"/>
    <n v="-253"/>
    <n v="-196"/>
    <n v="-230"/>
    <n v="-185"/>
    <n v="-79"/>
    <n v="-29"/>
    <n v="200"/>
    <n v="564"/>
    <n v="1020"/>
    <n v="1435"/>
    <n v="1588"/>
    <n v="1758"/>
    <n v="2046"/>
    <n v="1681"/>
    <n v="1060"/>
    <n v="371"/>
    <n v="-164"/>
    <n v="-521"/>
    <n v="-747"/>
    <n v="-898"/>
    <n v="-1012"/>
    <n v="-1077"/>
    <n v="-944"/>
    <n v="-938"/>
    <n v="-1013"/>
    <n v="-1262"/>
  </r>
  <r>
    <x v="25"/>
    <n v="0"/>
    <n v="0"/>
    <n v="2461"/>
    <n v="2940"/>
    <n v="3003"/>
    <n v="3013"/>
    <n v="2995"/>
    <n v="2983"/>
    <n v="2971"/>
    <n v="2964"/>
    <n v="2951"/>
    <n v="2944"/>
    <n v="2939"/>
    <n v="2931"/>
    <n v="2945"/>
    <n v="2938"/>
    <n v="2936"/>
    <n v="2929"/>
    <n v="2934"/>
    <n v="2939"/>
    <n v="2939"/>
    <n v="2947"/>
    <n v="2956"/>
    <n v="2961"/>
    <n v="2965"/>
    <n v="2963"/>
    <n v="2965"/>
    <n v="2948"/>
    <n v="2961"/>
    <n v="2972"/>
    <n v="2999"/>
  </r>
  <r>
    <x v="26"/>
    <n v="0"/>
    <n v="0"/>
    <n v="5677"/>
    <n v="9807"/>
    <n v="12582"/>
    <n v="15177"/>
    <n v="16949"/>
    <n v="17856"/>
    <n v="18773"/>
    <n v="19709"/>
    <n v="20650"/>
    <n v="21486"/>
    <n v="22732"/>
    <n v="24386"/>
    <n v="25906"/>
    <n v="27038"/>
    <n v="28320"/>
    <n v="29630"/>
    <n v="29985"/>
    <n v="29864"/>
    <n v="29538"/>
    <n v="29324"/>
    <n v="29332"/>
    <n v="29558"/>
    <n v="29791"/>
    <n v="30116"/>
    <n v="30541"/>
    <n v="30913"/>
    <n v="31411"/>
    <n v="31432"/>
    <n v="314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C6DFC-91B6-490A-A8CD-95D1C86BC34C}" name="PivotTable1" cacheId="6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AC35" firstHeaderRow="1" firstDataRow="2" firstDataCol="1"/>
  <pivotFields count="32">
    <pivotField axis="axisCol" showAll="0">
      <items count="28">
        <item x="24"/>
        <item x="6"/>
        <item x="26"/>
        <item x="23"/>
        <item x="15"/>
        <item x="25"/>
        <item x="2"/>
        <item x="7"/>
        <item x="8"/>
        <item x="17"/>
        <item x="9"/>
        <item x="11"/>
        <item x="19"/>
        <item x="21"/>
        <item x="5"/>
        <item x="10"/>
        <item x="16"/>
        <item x="22"/>
        <item x="13"/>
        <item x="14"/>
        <item x="0"/>
        <item x="1"/>
        <item x="18"/>
        <item x="3"/>
        <item x="4"/>
        <item x="12"/>
        <item x="2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5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E0078-441B-450E-B0D8-8C334A5022F9}" name="PivotTable2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AE33" firstHeaderRow="1" firstDataRow="2" firstDataCol="1"/>
  <pivotFields count="32">
    <pivotField axis="axisCol" showAll="0">
      <items count="30">
        <item x="25"/>
        <item x="7"/>
        <item x="28"/>
        <item x="24"/>
        <item x="16"/>
        <item x="26"/>
        <item x="2"/>
        <item x="8"/>
        <item x="9"/>
        <item x="18"/>
        <item x="5"/>
        <item x="10"/>
        <item x="12"/>
        <item x="20"/>
        <item x="22"/>
        <item x="6"/>
        <item x="11"/>
        <item x="17"/>
        <item x="23"/>
        <item x="13"/>
        <item x="14"/>
        <item x="15"/>
        <item x="0"/>
        <item x="1"/>
        <item x="19"/>
        <item x="3"/>
        <item x="4"/>
        <item x="21"/>
        <item x="2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14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1-04-21T23:58:46.32" personId="{374901AD-1E54-4170-823B-C073A53644F3}" id="{9FBB07E1-6DDA-45FD-B1A0-276738A13188}">
    <text>this is ok, we're currently excluding additional coal ret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F86F-1600-402B-BE2B-ED62F8277E33}">
  <dimension ref="A2:AE99"/>
  <sheetViews>
    <sheetView showGridLines="0" tabSelected="1" zoomScale="110" zoomScaleNormal="110" workbookViewId="0">
      <selection activeCell="D47" sqref="D47"/>
    </sheetView>
  </sheetViews>
  <sheetFormatPr defaultRowHeight="15" x14ac:dyDescent="0.25"/>
  <cols>
    <col min="1" max="1" width="26.42578125" customWidth="1"/>
    <col min="2" max="3" width="50" bestFit="1" customWidth="1"/>
    <col min="4" max="4" width="23.42578125" bestFit="1" customWidth="1"/>
    <col min="5" max="5" width="57.42578125" bestFit="1" customWidth="1"/>
    <col min="6" max="6" width="41.5703125" bestFit="1" customWidth="1"/>
    <col min="7" max="7" width="39.5703125" bestFit="1" customWidth="1"/>
    <col min="8" max="8" width="40" bestFit="1" customWidth="1"/>
    <col min="9" max="9" width="46.85546875" bestFit="1" customWidth="1"/>
    <col min="10" max="10" width="38.7109375" bestFit="1" customWidth="1"/>
    <col min="11" max="11" width="37.7109375" bestFit="1" customWidth="1"/>
    <col min="12" max="12" width="33.7109375" bestFit="1" customWidth="1"/>
    <col min="13" max="13" width="39.42578125" bestFit="1" customWidth="1"/>
    <col min="14" max="14" width="35.7109375" bestFit="1" customWidth="1"/>
    <col min="15" max="15" width="43.42578125" bestFit="1" customWidth="1"/>
    <col min="16" max="16" width="34.5703125" bestFit="1" customWidth="1"/>
    <col min="17" max="17" width="40.7109375" bestFit="1" customWidth="1"/>
    <col min="18" max="18" width="33.42578125" bestFit="1" customWidth="1"/>
    <col min="19" max="19" width="55.5703125" bestFit="1" customWidth="1"/>
    <col min="20" max="20" width="38.85546875" bestFit="1" customWidth="1"/>
    <col min="21" max="21" width="52" bestFit="1" customWidth="1"/>
    <col min="22" max="22" width="26" bestFit="1" customWidth="1"/>
    <col min="23" max="23" width="52" bestFit="1" customWidth="1"/>
    <col min="24" max="24" width="43.7109375" bestFit="1" customWidth="1"/>
    <col min="25" max="25" width="42.42578125" bestFit="1" customWidth="1"/>
    <col min="26" max="26" width="42.140625" bestFit="1" customWidth="1"/>
    <col min="27" max="27" width="56" bestFit="1" customWidth="1"/>
    <col min="28" max="28" width="38.140625" bestFit="1" customWidth="1"/>
    <col min="29" max="29" width="11.5703125" bestFit="1" customWidth="1"/>
    <col min="30" max="30" width="54.5703125" bestFit="1" customWidth="1"/>
    <col min="31" max="31" width="11.28515625" bestFit="1" customWidth="1"/>
    <col min="32" max="32" width="11.5703125" bestFit="1" customWidth="1"/>
  </cols>
  <sheetData>
    <row r="2" spans="1:29" hidden="1" x14ac:dyDescent="0.25"/>
    <row r="3" spans="1:29" hidden="1" x14ac:dyDescent="0.25">
      <c r="B3" s="7" t="s">
        <v>472</v>
      </c>
    </row>
    <row r="4" spans="1:29" hidden="1" x14ac:dyDescent="0.25">
      <c r="A4" s="7" t="s">
        <v>473</v>
      </c>
      <c r="B4" t="s">
        <v>432</v>
      </c>
      <c r="C4" t="s">
        <v>396</v>
      </c>
      <c r="D4" t="s">
        <v>438</v>
      </c>
      <c r="E4" t="s">
        <v>430</v>
      </c>
      <c r="F4" t="s">
        <v>414</v>
      </c>
      <c r="G4" t="s">
        <v>434</v>
      </c>
      <c r="H4" t="s">
        <v>386</v>
      </c>
      <c r="I4" t="s">
        <v>398</v>
      </c>
      <c r="J4" t="s">
        <v>400</v>
      </c>
      <c r="K4" t="s">
        <v>418</v>
      </c>
      <c r="L4" t="s">
        <v>402</v>
      </c>
      <c r="M4" t="s">
        <v>406</v>
      </c>
      <c r="N4" t="s">
        <v>422</v>
      </c>
      <c r="O4" t="s">
        <v>426</v>
      </c>
      <c r="P4" t="s">
        <v>394</v>
      </c>
      <c r="Q4" t="s">
        <v>404</v>
      </c>
      <c r="R4" t="s">
        <v>416</v>
      </c>
      <c r="S4" t="s">
        <v>428</v>
      </c>
      <c r="T4" t="s">
        <v>410</v>
      </c>
      <c r="U4" t="s">
        <v>412</v>
      </c>
      <c r="V4" t="s">
        <v>381</v>
      </c>
      <c r="W4" t="s">
        <v>384</v>
      </c>
      <c r="X4" t="s">
        <v>420</v>
      </c>
      <c r="Y4" t="s">
        <v>388</v>
      </c>
      <c r="Z4" t="s">
        <v>390</v>
      </c>
      <c r="AA4" t="s">
        <v>480</v>
      </c>
      <c r="AB4" t="s">
        <v>486</v>
      </c>
      <c r="AC4" t="s">
        <v>440</v>
      </c>
    </row>
    <row r="5" spans="1:29" hidden="1" x14ac:dyDescent="0.25">
      <c r="A5" s="8" t="s">
        <v>441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</row>
    <row r="6" spans="1:29" hidden="1" x14ac:dyDescent="0.25">
      <c r="A6" s="8" t="s">
        <v>442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</row>
    <row r="7" spans="1:29" hidden="1" x14ac:dyDescent="0.25">
      <c r="A7" s="8" t="s">
        <v>443</v>
      </c>
      <c r="B7" s="9">
        <v>-23</v>
      </c>
      <c r="C7" s="9">
        <v>1</v>
      </c>
      <c r="D7" s="9">
        <v>5677</v>
      </c>
      <c r="E7" s="9">
        <v>463</v>
      </c>
      <c r="F7" s="9">
        <v>243</v>
      </c>
      <c r="G7" s="9">
        <v>2461</v>
      </c>
      <c r="H7" s="9">
        <v>6</v>
      </c>
      <c r="I7" s="9">
        <v>0</v>
      </c>
      <c r="J7" s="9">
        <v>-24</v>
      </c>
      <c r="K7" s="9">
        <v>16</v>
      </c>
      <c r="L7" s="9">
        <v>-1</v>
      </c>
      <c r="M7" s="9">
        <v>2</v>
      </c>
      <c r="N7" s="9">
        <v>-6</v>
      </c>
      <c r="O7" s="9">
        <v>0</v>
      </c>
      <c r="P7" s="9">
        <v>846</v>
      </c>
      <c r="Q7" s="9">
        <v>5</v>
      </c>
      <c r="R7" s="9">
        <v>0</v>
      </c>
      <c r="S7" s="9">
        <v>-11</v>
      </c>
      <c r="T7" s="9">
        <v>-4</v>
      </c>
      <c r="U7" s="9">
        <v>0</v>
      </c>
      <c r="V7" s="9">
        <v>0</v>
      </c>
      <c r="W7" s="9">
        <v>-20</v>
      </c>
      <c r="X7" s="9">
        <v>227</v>
      </c>
      <c r="Y7" s="9">
        <v>189</v>
      </c>
      <c r="Z7" s="9">
        <v>0</v>
      </c>
      <c r="AA7" s="9">
        <v>1311</v>
      </c>
      <c r="AB7" s="9">
        <v>-7</v>
      </c>
      <c r="AC7" s="9">
        <v>11351</v>
      </c>
    </row>
    <row r="8" spans="1:29" hidden="1" x14ac:dyDescent="0.25">
      <c r="A8" s="8" t="s">
        <v>444</v>
      </c>
      <c r="B8" s="9">
        <v>456</v>
      </c>
      <c r="C8" s="9">
        <v>3</v>
      </c>
      <c r="D8" s="9">
        <v>9807</v>
      </c>
      <c r="E8" s="9">
        <v>476</v>
      </c>
      <c r="F8" s="9">
        <v>539</v>
      </c>
      <c r="G8" s="9">
        <v>2940</v>
      </c>
      <c r="H8" s="9">
        <v>5</v>
      </c>
      <c r="I8" s="9">
        <v>1</v>
      </c>
      <c r="J8" s="9">
        <v>-39</v>
      </c>
      <c r="K8" s="9">
        <v>25</v>
      </c>
      <c r="L8" s="9">
        <v>3</v>
      </c>
      <c r="M8" s="9">
        <v>6</v>
      </c>
      <c r="N8" s="9">
        <v>5</v>
      </c>
      <c r="O8" s="9">
        <v>1</v>
      </c>
      <c r="P8" s="9">
        <v>1533</v>
      </c>
      <c r="Q8" s="9">
        <v>31</v>
      </c>
      <c r="R8" s="9">
        <v>0</v>
      </c>
      <c r="S8" s="9">
        <v>-68</v>
      </c>
      <c r="T8" s="9">
        <v>12</v>
      </c>
      <c r="U8" s="9">
        <v>1</v>
      </c>
      <c r="V8" s="9">
        <v>0</v>
      </c>
      <c r="W8" s="9">
        <v>-188</v>
      </c>
      <c r="X8" s="9">
        <v>523</v>
      </c>
      <c r="Y8" s="9">
        <v>245</v>
      </c>
      <c r="Z8" s="9">
        <v>0</v>
      </c>
      <c r="AA8" s="9">
        <v>2991</v>
      </c>
      <c r="AB8" s="9">
        <v>-13</v>
      </c>
      <c r="AC8" s="9">
        <v>19295</v>
      </c>
    </row>
    <row r="9" spans="1:29" hidden="1" x14ac:dyDescent="0.25">
      <c r="A9" s="8" t="s">
        <v>445</v>
      </c>
      <c r="B9" s="9">
        <v>-143</v>
      </c>
      <c r="C9" s="9">
        <v>1</v>
      </c>
      <c r="D9" s="9">
        <v>12582</v>
      </c>
      <c r="E9" s="9">
        <v>227</v>
      </c>
      <c r="F9" s="9">
        <v>1004</v>
      </c>
      <c r="G9" s="9">
        <v>3003</v>
      </c>
      <c r="H9" s="9">
        <v>-5</v>
      </c>
      <c r="I9" s="9">
        <v>1</v>
      </c>
      <c r="J9" s="9">
        <v>-35</v>
      </c>
      <c r="K9" s="9">
        <v>216</v>
      </c>
      <c r="L9" s="9">
        <v>-1</v>
      </c>
      <c r="M9" s="9">
        <v>2</v>
      </c>
      <c r="N9" s="9">
        <v>-19</v>
      </c>
      <c r="O9" s="9">
        <v>1</v>
      </c>
      <c r="P9" s="9">
        <v>1753</v>
      </c>
      <c r="Q9" s="9">
        <v>190</v>
      </c>
      <c r="R9" s="9">
        <v>0</v>
      </c>
      <c r="S9" s="9">
        <v>-232</v>
      </c>
      <c r="T9" s="9">
        <v>32</v>
      </c>
      <c r="U9" s="9">
        <v>2</v>
      </c>
      <c r="V9" s="9">
        <v>0</v>
      </c>
      <c r="W9" s="9">
        <v>-400</v>
      </c>
      <c r="X9" s="9">
        <v>771</v>
      </c>
      <c r="Y9" s="9">
        <v>609</v>
      </c>
      <c r="Z9" s="9">
        <v>153</v>
      </c>
      <c r="AA9" s="9">
        <v>4339</v>
      </c>
      <c r="AB9" s="9">
        <v>-27</v>
      </c>
      <c r="AC9" s="9">
        <v>24024</v>
      </c>
    </row>
    <row r="10" spans="1:29" hidden="1" x14ac:dyDescent="0.25">
      <c r="A10" s="8" t="s">
        <v>446</v>
      </c>
      <c r="B10" s="9">
        <v>-253</v>
      </c>
      <c r="C10" s="9">
        <v>6</v>
      </c>
      <c r="D10" s="9">
        <v>15177</v>
      </c>
      <c r="E10" s="9">
        <v>50</v>
      </c>
      <c r="F10" s="9">
        <v>1485</v>
      </c>
      <c r="G10" s="9">
        <v>3013</v>
      </c>
      <c r="H10" s="9">
        <v>36</v>
      </c>
      <c r="I10" s="9">
        <v>4</v>
      </c>
      <c r="J10" s="9">
        <v>-14</v>
      </c>
      <c r="K10" s="9">
        <v>611</v>
      </c>
      <c r="L10" s="9">
        <v>0</v>
      </c>
      <c r="M10" s="9">
        <v>7</v>
      </c>
      <c r="N10" s="9">
        <v>-16</v>
      </c>
      <c r="O10" s="9">
        <v>-9</v>
      </c>
      <c r="P10" s="9">
        <v>1671</v>
      </c>
      <c r="Q10" s="9">
        <v>406</v>
      </c>
      <c r="R10" s="9">
        <v>0</v>
      </c>
      <c r="S10" s="9">
        <v>-353</v>
      </c>
      <c r="T10" s="9">
        <v>59</v>
      </c>
      <c r="U10" s="9">
        <v>3</v>
      </c>
      <c r="V10" s="9">
        <v>0</v>
      </c>
      <c r="W10" s="9">
        <v>-224</v>
      </c>
      <c r="X10" s="9">
        <v>1080</v>
      </c>
      <c r="Y10" s="9">
        <v>1529</v>
      </c>
      <c r="Z10" s="9">
        <v>627</v>
      </c>
      <c r="AA10" s="9">
        <v>5390</v>
      </c>
      <c r="AB10" s="9">
        <v>-35</v>
      </c>
      <c r="AC10" s="9">
        <v>30250</v>
      </c>
    </row>
    <row r="11" spans="1:29" hidden="1" x14ac:dyDescent="0.25">
      <c r="A11" s="8" t="s">
        <v>447</v>
      </c>
      <c r="B11" s="9">
        <v>-196</v>
      </c>
      <c r="C11" s="9">
        <v>4</v>
      </c>
      <c r="D11" s="9">
        <v>16949</v>
      </c>
      <c r="E11" s="9">
        <v>-56</v>
      </c>
      <c r="F11" s="9">
        <v>1886</v>
      </c>
      <c r="G11" s="9">
        <v>2995</v>
      </c>
      <c r="H11" s="9">
        <v>30</v>
      </c>
      <c r="I11" s="9">
        <v>4</v>
      </c>
      <c r="J11" s="9">
        <v>2</v>
      </c>
      <c r="K11" s="9">
        <v>674</v>
      </c>
      <c r="L11" s="9">
        <v>1</v>
      </c>
      <c r="M11" s="9">
        <v>6</v>
      </c>
      <c r="N11" s="9">
        <v>-19</v>
      </c>
      <c r="O11" s="9">
        <v>-16</v>
      </c>
      <c r="P11" s="9">
        <v>1455</v>
      </c>
      <c r="Q11" s="9">
        <v>601</v>
      </c>
      <c r="R11" s="9">
        <v>0</v>
      </c>
      <c r="S11" s="9">
        <v>-405</v>
      </c>
      <c r="T11" s="9">
        <v>79</v>
      </c>
      <c r="U11" s="9">
        <v>6</v>
      </c>
      <c r="V11" s="9">
        <v>0</v>
      </c>
      <c r="W11" s="9">
        <v>-38</v>
      </c>
      <c r="X11" s="9">
        <v>1362</v>
      </c>
      <c r="Y11" s="9">
        <v>1811</v>
      </c>
      <c r="Z11" s="9">
        <v>740</v>
      </c>
      <c r="AA11" s="9">
        <v>5806</v>
      </c>
      <c r="AB11" s="9">
        <v>-49</v>
      </c>
      <c r="AC11" s="9">
        <v>33632</v>
      </c>
    </row>
    <row r="12" spans="1:29" hidden="1" x14ac:dyDescent="0.25">
      <c r="A12" s="8" t="s">
        <v>448</v>
      </c>
      <c r="B12" s="9">
        <v>-230</v>
      </c>
      <c r="C12" s="9">
        <v>3</v>
      </c>
      <c r="D12" s="9">
        <v>17856</v>
      </c>
      <c r="E12" s="9">
        <v>-174</v>
      </c>
      <c r="F12" s="9">
        <v>2376</v>
      </c>
      <c r="G12" s="9">
        <v>2983</v>
      </c>
      <c r="H12" s="9">
        <v>43</v>
      </c>
      <c r="I12" s="9">
        <v>2</v>
      </c>
      <c r="J12" s="9">
        <v>22</v>
      </c>
      <c r="K12" s="9">
        <v>418</v>
      </c>
      <c r="L12" s="9">
        <v>-1</v>
      </c>
      <c r="M12" s="9">
        <v>6</v>
      </c>
      <c r="N12" s="9">
        <v>-3</v>
      </c>
      <c r="O12" s="9">
        <v>-48</v>
      </c>
      <c r="P12" s="9">
        <v>1330</v>
      </c>
      <c r="Q12" s="9">
        <v>888</v>
      </c>
      <c r="R12" s="9">
        <v>0</v>
      </c>
      <c r="S12" s="9">
        <v>-445</v>
      </c>
      <c r="T12" s="9">
        <v>109</v>
      </c>
      <c r="U12" s="9">
        <v>5</v>
      </c>
      <c r="V12" s="9">
        <v>0</v>
      </c>
      <c r="W12" s="9">
        <v>133</v>
      </c>
      <c r="X12" s="9">
        <v>1627</v>
      </c>
      <c r="Y12" s="9">
        <v>1979</v>
      </c>
      <c r="Z12" s="9">
        <v>452</v>
      </c>
      <c r="AA12" s="9">
        <v>6181</v>
      </c>
      <c r="AB12" s="9">
        <v>-54</v>
      </c>
      <c r="AC12" s="9">
        <v>35458</v>
      </c>
    </row>
    <row r="13" spans="1:29" hidden="1" x14ac:dyDescent="0.25">
      <c r="A13" s="8" t="s">
        <v>449</v>
      </c>
      <c r="B13" s="9">
        <v>-185</v>
      </c>
      <c r="C13" s="9">
        <v>10</v>
      </c>
      <c r="D13" s="9">
        <v>18773</v>
      </c>
      <c r="E13" s="9">
        <v>-290</v>
      </c>
      <c r="F13" s="9">
        <v>2899</v>
      </c>
      <c r="G13" s="9">
        <v>2971</v>
      </c>
      <c r="H13" s="9">
        <v>55</v>
      </c>
      <c r="I13" s="9">
        <v>3</v>
      </c>
      <c r="J13" s="9">
        <v>34</v>
      </c>
      <c r="K13" s="9">
        <v>391</v>
      </c>
      <c r="L13" s="9">
        <v>2</v>
      </c>
      <c r="M13" s="9">
        <v>9</v>
      </c>
      <c r="N13" s="9">
        <v>3</v>
      </c>
      <c r="O13" s="9">
        <v>-63</v>
      </c>
      <c r="P13" s="9">
        <v>1265</v>
      </c>
      <c r="Q13" s="9">
        <v>1219</v>
      </c>
      <c r="R13" s="9">
        <v>0</v>
      </c>
      <c r="S13" s="9">
        <v>-482</v>
      </c>
      <c r="T13" s="9">
        <v>143</v>
      </c>
      <c r="U13" s="9">
        <v>6</v>
      </c>
      <c r="V13" s="9">
        <v>0</v>
      </c>
      <c r="W13" s="9">
        <v>347</v>
      </c>
      <c r="X13" s="9">
        <v>1895</v>
      </c>
      <c r="Y13" s="9">
        <v>1803</v>
      </c>
      <c r="Z13" s="9">
        <v>211</v>
      </c>
      <c r="AA13" s="9">
        <v>6308</v>
      </c>
      <c r="AB13" s="9">
        <v>-59</v>
      </c>
      <c r="AC13" s="9">
        <v>37268</v>
      </c>
    </row>
    <row r="14" spans="1:29" hidden="1" x14ac:dyDescent="0.25">
      <c r="A14" s="8" t="s">
        <v>450</v>
      </c>
      <c r="B14" s="9">
        <v>-79</v>
      </c>
      <c r="C14" s="9">
        <v>5</v>
      </c>
      <c r="D14" s="9">
        <v>19709</v>
      </c>
      <c r="E14" s="9">
        <v>-387</v>
      </c>
      <c r="F14" s="9">
        <v>3367</v>
      </c>
      <c r="G14" s="9">
        <v>2964</v>
      </c>
      <c r="H14" s="9">
        <v>37</v>
      </c>
      <c r="I14" s="9">
        <v>5</v>
      </c>
      <c r="J14" s="9">
        <v>49</v>
      </c>
      <c r="K14" s="9">
        <v>414</v>
      </c>
      <c r="L14" s="9">
        <v>5</v>
      </c>
      <c r="M14" s="9">
        <v>7</v>
      </c>
      <c r="N14" s="9">
        <v>-6</v>
      </c>
      <c r="O14" s="9">
        <v>-43</v>
      </c>
      <c r="P14" s="9">
        <v>1219</v>
      </c>
      <c r="Q14" s="9">
        <v>1467</v>
      </c>
      <c r="R14" s="9">
        <v>0</v>
      </c>
      <c r="S14" s="9">
        <v>-473</v>
      </c>
      <c r="T14" s="9">
        <v>181</v>
      </c>
      <c r="U14" s="9">
        <v>11</v>
      </c>
      <c r="V14" s="9">
        <v>0</v>
      </c>
      <c r="W14" s="9">
        <v>604</v>
      </c>
      <c r="X14" s="9">
        <v>2143</v>
      </c>
      <c r="Y14" s="9">
        <v>1508</v>
      </c>
      <c r="Z14" s="9">
        <v>-30</v>
      </c>
      <c r="AA14" s="9">
        <v>6320</v>
      </c>
      <c r="AB14" s="9">
        <v>-68</v>
      </c>
      <c r="AC14" s="9">
        <v>38929</v>
      </c>
    </row>
    <row r="15" spans="1:29" hidden="1" x14ac:dyDescent="0.25">
      <c r="A15" s="8" t="s">
        <v>451</v>
      </c>
      <c r="B15" s="9">
        <v>-29</v>
      </c>
      <c r="C15" s="9">
        <v>9</v>
      </c>
      <c r="D15" s="9">
        <v>20650</v>
      </c>
      <c r="E15" s="9">
        <v>-494</v>
      </c>
      <c r="F15" s="9">
        <v>3827</v>
      </c>
      <c r="G15" s="9">
        <v>2951</v>
      </c>
      <c r="H15" s="9">
        <v>-1</v>
      </c>
      <c r="I15" s="9">
        <v>4</v>
      </c>
      <c r="J15" s="9">
        <v>48</v>
      </c>
      <c r="K15" s="9">
        <v>483</v>
      </c>
      <c r="L15" s="9">
        <v>2</v>
      </c>
      <c r="M15" s="9">
        <v>9</v>
      </c>
      <c r="N15" s="9">
        <v>5</v>
      </c>
      <c r="O15" s="9">
        <v>8</v>
      </c>
      <c r="P15" s="9">
        <v>1195</v>
      </c>
      <c r="Q15" s="9">
        <v>1689</v>
      </c>
      <c r="R15" s="9">
        <v>0</v>
      </c>
      <c r="S15" s="9">
        <v>-443</v>
      </c>
      <c r="T15" s="9">
        <v>217</v>
      </c>
      <c r="U15" s="9">
        <v>14</v>
      </c>
      <c r="V15" s="9">
        <v>0</v>
      </c>
      <c r="W15" s="9">
        <v>817</v>
      </c>
      <c r="X15" s="9">
        <v>2368</v>
      </c>
      <c r="Y15" s="9">
        <v>901</v>
      </c>
      <c r="Z15" s="9">
        <v>-138</v>
      </c>
      <c r="AA15" s="9">
        <v>6275</v>
      </c>
      <c r="AB15" s="9">
        <v>-82</v>
      </c>
      <c r="AC15" s="9">
        <v>40285</v>
      </c>
    </row>
    <row r="16" spans="1:29" hidden="1" x14ac:dyDescent="0.25">
      <c r="A16" s="8" t="s">
        <v>452</v>
      </c>
      <c r="B16" s="9">
        <v>200</v>
      </c>
      <c r="C16" s="9">
        <v>5</v>
      </c>
      <c r="D16" s="9">
        <v>21486</v>
      </c>
      <c r="E16" s="9">
        <v>-620</v>
      </c>
      <c r="F16" s="9">
        <v>4353</v>
      </c>
      <c r="G16" s="9">
        <v>2944</v>
      </c>
      <c r="H16" s="9">
        <v>-51</v>
      </c>
      <c r="I16" s="9">
        <v>3</v>
      </c>
      <c r="J16" s="9">
        <v>92</v>
      </c>
      <c r="K16" s="9">
        <v>733</v>
      </c>
      <c r="L16" s="9">
        <v>6</v>
      </c>
      <c r="M16" s="9">
        <v>7</v>
      </c>
      <c r="N16" s="9">
        <v>7</v>
      </c>
      <c r="O16" s="9">
        <v>59</v>
      </c>
      <c r="P16" s="9">
        <v>1182</v>
      </c>
      <c r="Q16" s="9">
        <v>1952</v>
      </c>
      <c r="R16" s="9">
        <v>0</v>
      </c>
      <c r="S16" s="9">
        <v>-398</v>
      </c>
      <c r="T16" s="9">
        <v>325</v>
      </c>
      <c r="U16" s="9">
        <v>18</v>
      </c>
      <c r="V16" s="9">
        <v>0</v>
      </c>
      <c r="W16" s="9">
        <v>996</v>
      </c>
      <c r="X16" s="9">
        <v>2592</v>
      </c>
      <c r="Y16" s="9">
        <v>-131</v>
      </c>
      <c r="Z16" s="9">
        <v>-218</v>
      </c>
      <c r="AA16" s="9">
        <v>6016</v>
      </c>
      <c r="AB16" s="9">
        <v>-97</v>
      </c>
      <c r="AC16" s="9">
        <v>41461</v>
      </c>
    </row>
    <row r="17" spans="1:29" hidden="1" x14ac:dyDescent="0.25">
      <c r="A17" s="8" t="s">
        <v>453</v>
      </c>
      <c r="B17" s="9">
        <v>564</v>
      </c>
      <c r="C17" s="9">
        <v>3</v>
      </c>
      <c r="D17" s="9">
        <v>22732</v>
      </c>
      <c r="E17" s="9">
        <v>-640</v>
      </c>
      <c r="F17" s="9">
        <v>4515</v>
      </c>
      <c r="G17" s="9">
        <v>2939</v>
      </c>
      <c r="H17" s="9">
        <v>-122</v>
      </c>
      <c r="I17" s="9">
        <v>5</v>
      </c>
      <c r="J17" s="9">
        <v>96</v>
      </c>
      <c r="K17" s="9">
        <v>1046</v>
      </c>
      <c r="L17" s="9">
        <v>9</v>
      </c>
      <c r="M17" s="9">
        <v>8</v>
      </c>
      <c r="N17" s="9">
        <v>22</v>
      </c>
      <c r="O17" s="9">
        <v>142</v>
      </c>
      <c r="P17" s="9">
        <v>1188</v>
      </c>
      <c r="Q17" s="9">
        <v>2111</v>
      </c>
      <c r="R17" s="9">
        <v>0</v>
      </c>
      <c r="S17" s="9">
        <v>-354</v>
      </c>
      <c r="T17" s="9">
        <v>332</v>
      </c>
      <c r="U17" s="9">
        <v>20</v>
      </c>
      <c r="V17" s="9">
        <v>0</v>
      </c>
      <c r="W17" s="9">
        <v>1135</v>
      </c>
      <c r="X17" s="9">
        <v>2803</v>
      </c>
      <c r="Y17" s="9">
        <v>-799</v>
      </c>
      <c r="Z17" s="9">
        <v>-387</v>
      </c>
      <c r="AA17" s="9">
        <v>6200</v>
      </c>
      <c r="AB17" s="9">
        <v>-101</v>
      </c>
      <c r="AC17" s="9">
        <v>43467</v>
      </c>
    </row>
    <row r="18" spans="1:29" hidden="1" x14ac:dyDescent="0.25">
      <c r="A18" s="8" t="s">
        <v>454</v>
      </c>
      <c r="B18" s="9">
        <v>1020</v>
      </c>
      <c r="C18" s="9">
        <v>4</v>
      </c>
      <c r="D18" s="9">
        <v>24386</v>
      </c>
      <c r="E18" s="9">
        <v>-714</v>
      </c>
      <c r="F18" s="9">
        <v>4712</v>
      </c>
      <c r="G18" s="9">
        <v>2931</v>
      </c>
      <c r="H18" s="9">
        <v>-210</v>
      </c>
      <c r="I18" s="9">
        <v>6</v>
      </c>
      <c r="J18" s="9">
        <v>59</v>
      </c>
      <c r="K18" s="9">
        <v>1345</v>
      </c>
      <c r="L18" s="9">
        <v>4</v>
      </c>
      <c r="M18" s="9">
        <v>5</v>
      </c>
      <c r="N18" s="9">
        <v>13</v>
      </c>
      <c r="O18" s="9">
        <v>213</v>
      </c>
      <c r="P18" s="9">
        <v>1187</v>
      </c>
      <c r="Q18" s="9">
        <v>2356</v>
      </c>
      <c r="R18" s="9">
        <v>0</v>
      </c>
      <c r="S18" s="9">
        <v>-406</v>
      </c>
      <c r="T18" s="9">
        <v>296</v>
      </c>
      <c r="U18" s="9">
        <v>20</v>
      </c>
      <c r="V18" s="9">
        <v>0</v>
      </c>
      <c r="W18" s="9">
        <v>1352</v>
      </c>
      <c r="X18" s="9">
        <v>3001</v>
      </c>
      <c r="Y18" s="9">
        <v>-968</v>
      </c>
      <c r="Z18" s="9">
        <v>-343</v>
      </c>
      <c r="AA18" s="9">
        <v>6902</v>
      </c>
      <c r="AB18" s="9">
        <v>-101</v>
      </c>
      <c r="AC18" s="9">
        <v>47070</v>
      </c>
    </row>
    <row r="19" spans="1:29" hidden="1" x14ac:dyDescent="0.25">
      <c r="A19" s="8" t="s">
        <v>455</v>
      </c>
      <c r="B19" s="9">
        <v>1435</v>
      </c>
      <c r="C19" s="9">
        <v>6</v>
      </c>
      <c r="D19" s="9">
        <v>25906</v>
      </c>
      <c r="E19" s="9">
        <v>-808</v>
      </c>
      <c r="F19" s="9">
        <v>4911</v>
      </c>
      <c r="G19" s="9">
        <v>2945</v>
      </c>
      <c r="H19" s="9">
        <v>-306</v>
      </c>
      <c r="I19" s="9">
        <v>6</v>
      </c>
      <c r="J19" s="9">
        <v>46</v>
      </c>
      <c r="K19" s="9">
        <v>1227</v>
      </c>
      <c r="L19" s="9">
        <v>3</v>
      </c>
      <c r="M19" s="9">
        <v>8</v>
      </c>
      <c r="N19" s="9">
        <v>55</v>
      </c>
      <c r="O19" s="9">
        <v>301</v>
      </c>
      <c r="P19" s="9">
        <v>1185</v>
      </c>
      <c r="Q19" s="9">
        <v>2633</v>
      </c>
      <c r="R19" s="9">
        <v>0</v>
      </c>
      <c r="S19" s="9">
        <v>-412</v>
      </c>
      <c r="T19" s="9">
        <v>276</v>
      </c>
      <c r="U19" s="9">
        <v>20</v>
      </c>
      <c r="V19" s="9">
        <v>0</v>
      </c>
      <c r="W19" s="9">
        <v>1585</v>
      </c>
      <c r="X19" s="9">
        <v>3189</v>
      </c>
      <c r="Y19" s="9">
        <v>-852</v>
      </c>
      <c r="Z19" s="9">
        <v>-244</v>
      </c>
      <c r="AA19" s="9">
        <v>7620</v>
      </c>
      <c r="AB19" s="9">
        <v>-109</v>
      </c>
      <c r="AC19" s="9">
        <v>50626</v>
      </c>
    </row>
    <row r="20" spans="1:29" hidden="1" x14ac:dyDescent="0.25">
      <c r="A20" s="8" t="s">
        <v>456</v>
      </c>
      <c r="B20" s="9">
        <v>1588</v>
      </c>
      <c r="C20" s="9">
        <v>12</v>
      </c>
      <c r="D20" s="9">
        <v>27038</v>
      </c>
      <c r="E20" s="9">
        <v>-880</v>
      </c>
      <c r="F20" s="9">
        <v>5020</v>
      </c>
      <c r="G20" s="9">
        <v>2938</v>
      </c>
      <c r="H20" s="9">
        <v>-431</v>
      </c>
      <c r="I20" s="9">
        <v>5</v>
      </c>
      <c r="J20" s="9">
        <v>35</v>
      </c>
      <c r="K20" s="9">
        <v>850</v>
      </c>
      <c r="L20" s="9">
        <v>6</v>
      </c>
      <c r="M20" s="9">
        <v>14</v>
      </c>
      <c r="N20" s="9">
        <v>53</v>
      </c>
      <c r="O20" s="9">
        <v>324</v>
      </c>
      <c r="P20" s="9">
        <v>1174</v>
      </c>
      <c r="Q20" s="9">
        <v>2881</v>
      </c>
      <c r="R20" s="9">
        <v>0</v>
      </c>
      <c r="S20" s="9">
        <v>-484</v>
      </c>
      <c r="T20" s="9">
        <v>268</v>
      </c>
      <c r="U20" s="9">
        <v>20</v>
      </c>
      <c r="V20" s="9">
        <v>0</v>
      </c>
      <c r="W20" s="9">
        <v>1805</v>
      </c>
      <c r="X20" s="9">
        <v>3362</v>
      </c>
      <c r="Y20" s="9">
        <v>-580</v>
      </c>
      <c r="Z20" s="9">
        <v>-44</v>
      </c>
      <c r="AA20" s="9">
        <v>8252</v>
      </c>
      <c r="AB20" s="9">
        <v>-114</v>
      </c>
      <c r="AC20" s="9">
        <v>53112</v>
      </c>
    </row>
    <row r="21" spans="1:29" hidden="1" x14ac:dyDescent="0.25">
      <c r="A21" s="8" t="s">
        <v>457</v>
      </c>
      <c r="B21" s="9">
        <v>1758</v>
      </c>
      <c r="C21" s="9">
        <v>7</v>
      </c>
      <c r="D21" s="9">
        <v>28320</v>
      </c>
      <c r="E21" s="9">
        <v>-944</v>
      </c>
      <c r="F21" s="9">
        <v>5119</v>
      </c>
      <c r="G21" s="9">
        <v>2936</v>
      </c>
      <c r="H21" s="9">
        <v>-559</v>
      </c>
      <c r="I21" s="9">
        <v>-12</v>
      </c>
      <c r="J21" s="9">
        <v>29</v>
      </c>
      <c r="K21" s="9">
        <v>452</v>
      </c>
      <c r="L21" s="9">
        <v>5</v>
      </c>
      <c r="M21" s="9">
        <v>6</v>
      </c>
      <c r="N21" s="9">
        <v>82</v>
      </c>
      <c r="O21" s="9">
        <v>329</v>
      </c>
      <c r="P21" s="9">
        <v>1162</v>
      </c>
      <c r="Q21" s="9">
        <v>3158</v>
      </c>
      <c r="R21" s="9">
        <v>208</v>
      </c>
      <c r="S21" s="9">
        <v>-490</v>
      </c>
      <c r="T21" s="9">
        <v>271</v>
      </c>
      <c r="U21" s="9">
        <v>18</v>
      </c>
      <c r="V21" s="9">
        <v>0</v>
      </c>
      <c r="W21" s="9">
        <v>2035</v>
      </c>
      <c r="X21" s="9">
        <v>3546</v>
      </c>
      <c r="Y21" s="9">
        <v>-439</v>
      </c>
      <c r="Z21" s="9">
        <v>123</v>
      </c>
      <c r="AA21" s="9">
        <v>8812</v>
      </c>
      <c r="AB21" s="9">
        <v>-127</v>
      </c>
      <c r="AC21" s="9">
        <v>55805</v>
      </c>
    </row>
    <row r="22" spans="1:29" hidden="1" x14ac:dyDescent="0.25">
      <c r="A22" s="8" t="s">
        <v>458</v>
      </c>
      <c r="B22" s="9">
        <v>2046</v>
      </c>
      <c r="C22" s="9">
        <v>10</v>
      </c>
      <c r="D22" s="9">
        <v>29630</v>
      </c>
      <c r="E22" s="9">
        <v>-1042</v>
      </c>
      <c r="F22" s="9">
        <v>5274</v>
      </c>
      <c r="G22" s="9">
        <v>2929</v>
      </c>
      <c r="H22" s="9">
        <v>-690</v>
      </c>
      <c r="I22" s="9">
        <v>-19</v>
      </c>
      <c r="J22" s="9">
        <v>24</v>
      </c>
      <c r="K22" s="9">
        <v>447</v>
      </c>
      <c r="L22" s="9">
        <v>5</v>
      </c>
      <c r="M22" s="9">
        <v>8</v>
      </c>
      <c r="N22" s="9">
        <v>85</v>
      </c>
      <c r="O22" s="9">
        <v>228</v>
      </c>
      <c r="P22" s="9">
        <v>1154</v>
      </c>
      <c r="Q22" s="9">
        <v>3581</v>
      </c>
      <c r="R22" s="9">
        <v>284</v>
      </c>
      <c r="S22" s="9">
        <v>-563</v>
      </c>
      <c r="T22" s="9">
        <v>258</v>
      </c>
      <c r="U22" s="9">
        <v>18</v>
      </c>
      <c r="V22" s="9">
        <v>0</v>
      </c>
      <c r="W22" s="9">
        <v>2078</v>
      </c>
      <c r="X22" s="9">
        <v>3718</v>
      </c>
      <c r="Y22" s="9">
        <v>-284</v>
      </c>
      <c r="Z22" s="9">
        <v>239</v>
      </c>
      <c r="AA22" s="9">
        <v>9489</v>
      </c>
      <c r="AB22" s="9">
        <v>-132</v>
      </c>
      <c r="AC22" s="9">
        <v>58775</v>
      </c>
    </row>
    <row r="23" spans="1:29" hidden="1" x14ac:dyDescent="0.25">
      <c r="A23" s="8" t="s">
        <v>459</v>
      </c>
      <c r="B23" s="9">
        <v>1681</v>
      </c>
      <c r="C23" s="9">
        <v>4</v>
      </c>
      <c r="D23" s="9">
        <v>29985</v>
      </c>
      <c r="E23" s="9">
        <v>-1027</v>
      </c>
      <c r="F23" s="9">
        <v>5278</v>
      </c>
      <c r="G23" s="9">
        <v>2934</v>
      </c>
      <c r="H23" s="9">
        <v>-844</v>
      </c>
      <c r="I23" s="9">
        <v>-23</v>
      </c>
      <c r="J23" s="9">
        <v>25</v>
      </c>
      <c r="K23" s="9">
        <v>470</v>
      </c>
      <c r="L23" s="9">
        <v>5</v>
      </c>
      <c r="M23" s="9">
        <v>5</v>
      </c>
      <c r="N23" s="9">
        <v>119</v>
      </c>
      <c r="O23" s="9">
        <v>116</v>
      </c>
      <c r="P23" s="9">
        <v>1175</v>
      </c>
      <c r="Q23" s="9">
        <v>3881</v>
      </c>
      <c r="R23" s="9">
        <v>187</v>
      </c>
      <c r="S23" s="9">
        <v>-603</v>
      </c>
      <c r="T23" s="9">
        <v>244</v>
      </c>
      <c r="U23" s="9">
        <v>14</v>
      </c>
      <c r="V23" s="9">
        <v>0</v>
      </c>
      <c r="W23" s="9">
        <v>2001</v>
      </c>
      <c r="X23" s="9">
        <v>3925</v>
      </c>
      <c r="Y23" s="9">
        <v>-177</v>
      </c>
      <c r="Z23" s="9">
        <v>255</v>
      </c>
      <c r="AA23" s="9">
        <v>10072</v>
      </c>
      <c r="AB23" s="9">
        <v>-133</v>
      </c>
      <c r="AC23" s="9">
        <v>59569</v>
      </c>
    </row>
    <row r="24" spans="1:29" hidden="1" x14ac:dyDescent="0.25">
      <c r="A24" s="8" t="s">
        <v>460</v>
      </c>
      <c r="B24" s="9">
        <v>1060</v>
      </c>
      <c r="C24" s="9">
        <v>4</v>
      </c>
      <c r="D24" s="9">
        <v>29864</v>
      </c>
      <c r="E24" s="9">
        <v>-1014</v>
      </c>
      <c r="F24" s="9">
        <v>5253</v>
      </c>
      <c r="G24" s="9">
        <v>2939</v>
      </c>
      <c r="H24" s="9">
        <v>-1027</v>
      </c>
      <c r="I24" s="9">
        <v>-28</v>
      </c>
      <c r="J24" s="9">
        <v>18</v>
      </c>
      <c r="K24" s="9">
        <v>354</v>
      </c>
      <c r="L24" s="9">
        <v>3</v>
      </c>
      <c r="M24" s="9">
        <v>4</v>
      </c>
      <c r="N24" s="9">
        <v>139</v>
      </c>
      <c r="O24" s="9">
        <v>15</v>
      </c>
      <c r="P24" s="9">
        <v>1177</v>
      </c>
      <c r="Q24" s="9">
        <v>4166</v>
      </c>
      <c r="R24" s="9">
        <v>80</v>
      </c>
      <c r="S24" s="9">
        <v>-625</v>
      </c>
      <c r="T24" s="9">
        <v>234</v>
      </c>
      <c r="U24" s="9">
        <v>14</v>
      </c>
      <c r="V24" s="9">
        <v>0</v>
      </c>
      <c r="W24" s="9">
        <v>1908</v>
      </c>
      <c r="X24" s="9">
        <v>4144</v>
      </c>
      <c r="Y24" s="9">
        <v>-137</v>
      </c>
      <c r="Z24" s="9">
        <v>236</v>
      </c>
      <c r="AA24" s="9">
        <v>10449</v>
      </c>
      <c r="AB24" s="9">
        <v>-147</v>
      </c>
      <c r="AC24" s="9">
        <v>59083</v>
      </c>
    </row>
    <row r="25" spans="1:29" hidden="1" x14ac:dyDescent="0.25">
      <c r="A25" s="8" t="s">
        <v>461</v>
      </c>
      <c r="B25" s="9">
        <v>371</v>
      </c>
      <c r="C25" s="9">
        <v>1</v>
      </c>
      <c r="D25" s="9">
        <v>29538</v>
      </c>
      <c r="E25" s="9">
        <v>-1007</v>
      </c>
      <c r="F25" s="9">
        <v>5196</v>
      </c>
      <c r="G25" s="9">
        <v>2939</v>
      </c>
      <c r="H25" s="9">
        <v>-1233</v>
      </c>
      <c r="I25" s="9">
        <v>-32</v>
      </c>
      <c r="J25" s="9">
        <v>19</v>
      </c>
      <c r="K25" s="9">
        <v>214</v>
      </c>
      <c r="L25" s="9">
        <v>11</v>
      </c>
      <c r="M25" s="9">
        <v>4</v>
      </c>
      <c r="N25" s="9">
        <v>166</v>
      </c>
      <c r="O25" s="9">
        <v>-80</v>
      </c>
      <c r="P25" s="9">
        <v>1200</v>
      </c>
      <c r="Q25" s="9">
        <v>4282</v>
      </c>
      <c r="R25" s="9">
        <v>6</v>
      </c>
      <c r="S25" s="9">
        <v>-642</v>
      </c>
      <c r="T25" s="9">
        <v>234</v>
      </c>
      <c r="U25" s="9">
        <v>18</v>
      </c>
      <c r="V25" s="9">
        <v>0</v>
      </c>
      <c r="W25" s="9">
        <v>1847</v>
      </c>
      <c r="X25" s="9">
        <v>4368</v>
      </c>
      <c r="Y25" s="9">
        <v>-116</v>
      </c>
      <c r="Z25" s="9">
        <v>191</v>
      </c>
      <c r="AA25" s="9">
        <v>10577</v>
      </c>
      <c r="AB25" s="9">
        <v>-150</v>
      </c>
      <c r="AC25" s="9">
        <v>57922</v>
      </c>
    </row>
    <row r="26" spans="1:29" hidden="1" x14ac:dyDescent="0.25">
      <c r="A26" s="8" t="s">
        <v>462</v>
      </c>
      <c r="B26" s="9">
        <v>-164</v>
      </c>
      <c r="C26" s="9">
        <v>4</v>
      </c>
      <c r="D26" s="9">
        <v>29324</v>
      </c>
      <c r="E26" s="9">
        <v>-1018</v>
      </c>
      <c r="F26" s="9">
        <v>5152</v>
      </c>
      <c r="G26" s="9">
        <v>2947</v>
      </c>
      <c r="H26" s="9">
        <v>-1431</v>
      </c>
      <c r="I26" s="9">
        <v>-39</v>
      </c>
      <c r="J26" s="9">
        <v>20</v>
      </c>
      <c r="K26" s="9">
        <v>110</v>
      </c>
      <c r="L26" s="9">
        <v>4</v>
      </c>
      <c r="M26" s="9">
        <v>5</v>
      </c>
      <c r="N26" s="9">
        <v>222</v>
      </c>
      <c r="O26" s="9">
        <v>-181</v>
      </c>
      <c r="P26" s="9">
        <v>1222</v>
      </c>
      <c r="Q26" s="9">
        <v>4348</v>
      </c>
      <c r="R26" s="9">
        <v>-47</v>
      </c>
      <c r="S26" s="9">
        <v>-638</v>
      </c>
      <c r="T26" s="9">
        <v>232</v>
      </c>
      <c r="U26" s="9">
        <v>14</v>
      </c>
      <c r="V26" s="9">
        <v>0</v>
      </c>
      <c r="W26" s="9">
        <v>1785</v>
      </c>
      <c r="X26" s="9">
        <v>4603</v>
      </c>
      <c r="Y26" s="9">
        <v>-99</v>
      </c>
      <c r="Z26" s="9">
        <v>160</v>
      </c>
      <c r="AA26" s="9">
        <v>10693</v>
      </c>
      <c r="AB26" s="9">
        <v>-164</v>
      </c>
      <c r="AC26" s="9">
        <v>57064</v>
      </c>
    </row>
    <row r="27" spans="1:29" hidden="1" x14ac:dyDescent="0.25">
      <c r="A27" s="8" t="s">
        <v>463</v>
      </c>
      <c r="B27" s="9">
        <v>-521</v>
      </c>
      <c r="C27" s="9">
        <v>5</v>
      </c>
      <c r="D27" s="9">
        <v>29332</v>
      </c>
      <c r="E27" s="9">
        <v>-1039</v>
      </c>
      <c r="F27" s="9">
        <v>5032</v>
      </c>
      <c r="G27" s="9">
        <v>2956</v>
      </c>
      <c r="H27" s="9">
        <v>-1650</v>
      </c>
      <c r="I27" s="9">
        <v>-41</v>
      </c>
      <c r="J27" s="9">
        <v>26</v>
      </c>
      <c r="K27" s="9">
        <v>33</v>
      </c>
      <c r="L27" s="9">
        <v>3</v>
      </c>
      <c r="M27" s="9">
        <v>8</v>
      </c>
      <c r="N27" s="9">
        <v>244</v>
      </c>
      <c r="O27" s="9">
        <v>-252</v>
      </c>
      <c r="P27" s="9">
        <v>1224</v>
      </c>
      <c r="Q27" s="9">
        <v>4412</v>
      </c>
      <c r="R27" s="9">
        <v>-89</v>
      </c>
      <c r="S27" s="9">
        <v>-684</v>
      </c>
      <c r="T27" s="9">
        <v>249</v>
      </c>
      <c r="U27" s="9">
        <v>15</v>
      </c>
      <c r="V27" s="9">
        <v>0</v>
      </c>
      <c r="W27" s="9">
        <v>1740</v>
      </c>
      <c r="X27" s="9">
        <v>4848</v>
      </c>
      <c r="Y27" s="9">
        <v>-105</v>
      </c>
      <c r="Z27" s="9">
        <v>122</v>
      </c>
      <c r="AA27" s="9">
        <v>10874</v>
      </c>
      <c r="AB27" s="9">
        <v>-173</v>
      </c>
      <c r="AC27" s="9">
        <v>56569</v>
      </c>
    </row>
    <row r="28" spans="1:29" hidden="1" x14ac:dyDescent="0.25">
      <c r="A28" s="8" t="s">
        <v>464</v>
      </c>
      <c r="B28" s="9">
        <v>-747</v>
      </c>
      <c r="C28" s="9">
        <v>5</v>
      </c>
      <c r="D28" s="9">
        <v>29558</v>
      </c>
      <c r="E28" s="9">
        <v>-1041</v>
      </c>
      <c r="F28" s="9">
        <v>4867</v>
      </c>
      <c r="G28" s="9">
        <v>2961</v>
      </c>
      <c r="H28" s="9">
        <v>-1877</v>
      </c>
      <c r="I28" s="9">
        <v>-44</v>
      </c>
      <c r="J28" s="9">
        <v>24</v>
      </c>
      <c r="K28" s="9">
        <v>-27</v>
      </c>
      <c r="L28" s="9">
        <v>5</v>
      </c>
      <c r="M28" s="9">
        <v>5</v>
      </c>
      <c r="N28" s="9">
        <v>295</v>
      </c>
      <c r="O28" s="9">
        <v>-309</v>
      </c>
      <c r="P28" s="9">
        <v>1271</v>
      </c>
      <c r="Q28" s="9">
        <v>4545</v>
      </c>
      <c r="R28" s="9">
        <v>-114</v>
      </c>
      <c r="S28" s="9">
        <v>-744</v>
      </c>
      <c r="T28" s="9">
        <v>274</v>
      </c>
      <c r="U28" s="9">
        <v>13</v>
      </c>
      <c r="V28" s="9">
        <v>0</v>
      </c>
      <c r="W28" s="9">
        <v>1717</v>
      </c>
      <c r="X28" s="9">
        <v>5110</v>
      </c>
      <c r="Y28" s="9">
        <v>-112</v>
      </c>
      <c r="Z28" s="9">
        <v>108</v>
      </c>
      <c r="AA28" s="9">
        <v>11175</v>
      </c>
      <c r="AB28" s="9">
        <v>-179</v>
      </c>
      <c r="AC28" s="9">
        <v>56739</v>
      </c>
    </row>
    <row r="29" spans="1:29" hidden="1" x14ac:dyDescent="0.25">
      <c r="A29" s="8" t="s">
        <v>465</v>
      </c>
      <c r="B29" s="9">
        <v>-898</v>
      </c>
      <c r="C29" s="9">
        <v>3</v>
      </c>
      <c r="D29" s="9">
        <v>29791</v>
      </c>
      <c r="E29" s="9">
        <v>-1046</v>
      </c>
      <c r="F29" s="9">
        <v>4663</v>
      </c>
      <c r="G29" s="9">
        <v>2965</v>
      </c>
      <c r="H29" s="9">
        <v>-2128</v>
      </c>
      <c r="I29" s="9">
        <v>-43</v>
      </c>
      <c r="J29" s="9">
        <v>33</v>
      </c>
      <c r="K29" s="9">
        <v>-54</v>
      </c>
      <c r="L29" s="9">
        <v>17</v>
      </c>
      <c r="M29" s="9">
        <v>4</v>
      </c>
      <c r="N29" s="9">
        <v>359</v>
      </c>
      <c r="O29" s="9">
        <v>-330</v>
      </c>
      <c r="P29" s="9">
        <v>1336</v>
      </c>
      <c r="Q29" s="9">
        <v>4702</v>
      </c>
      <c r="R29" s="9">
        <v>-124</v>
      </c>
      <c r="S29" s="9">
        <v>-804</v>
      </c>
      <c r="T29" s="9">
        <v>292</v>
      </c>
      <c r="U29" s="9">
        <v>14</v>
      </c>
      <c r="V29" s="9">
        <v>0</v>
      </c>
      <c r="W29" s="9">
        <v>1695</v>
      </c>
      <c r="X29" s="9">
        <v>5393</v>
      </c>
      <c r="Y29" s="9">
        <v>-106</v>
      </c>
      <c r="Z29" s="9">
        <v>96</v>
      </c>
      <c r="AA29" s="9">
        <v>11484</v>
      </c>
      <c r="AB29" s="9">
        <v>-175</v>
      </c>
      <c r="AC29" s="9">
        <v>57139</v>
      </c>
    </row>
    <row r="30" spans="1:29" hidden="1" x14ac:dyDescent="0.25">
      <c r="A30" s="8" t="s">
        <v>466</v>
      </c>
      <c r="B30" s="9">
        <v>-1012</v>
      </c>
      <c r="C30" s="9">
        <v>3</v>
      </c>
      <c r="D30" s="9">
        <v>30116</v>
      </c>
      <c r="E30" s="9">
        <v>-1061</v>
      </c>
      <c r="F30" s="9">
        <v>4428</v>
      </c>
      <c r="G30" s="9">
        <v>2963</v>
      </c>
      <c r="H30" s="9">
        <v>-2400</v>
      </c>
      <c r="I30" s="9">
        <v>-48</v>
      </c>
      <c r="J30" s="9">
        <v>24</v>
      </c>
      <c r="K30" s="9">
        <v>-77</v>
      </c>
      <c r="L30" s="9">
        <v>12</v>
      </c>
      <c r="M30" s="9">
        <v>5</v>
      </c>
      <c r="N30" s="9">
        <v>414</v>
      </c>
      <c r="O30" s="9">
        <v>-370</v>
      </c>
      <c r="P30" s="9">
        <v>1299</v>
      </c>
      <c r="Q30" s="9">
        <v>4837</v>
      </c>
      <c r="R30" s="9">
        <v>-149</v>
      </c>
      <c r="S30" s="9">
        <v>-898</v>
      </c>
      <c r="T30" s="9">
        <v>298</v>
      </c>
      <c r="U30" s="9">
        <v>14</v>
      </c>
      <c r="V30" s="9">
        <v>0</v>
      </c>
      <c r="W30" s="9">
        <v>1658</v>
      </c>
      <c r="X30" s="9">
        <v>5652</v>
      </c>
      <c r="Y30" s="9">
        <v>-102</v>
      </c>
      <c r="Z30" s="9">
        <v>95</v>
      </c>
      <c r="AA30" s="9">
        <v>11833</v>
      </c>
      <c r="AB30" s="9">
        <v>-178</v>
      </c>
      <c r="AC30" s="9">
        <v>57356</v>
      </c>
    </row>
    <row r="31" spans="1:29" hidden="1" x14ac:dyDescent="0.25">
      <c r="A31" s="8" t="s">
        <v>467</v>
      </c>
      <c r="B31" s="9">
        <v>-1077</v>
      </c>
      <c r="C31" s="9">
        <v>6</v>
      </c>
      <c r="D31" s="9">
        <v>30541</v>
      </c>
      <c r="E31" s="9">
        <v>-1054</v>
      </c>
      <c r="F31" s="9">
        <v>4220</v>
      </c>
      <c r="G31" s="9">
        <v>2965</v>
      </c>
      <c r="H31" s="9">
        <v>-2673</v>
      </c>
      <c r="I31" s="9">
        <v>-51</v>
      </c>
      <c r="J31" s="9">
        <v>32</v>
      </c>
      <c r="K31" s="9">
        <v>-76</v>
      </c>
      <c r="L31" s="9">
        <v>15</v>
      </c>
      <c r="M31" s="9">
        <v>8</v>
      </c>
      <c r="N31" s="9">
        <v>493</v>
      </c>
      <c r="O31" s="9">
        <v>-369</v>
      </c>
      <c r="P31" s="9">
        <v>1304</v>
      </c>
      <c r="Q31" s="9">
        <v>5010</v>
      </c>
      <c r="R31" s="9">
        <v>-148</v>
      </c>
      <c r="S31" s="9">
        <v>-1002</v>
      </c>
      <c r="T31" s="9">
        <v>321</v>
      </c>
      <c r="U31" s="9">
        <v>16</v>
      </c>
      <c r="V31" s="9">
        <v>0</v>
      </c>
      <c r="W31" s="9">
        <v>1648</v>
      </c>
      <c r="X31" s="9">
        <v>5941</v>
      </c>
      <c r="Y31" s="9">
        <v>-89</v>
      </c>
      <c r="Z31" s="9">
        <v>99</v>
      </c>
      <c r="AA31" s="9">
        <v>12261</v>
      </c>
      <c r="AB31" s="9">
        <v>-182</v>
      </c>
      <c r="AC31" s="9">
        <v>58159</v>
      </c>
    </row>
    <row r="32" spans="1:29" hidden="1" x14ac:dyDescent="0.25">
      <c r="A32" s="8" t="s">
        <v>468</v>
      </c>
      <c r="B32" s="9">
        <v>-944</v>
      </c>
      <c r="C32" s="9">
        <v>5</v>
      </c>
      <c r="D32" s="9">
        <v>30913</v>
      </c>
      <c r="E32" s="9">
        <v>-1060</v>
      </c>
      <c r="F32" s="9">
        <v>3998</v>
      </c>
      <c r="G32" s="9">
        <v>2948</v>
      </c>
      <c r="H32" s="9">
        <v>-2977</v>
      </c>
      <c r="I32" s="9">
        <v>-63</v>
      </c>
      <c r="J32" s="9">
        <v>21</v>
      </c>
      <c r="K32" s="9">
        <v>-114</v>
      </c>
      <c r="L32" s="9">
        <v>5</v>
      </c>
      <c r="M32" s="9">
        <v>1</v>
      </c>
      <c r="N32" s="9">
        <v>543</v>
      </c>
      <c r="O32" s="9">
        <v>-396</v>
      </c>
      <c r="P32" s="9">
        <v>1283</v>
      </c>
      <c r="Q32" s="9">
        <v>5198</v>
      </c>
      <c r="R32" s="9">
        <v>-161</v>
      </c>
      <c r="S32" s="9">
        <v>-1134</v>
      </c>
      <c r="T32" s="9">
        <v>320</v>
      </c>
      <c r="U32" s="9">
        <v>14</v>
      </c>
      <c r="V32" s="9">
        <v>0</v>
      </c>
      <c r="W32" s="9">
        <v>1570</v>
      </c>
      <c r="X32" s="9">
        <v>6205</v>
      </c>
      <c r="Y32" s="9">
        <v>-103</v>
      </c>
      <c r="Z32" s="9">
        <v>84</v>
      </c>
      <c r="AA32" s="9">
        <v>12634</v>
      </c>
      <c r="AB32" s="9">
        <v>-195</v>
      </c>
      <c r="AC32" s="9">
        <v>58595</v>
      </c>
    </row>
    <row r="33" spans="1:31" hidden="1" x14ac:dyDescent="0.25">
      <c r="A33" s="8" t="s">
        <v>469</v>
      </c>
      <c r="B33" s="9">
        <v>-938</v>
      </c>
      <c r="C33" s="9">
        <v>3</v>
      </c>
      <c r="D33" s="9">
        <v>31411</v>
      </c>
      <c r="E33" s="9">
        <v>-1032</v>
      </c>
      <c r="F33" s="9">
        <v>3826</v>
      </c>
      <c r="G33" s="9">
        <v>2961</v>
      </c>
      <c r="H33" s="9">
        <v>-3270</v>
      </c>
      <c r="I33" s="9">
        <v>-62</v>
      </c>
      <c r="J33" s="9">
        <v>27</v>
      </c>
      <c r="K33" s="9">
        <v>-150</v>
      </c>
      <c r="L33" s="9">
        <v>7</v>
      </c>
      <c r="M33" s="9">
        <v>2</v>
      </c>
      <c r="N33" s="9">
        <v>628</v>
      </c>
      <c r="O33" s="9">
        <v>-393</v>
      </c>
      <c r="P33" s="9">
        <v>1303</v>
      </c>
      <c r="Q33" s="9">
        <v>5326</v>
      </c>
      <c r="R33" s="9">
        <v>-159</v>
      </c>
      <c r="S33" s="9">
        <v>-1236</v>
      </c>
      <c r="T33" s="9">
        <v>332</v>
      </c>
      <c r="U33" s="9">
        <v>12</v>
      </c>
      <c r="V33" s="9">
        <v>0</v>
      </c>
      <c r="W33" s="9">
        <v>1540</v>
      </c>
      <c r="X33" s="9">
        <v>6519</v>
      </c>
      <c r="Y33" s="9">
        <v>-98</v>
      </c>
      <c r="Z33" s="9">
        <v>87</v>
      </c>
      <c r="AA33" s="9">
        <v>13063</v>
      </c>
      <c r="AB33" s="9">
        <v>-199</v>
      </c>
      <c r="AC33" s="9">
        <v>59510</v>
      </c>
    </row>
    <row r="34" spans="1:31" hidden="1" x14ac:dyDescent="0.25">
      <c r="A34" s="8" t="s">
        <v>470</v>
      </c>
      <c r="B34" s="9">
        <v>-1013</v>
      </c>
      <c r="C34" s="9">
        <v>0</v>
      </c>
      <c r="D34" s="9">
        <v>31432</v>
      </c>
      <c r="E34" s="9">
        <v>-917</v>
      </c>
      <c r="F34" s="9">
        <v>3693</v>
      </c>
      <c r="G34" s="9">
        <v>2972</v>
      </c>
      <c r="H34" s="9">
        <v>-3591</v>
      </c>
      <c r="I34" s="9">
        <v>-68</v>
      </c>
      <c r="J34" s="9">
        <v>28</v>
      </c>
      <c r="K34" s="9">
        <v>-155</v>
      </c>
      <c r="L34" s="9">
        <v>8</v>
      </c>
      <c r="M34" s="9">
        <v>1</v>
      </c>
      <c r="N34" s="9">
        <v>705</v>
      </c>
      <c r="O34" s="9">
        <v>-400</v>
      </c>
      <c r="P34" s="9">
        <v>1330</v>
      </c>
      <c r="Q34" s="9">
        <v>5169</v>
      </c>
      <c r="R34" s="9">
        <v>-183</v>
      </c>
      <c r="S34" s="9">
        <v>-1208</v>
      </c>
      <c r="T34" s="9">
        <v>342</v>
      </c>
      <c r="U34" s="9">
        <v>11</v>
      </c>
      <c r="V34" s="9">
        <v>0</v>
      </c>
      <c r="W34" s="9">
        <v>1532</v>
      </c>
      <c r="X34" s="9">
        <v>6844</v>
      </c>
      <c r="Y34" s="9">
        <v>-109</v>
      </c>
      <c r="Z34" s="9">
        <v>81</v>
      </c>
      <c r="AA34" s="9">
        <v>13003</v>
      </c>
      <c r="AB34" s="9">
        <v>-209</v>
      </c>
      <c r="AC34" s="9">
        <v>59298</v>
      </c>
    </row>
    <row r="35" spans="1:31" hidden="1" x14ac:dyDescent="0.25">
      <c r="A35" s="8" t="s">
        <v>471</v>
      </c>
      <c r="B35" s="9">
        <v>-1262</v>
      </c>
      <c r="C35" s="9">
        <v>2</v>
      </c>
      <c r="D35" s="9">
        <v>31468</v>
      </c>
      <c r="E35" s="9">
        <v>-921</v>
      </c>
      <c r="F35" s="9">
        <v>3453</v>
      </c>
      <c r="G35" s="9">
        <v>2999</v>
      </c>
      <c r="H35" s="9">
        <v>-3890</v>
      </c>
      <c r="I35" s="9">
        <v>-69</v>
      </c>
      <c r="J35" s="9">
        <v>25</v>
      </c>
      <c r="K35" s="9">
        <v>-185</v>
      </c>
      <c r="L35" s="9">
        <v>13</v>
      </c>
      <c r="M35" s="9">
        <v>-1</v>
      </c>
      <c r="N35" s="9">
        <v>805</v>
      </c>
      <c r="O35" s="9">
        <v>-368</v>
      </c>
      <c r="P35" s="9">
        <v>1355</v>
      </c>
      <c r="Q35" s="9">
        <v>4979</v>
      </c>
      <c r="R35" s="9">
        <v>-161</v>
      </c>
      <c r="S35" s="9">
        <v>-1360</v>
      </c>
      <c r="T35" s="9">
        <v>345</v>
      </c>
      <c r="U35" s="9">
        <v>15</v>
      </c>
      <c r="V35" s="9">
        <v>0</v>
      </c>
      <c r="W35" s="9">
        <v>1473</v>
      </c>
      <c r="X35" s="9">
        <v>7140</v>
      </c>
      <c r="Y35" s="9">
        <v>-152</v>
      </c>
      <c r="Z35" s="9">
        <v>71</v>
      </c>
      <c r="AA35" s="9">
        <v>12925</v>
      </c>
      <c r="AB35" s="9">
        <v>-216</v>
      </c>
      <c r="AC35" s="9">
        <v>58483</v>
      </c>
    </row>
    <row r="36" spans="1:31" hidden="1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idden="1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idden="1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x14ac:dyDescent="0.2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21" x14ac:dyDescent="0.35">
      <c r="A40" s="15" t="s">
        <v>476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 t="s">
        <v>408</v>
      </c>
      <c r="AB40" s="16" t="s">
        <v>424</v>
      </c>
      <c r="AC40" s="16"/>
      <c r="AD40" s="9"/>
      <c r="AE40" s="9"/>
    </row>
    <row r="41" spans="1:31" ht="51.75" customHeight="1" x14ac:dyDescent="0.25">
      <c r="A41" s="11"/>
      <c r="B41" s="12" t="str">
        <f>B4</f>
        <v>DisabledPolicyGroup=100% Clean Electricity Standard</v>
      </c>
      <c r="C41" s="12" t="str">
        <f t="shared" ref="C41:AE41" si="0">C4</f>
        <v>DisabledPolicyGroup=Afforestation and Reforestation</v>
      </c>
      <c r="D41" s="12" t="str">
        <f t="shared" si="0"/>
        <v>DisabledPolicyGroup=All</v>
      </c>
      <c r="E41" s="12" t="str">
        <f t="shared" si="0"/>
        <v>DisabledPolicyGroup=Building Codes and Appliance Standards</v>
      </c>
      <c r="F41" s="12" t="str">
        <f t="shared" si="0"/>
        <v>DisabledPolicyGroup=Building Electrification</v>
      </c>
      <c r="G41" s="12" t="str">
        <f t="shared" si="0"/>
        <v>DisabledPolicyGroup=Building Retrofitting</v>
      </c>
      <c r="H41" s="12" t="str">
        <f t="shared" si="0"/>
        <v>DisabledPolicyGroup=California HDV Rules</v>
      </c>
      <c r="I41" s="12" t="str">
        <f t="shared" si="0"/>
        <v>DisabledPolicyGroup=Cement Clinker Substitution</v>
      </c>
      <c r="J41" s="12" t="str">
        <f t="shared" si="0"/>
        <v>DisabledPolicyGroup=Cropland Measures</v>
      </c>
      <c r="K41" s="12" t="str">
        <f t="shared" si="0"/>
        <v>DisabledPolicyGroup=Electricity PTC/ITC</v>
      </c>
      <c r="L41" s="12" t="str">
        <f t="shared" si="0"/>
        <v>DisabledPolicyGroup=F-Gas Policies</v>
      </c>
      <c r="M41" s="12" t="str">
        <f t="shared" si="0"/>
        <v>DisabledPolicyGroup=Forest Management</v>
      </c>
      <c r="N41" s="12" t="str">
        <f t="shared" si="0"/>
        <v>DisabledPolicyGroup=Freight Logistics</v>
      </c>
      <c r="O41" s="12" t="str">
        <f t="shared" si="0"/>
        <v>DisabledPolicyGroup=Fuel Economy Standards</v>
      </c>
      <c r="P41" s="12" t="str">
        <f t="shared" si="0"/>
        <v>DisabledPolicyGroup=Grid Flexibility</v>
      </c>
      <c r="Q41" s="12" t="str">
        <f t="shared" si="0"/>
        <v>DisabledPolicyGroup=Hydrogen Electrolysis</v>
      </c>
      <c r="R41" s="12" t="str">
        <f t="shared" si="0"/>
        <v>DisabledPolicyGroup=Industrial CCS</v>
      </c>
      <c r="S41" s="12" t="str">
        <f t="shared" si="0"/>
        <v>DisabledPolicyGroup=Industrial Energy Efficiency Standards</v>
      </c>
      <c r="T41" s="12" t="str">
        <f t="shared" si="0"/>
        <v>DisabledPolicyGroup=Livestock Measures</v>
      </c>
      <c r="U41" s="12" t="str">
        <f t="shared" si="0"/>
        <v>DisabledPolicyGroup=Methane Capture and Destruction</v>
      </c>
      <c r="V41" s="12" t="str">
        <f t="shared" si="0"/>
        <v>DisabledPolicyGroup=None</v>
      </c>
      <c r="W41" s="12" t="str">
        <f t="shared" si="0"/>
        <v>DisabledPolicyGroup=Passenger Car ZEV Sales Standard</v>
      </c>
      <c r="X41" s="12" t="str">
        <f t="shared" si="0"/>
        <v>DisabledPolicyGroup=Passenger Mode Shifting</v>
      </c>
      <c r="Y41" s="12" t="str">
        <f t="shared" si="0"/>
        <v>DisabledPolicyGroup=Power Sector Coal Regs</v>
      </c>
      <c r="Z41" s="12" t="str">
        <f t="shared" si="0"/>
        <v>DisabledPolicyGroup=Power Sector Gas Regs</v>
      </c>
      <c r="AA41" s="12" t="str">
        <f t="shared" si="0"/>
        <v>DisabledPolicyGroup=Industrial Electrification and Hydrogen</v>
      </c>
      <c r="AB41" s="12" t="str">
        <f t="shared" si="0"/>
        <v>DisabledPolicyGroup=Material Efficiency</v>
      </c>
      <c r="AC41" s="12" t="str">
        <f t="shared" si="0"/>
        <v>Grand Total</v>
      </c>
      <c r="AD41" s="9"/>
      <c r="AE41" s="9"/>
    </row>
    <row r="42" spans="1:31" ht="15.75" x14ac:dyDescent="0.25">
      <c r="A42" s="13" t="s">
        <v>474</v>
      </c>
      <c r="B42" s="14" t="str">
        <f>IF(B35&lt;0,"NEG","POS")</f>
        <v>NEG</v>
      </c>
      <c r="C42" s="14" t="str">
        <f t="shared" ref="C42:AE42" si="1">IF(C35&lt;0,"NEG","POS")</f>
        <v>POS</v>
      </c>
      <c r="D42" s="14" t="str">
        <f t="shared" si="1"/>
        <v>POS</v>
      </c>
      <c r="E42" s="14" t="str">
        <f t="shared" si="1"/>
        <v>NEG</v>
      </c>
      <c r="F42" s="14" t="str">
        <f t="shared" si="1"/>
        <v>POS</v>
      </c>
      <c r="G42" s="14" t="str">
        <f t="shared" si="1"/>
        <v>POS</v>
      </c>
      <c r="H42" s="14" t="str">
        <f t="shared" si="1"/>
        <v>NEG</v>
      </c>
      <c r="I42" s="14" t="str">
        <f t="shared" si="1"/>
        <v>NEG</v>
      </c>
      <c r="J42" s="14" t="str">
        <f t="shared" si="1"/>
        <v>POS</v>
      </c>
      <c r="K42" s="14" t="str">
        <f t="shared" si="1"/>
        <v>NEG</v>
      </c>
      <c r="L42" s="14" t="str">
        <f t="shared" si="1"/>
        <v>POS</v>
      </c>
      <c r="M42" s="14" t="str">
        <f t="shared" si="1"/>
        <v>NEG</v>
      </c>
      <c r="N42" s="14" t="str">
        <f t="shared" si="1"/>
        <v>POS</v>
      </c>
      <c r="O42" s="14" t="str">
        <f t="shared" si="1"/>
        <v>NEG</v>
      </c>
      <c r="P42" s="14" t="str">
        <f t="shared" si="1"/>
        <v>POS</v>
      </c>
      <c r="Q42" s="14" t="str">
        <f t="shared" si="1"/>
        <v>POS</v>
      </c>
      <c r="R42" s="14" t="str">
        <f t="shared" si="1"/>
        <v>NEG</v>
      </c>
      <c r="S42" s="14" t="str">
        <f t="shared" si="1"/>
        <v>NEG</v>
      </c>
      <c r="T42" s="14" t="str">
        <f t="shared" si="1"/>
        <v>POS</v>
      </c>
      <c r="U42" s="14" t="str">
        <f t="shared" si="1"/>
        <v>POS</v>
      </c>
      <c r="V42" s="14" t="str">
        <f t="shared" si="1"/>
        <v>POS</v>
      </c>
      <c r="W42" s="14" t="str">
        <f t="shared" si="1"/>
        <v>POS</v>
      </c>
      <c r="X42" s="14" t="str">
        <f t="shared" si="1"/>
        <v>POS</v>
      </c>
      <c r="Y42" s="14" t="str">
        <f t="shared" si="1"/>
        <v>NEG</v>
      </c>
      <c r="Z42" s="14" t="str">
        <f t="shared" si="1"/>
        <v>POS</v>
      </c>
      <c r="AA42" s="14" t="str">
        <f t="shared" si="1"/>
        <v>POS</v>
      </c>
      <c r="AB42" s="14" t="str">
        <f t="shared" si="1"/>
        <v>NEG</v>
      </c>
      <c r="AC42" s="14" t="str">
        <f t="shared" si="1"/>
        <v>POS</v>
      </c>
      <c r="AD42" s="9"/>
      <c r="AE42" s="9"/>
    </row>
    <row r="43" spans="1:31" ht="15.75" x14ac:dyDescent="0.25">
      <c r="A43" s="13" t="s">
        <v>475</v>
      </c>
      <c r="B43" s="14" t="str">
        <f>INDEX(US_Pivot!$34:$34,MATCH(Summary!B4,US_Pivot!$2:$2,0))</f>
        <v>NEG</v>
      </c>
      <c r="C43" s="14" t="str">
        <f>INDEX(US_Pivot!$34:$34,MATCH(Summary!C4,US_Pivot!$2:$2,0))</f>
        <v>POS</v>
      </c>
      <c r="D43" s="14" t="str">
        <f>INDEX(US_Pivot!$34:$34,MATCH(Summary!D4,US_Pivot!$2:$2,0))</f>
        <v>POS</v>
      </c>
      <c r="E43" s="14" t="str">
        <f>INDEX(US_Pivot!$34:$34,MATCH(Summary!E4,US_Pivot!$2:$2,0))</f>
        <v>NEG</v>
      </c>
      <c r="F43" s="14" t="str">
        <f>INDEX(US_Pivot!$34:$34,MATCH(Summary!F4,US_Pivot!$2:$2,0))</f>
        <v>POS</v>
      </c>
      <c r="G43" s="14" t="str">
        <f>INDEX(US_Pivot!$34:$34,MATCH(Summary!G4,US_Pivot!$2:$2,0))</f>
        <v>POS</v>
      </c>
      <c r="H43" s="14" t="str">
        <f>INDEX(US_Pivot!$34:$34,MATCH(Summary!H4,US_Pivot!$2:$2,0))</f>
        <v>POS</v>
      </c>
      <c r="I43" s="14" t="str">
        <f>INDEX(US_Pivot!$34:$34,MATCH(Summary!I4,US_Pivot!$2:$2,0))</f>
        <v>NEG</v>
      </c>
      <c r="J43" s="14" t="str">
        <f>INDEX(US_Pivot!$34:$34,MATCH(Summary!J4,US_Pivot!$2:$2,0))</f>
        <v>NEG</v>
      </c>
      <c r="K43" s="14" t="str">
        <f>INDEX(US_Pivot!$34:$34,MATCH(Summary!K4,US_Pivot!$2:$2,0))</f>
        <v>NEG</v>
      </c>
      <c r="L43" s="14" t="str">
        <f>INDEX(US_Pivot!$34:$34,MATCH(Summary!L4,US_Pivot!$2:$2,0))</f>
        <v>POS</v>
      </c>
      <c r="M43" s="14" t="str">
        <f>INDEX(US_Pivot!$34:$34,MATCH(Summary!M4,US_Pivot!$2:$2,0))</f>
        <v>POS</v>
      </c>
      <c r="N43" s="14" t="str">
        <f>INDEX(US_Pivot!$34:$34,MATCH(Summary!N4,US_Pivot!$2:$2,0))</f>
        <v>NEG</v>
      </c>
      <c r="O43" s="14" t="str">
        <f>INDEX(US_Pivot!$34:$34,MATCH(Summary!O4,US_Pivot!$2:$2,0))</f>
        <v>NEG</v>
      </c>
      <c r="P43" s="14" t="str">
        <f>INDEX(US_Pivot!$34:$34,MATCH(Summary!P4,US_Pivot!$2:$2,0))</f>
        <v>NEG</v>
      </c>
      <c r="Q43" s="14" t="str">
        <f>INDEX(US_Pivot!$34:$34,MATCH(Summary!Q4,US_Pivot!$2:$2,0))</f>
        <v>POS</v>
      </c>
      <c r="R43" s="14" t="str">
        <f>INDEX(US_Pivot!$34:$34,MATCH(Summary!R4,US_Pivot!$2:$2,0))</f>
        <v>POS</v>
      </c>
      <c r="S43" s="14" t="str">
        <f>INDEX(US_Pivot!$34:$34,MATCH(Summary!S4,US_Pivot!$2:$2,0))</f>
        <v>NEG</v>
      </c>
      <c r="T43" s="14" t="str">
        <f>INDEX(US_Pivot!$34:$34,MATCH(Summary!T4,US_Pivot!$2:$2,0))</f>
        <v>POS</v>
      </c>
      <c r="U43" s="14" t="str">
        <f>INDEX(US_Pivot!$34:$34,MATCH(Summary!U4,US_Pivot!$2:$2,0))</f>
        <v>POS</v>
      </c>
      <c r="V43" s="14" t="str">
        <f>INDEX(US_Pivot!$34:$34,MATCH(Summary!V4,US_Pivot!$2:$2,0))</f>
        <v>POS</v>
      </c>
      <c r="W43" s="14" t="str">
        <f>INDEX(US_Pivot!$34:$34,MATCH(Summary!W4,US_Pivot!$2:$2,0))</f>
        <v>POS</v>
      </c>
      <c r="X43" s="14" t="str">
        <f>INDEX(US_Pivot!$34:$34,MATCH(Summary!X4,US_Pivot!$2:$2,0))</f>
        <v>POS</v>
      </c>
      <c r="Y43" s="14" t="str">
        <f>INDEX(US_Pivot!$34:$34,MATCH(Summary!Y4,US_Pivot!$2:$2,0))</f>
        <v>POS</v>
      </c>
      <c r="Z43" s="14" t="str">
        <f>INDEX(US_Pivot!$34:$34,MATCH(Summary!Z4,US_Pivot!$2:$2,0))</f>
        <v>POS</v>
      </c>
      <c r="AA43" s="14" t="str">
        <f>INDEX(US_Pivot!$34:$34,MATCH(AA40,US_Pivot!$2:$2,0))</f>
        <v>POS</v>
      </c>
      <c r="AB43" s="14" t="str">
        <f>INDEX(US_Pivot!$34:$34,MATCH(AB40,US_Pivot!$2:$2,0))</f>
        <v>NEG</v>
      </c>
      <c r="AC43" s="14" t="str">
        <f>INDEX(US_Pivot!$34:$34,MATCH(Summary!AC4,US_Pivot!$2:$2,0))</f>
        <v>POS</v>
      </c>
      <c r="AD43" s="9"/>
      <c r="AE43" s="9"/>
    </row>
    <row r="44" spans="1:31" ht="15.75" x14ac:dyDescent="0.25">
      <c r="A44" s="14"/>
      <c r="B44" s="14" t="b">
        <f>B42=B43</f>
        <v>1</v>
      </c>
      <c r="C44" s="14" t="b">
        <f t="shared" ref="C44:AE44" si="2">C42=C43</f>
        <v>1</v>
      </c>
      <c r="D44" s="14" t="b">
        <f t="shared" si="2"/>
        <v>1</v>
      </c>
      <c r="E44" s="14" t="b">
        <f t="shared" si="2"/>
        <v>1</v>
      </c>
      <c r="F44" s="14" t="b">
        <f t="shared" si="2"/>
        <v>1</v>
      </c>
      <c r="G44" s="14" t="b">
        <f t="shared" si="2"/>
        <v>1</v>
      </c>
      <c r="H44" s="14" t="b">
        <f t="shared" si="2"/>
        <v>0</v>
      </c>
      <c r="I44" s="14" t="b">
        <f t="shared" si="2"/>
        <v>1</v>
      </c>
      <c r="J44" s="14" t="b">
        <f t="shared" si="2"/>
        <v>0</v>
      </c>
      <c r="K44" s="14" t="b">
        <f t="shared" si="2"/>
        <v>1</v>
      </c>
      <c r="L44" s="14" t="b">
        <f t="shared" si="2"/>
        <v>1</v>
      </c>
      <c r="M44" s="14" t="b">
        <f t="shared" si="2"/>
        <v>0</v>
      </c>
      <c r="N44" s="14" t="b">
        <f t="shared" si="2"/>
        <v>0</v>
      </c>
      <c r="O44" s="14" t="b">
        <f t="shared" si="2"/>
        <v>1</v>
      </c>
      <c r="P44" s="14" t="b">
        <f t="shared" si="2"/>
        <v>0</v>
      </c>
      <c r="Q44" s="14" t="b">
        <f t="shared" si="2"/>
        <v>1</v>
      </c>
      <c r="R44" s="14" t="b">
        <f t="shared" si="2"/>
        <v>0</v>
      </c>
      <c r="S44" s="14" t="b">
        <f t="shared" si="2"/>
        <v>1</v>
      </c>
      <c r="T44" s="14" t="b">
        <f t="shared" si="2"/>
        <v>1</v>
      </c>
      <c r="U44" s="14" t="b">
        <f t="shared" si="2"/>
        <v>1</v>
      </c>
      <c r="V44" s="14" t="b">
        <f t="shared" si="2"/>
        <v>1</v>
      </c>
      <c r="W44" s="14" t="b">
        <f t="shared" si="2"/>
        <v>1</v>
      </c>
      <c r="X44" s="14" t="b">
        <f t="shared" si="2"/>
        <v>1</v>
      </c>
      <c r="Y44" s="14" t="b">
        <f t="shared" si="2"/>
        <v>0</v>
      </c>
      <c r="Z44" s="14" t="b">
        <f t="shared" si="2"/>
        <v>1</v>
      </c>
      <c r="AA44" s="14" t="b">
        <f t="shared" si="2"/>
        <v>1</v>
      </c>
      <c r="AB44" s="14" t="b">
        <f t="shared" si="2"/>
        <v>1</v>
      </c>
      <c r="AC44" s="14" t="b">
        <f t="shared" si="2"/>
        <v>1</v>
      </c>
      <c r="AD44" s="9"/>
      <c r="AE44" s="9"/>
    </row>
    <row r="48" spans="1:31" s="25" customFormat="1" ht="24.75" x14ac:dyDescent="0.5">
      <c r="A48" s="20"/>
      <c r="B48" s="20"/>
      <c r="C48" s="21" t="s">
        <v>489</v>
      </c>
      <c r="D48" s="20"/>
      <c r="E48" s="22"/>
      <c r="F48" s="23"/>
      <c r="G48" s="23"/>
      <c r="H48" s="24" t="s">
        <v>490</v>
      </c>
      <c r="I48" s="23"/>
      <c r="J48" s="23"/>
    </row>
    <row r="49" spans="1:10" s="25" customFormat="1" ht="18.75" x14ac:dyDescent="0.4">
      <c r="A49" s="20"/>
      <c r="B49" s="20"/>
      <c r="C49" s="20"/>
      <c r="D49" s="20"/>
      <c r="E49" s="22"/>
      <c r="F49" s="23"/>
      <c r="G49" s="23"/>
      <c r="H49" s="23"/>
      <c r="I49" s="23"/>
      <c r="J49" s="23"/>
    </row>
    <row r="50" spans="1:10" s="25" customFormat="1" ht="18.75" x14ac:dyDescent="0.4">
      <c r="A50" s="20"/>
      <c r="B50" s="20"/>
      <c r="C50" s="20"/>
      <c r="D50" s="20"/>
      <c r="E50" s="22"/>
      <c r="F50" s="23"/>
      <c r="G50" s="23"/>
      <c r="H50" s="23"/>
      <c r="I50" s="23"/>
      <c r="J50" s="23"/>
    </row>
    <row r="51" spans="1:10" x14ac:dyDescent="0.25">
      <c r="A51" s="17"/>
      <c r="B51" s="17"/>
      <c r="C51" s="17"/>
      <c r="D51" s="17"/>
      <c r="E51" s="18"/>
      <c r="F51" s="19"/>
      <c r="G51" s="19"/>
      <c r="H51" s="19"/>
      <c r="I51" s="19"/>
      <c r="J51" s="19"/>
    </row>
    <row r="52" spans="1:10" x14ac:dyDescent="0.25">
      <c r="A52" s="17"/>
      <c r="B52" s="17"/>
      <c r="C52" s="17"/>
      <c r="D52" s="17"/>
      <c r="E52" s="18"/>
      <c r="F52" s="19"/>
      <c r="G52" s="19"/>
      <c r="H52" s="19"/>
      <c r="I52" s="19"/>
      <c r="J52" s="19"/>
    </row>
    <row r="53" spans="1:10" x14ac:dyDescent="0.25">
      <c r="A53" s="17"/>
      <c r="B53" s="17"/>
      <c r="C53" s="17"/>
      <c r="D53" s="17"/>
      <c r="E53" s="18"/>
      <c r="F53" s="19"/>
      <c r="G53" s="19"/>
      <c r="H53" s="19"/>
      <c r="I53" s="19"/>
      <c r="J53" s="19"/>
    </row>
    <row r="54" spans="1:10" x14ac:dyDescent="0.25">
      <c r="A54" s="17"/>
      <c r="B54" s="17"/>
      <c r="C54" s="17"/>
      <c r="D54" s="17"/>
      <c r="E54" s="18"/>
      <c r="F54" s="19"/>
      <c r="G54" s="19"/>
      <c r="H54" s="19"/>
      <c r="I54" s="19"/>
      <c r="J54" s="19"/>
    </row>
    <row r="55" spans="1:10" x14ac:dyDescent="0.25">
      <c r="A55" s="17"/>
      <c r="B55" s="17"/>
      <c r="C55" s="17"/>
      <c r="D55" s="17"/>
      <c r="E55" s="18"/>
      <c r="F55" s="19"/>
      <c r="G55" s="19"/>
      <c r="H55" s="19"/>
      <c r="I55" s="19"/>
      <c r="J55" s="19"/>
    </row>
    <row r="56" spans="1:10" x14ac:dyDescent="0.25">
      <c r="A56" s="17"/>
      <c r="B56" s="17"/>
      <c r="C56" s="17"/>
      <c r="D56" s="17"/>
      <c r="E56" s="18"/>
      <c r="F56" s="19"/>
      <c r="G56" s="19"/>
      <c r="H56" s="19"/>
      <c r="I56" s="19"/>
      <c r="J56" s="19"/>
    </row>
    <row r="57" spans="1:10" x14ac:dyDescent="0.25">
      <c r="A57" s="17"/>
      <c r="B57" s="17"/>
      <c r="C57" s="17"/>
      <c r="D57" s="17"/>
      <c r="E57" s="18"/>
      <c r="F57" s="19"/>
      <c r="G57" s="19"/>
      <c r="H57" s="19"/>
      <c r="I57" s="19"/>
      <c r="J57" s="19"/>
    </row>
    <row r="58" spans="1:10" x14ac:dyDescent="0.25">
      <c r="A58" s="17"/>
      <c r="B58" s="17"/>
      <c r="C58" s="17"/>
      <c r="D58" s="17"/>
      <c r="E58" s="18"/>
      <c r="F58" s="19"/>
      <c r="G58" s="19"/>
      <c r="H58" s="19"/>
      <c r="I58" s="19"/>
      <c r="J58" s="19"/>
    </row>
    <row r="59" spans="1:10" x14ac:dyDescent="0.25">
      <c r="A59" s="17"/>
      <c r="B59" s="17"/>
      <c r="C59" s="17"/>
      <c r="D59" s="17"/>
      <c r="E59" s="18"/>
      <c r="F59" s="19"/>
      <c r="G59" s="19"/>
      <c r="H59" s="19"/>
      <c r="I59" s="19"/>
      <c r="J59" s="19"/>
    </row>
    <row r="60" spans="1:10" x14ac:dyDescent="0.25">
      <c r="A60" s="17"/>
      <c r="B60" s="17"/>
      <c r="C60" s="17"/>
      <c r="D60" s="17"/>
      <c r="E60" s="18"/>
      <c r="F60" s="19"/>
      <c r="G60" s="19"/>
      <c r="H60" s="19"/>
      <c r="I60" s="19"/>
      <c r="J60" s="19"/>
    </row>
    <row r="61" spans="1:10" x14ac:dyDescent="0.25">
      <c r="A61" s="17"/>
      <c r="B61" s="17"/>
      <c r="C61" s="17"/>
      <c r="D61" s="17"/>
      <c r="E61" s="18"/>
      <c r="F61" s="19"/>
      <c r="G61" s="19"/>
      <c r="H61" s="19"/>
      <c r="I61" s="19"/>
      <c r="J61" s="19"/>
    </row>
    <row r="62" spans="1:10" x14ac:dyDescent="0.25">
      <c r="A62" s="17"/>
      <c r="B62" s="17"/>
      <c r="C62" s="17"/>
      <c r="D62" s="17"/>
      <c r="E62" s="18"/>
      <c r="F62" s="19"/>
      <c r="G62" s="19"/>
      <c r="H62" s="19"/>
      <c r="I62" s="19"/>
      <c r="J62" s="19"/>
    </row>
    <row r="63" spans="1:10" x14ac:dyDescent="0.25">
      <c r="A63" s="17"/>
      <c r="B63" s="17"/>
      <c r="C63" s="17"/>
      <c r="D63" s="17"/>
      <c r="E63" s="18"/>
      <c r="F63" s="19"/>
      <c r="G63" s="19"/>
      <c r="H63" s="19"/>
      <c r="I63" s="19"/>
      <c r="J63" s="19"/>
    </row>
    <row r="64" spans="1:10" x14ac:dyDescent="0.25">
      <c r="A64" s="17"/>
      <c r="B64" s="17"/>
      <c r="C64" s="17"/>
      <c r="D64" s="17"/>
      <c r="E64" s="18"/>
      <c r="F64" s="19"/>
      <c r="G64" s="19"/>
      <c r="H64" s="19"/>
      <c r="I64" s="19"/>
      <c r="J64" s="19"/>
    </row>
    <row r="65" spans="1:10" x14ac:dyDescent="0.25">
      <c r="A65" s="17"/>
      <c r="B65" s="17"/>
      <c r="C65" s="17"/>
      <c r="D65" s="17"/>
      <c r="E65" s="18"/>
      <c r="F65" s="19"/>
      <c r="G65" s="19"/>
      <c r="H65" s="19"/>
      <c r="I65" s="19"/>
      <c r="J65" s="19"/>
    </row>
    <row r="66" spans="1:10" x14ac:dyDescent="0.25">
      <c r="A66" s="17"/>
      <c r="B66" s="17"/>
      <c r="C66" s="17"/>
      <c r="D66" s="17"/>
      <c r="E66" s="18"/>
      <c r="F66" s="19"/>
      <c r="G66" s="19"/>
      <c r="H66" s="19"/>
      <c r="I66" s="19"/>
      <c r="J66" s="19"/>
    </row>
    <row r="67" spans="1:10" x14ac:dyDescent="0.25">
      <c r="A67" s="17"/>
      <c r="B67" s="17"/>
      <c r="C67" s="17"/>
      <c r="D67" s="17"/>
      <c r="E67" s="18"/>
      <c r="F67" s="19"/>
      <c r="G67" s="19"/>
      <c r="H67" s="19"/>
      <c r="I67" s="19"/>
      <c r="J67" s="19"/>
    </row>
    <row r="68" spans="1:10" x14ac:dyDescent="0.25">
      <c r="A68" s="17"/>
      <c r="B68" s="17"/>
      <c r="C68" s="17"/>
      <c r="D68" s="17"/>
      <c r="E68" s="18"/>
      <c r="F68" s="19"/>
      <c r="G68" s="19"/>
      <c r="H68" s="19"/>
      <c r="I68" s="19"/>
      <c r="J68" s="19"/>
    </row>
    <row r="69" spans="1:10" x14ac:dyDescent="0.25">
      <c r="A69" s="17"/>
      <c r="B69" s="17"/>
      <c r="C69" s="17"/>
      <c r="D69" s="17"/>
      <c r="E69" s="18"/>
      <c r="F69" s="19"/>
      <c r="G69" s="19"/>
      <c r="H69" s="19"/>
      <c r="I69" s="19"/>
      <c r="J69" s="19"/>
    </row>
    <row r="70" spans="1:10" x14ac:dyDescent="0.25">
      <c r="A70" s="17"/>
      <c r="B70" s="17"/>
      <c r="C70" s="17"/>
      <c r="D70" s="17"/>
      <c r="E70" s="18"/>
      <c r="F70" s="19"/>
      <c r="G70" s="19"/>
      <c r="H70" s="19"/>
      <c r="I70" s="19"/>
      <c r="J70" s="19"/>
    </row>
    <row r="71" spans="1:10" x14ac:dyDescent="0.25">
      <c r="A71" s="17"/>
      <c r="B71" s="17"/>
      <c r="C71" s="17"/>
      <c r="D71" s="17"/>
      <c r="E71" s="18"/>
      <c r="F71" s="19"/>
      <c r="G71" s="19"/>
      <c r="H71" s="19"/>
      <c r="I71" s="19"/>
      <c r="J71" s="19"/>
    </row>
    <row r="72" spans="1:10" x14ac:dyDescent="0.25">
      <c r="A72" s="17"/>
      <c r="B72" s="17"/>
      <c r="C72" s="17"/>
      <c r="D72" s="17"/>
      <c r="E72" s="18"/>
      <c r="F72" s="19"/>
      <c r="G72" s="19"/>
      <c r="H72" s="19"/>
      <c r="I72" s="19"/>
      <c r="J72" s="19"/>
    </row>
    <row r="73" spans="1:10" x14ac:dyDescent="0.25">
      <c r="A73" s="17"/>
      <c r="B73" s="17"/>
      <c r="C73" s="17"/>
      <c r="D73" s="17"/>
      <c r="E73" s="18"/>
      <c r="F73" s="19"/>
      <c r="G73" s="19"/>
      <c r="H73" s="19"/>
      <c r="I73" s="19"/>
      <c r="J73" s="19"/>
    </row>
    <row r="74" spans="1:10" x14ac:dyDescent="0.25">
      <c r="A74" s="17"/>
      <c r="B74" s="17"/>
      <c r="C74" s="17"/>
      <c r="D74" s="17"/>
      <c r="E74" s="18"/>
      <c r="F74" s="19"/>
      <c r="G74" s="19"/>
      <c r="H74" s="19"/>
      <c r="I74" s="19"/>
      <c r="J74" s="19"/>
    </row>
    <row r="75" spans="1:10" x14ac:dyDescent="0.25">
      <c r="A75" s="17"/>
      <c r="B75" s="17"/>
      <c r="C75" s="17"/>
      <c r="D75" s="17"/>
      <c r="E75" s="18"/>
      <c r="F75" s="19"/>
      <c r="G75" s="19"/>
      <c r="H75" s="19"/>
      <c r="I75" s="19"/>
      <c r="J75" s="19"/>
    </row>
    <row r="76" spans="1:10" x14ac:dyDescent="0.25">
      <c r="A76" s="17"/>
      <c r="B76" s="17"/>
      <c r="C76" s="17"/>
      <c r="D76" s="17"/>
      <c r="E76" s="18"/>
      <c r="F76" s="19"/>
      <c r="G76" s="19"/>
      <c r="H76" s="19"/>
      <c r="I76" s="19"/>
      <c r="J76" s="19"/>
    </row>
    <row r="77" spans="1:10" x14ac:dyDescent="0.25">
      <c r="A77" s="17"/>
      <c r="B77" s="17"/>
      <c r="C77" s="17"/>
      <c r="D77" s="17"/>
      <c r="E77" s="18"/>
      <c r="F77" s="19"/>
      <c r="G77" s="19"/>
      <c r="H77" s="19"/>
      <c r="I77" s="19"/>
      <c r="J77" s="19"/>
    </row>
    <row r="78" spans="1:10" x14ac:dyDescent="0.25">
      <c r="A78" s="17"/>
      <c r="B78" s="17"/>
      <c r="C78" s="17"/>
      <c r="D78" s="17"/>
      <c r="E78" s="18"/>
      <c r="F78" s="19"/>
      <c r="G78" s="19"/>
      <c r="H78" s="19"/>
      <c r="I78" s="19"/>
      <c r="J78" s="19"/>
    </row>
    <row r="79" spans="1:10" x14ac:dyDescent="0.25">
      <c r="A79" s="17"/>
      <c r="B79" s="17"/>
      <c r="C79" s="17"/>
      <c r="D79" s="17"/>
      <c r="E79" s="18"/>
      <c r="F79" s="19"/>
      <c r="G79" s="19"/>
      <c r="H79" s="19"/>
      <c r="I79" s="19"/>
      <c r="J79" s="19"/>
    </row>
    <row r="80" spans="1:10" x14ac:dyDescent="0.25">
      <c r="A80" s="17"/>
      <c r="B80" s="17"/>
      <c r="C80" s="17"/>
      <c r="D80" s="17"/>
      <c r="E80" s="18"/>
      <c r="F80" s="19"/>
      <c r="G80" s="19"/>
      <c r="H80" s="19"/>
      <c r="I80" s="19"/>
      <c r="J80" s="19"/>
    </row>
    <row r="81" spans="1:10" x14ac:dyDescent="0.25">
      <c r="A81" s="17"/>
      <c r="B81" s="17"/>
      <c r="C81" s="17"/>
      <c r="D81" s="17"/>
      <c r="E81" s="18"/>
      <c r="F81" s="19"/>
      <c r="G81" s="19"/>
      <c r="H81" s="19"/>
      <c r="I81" s="19"/>
      <c r="J81" s="19"/>
    </row>
    <row r="82" spans="1:10" x14ac:dyDescent="0.25">
      <c r="A82" s="17"/>
      <c r="B82" s="17"/>
      <c r="C82" s="17"/>
      <c r="D82" s="17"/>
      <c r="E82" s="18"/>
      <c r="F82" s="19"/>
      <c r="G82" s="19"/>
      <c r="H82" s="19"/>
      <c r="I82" s="19"/>
      <c r="J82" s="19"/>
    </row>
    <row r="83" spans="1:10" x14ac:dyDescent="0.25">
      <c r="A83" s="17"/>
      <c r="B83" s="17"/>
      <c r="C83" s="17"/>
      <c r="D83" s="17"/>
      <c r="E83" s="18"/>
      <c r="F83" s="19"/>
      <c r="G83" s="19"/>
      <c r="H83" s="19"/>
      <c r="I83" s="19"/>
      <c r="J83" s="19"/>
    </row>
    <row r="84" spans="1:10" x14ac:dyDescent="0.25">
      <c r="A84" s="17"/>
      <c r="B84" s="17"/>
      <c r="C84" s="17"/>
      <c r="D84" s="17"/>
      <c r="E84" s="18"/>
      <c r="F84" s="19"/>
      <c r="G84" s="19"/>
      <c r="H84" s="19"/>
      <c r="I84" s="19"/>
      <c r="J84" s="19"/>
    </row>
    <row r="85" spans="1:10" x14ac:dyDescent="0.25">
      <c r="A85" s="17"/>
      <c r="B85" s="17"/>
      <c r="C85" s="17"/>
      <c r="D85" s="17"/>
      <c r="E85" s="18"/>
      <c r="F85" s="19"/>
      <c r="G85" s="19"/>
      <c r="H85" s="19"/>
      <c r="I85" s="19"/>
      <c r="J85" s="19"/>
    </row>
    <row r="86" spans="1:10" x14ac:dyDescent="0.25">
      <c r="A86" s="17"/>
      <c r="B86" s="17"/>
      <c r="C86" s="17"/>
      <c r="D86" s="17"/>
      <c r="E86" s="18"/>
      <c r="F86" s="19"/>
      <c r="G86" s="19"/>
      <c r="H86" s="19"/>
      <c r="I86" s="19"/>
      <c r="J86" s="19"/>
    </row>
    <row r="87" spans="1:10" x14ac:dyDescent="0.25">
      <c r="A87" s="17"/>
      <c r="B87" s="17"/>
      <c r="C87" s="17"/>
      <c r="D87" s="17"/>
      <c r="E87" s="18"/>
      <c r="F87" s="19"/>
      <c r="G87" s="19"/>
      <c r="H87" s="19"/>
      <c r="I87" s="19"/>
      <c r="J87" s="19"/>
    </row>
    <row r="88" spans="1:10" x14ac:dyDescent="0.25">
      <c r="A88" s="17"/>
      <c r="B88" s="17"/>
      <c r="C88" s="17"/>
      <c r="D88" s="17"/>
      <c r="E88" s="18"/>
      <c r="F88" s="19"/>
      <c r="G88" s="19"/>
      <c r="H88" s="19"/>
      <c r="I88" s="19"/>
      <c r="J88" s="19"/>
    </row>
    <row r="89" spans="1:10" x14ac:dyDescent="0.25">
      <c r="A89" s="17"/>
      <c r="B89" s="17"/>
      <c r="C89" s="17"/>
      <c r="D89" s="17"/>
      <c r="E89" s="18"/>
      <c r="F89" s="19"/>
      <c r="G89" s="19"/>
      <c r="H89" s="19"/>
      <c r="I89" s="19"/>
      <c r="J89" s="19"/>
    </row>
    <row r="90" spans="1:10" x14ac:dyDescent="0.25">
      <c r="A90" s="17"/>
      <c r="B90" s="17"/>
      <c r="C90" s="17"/>
      <c r="D90" s="17"/>
      <c r="E90" s="18"/>
      <c r="F90" s="19"/>
      <c r="G90" s="19"/>
      <c r="H90" s="19"/>
      <c r="I90" s="19"/>
      <c r="J90" s="19"/>
    </row>
    <row r="91" spans="1:10" x14ac:dyDescent="0.25">
      <c r="A91" s="17"/>
      <c r="B91" s="17"/>
      <c r="C91" s="17"/>
      <c r="D91" s="17"/>
      <c r="E91" s="18"/>
      <c r="F91" s="19"/>
      <c r="G91" s="19"/>
      <c r="H91" s="19"/>
      <c r="I91" s="19"/>
      <c r="J91" s="19"/>
    </row>
    <row r="92" spans="1:10" x14ac:dyDescent="0.25">
      <c r="A92" s="17"/>
      <c r="B92" s="17"/>
      <c r="C92" s="17"/>
      <c r="D92" s="17"/>
      <c r="E92" s="18"/>
      <c r="F92" s="19"/>
      <c r="G92" s="19"/>
      <c r="H92" s="19"/>
      <c r="I92" s="19"/>
      <c r="J92" s="19"/>
    </row>
    <row r="93" spans="1:10" x14ac:dyDescent="0.25">
      <c r="A93" s="17"/>
      <c r="B93" s="17"/>
      <c r="C93" s="17"/>
      <c r="D93" s="17"/>
      <c r="E93" s="18"/>
      <c r="F93" s="19"/>
      <c r="G93" s="19"/>
      <c r="H93" s="19"/>
      <c r="I93" s="19"/>
      <c r="J93" s="19"/>
    </row>
    <row r="94" spans="1:10" x14ac:dyDescent="0.25">
      <c r="A94" s="17"/>
      <c r="B94" s="17"/>
      <c r="C94" s="17"/>
      <c r="D94" s="17"/>
      <c r="E94" s="18"/>
      <c r="F94" s="19"/>
      <c r="G94" s="19"/>
      <c r="H94" s="19"/>
      <c r="I94" s="19"/>
      <c r="J94" s="19"/>
    </row>
    <row r="95" spans="1:10" x14ac:dyDescent="0.25">
      <c r="A95" s="17"/>
      <c r="B95" s="17"/>
      <c r="C95" s="17"/>
      <c r="D95" s="17"/>
      <c r="E95" s="18"/>
      <c r="F95" s="19"/>
      <c r="G95" s="19"/>
      <c r="H95" s="19"/>
      <c r="I95" s="19"/>
      <c r="J95" s="19"/>
    </row>
    <row r="96" spans="1:10" x14ac:dyDescent="0.25">
      <c r="A96" s="17"/>
      <c r="B96" s="17"/>
      <c r="C96" s="17"/>
      <c r="D96" s="17"/>
      <c r="E96" s="18"/>
      <c r="F96" s="19"/>
      <c r="G96" s="19"/>
      <c r="H96" s="19"/>
      <c r="I96" s="19"/>
      <c r="J96" s="19"/>
    </row>
    <row r="97" spans="1:10" x14ac:dyDescent="0.25">
      <c r="A97" s="17"/>
      <c r="B97" s="17"/>
      <c r="C97" s="17"/>
      <c r="D97" s="17"/>
      <c r="E97" s="18"/>
      <c r="F97" s="19"/>
      <c r="G97" s="19"/>
      <c r="H97" s="19"/>
      <c r="I97" s="19"/>
      <c r="J97" s="19"/>
    </row>
    <row r="98" spans="1:10" x14ac:dyDescent="0.25">
      <c r="A98" s="17"/>
      <c r="B98" s="17"/>
      <c r="C98" s="17"/>
      <c r="D98" s="17"/>
      <c r="E98" s="18"/>
      <c r="F98" s="19"/>
      <c r="G98" s="19"/>
      <c r="H98" s="19"/>
      <c r="I98" s="19"/>
      <c r="J98" s="19"/>
    </row>
    <row r="99" spans="1:10" x14ac:dyDescent="0.25">
      <c r="A99" s="17"/>
      <c r="B99" s="17"/>
      <c r="C99" s="17"/>
      <c r="D99" s="17"/>
      <c r="E99" s="18"/>
      <c r="F99" s="19"/>
      <c r="G99" s="19"/>
      <c r="H99" s="19"/>
      <c r="I99" s="19"/>
      <c r="J99" s="19"/>
    </row>
  </sheetData>
  <conditionalFormatting sqref="B44:AC44">
    <cfRule type="containsText" dxfId="0" priority="1" operator="containsText" text="FALSE">
      <formula>NOT(ISERROR(SEARCH("FALSE",B44)))</formula>
    </cfRule>
  </conditionalFormatting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2F81-BD01-4467-BB2A-631D904D7594}">
  <dimension ref="A1:C338"/>
  <sheetViews>
    <sheetView workbookViewId="0"/>
  </sheetViews>
  <sheetFormatPr defaultRowHeight="15" x14ac:dyDescent="0.25"/>
  <cols>
    <col min="1" max="1" width="89.42578125" customWidth="1"/>
    <col min="2" max="2" width="50.42578125" customWidth="1"/>
    <col min="3" max="3" width="4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t="s">
        <v>4</v>
      </c>
      <c r="B2" t="s">
        <v>191</v>
      </c>
      <c r="C2" t="s">
        <v>167</v>
      </c>
    </row>
    <row r="3" spans="1:3" x14ac:dyDescent="0.25">
      <c r="A3" t="s">
        <v>5</v>
      </c>
      <c r="B3" t="s">
        <v>190</v>
      </c>
      <c r="C3" t="s">
        <v>167</v>
      </c>
    </row>
    <row r="4" spans="1:3" x14ac:dyDescent="0.25">
      <c r="A4" t="s">
        <v>7</v>
      </c>
      <c r="B4" t="s">
        <v>190</v>
      </c>
      <c r="C4" t="s">
        <v>167</v>
      </c>
    </row>
    <row r="5" spans="1:3" x14ac:dyDescent="0.25">
      <c r="A5" t="s">
        <v>8</v>
      </c>
      <c r="B5" t="s">
        <v>190</v>
      </c>
      <c r="C5" t="s">
        <v>167</v>
      </c>
    </row>
    <row r="6" spans="1:3" x14ac:dyDescent="0.25">
      <c r="A6" s="1" t="s">
        <v>6</v>
      </c>
      <c r="B6" t="s">
        <v>190</v>
      </c>
      <c r="C6" t="s">
        <v>167</v>
      </c>
    </row>
    <row r="7" spans="1:3" x14ac:dyDescent="0.25">
      <c r="A7" t="s">
        <v>9</v>
      </c>
      <c r="B7" t="s">
        <v>157</v>
      </c>
      <c r="C7" t="s">
        <v>156</v>
      </c>
    </row>
    <row r="8" spans="1:3" x14ac:dyDescent="0.25">
      <c r="A8" t="s">
        <v>10</v>
      </c>
      <c r="B8" t="s">
        <v>157</v>
      </c>
      <c r="C8" t="s">
        <v>156</v>
      </c>
    </row>
    <row r="9" spans="1:3" x14ac:dyDescent="0.25">
      <c r="A9" t="s">
        <v>16</v>
      </c>
      <c r="B9" t="s">
        <v>158</v>
      </c>
      <c r="C9" t="s">
        <v>156</v>
      </c>
    </row>
    <row r="10" spans="1:3" x14ac:dyDescent="0.25">
      <c r="A10" s="1" t="s">
        <v>14</v>
      </c>
      <c r="B10" t="s">
        <v>158</v>
      </c>
      <c r="C10" t="s">
        <v>156</v>
      </c>
    </row>
    <row r="11" spans="1:3" x14ac:dyDescent="0.25">
      <c r="A11" s="1" t="s">
        <v>15</v>
      </c>
      <c r="B11" t="s">
        <v>158</v>
      </c>
      <c r="C11" t="s">
        <v>156</v>
      </c>
    </row>
    <row r="12" spans="1:3" x14ac:dyDescent="0.25">
      <c r="A12" t="s">
        <v>17</v>
      </c>
      <c r="B12" t="s">
        <v>164</v>
      </c>
      <c r="C12" t="s">
        <v>156</v>
      </c>
    </row>
    <row r="13" spans="1:3" x14ac:dyDescent="0.25">
      <c r="A13" t="s">
        <v>18</v>
      </c>
      <c r="B13" t="s">
        <v>164</v>
      </c>
      <c r="C13" t="s">
        <v>156</v>
      </c>
    </row>
    <row r="14" spans="1:3" x14ac:dyDescent="0.25">
      <c r="A14" t="s">
        <v>19</v>
      </c>
      <c r="B14" t="s">
        <v>189</v>
      </c>
      <c r="C14" t="s">
        <v>180</v>
      </c>
    </row>
    <row r="15" spans="1:3" x14ac:dyDescent="0.25">
      <c r="A15" t="s">
        <v>20</v>
      </c>
      <c r="B15" t="s">
        <v>188</v>
      </c>
      <c r="C15" t="s">
        <v>165</v>
      </c>
    </row>
    <row r="16" spans="1:3" x14ac:dyDescent="0.25">
      <c r="A16" t="s">
        <v>21</v>
      </c>
      <c r="B16" t="s">
        <v>187</v>
      </c>
      <c r="C16" t="s">
        <v>177</v>
      </c>
    </row>
    <row r="17" spans="1:3" x14ac:dyDescent="0.25">
      <c r="A17" t="s">
        <v>22</v>
      </c>
      <c r="B17" t="s">
        <v>184</v>
      </c>
      <c r="C17" t="s">
        <v>173</v>
      </c>
    </row>
    <row r="18" spans="1:3" x14ac:dyDescent="0.25">
      <c r="A18" t="s">
        <v>186</v>
      </c>
      <c r="B18" t="s">
        <v>184</v>
      </c>
      <c r="C18" t="s">
        <v>173</v>
      </c>
    </row>
    <row r="19" spans="1:3" x14ac:dyDescent="0.25">
      <c r="A19" t="s">
        <v>185</v>
      </c>
      <c r="B19" t="s">
        <v>184</v>
      </c>
      <c r="C19" t="s">
        <v>173</v>
      </c>
    </row>
    <row r="20" spans="1:3" x14ac:dyDescent="0.25">
      <c r="A20" t="s">
        <v>23</v>
      </c>
      <c r="B20" t="s">
        <v>184</v>
      </c>
      <c r="C20" t="s">
        <v>173</v>
      </c>
    </row>
    <row r="21" spans="1:3" x14ac:dyDescent="0.25">
      <c r="A21" t="s">
        <v>24</v>
      </c>
      <c r="B21" t="s">
        <v>183</v>
      </c>
      <c r="C21" t="s">
        <v>182</v>
      </c>
    </row>
    <row r="22" spans="1:3" x14ac:dyDescent="0.25">
      <c r="A22" t="s">
        <v>25</v>
      </c>
      <c r="B22" t="s">
        <v>181</v>
      </c>
      <c r="C22" t="s">
        <v>180</v>
      </c>
    </row>
    <row r="23" spans="1:3" x14ac:dyDescent="0.25">
      <c r="A23" t="s">
        <v>26</v>
      </c>
      <c r="B23" t="s">
        <v>179</v>
      </c>
      <c r="C23" t="s">
        <v>165</v>
      </c>
    </row>
    <row r="24" spans="1:3" x14ac:dyDescent="0.25">
      <c r="A24" t="s">
        <v>27</v>
      </c>
      <c r="B24" t="s">
        <v>179</v>
      </c>
      <c r="C24" t="s">
        <v>165</v>
      </c>
    </row>
    <row r="25" spans="1:3" x14ac:dyDescent="0.25">
      <c r="A25" t="s">
        <v>28</v>
      </c>
      <c r="B25" t="s">
        <v>179</v>
      </c>
      <c r="C25" t="s">
        <v>165</v>
      </c>
    </row>
    <row r="26" spans="1:3" x14ac:dyDescent="0.25">
      <c r="A26" t="s">
        <v>29</v>
      </c>
      <c r="B26" t="s">
        <v>179</v>
      </c>
      <c r="C26" t="s">
        <v>165</v>
      </c>
    </row>
    <row r="27" spans="1:3" x14ac:dyDescent="0.25">
      <c r="A27" t="s">
        <v>30</v>
      </c>
      <c r="B27" t="s">
        <v>179</v>
      </c>
      <c r="C27" t="s">
        <v>165</v>
      </c>
    </row>
    <row r="28" spans="1:3" x14ac:dyDescent="0.25">
      <c r="A28" t="s">
        <v>31</v>
      </c>
      <c r="B28" t="s">
        <v>179</v>
      </c>
      <c r="C28" t="s">
        <v>165</v>
      </c>
    </row>
    <row r="29" spans="1:3" x14ac:dyDescent="0.25">
      <c r="A29" t="s">
        <v>32</v>
      </c>
      <c r="B29" t="s">
        <v>179</v>
      </c>
      <c r="C29" t="s">
        <v>165</v>
      </c>
    </row>
    <row r="30" spans="1:3" x14ac:dyDescent="0.25">
      <c r="A30" t="s">
        <v>33</v>
      </c>
      <c r="B30" t="s">
        <v>179</v>
      </c>
      <c r="C30" t="s">
        <v>165</v>
      </c>
    </row>
    <row r="31" spans="1:3" x14ac:dyDescent="0.25">
      <c r="A31" t="s">
        <v>34</v>
      </c>
      <c r="B31" t="s">
        <v>179</v>
      </c>
      <c r="C31" t="s">
        <v>165</v>
      </c>
    </row>
    <row r="32" spans="1:3" x14ac:dyDescent="0.25">
      <c r="A32" t="s">
        <v>35</v>
      </c>
      <c r="B32" t="s">
        <v>179</v>
      </c>
      <c r="C32" t="s">
        <v>165</v>
      </c>
    </row>
    <row r="33" spans="1:3" x14ac:dyDescent="0.25">
      <c r="A33" t="s">
        <v>36</v>
      </c>
      <c r="B33" t="s">
        <v>179</v>
      </c>
      <c r="C33" t="s">
        <v>165</v>
      </c>
    </row>
    <row r="34" spans="1:3" x14ac:dyDescent="0.25">
      <c r="A34" t="s">
        <v>37</v>
      </c>
      <c r="B34" t="s">
        <v>179</v>
      </c>
      <c r="C34" t="s">
        <v>165</v>
      </c>
    </row>
    <row r="35" spans="1:3" x14ac:dyDescent="0.25">
      <c r="A35" t="s">
        <v>38</v>
      </c>
      <c r="B35" t="s">
        <v>179</v>
      </c>
      <c r="C35" t="s">
        <v>165</v>
      </c>
    </row>
    <row r="36" spans="1:3" x14ac:dyDescent="0.25">
      <c r="A36" t="s">
        <v>39</v>
      </c>
      <c r="B36" t="s">
        <v>179</v>
      </c>
      <c r="C36" t="s">
        <v>165</v>
      </c>
    </row>
    <row r="37" spans="1:3" x14ac:dyDescent="0.25">
      <c r="A37" t="s">
        <v>40</v>
      </c>
      <c r="B37" t="s">
        <v>179</v>
      </c>
      <c r="C37" t="s">
        <v>165</v>
      </c>
    </row>
    <row r="38" spans="1:3" x14ac:dyDescent="0.25">
      <c r="A38" t="s">
        <v>41</v>
      </c>
      <c r="B38" t="s">
        <v>179</v>
      </c>
      <c r="C38" t="s">
        <v>165</v>
      </c>
    </row>
    <row r="39" spans="1:3" x14ac:dyDescent="0.25">
      <c r="A39" t="s">
        <v>42</v>
      </c>
      <c r="B39" t="s">
        <v>179</v>
      </c>
      <c r="C39" t="s">
        <v>165</v>
      </c>
    </row>
    <row r="40" spans="1:3" x14ac:dyDescent="0.25">
      <c r="A40" t="s">
        <v>43</v>
      </c>
      <c r="B40" t="s">
        <v>179</v>
      </c>
      <c r="C40" t="s">
        <v>165</v>
      </c>
    </row>
    <row r="41" spans="1:3" x14ac:dyDescent="0.25">
      <c r="A41" t="s">
        <v>44</v>
      </c>
      <c r="B41" t="s">
        <v>179</v>
      </c>
      <c r="C41" t="s">
        <v>165</v>
      </c>
    </row>
    <row r="42" spans="1:3" x14ac:dyDescent="0.25">
      <c r="A42" t="s">
        <v>45</v>
      </c>
      <c r="B42" t="s">
        <v>179</v>
      </c>
      <c r="C42" t="s">
        <v>165</v>
      </c>
    </row>
    <row r="43" spans="1:3" x14ac:dyDescent="0.25">
      <c r="A43" t="s">
        <v>46</v>
      </c>
      <c r="B43" t="s">
        <v>179</v>
      </c>
      <c r="C43" t="s">
        <v>165</v>
      </c>
    </row>
    <row r="44" spans="1:3" x14ac:dyDescent="0.25">
      <c r="A44" t="s">
        <v>47</v>
      </c>
      <c r="B44" t="s">
        <v>179</v>
      </c>
      <c r="C44" t="s">
        <v>165</v>
      </c>
    </row>
    <row r="45" spans="1:3" x14ac:dyDescent="0.25">
      <c r="A45" t="s">
        <v>48</v>
      </c>
      <c r="B45" t="s">
        <v>179</v>
      </c>
      <c r="C45" t="s">
        <v>165</v>
      </c>
    </row>
    <row r="46" spans="1:3" x14ac:dyDescent="0.25">
      <c r="A46" t="s">
        <v>49</v>
      </c>
      <c r="B46" t="s">
        <v>179</v>
      </c>
      <c r="C46" t="s">
        <v>165</v>
      </c>
    </row>
    <row r="47" spans="1:3" x14ac:dyDescent="0.25">
      <c r="A47" t="s">
        <v>50</v>
      </c>
      <c r="B47" t="s">
        <v>179</v>
      </c>
      <c r="C47" t="s">
        <v>165</v>
      </c>
    </row>
    <row r="48" spans="1:3" x14ac:dyDescent="0.25">
      <c r="A48" t="s">
        <v>51</v>
      </c>
      <c r="B48" t="s">
        <v>179</v>
      </c>
      <c r="C48" t="s">
        <v>165</v>
      </c>
    </row>
    <row r="49" spans="1:3" x14ac:dyDescent="0.25">
      <c r="A49" t="s">
        <v>52</v>
      </c>
      <c r="B49" t="s">
        <v>179</v>
      </c>
      <c r="C49" t="s">
        <v>165</v>
      </c>
    </row>
    <row r="50" spans="1:3" x14ac:dyDescent="0.25">
      <c r="A50" t="s">
        <v>53</v>
      </c>
      <c r="B50" t="s">
        <v>179</v>
      </c>
      <c r="C50" t="s">
        <v>165</v>
      </c>
    </row>
    <row r="51" spans="1:3" x14ac:dyDescent="0.25">
      <c r="A51" t="s">
        <v>54</v>
      </c>
      <c r="B51" t="s">
        <v>179</v>
      </c>
      <c r="C51" t="s">
        <v>165</v>
      </c>
    </row>
    <row r="52" spans="1:3" x14ac:dyDescent="0.25">
      <c r="A52" t="s">
        <v>55</v>
      </c>
      <c r="B52" t="s">
        <v>179</v>
      </c>
      <c r="C52" t="s">
        <v>165</v>
      </c>
    </row>
    <row r="53" spans="1:3" x14ac:dyDescent="0.25">
      <c r="A53" t="s">
        <v>56</v>
      </c>
      <c r="B53" t="s">
        <v>179</v>
      </c>
      <c r="C53" t="s">
        <v>165</v>
      </c>
    </row>
    <row r="54" spans="1:3" x14ac:dyDescent="0.25">
      <c r="A54" t="s">
        <v>57</v>
      </c>
      <c r="B54" t="s">
        <v>179</v>
      </c>
      <c r="C54" t="s">
        <v>165</v>
      </c>
    </row>
    <row r="55" spans="1:3" x14ac:dyDescent="0.25">
      <c r="A55" t="s">
        <v>58</v>
      </c>
      <c r="B55" t="s">
        <v>178</v>
      </c>
      <c r="C55" t="s">
        <v>177</v>
      </c>
    </row>
    <row r="56" spans="1:3" x14ac:dyDescent="0.25">
      <c r="A56" t="s">
        <v>59</v>
      </c>
      <c r="B56" t="s">
        <v>176</v>
      </c>
      <c r="C56" t="s">
        <v>173</v>
      </c>
    </row>
    <row r="57" spans="1:3" x14ac:dyDescent="0.25">
      <c r="A57" t="s">
        <v>60</v>
      </c>
      <c r="B57" t="s">
        <v>176</v>
      </c>
      <c r="C57" t="s">
        <v>173</v>
      </c>
    </row>
    <row r="58" spans="1:3" x14ac:dyDescent="0.25">
      <c r="A58" t="s">
        <v>61</v>
      </c>
      <c r="B58" t="s">
        <v>176</v>
      </c>
      <c r="C58" t="s">
        <v>173</v>
      </c>
    </row>
    <row r="59" spans="1:3" x14ac:dyDescent="0.25">
      <c r="A59" t="s">
        <v>62</v>
      </c>
      <c r="B59" t="s">
        <v>176</v>
      </c>
      <c r="C59" t="s">
        <v>173</v>
      </c>
    </row>
    <row r="60" spans="1:3" x14ac:dyDescent="0.25">
      <c r="A60" t="s">
        <v>63</v>
      </c>
      <c r="B60" t="s">
        <v>176</v>
      </c>
      <c r="C60" t="s">
        <v>173</v>
      </c>
    </row>
    <row r="61" spans="1:3" x14ac:dyDescent="0.25">
      <c r="A61" t="s">
        <v>64</v>
      </c>
      <c r="B61" t="s">
        <v>176</v>
      </c>
      <c r="C61" t="s">
        <v>173</v>
      </c>
    </row>
    <row r="62" spans="1:3" x14ac:dyDescent="0.25">
      <c r="A62" t="s">
        <v>65</v>
      </c>
      <c r="B62" t="s">
        <v>175</v>
      </c>
      <c r="C62" t="s">
        <v>160</v>
      </c>
    </row>
    <row r="63" spans="1:3" x14ac:dyDescent="0.25">
      <c r="A63" t="s">
        <v>66</v>
      </c>
      <c r="B63" t="s">
        <v>175</v>
      </c>
      <c r="C63" t="s">
        <v>160</v>
      </c>
    </row>
    <row r="64" spans="1:3" x14ac:dyDescent="0.25">
      <c r="A64" t="s">
        <v>67</v>
      </c>
      <c r="B64" t="s">
        <v>175</v>
      </c>
      <c r="C64" t="s">
        <v>160</v>
      </c>
    </row>
    <row r="65" spans="1:3" x14ac:dyDescent="0.25">
      <c r="A65" t="s">
        <v>68</v>
      </c>
      <c r="B65" t="s">
        <v>175</v>
      </c>
      <c r="C65" t="s">
        <v>160</v>
      </c>
    </row>
    <row r="66" spans="1:3" x14ac:dyDescent="0.25">
      <c r="A66" t="s">
        <v>69</v>
      </c>
      <c r="B66" t="s">
        <v>175</v>
      </c>
      <c r="C66" t="s">
        <v>160</v>
      </c>
    </row>
    <row r="67" spans="1:3" x14ac:dyDescent="0.25">
      <c r="A67" t="s">
        <v>70</v>
      </c>
      <c r="B67" t="s">
        <v>175</v>
      </c>
      <c r="C67" t="s">
        <v>160</v>
      </c>
    </row>
    <row r="68" spans="1:3" x14ac:dyDescent="0.25">
      <c r="A68" t="s">
        <v>71</v>
      </c>
      <c r="B68" t="s">
        <v>175</v>
      </c>
      <c r="C68" t="s">
        <v>160</v>
      </c>
    </row>
    <row r="69" spans="1:3" x14ac:dyDescent="0.25">
      <c r="A69" t="s">
        <v>72</v>
      </c>
      <c r="B69" t="s">
        <v>175</v>
      </c>
      <c r="C69" t="s">
        <v>160</v>
      </c>
    </row>
    <row r="70" spans="1:3" x14ac:dyDescent="0.25">
      <c r="A70" t="s">
        <v>73</v>
      </c>
      <c r="B70" t="s">
        <v>175</v>
      </c>
      <c r="C70" t="s">
        <v>160</v>
      </c>
    </row>
    <row r="71" spans="1:3" x14ac:dyDescent="0.25">
      <c r="A71" t="s">
        <v>74</v>
      </c>
      <c r="B71" t="s">
        <v>174</v>
      </c>
      <c r="C71" t="s">
        <v>173</v>
      </c>
    </row>
    <row r="72" spans="1:3" x14ac:dyDescent="0.25">
      <c r="A72" t="s">
        <v>75</v>
      </c>
      <c r="B72" t="s">
        <v>174</v>
      </c>
      <c r="C72" t="s">
        <v>173</v>
      </c>
    </row>
    <row r="73" spans="1:3" x14ac:dyDescent="0.25">
      <c r="A73" t="s">
        <v>76</v>
      </c>
      <c r="B73" t="s">
        <v>174</v>
      </c>
      <c r="C73" t="s">
        <v>173</v>
      </c>
    </row>
    <row r="74" spans="1:3" x14ac:dyDescent="0.25">
      <c r="A74" t="s">
        <v>77</v>
      </c>
      <c r="B74" t="s">
        <v>174</v>
      </c>
      <c r="C74" t="s">
        <v>173</v>
      </c>
    </row>
    <row r="75" spans="1:3" x14ac:dyDescent="0.25">
      <c r="A75" t="s">
        <v>78</v>
      </c>
      <c r="B75" t="s">
        <v>174</v>
      </c>
      <c r="C75" t="s">
        <v>173</v>
      </c>
    </row>
    <row r="76" spans="1:3" x14ac:dyDescent="0.25">
      <c r="A76" t="s">
        <v>79</v>
      </c>
      <c r="B76" t="s">
        <v>159</v>
      </c>
      <c r="C76" t="s">
        <v>156</v>
      </c>
    </row>
    <row r="77" spans="1:3" x14ac:dyDescent="0.25">
      <c r="A77" t="s">
        <v>80</v>
      </c>
      <c r="B77" t="s">
        <v>159</v>
      </c>
      <c r="C77" t="s">
        <v>156</v>
      </c>
    </row>
    <row r="78" spans="1:3" x14ac:dyDescent="0.25">
      <c r="A78" t="s">
        <v>81</v>
      </c>
      <c r="B78" t="s">
        <v>172</v>
      </c>
      <c r="C78" t="s">
        <v>167</v>
      </c>
    </row>
    <row r="79" spans="1:3" x14ac:dyDescent="0.25">
      <c r="A79" t="s">
        <v>82</v>
      </c>
      <c r="B79" t="s">
        <v>171</v>
      </c>
      <c r="C79" t="s">
        <v>167</v>
      </c>
    </row>
    <row r="80" spans="1:3" x14ac:dyDescent="0.25">
      <c r="A80" t="s">
        <v>83</v>
      </c>
      <c r="B80" t="s">
        <v>170</v>
      </c>
      <c r="C80" t="s">
        <v>165</v>
      </c>
    </row>
    <row r="81" spans="1:3" x14ac:dyDescent="0.25">
      <c r="A81" t="s">
        <v>84</v>
      </c>
      <c r="B81" t="s">
        <v>170</v>
      </c>
      <c r="C81" t="s">
        <v>165</v>
      </c>
    </row>
    <row r="82" spans="1:3" x14ac:dyDescent="0.25">
      <c r="A82" t="s">
        <v>85</v>
      </c>
      <c r="B82" t="s">
        <v>168</v>
      </c>
      <c r="C82" t="s">
        <v>167</v>
      </c>
    </row>
    <row r="83" spans="1:3" x14ac:dyDescent="0.25">
      <c r="A83" t="s">
        <v>86</v>
      </c>
      <c r="B83" t="s">
        <v>168</v>
      </c>
      <c r="C83" t="s">
        <v>167</v>
      </c>
    </row>
    <row r="84" spans="1:3" x14ac:dyDescent="0.25">
      <c r="A84" t="s">
        <v>87</v>
      </c>
      <c r="B84" t="s">
        <v>168</v>
      </c>
      <c r="C84" t="s">
        <v>167</v>
      </c>
    </row>
    <row r="85" spans="1:3" x14ac:dyDescent="0.25">
      <c r="A85" t="s">
        <v>88</v>
      </c>
      <c r="B85" t="s">
        <v>168</v>
      </c>
      <c r="C85" t="s">
        <v>167</v>
      </c>
    </row>
    <row r="86" spans="1:3" x14ac:dyDescent="0.25">
      <c r="A86" t="s">
        <v>169</v>
      </c>
      <c r="B86" t="s">
        <v>168</v>
      </c>
      <c r="C86" t="s">
        <v>167</v>
      </c>
    </row>
    <row r="87" spans="1:3" x14ac:dyDescent="0.25">
      <c r="A87" t="s">
        <v>89</v>
      </c>
      <c r="B87" t="s">
        <v>168</v>
      </c>
      <c r="C87" t="s">
        <v>167</v>
      </c>
    </row>
    <row r="88" spans="1:3" x14ac:dyDescent="0.25">
      <c r="A88" t="s">
        <v>90</v>
      </c>
      <c r="B88" t="s">
        <v>168</v>
      </c>
      <c r="C88" t="s">
        <v>167</v>
      </c>
    </row>
    <row r="89" spans="1:3" x14ac:dyDescent="0.25">
      <c r="A89" t="s">
        <v>91</v>
      </c>
      <c r="B89" t="s">
        <v>168</v>
      </c>
      <c r="C89" t="s">
        <v>167</v>
      </c>
    </row>
    <row r="90" spans="1:3" x14ac:dyDescent="0.25">
      <c r="A90" t="s">
        <v>92</v>
      </c>
      <c r="B90" t="s">
        <v>168</v>
      </c>
      <c r="C90" t="s">
        <v>167</v>
      </c>
    </row>
    <row r="91" spans="1:3" x14ac:dyDescent="0.25">
      <c r="A91" t="s">
        <v>93</v>
      </c>
      <c r="B91" t="s">
        <v>168</v>
      </c>
      <c r="C91" t="s">
        <v>167</v>
      </c>
    </row>
    <row r="92" spans="1:3" x14ac:dyDescent="0.25">
      <c r="A92" t="s">
        <v>94</v>
      </c>
      <c r="B92" t="s">
        <v>166</v>
      </c>
      <c r="C92" t="s">
        <v>165</v>
      </c>
    </row>
    <row r="93" spans="1:3" x14ac:dyDescent="0.25">
      <c r="A93" t="s">
        <v>95</v>
      </c>
      <c r="B93" t="s">
        <v>166</v>
      </c>
      <c r="C93" t="s">
        <v>165</v>
      </c>
    </row>
    <row r="94" spans="1:3" x14ac:dyDescent="0.25">
      <c r="A94" t="s">
        <v>96</v>
      </c>
      <c r="B94" t="s">
        <v>166</v>
      </c>
      <c r="C94" t="s">
        <v>165</v>
      </c>
    </row>
    <row r="95" spans="1:3" x14ac:dyDescent="0.25">
      <c r="A95" t="s">
        <v>97</v>
      </c>
      <c r="B95" t="s">
        <v>166</v>
      </c>
      <c r="C95" t="s">
        <v>165</v>
      </c>
    </row>
    <row r="96" spans="1:3" x14ac:dyDescent="0.25">
      <c r="A96" t="s">
        <v>98</v>
      </c>
      <c r="B96" t="s">
        <v>166</v>
      </c>
      <c r="C96" t="s">
        <v>165</v>
      </c>
    </row>
    <row r="97" spans="1:3" x14ac:dyDescent="0.25">
      <c r="A97" t="s">
        <v>99</v>
      </c>
      <c r="B97" t="s">
        <v>166</v>
      </c>
      <c r="C97" t="s">
        <v>165</v>
      </c>
    </row>
    <row r="98" spans="1:3" x14ac:dyDescent="0.25">
      <c r="A98" t="s">
        <v>100</v>
      </c>
      <c r="B98" t="s">
        <v>166</v>
      </c>
      <c r="C98" t="s">
        <v>165</v>
      </c>
    </row>
    <row r="99" spans="1:3" x14ac:dyDescent="0.25">
      <c r="A99" t="s">
        <v>101</v>
      </c>
      <c r="B99" t="s">
        <v>166</v>
      </c>
      <c r="C99" t="s">
        <v>165</v>
      </c>
    </row>
    <row r="100" spans="1:3" x14ac:dyDescent="0.25">
      <c r="A100" t="s">
        <v>102</v>
      </c>
      <c r="B100" t="s">
        <v>166</v>
      </c>
      <c r="C100" t="s">
        <v>165</v>
      </c>
    </row>
    <row r="101" spans="1:3" x14ac:dyDescent="0.25">
      <c r="A101" t="s">
        <v>103</v>
      </c>
      <c r="B101" t="s">
        <v>166</v>
      </c>
      <c r="C101" t="s">
        <v>165</v>
      </c>
    </row>
    <row r="102" spans="1:3" x14ac:dyDescent="0.25">
      <c r="A102" t="s">
        <v>104</v>
      </c>
      <c r="B102" t="s">
        <v>166</v>
      </c>
      <c r="C102" t="s">
        <v>165</v>
      </c>
    </row>
    <row r="103" spans="1:3" x14ac:dyDescent="0.25">
      <c r="A103" t="s">
        <v>105</v>
      </c>
      <c r="B103" t="s">
        <v>166</v>
      </c>
      <c r="C103" t="s">
        <v>165</v>
      </c>
    </row>
    <row r="104" spans="1:3" x14ac:dyDescent="0.25">
      <c r="A104" t="s">
        <v>106</v>
      </c>
      <c r="B104" t="s">
        <v>166</v>
      </c>
      <c r="C104" t="s">
        <v>165</v>
      </c>
    </row>
    <row r="105" spans="1:3" x14ac:dyDescent="0.25">
      <c r="A105" t="s">
        <v>107</v>
      </c>
      <c r="B105" t="s">
        <v>166</v>
      </c>
      <c r="C105" t="s">
        <v>165</v>
      </c>
    </row>
    <row r="106" spans="1:3" x14ac:dyDescent="0.25">
      <c r="A106" t="s">
        <v>108</v>
      </c>
      <c r="B106" t="s">
        <v>166</v>
      </c>
      <c r="C106" t="s">
        <v>165</v>
      </c>
    </row>
    <row r="107" spans="1:3" x14ac:dyDescent="0.25">
      <c r="A107" t="s">
        <v>109</v>
      </c>
      <c r="B107" t="s">
        <v>166</v>
      </c>
      <c r="C107" t="s">
        <v>165</v>
      </c>
    </row>
    <row r="108" spans="1:3" x14ac:dyDescent="0.25">
      <c r="A108" t="s">
        <v>110</v>
      </c>
      <c r="B108" t="s">
        <v>166</v>
      </c>
      <c r="C108" t="s">
        <v>165</v>
      </c>
    </row>
    <row r="109" spans="1:3" x14ac:dyDescent="0.25">
      <c r="A109" t="s">
        <v>111</v>
      </c>
      <c r="B109" t="s">
        <v>166</v>
      </c>
      <c r="C109" t="s">
        <v>165</v>
      </c>
    </row>
    <row r="110" spans="1:3" x14ac:dyDescent="0.25">
      <c r="A110" t="s">
        <v>112</v>
      </c>
      <c r="B110" t="s">
        <v>166</v>
      </c>
      <c r="C110" t="s">
        <v>165</v>
      </c>
    </row>
    <row r="111" spans="1:3" x14ac:dyDescent="0.25">
      <c r="A111" t="s">
        <v>113</v>
      </c>
      <c r="B111" t="s">
        <v>166</v>
      </c>
      <c r="C111" t="s">
        <v>165</v>
      </c>
    </row>
    <row r="112" spans="1:3" x14ac:dyDescent="0.25">
      <c r="A112" t="s">
        <v>114</v>
      </c>
      <c r="B112" t="s">
        <v>166</v>
      </c>
      <c r="C112" t="s">
        <v>165</v>
      </c>
    </row>
    <row r="113" spans="1:3" x14ac:dyDescent="0.25">
      <c r="A113" t="s">
        <v>115</v>
      </c>
      <c r="B113" t="s">
        <v>166</v>
      </c>
      <c r="C113" t="s">
        <v>165</v>
      </c>
    </row>
    <row r="114" spans="1:3" x14ac:dyDescent="0.25">
      <c r="A114" t="s">
        <v>116</v>
      </c>
      <c r="B114" t="s">
        <v>166</v>
      </c>
      <c r="C114" t="s">
        <v>165</v>
      </c>
    </row>
    <row r="115" spans="1:3" x14ac:dyDescent="0.25">
      <c r="A115" t="s">
        <v>117</v>
      </c>
      <c r="B115" t="s">
        <v>166</v>
      </c>
      <c r="C115" t="s">
        <v>165</v>
      </c>
    </row>
    <row r="116" spans="1:3" x14ac:dyDescent="0.25">
      <c r="A116" t="s">
        <v>118</v>
      </c>
      <c r="B116" t="s">
        <v>166</v>
      </c>
      <c r="C116" t="s">
        <v>165</v>
      </c>
    </row>
    <row r="117" spans="1:3" x14ac:dyDescent="0.25">
      <c r="A117" t="s">
        <v>119</v>
      </c>
      <c r="B117" t="s">
        <v>166</v>
      </c>
      <c r="C117" t="s">
        <v>165</v>
      </c>
    </row>
    <row r="118" spans="1:3" x14ac:dyDescent="0.25">
      <c r="A118" t="s">
        <v>120</v>
      </c>
      <c r="B118" t="s">
        <v>166</v>
      </c>
      <c r="C118" t="s">
        <v>165</v>
      </c>
    </row>
    <row r="119" spans="1:3" x14ac:dyDescent="0.25">
      <c r="A119" t="s">
        <v>121</v>
      </c>
      <c r="B119" t="s">
        <v>166</v>
      </c>
      <c r="C119" t="s">
        <v>165</v>
      </c>
    </row>
    <row r="120" spans="1:3" x14ac:dyDescent="0.25">
      <c r="A120" t="s">
        <v>122</v>
      </c>
      <c r="B120" t="s">
        <v>166</v>
      </c>
      <c r="C120" t="s">
        <v>165</v>
      </c>
    </row>
    <row r="121" spans="1:3" x14ac:dyDescent="0.25">
      <c r="A121" t="s">
        <v>123</v>
      </c>
      <c r="B121" t="s">
        <v>166</v>
      </c>
      <c r="C121" t="s">
        <v>165</v>
      </c>
    </row>
    <row r="122" spans="1:3" x14ac:dyDescent="0.25">
      <c r="A122" t="s">
        <v>124</v>
      </c>
      <c r="B122" t="s">
        <v>166</v>
      </c>
      <c r="C122" t="s">
        <v>165</v>
      </c>
    </row>
    <row r="123" spans="1:3" x14ac:dyDescent="0.25">
      <c r="A123" t="s">
        <v>125</v>
      </c>
      <c r="B123" t="s">
        <v>166</v>
      </c>
      <c r="C123" t="s">
        <v>165</v>
      </c>
    </row>
    <row r="124" spans="1:3" x14ac:dyDescent="0.25">
      <c r="A124" t="s">
        <v>126</v>
      </c>
      <c r="B124" t="s">
        <v>166</v>
      </c>
      <c r="C124" t="s">
        <v>165</v>
      </c>
    </row>
    <row r="125" spans="1:3" x14ac:dyDescent="0.25">
      <c r="A125" t="s">
        <v>127</v>
      </c>
      <c r="B125" t="s">
        <v>166</v>
      </c>
      <c r="C125" t="s">
        <v>165</v>
      </c>
    </row>
    <row r="126" spans="1:3" x14ac:dyDescent="0.25">
      <c r="A126" t="s">
        <v>128</v>
      </c>
      <c r="B126" t="s">
        <v>166</v>
      </c>
      <c r="C126" t="s">
        <v>165</v>
      </c>
    </row>
    <row r="127" spans="1:3" x14ac:dyDescent="0.25">
      <c r="A127" t="s">
        <v>129</v>
      </c>
      <c r="B127" t="s">
        <v>166</v>
      </c>
      <c r="C127" t="s">
        <v>165</v>
      </c>
    </row>
    <row r="128" spans="1:3" x14ac:dyDescent="0.25">
      <c r="A128" t="s">
        <v>130</v>
      </c>
      <c r="B128" t="s">
        <v>166</v>
      </c>
      <c r="C128" t="s">
        <v>165</v>
      </c>
    </row>
    <row r="129" spans="1:3" x14ac:dyDescent="0.25">
      <c r="A129" t="s">
        <v>131</v>
      </c>
      <c r="B129" t="s">
        <v>166</v>
      </c>
      <c r="C129" t="s">
        <v>165</v>
      </c>
    </row>
    <row r="130" spans="1:3" x14ac:dyDescent="0.25">
      <c r="A130" t="s">
        <v>132</v>
      </c>
      <c r="B130" t="s">
        <v>164</v>
      </c>
      <c r="C130" t="s">
        <v>156</v>
      </c>
    </row>
    <row r="131" spans="1:3" x14ac:dyDescent="0.25">
      <c r="A131" t="s">
        <v>133</v>
      </c>
      <c r="B131" t="s">
        <v>163</v>
      </c>
      <c r="C131" t="s">
        <v>160</v>
      </c>
    </row>
    <row r="132" spans="1:3" x14ac:dyDescent="0.25">
      <c r="A132" t="s">
        <v>134</v>
      </c>
      <c r="B132" t="s">
        <v>163</v>
      </c>
      <c r="C132" t="s">
        <v>160</v>
      </c>
    </row>
    <row r="133" spans="1:3" x14ac:dyDescent="0.25">
      <c r="A133" t="s">
        <v>135</v>
      </c>
      <c r="B133" t="s">
        <v>163</v>
      </c>
      <c r="C133" t="s">
        <v>160</v>
      </c>
    </row>
    <row r="134" spans="1:3" x14ac:dyDescent="0.25">
      <c r="A134" t="s">
        <v>136</v>
      </c>
      <c r="B134" t="s">
        <v>163</v>
      </c>
      <c r="C134" t="s">
        <v>160</v>
      </c>
    </row>
    <row r="135" spans="1:3" x14ac:dyDescent="0.25">
      <c r="A135" t="s">
        <v>137</v>
      </c>
      <c r="B135" t="s">
        <v>163</v>
      </c>
      <c r="C135" t="s">
        <v>160</v>
      </c>
    </row>
    <row r="136" spans="1:3" x14ac:dyDescent="0.25">
      <c r="A136" t="s">
        <v>138</v>
      </c>
      <c r="B136" t="s">
        <v>163</v>
      </c>
      <c r="C136" t="s">
        <v>160</v>
      </c>
    </row>
    <row r="137" spans="1:3" x14ac:dyDescent="0.25">
      <c r="A137" t="s">
        <v>139</v>
      </c>
      <c r="B137" t="s">
        <v>163</v>
      </c>
      <c r="C137" t="s">
        <v>160</v>
      </c>
    </row>
    <row r="138" spans="1:3" x14ac:dyDescent="0.25">
      <c r="A138" t="s">
        <v>140</v>
      </c>
      <c r="B138" t="s">
        <v>163</v>
      </c>
      <c r="C138" t="s">
        <v>160</v>
      </c>
    </row>
    <row r="139" spans="1:3" x14ac:dyDescent="0.25">
      <c r="A139" t="s">
        <v>141</v>
      </c>
      <c r="B139" t="s">
        <v>163</v>
      </c>
      <c r="C139" t="s">
        <v>160</v>
      </c>
    </row>
    <row r="140" spans="1:3" x14ac:dyDescent="0.25">
      <c r="A140" t="s">
        <v>142</v>
      </c>
      <c r="B140" t="s">
        <v>163</v>
      </c>
      <c r="C140" t="s">
        <v>160</v>
      </c>
    </row>
    <row r="141" spans="1:3" x14ac:dyDescent="0.25">
      <c r="A141" t="s">
        <v>143</v>
      </c>
      <c r="B141" t="s">
        <v>163</v>
      </c>
      <c r="C141" t="s">
        <v>160</v>
      </c>
    </row>
    <row r="142" spans="1:3" x14ac:dyDescent="0.25">
      <c r="A142" t="s">
        <v>144</v>
      </c>
      <c r="B142" t="s">
        <v>163</v>
      </c>
      <c r="C142" t="s">
        <v>160</v>
      </c>
    </row>
    <row r="143" spans="1:3" x14ac:dyDescent="0.25">
      <c r="A143" t="s">
        <v>145</v>
      </c>
      <c r="B143" t="s">
        <v>163</v>
      </c>
      <c r="C143" t="s">
        <v>160</v>
      </c>
    </row>
    <row r="144" spans="1:3" x14ac:dyDescent="0.25">
      <c r="A144" t="s">
        <v>146</v>
      </c>
      <c r="B144" t="s">
        <v>163</v>
      </c>
      <c r="C144" t="s">
        <v>160</v>
      </c>
    </row>
    <row r="145" spans="1:3" x14ac:dyDescent="0.25">
      <c r="A145" t="s">
        <v>147</v>
      </c>
      <c r="B145" t="s">
        <v>163</v>
      </c>
      <c r="C145" t="s">
        <v>160</v>
      </c>
    </row>
    <row r="146" spans="1:3" x14ac:dyDescent="0.25">
      <c r="A146" t="s">
        <v>148</v>
      </c>
      <c r="B146" t="s">
        <v>163</v>
      </c>
      <c r="C146" t="s">
        <v>160</v>
      </c>
    </row>
    <row r="147" spans="1:3" x14ac:dyDescent="0.25">
      <c r="A147" t="s">
        <v>149</v>
      </c>
      <c r="B147" t="s">
        <v>163</v>
      </c>
      <c r="C147" t="s">
        <v>160</v>
      </c>
    </row>
    <row r="148" spans="1:3" x14ac:dyDescent="0.25">
      <c r="A148" t="s">
        <v>150</v>
      </c>
      <c r="B148" t="s">
        <v>163</v>
      </c>
      <c r="C148" t="s">
        <v>160</v>
      </c>
    </row>
    <row r="149" spans="1:3" x14ac:dyDescent="0.25">
      <c r="A149" t="s">
        <v>151</v>
      </c>
      <c r="B149" t="s">
        <v>162</v>
      </c>
      <c r="C149" t="s">
        <v>156</v>
      </c>
    </row>
    <row r="150" spans="1:3" x14ac:dyDescent="0.25">
      <c r="A150" t="s">
        <v>152</v>
      </c>
      <c r="B150" t="s">
        <v>161</v>
      </c>
      <c r="C150" t="s">
        <v>160</v>
      </c>
    </row>
    <row r="151" spans="1:3" x14ac:dyDescent="0.25">
      <c r="A151" t="s">
        <v>153</v>
      </c>
      <c r="B151" t="s">
        <v>161</v>
      </c>
      <c r="C151" t="s">
        <v>160</v>
      </c>
    </row>
    <row r="152" spans="1:3" x14ac:dyDescent="0.25">
      <c r="A152" t="s">
        <v>154</v>
      </c>
      <c r="B152" t="s">
        <v>161</v>
      </c>
      <c r="C152" t="s">
        <v>160</v>
      </c>
    </row>
    <row r="153" spans="1:3" x14ac:dyDescent="0.25">
      <c r="A153" t="s">
        <v>155</v>
      </c>
      <c r="B153" t="s">
        <v>159</v>
      </c>
      <c r="C153" t="s">
        <v>156</v>
      </c>
    </row>
    <row r="154" spans="1:3" x14ac:dyDescent="0.25">
      <c r="A154" t="s">
        <v>11</v>
      </c>
      <c r="B154" t="s">
        <v>157</v>
      </c>
      <c r="C154" t="s">
        <v>156</v>
      </c>
    </row>
    <row r="155" spans="1:3" x14ac:dyDescent="0.25">
      <c r="A155" t="s">
        <v>12</v>
      </c>
      <c r="B155" t="s">
        <v>158</v>
      </c>
      <c r="C155" t="s">
        <v>156</v>
      </c>
    </row>
    <row r="156" spans="1:3" x14ac:dyDescent="0.25">
      <c r="A156" t="s">
        <v>13</v>
      </c>
      <c r="B156" t="s">
        <v>157</v>
      </c>
      <c r="C156" t="s">
        <v>156</v>
      </c>
    </row>
    <row r="157" spans="1:3" x14ac:dyDescent="0.25">
      <c r="A157" t="s">
        <v>193</v>
      </c>
      <c r="B157" t="s">
        <v>376</v>
      </c>
      <c r="C157" t="s">
        <v>377</v>
      </c>
    </row>
    <row r="158" spans="1:3" x14ac:dyDescent="0.25">
      <c r="A158" t="s">
        <v>194</v>
      </c>
      <c r="B158" t="s">
        <v>376</v>
      </c>
      <c r="C158" t="s">
        <v>377</v>
      </c>
    </row>
    <row r="159" spans="1:3" x14ac:dyDescent="0.25">
      <c r="A159" t="s">
        <v>195</v>
      </c>
      <c r="B159" t="s">
        <v>376</v>
      </c>
      <c r="C159" t="s">
        <v>377</v>
      </c>
    </row>
    <row r="160" spans="1:3" x14ac:dyDescent="0.25">
      <c r="A160" t="s">
        <v>196</v>
      </c>
      <c r="B160" t="s">
        <v>376</v>
      </c>
      <c r="C160" t="s">
        <v>377</v>
      </c>
    </row>
    <row r="161" spans="1:3" x14ac:dyDescent="0.25">
      <c r="A161" t="s">
        <v>197</v>
      </c>
      <c r="B161" t="s">
        <v>376</v>
      </c>
      <c r="C161" t="s">
        <v>377</v>
      </c>
    </row>
    <row r="162" spans="1:3" x14ac:dyDescent="0.25">
      <c r="A162" t="s">
        <v>198</v>
      </c>
      <c r="B162" t="s">
        <v>376</v>
      </c>
      <c r="C162" t="s">
        <v>377</v>
      </c>
    </row>
    <row r="163" spans="1:3" x14ac:dyDescent="0.25">
      <c r="A163" t="s">
        <v>199</v>
      </c>
      <c r="B163" t="s">
        <v>376</v>
      </c>
      <c r="C163" t="s">
        <v>377</v>
      </c>
    </row>
    <row r="164" spans="1:3" x14ac:dyDescent="0.25">
      <c r="A164" t="s">
        <v>200</v>
      </c>
      <c r="B164" t="s">
        <v>376</v>
      </c>
      <c r="C164" t="s">
        <v>377</v>
      </c>
    </row>
    <row r="165" spans="1:3" x14ac:dyDescent="0.25">
      <c r="A165" t="s">
        <v>201</v>
      </c>
      <c r="B165" t="s">
        <v>376</v>
      </c>
      <c r="C165" t="s">
        <v>377</v>
      </c>
    </row>
    <row r="166" spans="1:3" x14ac:dyDescent="0.25">
      <c r="A166" t="s">
        <v>202</v>
      </c>
      <c r="B166" t="s">
        <v>376</v>
      </c>
      <c r="C166" t="s">
        <v>377</v>
      </c>
    </row>
    <row r="167" spans="1:3" x14ac:dyDescent="0.25">
      <c r="A167" t="s">
        <v>203</v>
      </c>
      <c r="B167" t="s">
        <v>376</v>
      </c>
      <c r="C167" t="s">
        <v>377</v>
      </c>
    </row>
    <row r="168" spans="1:3" x14ac:dyDescent="0.25">
      <c r="A168" t="s">
        <v>204</v>
      </c>
      <c r="B168" t="s">
        <v>376</v>
      </c>
      <c r="C168" t="s">
        <v>377</v>
      </c>
    </row>
    <row r="169" spans="1:3" x14ac:dyDescent="0.25">
      <c r="A169" t="s">
        <v>205</v>
      </c>
      <c r="B169" t="s">
        <v>376</v>
      </c>
      <c r="C169" t="s">
        <v>377</v>
      </c>
    </row>
    <row r="170" spans="1:3" x14ac:dyDescent="0.25">
      <c r="A170" t="s">
        <v>206</v>
      </c>
      <c r="B170" t="s">
        <v>376</v>
      </c>
      <c r="C170" t="s">
        <v>377</v>
      </c>
    </row>
    <row r="171" spans="1:3" x14ac:dyDescent="0.25">
      <c r="A171" t="s">
        <v>207</v>
      </c>
      <c r="B171" t="s">
        <v>376</v>
      </c>
      <c r="C171" t="s">
        <v>377</v>
      </c>
    </row>
    <row r="172" spans="1:3" x14ac:dyDescent="0.25">
      <c r="A172" t="s">
        <v>208</v>
      </c>
      <c r="B172" t="s">
        <v>376</v>
      </c>
      <c r="C172" t="s">
        <v>377</v>
      </c>
    </row>
    <row r="173" spans="1:3" x14ac:dyDescent="0.25">
      <c r="A173" t="s">
        <v>209</v>
      </c>
      <c r="B173" t="s">
        <v>376</v>
      </c>
      <c r="C173" t="s">
        <v>377</v>
      </c>
    </row>
    <row r="174" spans="1:3" x14ac:dyDescent="0.25">
      <c r="A174" t="s">
        <v>210</v>
      </c>
      <c r="B174" t="s">
        <v>376</v>
      </c>
      <c r="C174" t="s">
        <v>377</v>
      </c>
    </row>
    <row r="175" spans="1:3" x14ac:dyDescent="0.25">
      <c r="A175" t="s">
        <v>211</v>
      </c>
      <c r="B175" t="s">
        <v>376</v>
      </c>
      <c r="C175" t="s">
        <v>377</v>
      </c>
    </row>
    <row r="176" spans="1:3" x14ac:dyDescent="0.25">
      <c r="A176" t="s">
        <v>212</v>
      </c>
      <c r="B176" t="s">
        <v>376</v>
      </c>
      <c r="C176" t="s">
        <v>377</v>
      </c>
    </row>
    <row r="177" spans="1:3" x14ac:dyDescent="0.25">
      <c r="A177" t="s">
        <v>213</v>
      </c>
      <c r="B177" t="s">
        <v>376</v>
      </c>
      <c r="C177" t="s">
        <v>377</v>
      </c>
    </row>
    <row r="178" spans="1:3" x14ac:dyDescent="0.25">
      <c r="A178" t="s">
        <v>214</v>
      </c>
      <c r="B178" t="s">
        <v>376</v>
      </c>
      <c r="C178" t="s">
        <v>377</v>
      </c>
    </row>
    <row r="179" spans="1:3" x14ac:dyDescent="0.25">
      <c r="A179" t="s">
        <v>215</v>
      </c>
      <c r="B179" t="s">
        <v>376</v>
      </c>
      <c r="C179" t="s">
        <v>377</v>
      </c>
    </row>
    <row r="180" spans="1:3" x14ac:dyDescent="0.25">
      <c r="A180" t="s">
        <v>216</v>
      </c>
      <c r="B180" t="s">
        <v>376</v>
      </c>
      <c r="C180" t="s">
        <v>377</v>
      </c>
    </row>
    <row r="181" spans="1:3" x14ac:dyDescent="0.25">
      <c r="A181" t="s">
        <v>217</v>
      </c>
      <c r="B181" t="s">
        <v>376</v>
      </c>
      <c r="C181" t="s">
        <v>377</v>
      </c>
    </row>
    <row r="182" spans="1:3" x14ac:dyDescent="0.25">
      <c r="A182" t="s">
        <v>218</v>
      </c>
      <c r="B182" t="s">
        <v>376</v>
      </c>
      <c r="C182" t="s">
        <v>377</v>
      </c>
    </row>
    <row r="183" spans="1:3" x14ac:dyDescent="0.25">
      <c r="A183" t="s">
        <v>219</v>
      </c>
      <c r="B183" t="s">
        <v>376</v>
      </c>
      <c r="C183" t="s">
        <v>377</v>
      </c>
    </row>
    <row r="184" spans="1:3" x14ac:dyDescent="0.25">
      <c r="A184" t="s">
        <v>220</v>
      </c>
      <c r="B184" t="s">
        <v>376</v>
      </c>
      <c r="C184" t="s">
        <v>377</v>
      </c>
    </row>
    <row r="185" spans="1:3" x14ac:dyDescent="0.25">
      <c r="A185" t="s">
        <v>221</v>
      </c>
      <c r="B185" t="s">
        <v>376</v>
      </c>
      <c r="C185" t="s">
        <v>377</v>
      </c>
    </row>
    <row r="186" spans="1:3" x14ac:dyDescent="0.25">
      <c r="A186" t="s">
        <v>222</v>
      </c>
      <c r="B186" t="s">
        <v>376</v>
      </c>
      <c r="C186" t="s">
        <v>377</v>
      </c>
    </row>
    <row r="187" spans="1:3" x14ac:dyDescent="0.25">
      <c r="A187" t="s">
        <v>223</v>
      </c>
      <c r="B187" t="s">
        <v>376</v>
      </c>
      <c r="C187" t="s">
        <v>377</v>
      </c>
    </row>
    <row r="188" spans="1:3" x14ac:dyDescent="0.25">
      <c r="A188" t="s">
        <v>224</v>
      </c>
      <c r="B188" t="s">
        <v>376</v>
      </c>
      <c r="C188" t="s">
        <v>377</v>
      </c>
    </row>
    <row r="189" spans="1:3" x14ac:dyDescent="0.25">
      <c r="A189" t="s">
        <v>225</v>
      </c>
      <c r="B189" t="s">
        <v>376</v>
      </c>
      <c r="C189" t="s">
        <v>377</v>
      </c>
    </row>
    <row r="190" spans="1:3" x14ac:dyDescent="0.25">
      <c r="A190" t="s">
        <v>226</v>
      </c>
      <c r="B190" t="s">
        <v>376</v>
      </c>
      <c r="C190" t="s">
        <v>377</v>
      </c>
    </row>
    <row r="191" spans="1:3" x14ac:dyDescent="0.25">
      <c r="A191" t="s">
        <v>227</v>
      </c>
      <c r="B191" t="s">
        <v>376</v>
      </c>
      <c r="C191" t="s">
        <v>377</v>
      </c>
    </row>
    <row r="192" spans="1:3" x14ac:dyDescent="0.25">
      <c r="A192" t="s">
        <v>228</v>
      </c>
      <c r="B192" t="s">
        <v>376</v>
      </c>
      <c r="C192" t="s">
        <v>377</v>
      </c>
    </row>
    <row r="193" spans="1:3" x14ac:dyDescent="0.25">
      <c r="A193" t="s">
        <v>229</v>
      </c>
      <c r="B193" t="s">
        <v>376</v>
      </c>
      <c r="C193" t="s">
        <v>377</v>
      </c>
    </row>
    <row r="194" spans="1:3" x14ac:dyDescent="0.25">
      <c r="A194" t="s">
        <v>230</v>
      </c>
      <c r="B194" t="s">
        <v>376</v>
      </c>
      <c r="C194" t="s">
        <v>377</v>
      </c>
    </row>
    <row r="195" spans="1:3" x14ac:dyDescent="0.25">
      <c r="A195" t="s">
        <v>231</v>
      </c>
      <c r="B195" t="s">
        <v>376</v>
      </c>
      <c r="C195" t="s">
        <v>377</v>
      </c>
    </row>
    <row r="196" spans="1:3" x14ac:dyDescent="0.25">
      <c r="A196" t="s">
        <v>232</v>
      </c>
      <c r="B196" t="s">
        <v>376</v>
      </c>
      <c r="C196" t="s">
        <v>377</v>
      </c>
    </row>
    <row r="197" spans="1:3" x14ac:dyDescent="0.25">
      <c r="A197" t="s">
        <v>233</v>
      </c>
      <c r="B197" t="s">
        <v>376</v>
      </c>
      <c r="C197" t="s">
        <v>377</v>
      </c>
    </row>
    <row r="198" spans="1:3" x14ac:dyDescent="0.25">
      <c r="A198" t="s">
        <v>234</v>
      </c>
      <c r="B198" t="s">
        <v>376</v>
      </c>
      <c r="C198" t="s">
        <v>377</v>
      </c>
    </row>
    <row r="199" spans="1:3" x14ac:dyDescent="0.25">
      <c r="A199" t="s">
        <v>235</v>
      </c>
      <c r="B199" t="s">
        <v>376</v>
      </c>
      <c r="C199" t="s">
        <v>377</v>
      </c>
    </row>
    <row r="200" spans="1:3" x14ac:dyDescent="0.25">
      <c r="A200" t="s">
        <v>236</v>
      </c>
      <c r="B200" t="s">
        <v>376</v>
      </c>
      <c r="C200" t="s">
        <v>377</v>
      </c>
    </row>
    <row r="201" spans="1:3" x14ac:dyDescent="0.25">
      <c r="A201" t="s">
        <v>237</v>
      </c>
      <c r="B201" t="s">
        <v>376</v>
      </c>
      <c r="C201" t="s">
        <v>377</v>
      </c>
    </row>
    <row r="202" spans="1:3" x14ac:dyDescent="0.25">
      <c r="A202" t="s">
        <v>192</v>
      </c>
      <c r="B202" t="s">
        <v>192</v>
      </c>
      <c r="C202" t="s">
        <v>167</v>
      </c>
    </row>
    <row r="203" spans="1:3" x14ac:dyDescent="0.25">
      <c r="A203" t="s">
        <v>238</v>
      </c>
      <c r="B203" t="s">
        <v>176</v>
      </c>
      <c r="C203" t="s">
        <v>377</v>
      </c>
    </row>
    <row r="204" spans="1:3" x14ac:dyDescent="0.25">
      <c r="A204" t="s">
        <v>239</v>
      </c>
      <c r="B204" t="s">
        <v>176</v>
      </c>
      <c r="C204" t="s">
        <v>377</v>
      </c>
    </row>
    <row r="205" spans="1:3" x14ac:dyDescent="0.25">
      <c r="A205" t="s">
        <v>240</v>
      </c>
      <c r="B205" t="s">
        <v>176</v>
      </c>
      <c r="C205" t="s">
        <v>377</v>
      </c>
    </row>
    <row r="206" spans="1:3" x14ac:dyDescent="0.25">
      <c r="A206" t="s">
        <v>241</v>
      </c>
      <c r="B206" t="s">
        <v>176</v>
      </c>
      <c r="C206" t="s">
        <v>377</v>
      </c>
    </row>
    <row r="207" spans="1:3" x14ac:dyDescent="0.25">
      <c r="A207" t="s">
        <v>242</v>
      </c>
      <c r="B207" t="s">
        <v>176</v>
      </c>
      <c r="C207" t="s">
        <v>377</v>
      </c>
    </row>
    <row r="208" spans="1:3" x14ac:dyDescent="0.25">
      <c r="A208" t="s">
        <v>243</v>
      </c>
      <c r="B208" t="s">
        <v>176</v>
      </c>
      <c r="C208" t="s">
        <v>377</v>
      </c>
    </row>
    <row r="209" spans="1:3" x14ac:dyDescent="0.25">
      <c r="A209" t="s">
        <v>244</v>
      </c>
      <c r="B209" t="s">
        <v>176</v>
      </c>
      <c r="C209" t="s">
        <v>377</v>
      </c>
    </row>
    <row r="210" spans="1:3" x14ac:dyDescent="0.25">
      <c r="A210" t="s">
        <v>245</v>
      </c>
      <c r="B210" t="s">
        <v>176</v>
      </c>
      <c r="C210" t="s">
        <v>377</v>
      </c>
    </row>
    <row r="211" spans="1:3" x14ac:dyDescent="0.25">
      <c r="A211" t="s">
        <v>246</v>
      </c>
      <c r="B211" t="s">
        <v>174</v>
      </c>
      <c r="C211" t="s">
        <v>377</v>
      </c>
    </row>
    <row r="212" spans="1:3" x14ac:dyDescent="0.25">
      <c r="A212" t="s">
        <v>247</v>
      </c>
      <c r="B212" t="s">
        <v>174</v>
      </c>
      <c r="C212" t="s">
        <v>377</v>
      </c>
    </row>
    <row r="213" spans="1:3" x14ac:dyDescent="0.25">
      <c r="A213" t="s">
        <v>248</v>
      </c>
      <c r="B213" t="s">
        <v>174</v>
      </c>
      <c r="C213" t="s">
        <v>377</v>
      </c>
    </row>
    <row r="214" spans="1:3" x14ac:dyDescent="0.25">
      <c r="A214" t="s">
        <v>249</v>
      </c>
      <c r="B214" t="s">
        <v>378</v>
      </c>
      <c r="C214" t="s">
        <v>377</v>
      </c>
    </row>
    <row r="215" spans="1:3" x14ac:dyDescent="0.25">
      <c r="A215" t="s">
        <v>250</v>
      </c>
      <c r="B215" t="s">
        <v>378</v>
      </c>
      <c r="C215" t="s">
        <v>377</v>
      </c>
    </row>
    <row r="216" spans="1:3" x14ac:dyDescent="0.25">
      <c r="A216" t="s">
        <v>251</v>
      </c>
      <c r="B216" t="s">
        <v>166</v>
      </c>
      <c r="C216" t="s">
        <v>377</v>
      </c>
    </row>
    <row r="217" spans="1:3" x14ac:dyDescent="0.25">
      <c r="A217" t="s">
        <v>252</v>
      </c>
      <c r="B217" t="s">
        <v>166</v>
      </c>
      <c r="C217" t="s">
        <v>377</v>
      </c>
    </row>
    <row r="218" spans="1:3" x14ac:dyDescent="0.25">
      <c r="A218" t="s">
        <v>253</v>
      </c>
      <c r="B218" t="s">
        <v>166</v>
      </c>
      <c r="C218" t="s">
        <v>377</v>
      </c>
    </row>
    <row r="219" spans="1:3" x14ac:dyDescent="0.25">
      <c r="A219" t="s">
        <v>254</v>
      </c>
      <c r="B219" t="s">
        <v>166</v>
      </c>
      <c r="C219" t="s">
        <v>377</v>
      </c>
    </row>
    <row r="220" spans="1:3" x14ac:dyDescent="0.25">
      <c r="A220" t="s">
        <v>255</v>
      </c>
      <c r="B220" t="s">
        <v>166</v>
      </c>
      <c r="C220" t="s">
        <v>377</v>
      </c>
    </row>
    <row r="221" spans="1:3" x14ac:dyDescent="0.25">
      <c r="A221" t="s">
        <v>256</v>
      </c>
      <c r="B221" t="s">
        <v>166</v>
      </c>
      <c r="C221" t="s">
        <v>377</v>
      </c>
    </row>
    <row r="222" spans="1:3" x14ac:dyDescent="0.25">
      <c r="A222" t="s">
        <v>257</v>
      </c>
      <c r="B222" t="s">
        <v>166</v>
      </c>
      <c r="C222" t="s">
        <v>377</v>
      </c>
    </row>
    <row r="223" spans="1:3" x14ac:dyDescent="0.25">
      <c r="A223" t="s">
        <v>258</v>
      </c>
      <c r="B223" t="s">
        <v>166</v>
      </c>
      <c r="C223" t="s">
        <v>377</v>
      </c>
    </row>
    <row r="224" spans="1:3" x14ac:dyDescent="0.25">
      <c r="A224" t="s">
        <v>259</v>
      </c>
      <c r="B224" t="s">
        <v>166</v>
      </c>
      <c r="C224" t="s">
        <v>377</v>
      </c>
    </row>
    <row r="225" spans="1:3" x14ac:dyDescent="0.25">
      <c r="A225" t="s">
        <v>260</v>
      </c>
      <c r="B225" t="s">
        <v>166</v>
      </c>
      <c r="C225" t="s">
        <v>377</v>
      </c>
    </row>
    <row r="226" spans="1:3" x14ac:dyDescent="0.25">
      <c r="A226" t="s">
        <v>261</v>
      </c>
      <c r="B226" t="s">
        <v>166</v>
      </c>
      <c r="C226" t="s">
        <v>377</v>
      </c>
    </row>
    <row r="227" spans="1:3" x14ac:dyDescent="0.25">
      <c r="A227" t="s">
        <v>262</v>
      </c>
      <c r="B227" t="s">
        <v>166</v>
      </c>
      <c r="C227" t="s">
        <v>377</v>
      </c>
    </row>
    <row r="228" spans="1:3" x14ac:dyDescent="0.25">
      <c r="A228" t="s">
        <v>263</v>
      </c>
      <c r="B228" t="s">
        <v>166</v>
      </c>
      <c r="C228" t="s">
        <v>377</v>
      </c>
    </row>
    <row r="229" spans="1:3" x14ac:dyDescent="0.25">
      <c r="A229" t="s">
        <v>264</v>
      </c>
      <c r="B229" t="s">
        <v>166</v>
      </c>
      <c r="C229" t="s">
        <v>377</v>
      </c>
    </row>
    <row r="230" spans="1:3" x14ac:dyDescent="0.25">
      <c r="A230" t="s">
        <v>265</v>
      </c>
      <c r="B230" t="s">
        <v>166</v>
      </c>
      <c r="C230" t="s">
        <v>377</v>
      </c>
    </row>
    <row r="231" spans="1:3" x14ac:dyDescent="0.25">
      <c r="A231" t="s">
        <v>266</v>
      </c>
      <c r="B231" t="s">
        <v>166</v>
      </c>
      <c r="C231" t="s">
        <v>377</v>
      </c>
    </row>
    <row r="232" spans="1:3" x14ac:dyDescent="0.25">
      <c r="A232" t="s">
        <v>267</v>
      </c>
      <c r="B232" t="s">
        <v>166</v>
      </c>
      <c r="C232" t="s">
        <v>377</v>
      </c>
    </row>
    <row r="233" spans="1:3" x14ac:dyDescent="0.25">
      <c r="A233" t="s">
        <v>268</v>
      </c>
      <c r="B233" t="s">
        <v>166</v>
      </c>
      <c r="C233" t="s">
        <v>377</v>
      </c>
    </row>
    <row r="234" spans="1:3" x14ac:dyDescent="0.25">
      <c r="A234" t="s">
        <v>269</v>
      </c>
      <c r="B234" t="s">
        <v>166</v>
      </c>
      <c r="C234" t="s">
        <v>377</v>
      </c>
    </row>
    <row r="235" spans="1:3" x14ac:dyDescent="0.25">
      <c r="A235" t="s">
        <v>270</v>
      </c>
      <c r="B235" t="s">
        <v>166</v>
      </c>
      <c r="C235" t="s">
        <v>377</v>
      </c>
    </row>
    <row r="236" spans="1:3" x14ac:dyDescent="0.25">
      <c r="A236" t="s">
        <v>271</v>
      </c>
      <c r="B236" t="s">
        <v>166</v>
      </c>
      <c r="C236" t="s">
        <v>377</v>
      </c>
    </row>
    <row r="237" spans="1:3" x14ac:dyDescent="0.25">
      <c r="A237" t="s">
        <v>272</v>
      </c>
      <c r="B237" t="s">
        <v>166</v>
      </c>
      <c r="C237" t="s">
        <v>377</v>
      </c>
    </row>
    <row r="238" spans="1:3" x14ac:dyDescent="0.25">
      <c r="A238" t="s">
        <v>273</v>
      </c>
      <c r="B238" t="s">
        <v>166</v>
      </c>
      <c r="C238" t="s">
        <v>377</v>
      </c>
    </row>
    <row r="239" spans="1:3" x14ac:dyDescent="0.25">
      <c r="A239" t="s">
        <v>274</v>
      </c>
      <c r="B239" t="s">
        <v>166</v>
      </c>
      <c r="C239" t="s">
        <v>377</v>
      </c>
    </row>
    <row r="240" spans="1:3" x14ac:dyDescent="0.25">
      <c r="A240" t="s">
        <v>275</v>
      </c>
      <c r="B240" t="s">
        <v>166</v>
      </c>
      <c r="C240" t="s">
        <v>377</v>
      </c>
    </row>
    <row r="241" spans="1:3" x14ac:dyDescent="0.25">
      <c r="A241" t="s">
        <v>276</v>
      </c>
      <c r="B241" t="s">
        <v>166</v>
      </c>
      <c r="C241" t="s">
        <v>377</v>
      </c>
    </row>
    <row r="242" spans="1:3" x14ac:dyDescent="0.25">
      <c r="A242" t="s">
        <v>277</v>
      </c>
      <c r="B242" t="s">
        <v>166</v>
      </c>
      <c r="C242" t="s">
        <v>377</v>
      </c>
    </row>
    <row r="243" spans="1:3" x14ac:dyDescent="0.25">
      <c r="A243" t="s">
        <v>278</v>
      </c>
      <c r="B243" t="s">
        <v>166</v>
      </c>
      <c r="C243" t="s">
        <v>377</v>
      </c>
    </row>
    <row r="244" spans="1:3" x14ac:dyDescent="0.25">
      <c r="A244" t="s">
        <v>279</v>
      </c>
      <c r="B244" t="s">
        <v>166</v>
      </c>
      <c r="C244" t="s">
        <v>377</v>
      </c>
    </row>
    <row r="245" spans="1:3" x14ac:dyDescent="0.25">
      <c r="A245" t="s">
        <v>280</v>
      </c>
      <c r="B245" t="s">
        <v>166</v>
      </c>
      <c r="C245" t="s">
        <v>377</v>
      </c>
    </row>
    <row r="246" spans="1:3" x14ac:dyDescent="0.25">
      <c r="A246" t="s">
        <v>281</v>
      </c>
      <c r="B246" t="s">
        <v>166</v>
      </c>
      <c r="C246" t="s">
        <v>377</v>
      </c>
    </row>
    <row r="247" spans="1:3" x14ac:dyDescent="0.25">
      <c r="A247" t="s">
        <v>282</v>
      </c>
      <c r="B247" t="s">
        <v>166</v>
      </c>
      <c r="C247" t="s">
        <v>377</v>
      </c>
    </row>
    <row r="248" spans="1:3" x14ac:dyDescent="0.25">
      <c r="A248" t="s">
        <v>283</v>
      </c>
      <c r="B248" t="s">
        <v>166</v>
      </c>
      <c r="C248" t="s">
        <v>377</v>
      </c>
    </row>
    <row r="249" spans="1:3" x14ac:dyDescent="0.25">
      <c r="A249" t="s">
        <v>284</v>
      </c>
      <c r="B249" t="s">
        <v>166</v>
      </c>
      <c r="C249" t="s">
        <v>377</v>
      </c>
    </row>
    <row r="250" spans="1:3" x14ac:dyDescent="0.25">
      <c r="A250" t="s">
        <v>285</v>
      </c>
      <c r="B250" t="s">
        <v>166</v>
      </c>
      <c r="C250" t="s">
        <v>377</v>
      </c>
    </row>
    <row r="251" spans="1:3" x14ac:dyDescent="0.25">
      <c r="A251" t="s">
        <v>286</v>
      </c>
      <c r="B251" t="s">
        <v>166</v>
      </c>
      <c r="C251" t="s">
        <v>377</v>
      </c>
    </row>
    <row r="252" spans="1:3" x14ac:dyDescent="0.25">
      <c r="A252" t="s">
        <v>287</v>
      </c>
      <c r="B252" t="s">
        <v>166</v>
      </c>
      <c r="C252" t="s">
        <v>377</v>
      </c>
    </row>
    <row r="253" spans="1:3" x14ac:dyDescent="0.25">
      <c r="A253" t="s">
        <v>288</v>
      </c>
      <c r="B253" t="s">
        <v>166</v>
      </c>
      <c r="C253" t="s">
        <v>377</v>
      </c>
    </row>
    <row r="254" spans="1:3" x14ac:dyDescent="0.25">
      <c r="A254" t="s">
        <v>289</v>
      </c>
      <c r="B254" t="s">
        <v>166</v>
      </c>
      <c r="C254" t="s">
        <v>377</v>
      </c>
    </row>
    <row r="255" spans="1:3" x14ac:dyDescent="0.25">
      <c r="A255" t="s">
        <v>290</v>
      </c>
      <c r="B255" t="s">
        <v>166</v>
      </c>
      <c r="C255" t="s">
        <v>377</v>
      </c>
    </row>
    <row r="256" spans="1:3" x14ac:dyDescent="0.25">
      <c r="A256" t="s">
        <v>291</v>
      </c>
      <c r="B256" t="s">
        <v>166</v>
      </c>
      <c r="C256" t="s">
        <v>377</v>
      </c>
    </row>
    <row r="257" spans="1:3" x14ac:dyDescent="0.25">
      <c r="A257" t="s">
        <v>292</v>
      </c>
      <c r="B257" t="s">
        <v>166</v>
      </c>
      <c r="C257" t="s">
        <v>377</v>
      </c>
    </row>
    <row r="258" spans="1:3" x14ac:dyDescent="0.25">
      <c r="A258" t="s">
        <v>293</v>
      </c>
      <c r="B258" t="s">
        <v>166</v>
      </c>
      <c r="C258" t="s">
        <v>377</v>
      </c>
    </row>
    <row r="259" spans="1:3" x14ac:dyDescent="0.25">
      <c r="A259" t="s">
        <v>294</v>
      </c>
      <c r="B259" t="s">
        <v>166</v>
      </c>
      <c r="C259" t="s">
        <v>377</v>
      </c>
    </row>
    <row r="260" spans="1:3" x14ac:dyDescent="0.25">
      <c r="A260" t="s">
        <v>295</v>
      </c>
      <c r="B260" t="s">
        <v>166</v>
      </c>
      <c r="C260" t="s">
        <v>377</v>
      </c>
    </row>
    <row r="261" spans="1:3" x14ac:dyDescent="0.25">
      <c r="A261" t="s">
        <v>296</v>
      </c>
      <c r="B261" t="s">
        <v>166</v>
      </c>
      <c r="C261" t="s">
        <v>377</v>
      </c>
    </row>
    <row r="262" spans="1:3" x14ac:dyDescent="0.25">
      <c r="A262" t="s">
        <v>297</v>
      </c>
      <c r="B262" t="s">
        <v>166</v>
      </c>
      <c r="C262" t="s">
        <v>377</v>
      </c>
    </row>
    <row r="263" spans="1:3" x14ac:dyDescent="0.25">
      <c r="A263" t="s">
        <v>298</v>
      </c>
      <c r="B263" t="s">
        <v>166</v>
      </c>
      <c r="C263" t="s">
        <v>377</v>
      </c>
    </row>
    <row r="264" spans="1:3" x14ac:dyDescent="0.25">
      <c r="A264" t="s">
        <v>299</v>
      </c>
      <c r="B264" t="s">
        <v>166</v>
      </c>
      <c r="C264" t="s">
        <v>377</v>
      </c>
    </row>
    <row r="265" spans="1:3" x14ac:dyDescent="0.25">
      <c r="A265" t="s">
        <v>300</v>
      </c>
      <c r="B265" t="s">
        <v>166</v>
      </c>
      <c r="C265" t="s">
        <v>377</v>
      </c>
    </row>
    <row r="266" spans="1:3" x14ac:dyDescent="0.25">
      <c r="A266" t="s">
        <v>301</v>
      </c>
      <c r="B266" t="s">
        <v>166</v>
      </c>
      <c r="C266" t="s">
        <v>377</v>
      </c>
    </row>
    <row r="267" spans="1:3" x14ac:dyDescent="0.25">
      <c r="A267" t="s">
        <v>302</v>
      </c>
      <c r="B267" t="s">
        <v>166</v>
      </c>
      <c r="C267" t="s">
        <v>377</v>
      </c>
    </row>
    <row r="268" spans="1:3" x14ac:dyDescent="0.25">
      <c r="A268" t="s">
        <v>303</v>
      </c>
      <c r="B268" t="s">
        <v>166</v>
      </c>
      <c r="C268" t="s">
        <v>377</v>
      </c>
    </row>
    <row r="269" spans="1:3" x14ac:dyDescent="0.25">
      <c r="A269" t="s">
        <v>304</v>
      </c>
      <c r="B269" t="s">
        <v>166</v>
      </c>
      <c r="C269" t="s">
        <v>377</v>
      </c>
    </row>
    <row r="270" spans="1:3" x14ac:dyDescent="0.25">
      <c r="A270" t="s">
        <v>305</v>
      </c>
      <c r="B270" t="s">
        <v>166</v>
      </c>
      <c r="C270" t="s">
        <v>377</v>
      </c>
    </row>
    <row r="271" spans="1:3" x14ac:dyDescent="0.25">
      <c r="A271" t="s">
        <v>306</v>
      </c>
      <c r="B271" t="s">
        <v>166</v>
      </c>
      <c r="C271" t="s">
        <v>377</v>
      </c>
    </row>
    <row r="272" spans="1:3" x14ac:dyDescent="0.25">
      <c r="A272" t="s">
        <v>307</v>
      </c>
      <c r="B272" t="s">
        <v>166</v>
      </c>
      <c r="C272" t="s">
        <v>377</v>
      </c>
    </row>
    <row r="273" spans="1:3" x14ac:dyDescent="0.25">
      <c r="A273" t="s">
        <v>308</v>
      </c>
      <c r="B273" t="s">
        <v>166</v>
      </c>
      <c r="C273" t="s">
        <v>377</v>
      </c>
    </row>
    <row r="274" spans="1:3" x14ac:dyDescent="0.25">
      <c r="A274" t="s">
        <v>309</v>
      </c>
      <c r="B274" t="s">
        <v>166</v>
      </c>
      <c r="C274" t="s">
        <v>377</v>
      </c>
    </row>
    <row r="275" spans="1:3" x14ac:dyDescent="0.25">
      <c r="A275" t="s">
        <v>310</v>
      </c>
      <c r="B275" t="s">
        <v>166</v>
      </c>
      <c r="C275" t="s">
        <v>377</v>
      </c>
    </row>
    <row r="276" spans="1:3" x14ac:dyDescent="0.25">
      <c r="A276" t="s">
        <v>311</v>
      </c>
      <c r="B276" t="s">
        <v>166</v>
      </c>
      <c r="C276" t="s">
        <v>377</v>
      </c>
    </row>
    <row r="277" spans="1:3" x14ac:dyDescent="0.25">
      <c r="A277" t="s">
        <v>312</v>
      </c>
      <c r="B277" t="s">
        <v>166</v>
      </c>
      <c r="C277" t="s">
        <v>377</v>
      </c>
    </row>
    <row r="278" spans="1:3" x14ac:dyDescent="0.25">
      <c r="A278" t="s">
        <v>313</v>
      </c>
      <c r="B278" t="s">
        <v>166</v>
      </c>
      <c r="C278" t="s">
        <v>377</v>
      </c>
    </row>
    <row r="279" spans="1:3" x14ac:dyDescent="0.25">
      <c r="A279" t="s">
        <v>314</v>
      </c>
      <c r="B279" t="s">
        <v>166</v>
      </c>
      <c r="C279" t="s">
        <v>377</v>
      </c>
    </row>
    <row r="280" spans="1:3" x14ac:dyDescent="0.25">
      <c r="A280" t="s">
        <v>315</v>
      </c>
      <c r="B280" t="s">
        <v>166</v>
      </c>
      <c r="C280" t="s">
        <v>377</v>
      </c>
    </row>
    <row r="281" spans="1:3" x14ac:dyDescent="0.25">
      <c r="A281" t="s">
        <v>316</v>
      </c>
      <c r="B281" t="s">
        <v>166</v>
      </c>
      <c r="C281" t="s">
        <v>377</v>
      </c>
    </row>
    <row r="282" spans="1:3" x14ac:dyDescent="0.25">
      <c r="A282" t="s">
        <v>317</v>
      </c>
      <c r="B282" t="s">
        <v>166</v>
      </c>
      <c r="C282" t="s">
        <v>377</v>
      </c>
    </row>
    <row r="283" spans="1:3" x14ac:dyDescent="0.25">
      <c r="A283" t="s">
        <v>318</v>
      </c>
      <c r="B283" t="s">
        <v>166</v>
      </c>
      <c r="C283" t="s">
        <v>377</v>
      </c>
    </row>
    <row r="284" spans="1:3" x14ac:dyDescent="0.25">
      <c r="A284" t="s">
        <v>319</v>
      </c>
      <c r="B284" t="s">
        <v>166</v>
      </c>
      <c r="C284" t="s">
        <v>377</v>
      </c>
    </row>
    <row r="285" spans="1:3" x14ac:dyDescent="0.25">
      <c r="A285" t="s">
        <v>320</v>
      </c>
      <c r="B285" t="s">
        <v>166</v>
      </c>
      <c r="C285" t="s">
        <v>377</v>
      </c>
    </row>
    <row r="286" spans="1:3" x14ac:dyDescent="0.25">
      <c r="A286" t="s">
        <v>321</v>
      </c>
      <c r="B286" t="s">
        <v>166</v>
      </c>
      <c r="C286" t="s">
        <v>377</v>
      </c>
    </row>
    <row r="287" spans="1:3" x14ac:dyDescent="0.25">
      <c r="A287" t="s">
        <v>322</v>
      </c>
      <c r="B287" t="s">
        <v>166</v>
      </c>
      <c r="C287" t="s">
        <v>377</v>
      </c>
    </row>
    <row r="288" spans="1:3" x14ac:dyDescent="0.25">
      <c r="A288" t="s">
        <v>323</v>
      </c>
      <c r="B288" t="s">
        <v>166</v>
      </c>
      <c r="C288" t="s">
        <v>377</v>
      </c>
    </row>
    <row r="289" spans="1:3" x14ac:dyDescent="0.25">
      <c r="A289" t="s">
        <v>324</v>
      </c>
      <c r="B289" t="s">
        <v>166</v>
      </c>
      <c r="C289" t="s">
        <v>377</v>
      </c>
    </row>
    <row r="290" spans="1:3" x14ac:dyDescent="0.25">
      <c r="A290" t="s">
        <v>325</v>
      </c>
      <c r="B290" t="s">
        <v>166</v>
      </c>
      <c r="C290" t="s">
        <v>377</v>
      </c>
    </row>
    <row r="291" spans="1:3" x14ac:dyDescent="0.25">
      <c r="A291" t="s">
        <v>326</v>
      </c>
      <c r="B291" t="s">
        <v>166</v>
      </c>
      <c r="C291" t="s">
        <v>377</v>
      </c>
    </row>
    <row r="292" spans="1:3" x14ac:dyDescent="0.25">
      <c r="A292" t="s">
        <v>327</v>
      </c>
      <c r="B292" t="s">
        <v>166</v>
      </c>
      <c r="C292" t="s">
        <v>377</v>
      </c>
    </row>
    <row r="293" spans="1:3" x14ac:dyDescent="0.25">
      <c r="A293" t="s">
        <v>328</v>
      </c>
      <c r="B293" t="s">
        <v>166</v>
      </c>
      <c r="C293" t="s">
        <v>377</v>
      </c>
    </row>
    <row r="294" spans="1:3" x14ac:dyDescent="0.25">
      <c r="A294" t="s">
        <v>329</v>
      </c>
      <c r="B294" t="s">
        <v>166</v>
      </c>
      <c r="C294" t="s">
        <v>377</v>
      </c>
    </row>
    <row r="295" spans="1:3" x14ac:dyDescent="0.25">
      <c r="A295" t="s">
        <v>330</v>
      </c>
      <c r="B295" t="s">
        <v>166</v>
      </c>
      <c r="C295" t="s">
        <v>377</v>
      </c>
    </row>
    <row r="296" spans="1:3" x14ac:dyDescent="0.25">
      <c r="A296" t="s">
        <v>331</v>
      </c>
      <c r="B296" t="s">
        <v>166</v>
      </c>
      <c r="C296" t="s">
        <v>377</v>
      </c>
    </row>
    <row r="297" spans="1:3" x14ac:dyDescent="0.25">
      <c r="A297" t="s">
        <v>332</v>
      </c>
      <c r="B297" t="s">
        <v>166</v>
      </c>
      <c r="C297" t="s">
        <v>377</v>
      </c>
    </row>
    <row r="298" spans="1:3" x14ac:dyDescent="0.25">
      <c r="A298" t="s">
        <v>333</v>
      </c>
      <c r="B298" t="s">
        <v>166</v>
      </c>
      <c r="C298" t="s">
        <v>377</v>
      </c>
    </row>
    <row r="299" spans="1:3" x14ac:dyDescent="0.25">
      <c r="A299" t="s">
        <v>334</v>
      </c>
      <c r="B299" t="s">
        <v>166</v>
      </c>
      <c r="C299" t="s">
        <v>377</v>
      </c>
    </row>
    <row r="300" spans="1:3" x14ac:dyDescent="0.25">
      <c r="A300" t="s">
        <v>335</v>
      </c>
      <c r="B300" t="s">
        <v>166</v>
      </c>
      <c r="C300" t="s">
        <v>377</v>
      </c>
    </row>
    <row r="301" spans="1:3" x14ac:dyDescent="0.25">
      <c r="A301" t="s">
        <v>336</v>
      </c>
      <c r="B301" t="s">
        <v>166</v>
      </c>
      <c r="C301" t="s">
        <v>377</v>
      </c>
    </row>
    <row r="302" spans="1:3" x14ac:dyDescent="0.25">
      <c r="A302" t="s">
        <v>337</v>
      </c>
      <c r="B302" t="s">
        <v>166</v>
      </c>
      <c r="C302" t="s">
        <v>377</v>
      </c>
    </row>
    <row r="303" spans="1:3" x14ac:dyDescent="0.25">
      <c r="A303" t="s">
        <v>338</v>
      </c>
      <c r="B303" t="s">
        <v>166</v>
      </c>
      <c r="C303" t="s">
        <v>377</v>
      </c>
    </row>
    <row r="304" spans="1:3" x14ac:dyDescent="0.25">
      <c r="A304" t="s">
        <v>339</v>
      </c>
      <c r="B304" t="s">
        <v>166</v>
      </c>
      <c r="C304" t="s">
        <v>377</v>
      </c>
    </row>
    <row r="305" spans="1:3" x14ac:dyDescent="0.25">
      <c r="A305" t="s">
        <v>340</v>
      </c>
      <c r="B305" t="s">
        <v>166</v>
      </c>
      <c r="C305" t="s">
        <v>377</v>
      </c>
    </row>
    <row r="306" spans="1:3" x14ac:dyDescent="0.25">
      <c r="A306" t="s">
        <v>341</v>
      </c>
      <c r="B306" t="s">
        <v>166</v>
      </c>
      <c r="C306" t="s">
        <v>377</v>
      </c>
    </row>
    <row r="307" spans="1:3" x14ac:dyDescent="0.25">
      <c r="A307" t="s">
        <v>342</v>
      </c>
      <c r="B307" t="s">
        <v>166</v>
      </c>
      <c r="C307" t="s">
        <v>377</v>
      </c>
    </row>
    <row r="308" spans="1:3" x14ac:dyDescent="0.25">
      <c r="A308" t="s">
        <v>343</v>
      </c>
      <c r="B308" t="s">
        <v>166</v>
      </c>
      <c r="C308" t="s">
        <v>377</v>
      </c>
    </row>
    <row r="309" spans="1:3" x14ac:dyDescent="0.25">
      <c r="A309" t="s">
        <v>344</v>
      </c>
      <c r="B309" t="s">
        <v>166</v>
      </c>
      <c r="C309" t="s">
        <v>377</v>
      </c>
    </row>
    <row r="310" spans="1:3" x14ac:dyDescent="0.25">
      <c r="A310" t="s">
        <v>345</v>
      </c>
      <c r="B310" t="s">
        <v>166</v>
      </c>
      <c r="C310" t="s">
        <v>377</v>
      </c>
    </row>
    <row r="311" spans="1:3" x14ac:dyDescent="0.25">
      <c r="A311" t="s">
        <v>346</v>
      </c>
      <c r="B311" t="s">
        <v>166</v>
      </c>
      <c r="C311" t="s">
        <v>377</v>
      </c>
    </row>
    <row r="312" spans="1:3" x14ac:dyDescent="0.25">
      <c r="A312" t="s">
        <v>347</v>
      </c>
      <c r="B312" t="s">
        <v>166</v>
      </c>
      <c r="C312" t="s">
        <v>377</v>
      </c>
    </row>
    <row r="313" spans="1:3" x14ac:dyDescent="0.25">
      <c r="A313" t="s">
        <v>348</v>
      </c>
      <c r="B313" t="s">
        <v>166</v>
      </c>
      <c r="C313" t="s">
        <v>377</v>
      </c>
    </row>
    <row r="314" spans="1:3" x14ac:dyDescent="0.25">
      <c r="A314" t="s">
        <v>349</v>
      </c>
      <c r="B314" t="s">
        <v>166</v>
      </c>
      <c r="C314" t="s">
        <v>377</v>
      </c>
    </row>
    <row r="315" spans="1:3" x14ac:dyDescent="0.25">
      <c r="A315" t="s">
        <v>350</v>
      </c>
      <c r="B315" t="s">
        <v>166</v>
      </c>
      <c r="C315" t="s">
        <v>377</v>
      </c>
    </row>
    <row r="316" spans="1:3" x14ac:dyDescent="0.25">
      <c r="A316" t="s">
        <v>351</v>
      </c>
      <c r="B316" t="s">
        <v>166</v>
      </c>
      <c r="C316" t="s">
        <v>377</v>
      </c>
    </row>
    <row r="317" spans="1:3" x14ac:dyDescent="0.25">
      <c r="A317" t="s">
        <v>352</v>
      </c>
      <c r="B317" t="s">
        <v>166</v>
      </c>
      <c r="C317" t="s">
        <v>377</v>
      </c>
    </row>
    <row r="318" spans="1:3" x14ac:dyDescent="0.25">
      <c r="A318" t="s">
        <v>353</v>
      </c>
      <c r="B318" t="s">
        <v>166</v>
      </c>
      <c r="C318" t="s">
        <v>377</v>
      </c>
    </row>
    <row r="319" spans="1:3" x14ac:dyDescent="0.25">
      <c r="A319" t="s">
        <v>354</v>
      </c>
      <c r="B319" t="s">
        <v>166</v>
      </c>
      <c r="C319" t="s">
        <v>377</v>
      </c>
    </row>
    <row r="320" spans="1:3" x14ac:dyDescent="0.25">
      <c r="A320" t="s">
        <v>355</v>
      </c>
      <c r="B320" t="s">
        <v>166</v>
      </c>
      <c r="C320" t="s">
        <v>377</v>
      </c>
    </row>
    <row r="321" spans="1:3" x14ac:dyDescent="0.25">
      <c r="A321" t="s">
        <v>356</v>
      </c>
      <c r="B321" t="s">
        <v>166</v>
      </c>
      <c r="C321" t="s">
        <v>377</v>
      </c>
    </row>
    <row r="322" spans="1:3" x14ac:dyDescent="0.25">
      <c r="A322" t="s">
        <v>357</v>
      </c>
      <c r="B322" t="s">
        <v>166</v>
      </c>
      <c r="C322" t="s">
        <v>377</v>
      </c>
    </row>
    <row r="323" spans="1:3" x14ac:dyDescent="0.25">
      <c r="A323" t="s">
        <v>358</v>
      </c>
      <c r="B323" t="s">
        <v>166</v>
      </c>
      <c r="C323" t="s">
        <v>377</v>
      </c>
    </row>
    <row r="324" spans="1:3" x14ac:dyDescent="0.25">
      <c r="A324" t="s">
        <v>359</v>
      </c>
      <c r="B324" t="s">
        <v>166</v>
      </c>
      <c r="C324" t="s">
        <v>377</v>
      </c>
    </row>
    <row r="325" spans="1:3" x14ac:dyDescent="0.25">
      <c r="A325" t="s">
        <v>360</v>
      </c>
      <c r="B325" t="s">
        <v>166</v>
      </c>
      <c r="C325" t="s">
        <v>377</v>
      </c>
    </row>
    <row r="326" spans="1:3" x14ac:dyDescent="0.25">
      <c r="A326" t="s">
        <v>361</v>
      </c>
      <c r="B326" t="s">
        <v>166</v>
      </c>
      <c r="C326" t="s">
        <v>377</v>
      </c>
    </row>
    <row r="327" spans="1:3" x14ac:dyDescent="0.25">
      <c r="A327" t="s">
        <v>362</v>
      </c>
      <c r="B327" t="s">
        <v>166</v>
      </c>
      <c r="C327" t="s">
        <v>377</v>
      </c>
    </row>
    <row r="328" spans="1:3" x14ac:dyDescent="0.25">
      <c r="A328" t="s">
        <v>363</v>
      </c>
      <c r="B328" t="s">
        <v>166</v>
      </c>
      <c r="C328" t="s">
        <v>377</v>
      </c>
    </row>
    <row r="329" spans="1:3" x14ac:dyDescent="0.25">
      <c r="A329" t="s">
        <v>364</v>
      </c>
      <c r="B329" t="s">
        <v>166</v>
      </c>
      <c r="C329" t="s">
        <v>377</v>
      </c>
    </row>
    <row r="330" spans="1:3" x14ac:dyDescent="0.25">
      <c r="A330" t="s">
        <v>365</v>
      </c>
      <c r="B330" t="s">
        <v>166</v>
      </c>
      <c r="C330" t="s">
        <v>377</v>
      </c>
    </row>
    <row r="331" spans="1:3" x14ac:dyDescent="0.25">
      <c r="A331" t="s">
        <v>366</v>
      </c>
      <c r="B331" t="s">
        <v>166</v>
      </c>
      <c r="C331" t="s">
        <v>377</v>
      </c>
    </row>
    <row r="332" spans="1:3" x14ac:dyDescent="0.25">
      <c r="A332" t="s">
        <v>367</v>
      </c>
      <c r="B332" t="s">
        <v>166</v>
      </c>
      <c r="C332" t="s">
        <v>377</v>
      </c>
    </row>
    <row r="333" spans="1:3" x14ac:dyDescent="0.25">
      <c r="A333" t="s">
        <v>368</v>
      </c>
      <c r="B333" t="s">
        <v>166</v>
      </c>
      <c r="C333" t="s">
        <v>377</v>
      </c>
    </row>
    <row r="334" spans="1:3" x14ac:dyDescent="0.25">
      <c r="A334" t="s">
        <v>369</v>
      </c>
      <c r="B334" t="s">
        <v>166</v>
      </c>
      <c r="C334" t="s">
        <v>377</v>
      </c>
    </row>
    <row r="335" spans="1:3" x14ac:dyDescent="0.25">
      <c r="A335" t="s">
        <v>370</v>
      </c>
      <c r="B335" t="s">
        <v>166</v>
      </c>
      <c r="C335" t="s">
        <v>377</v>
      </c>
    </row>
    <row r="336" spans="1:3" x14ac:dyDescent="0.25">
      <c r="A336" t="s">
        <v>371</v>
      </c>
      <c r="B336" t="s">
        <v>166</v>
      </c>
      <c r="C336" t="s">
        <v>377</v>
      </c>
    </row>
    <row r="337" spans="1:3" x14ac:dyDescent="0.25">
      <c r="A337" t="s">
        <v>372</v>
      </c>
      <c r="B337" t="s">
        <v>166</v>
      </c>
      <c r="C337" t="s">
        <v>377</v>
      </c>
    </row>
    <row r="338" spans="1:3" x14ac:dyDescent="0.25">
      <c r="A338" t="s">
        <v>374</v>
      </c>
      <c r="B338" t="s">
        <v>379</v>
      </c>
      <c r="C338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E7E7-6F8C-43D8-8AC7-26031F8B165B}">
  <dimension ref="A1:F257"/>
  <sheetViews>
    <sheetView topLeftCell="B134" zoomScale="70" zoomScaleNormal="70" workbookViewId="0">
      <selection activeCell="E2" sqref="E2:E148"/>
    </sheetView>
  </sheetViews>
  <sheetFormatPr defaultColWidth="9.140625" defaultRowHeight="15" x14ac:dyDescent="0.25"/>
  <cols>
    <col min="1" max="1" width="141.7109375" customWidth="1"/>
    <col min="3" max="3" width="43.140625" bestFit="1" customWidth="1"/>
    <col min="4" max="4" width="43.140625" customWidth="1"/>
    <col min="5" max="5" width="250" customWidth="1"/>
    <col min="6" max="6" width="163.28515625" customWidth="1"/>
  </cols>
  <sheetData>
    <row r="1" spans="1:6" ht="21" x14ac:dyDescent="0.35">
      <c r="A1" s="5" t="s">
        <v>0</v>
      </c>
      <c r="B1" s="5" t="s">
        <v>375</v>
      </c>
      <c r="C1" s="5" t="s">
        <v>1</v>
      </c>
      <c r="D1" s="5" t="s">
        <v>2</v>
      </c>
      <c r="E1" s="5" t="s">
        <v>0</v>
      </c>
      <c r="F1" s="5" t="s">
        <v>3</v>
      </c>
    </row>
    <row r="2" spans="1:6" x14ac:dyDescent="0.25">
      <c r="A2" t="s">
        <v>4</v>
      </c>
      <c r="B2">
        <v>1</v>
      </c>
      <c r="C2" s="2" t="str">
        <f>INDEX('Policy groups'!$B:$B,MATCH('Script Setup'!$A2,'Policy groups'!$A:$A,0))</f>
        <v>Passenger Car ZEV Sales Standard</v>
      </c>
      <c r="D2" s="2" t="str">
        <f>INDEX('Policy groups'!$C:$C,MATCH('Script Setup'!$A2,'Policy groups'!$A:$A,0))</f>
        <v>Transportation</v>
      </c>
      <c r="E2" s="3" t="str">
        <f>CONCATENATE("(True, ""","",TRIM(A2),"",""",","""",TRIM(A2),"""","",",[0,",B2,"],","""",C2,"""","),")</f>
        <v>(True, "Additional Minimum Required EV Sales Percentage[passenger,LDVs]","Additional Minimum Required EV Sales Percentage[passenger,LDVs]",[0,1],"Passenger Car ZEV Sales Standard"),</v>
      </c>
      <c r="F2" s="3" t="str">
        <f t="shared" ref="F2:F64" si="0">CONCATENATE("(True, ""","",TRIM(A2),"",""",","""",TRIM(A2),"""","",",[0,",B2,"],","""",D2,"""","),")</f>
        <v>(True, "Additional Minimum Required EV Sales Percentage[passenger,LDVs]","Additional Minimum Required EV Sales Percentage[passenger,LDVs]",[0,1],"Transportation"),</v>
      </c>
    </row>
    <row r="3" spans="1:6" x14ac:dyDescent="0.25">
      <c r="A3" t="s">
        <v>5</v>
      </c>
      <c r="B3">
        <v>1</v>
      </c>
      <c r="C3" s="2" t="str">
        <f>INDEX('Policy groups'!$B:$B,MATCH('Script Setup'!$A3,'Policy groups'!$A:$A,0))</f>
        <v>California HDV Rules</v>
      </c>
      <c r="D3" s="2" t="str">
        <f>INDEX('Policy groups'!$C:$C,MATCH('Script Setup'!$A3,'Policy groups'!$A:$A,0))</f>
        <v>Transportation</v>
      </c>
      <c r="E3" s="3" t="str">
        <f t="shared" ref="E3:E65" si="1">CONCATENATE("(True, ""","",TRIM(A3),"",""",","""",TRIM(A3),"""","",",[0,",B3,"],","""",C3,"""","),")</f>
        <v>(True, "Additional Minimum Required EV Sales Percentage[passenger,HDVs]","Additional Minimum Required EV Sales Percentage[passenger,HDVs]",[0,1],"California HDV Rules"),</v>
      </c>
      <c r="F3" s="3" t="str">
        <f t="shared" si="0"/>
        <v>(True, "Additional Minimum Required EV Sales Percentage[passenger,HDVs]","Additional Minimum Required EV Sales Percentage[passenger,HDVs]",[0,1],"Transportation"),</v>
      </c>
    </row>
    <row r="4" spans="1:6" x14ac:dyDescent="0.25">
      <c r="A4" t="s">
        <v>6</v>
      </c>
      <c r="B4">
        <v>1</v>
      </c>
      <c r="C4" s="2" t="str">
        <f>INDEX('Policy groups'!$B:$B,MATCH('Script Setup'!$A4,'Policy groups'!$A:$A,0))</f>
        <v>California HDV Rules</v>
      </c>
      <c r="D4" s="2" t="str">
        <f>INDEX('Policy groups'!$C:$C,MATCH('Script Setup'!$A4,'Policy groups'!$A:$A,0))</f>
        <v>Transportation</v>
      </c>
      <c r="E4" s="3" t="str">
        <f t="shared" si="1"/>
        <v>(True, "Additional Minimum Required EV Sales Percentage[passenger,motorbikes]","Additional Minimum Required EV Sales Percentage[passenger,motorbikes]",[0,1],"California HDV Rules"),</v>
      </c>
      <c r="F4" s="3" t="str">
        <f t="shared" si="0"/>
        <v>(True, "Additional Minimum Required EV Sales Percentage[passenger,motorbikes]","Additional Minimum Required EV Sales Percentage[passenger,motorbikes]",[0,1],"Transportation"),</v>
      </c>
    </row>
    <row r="5" spans="1:6" x14ac:dyDescent="0.25">
      <c r="A5" t="s">
        <v>7</v>
      </c>
      <c r="B5">
        <v>1</v>
      </c>
      <c r="C5" s="2" t="str">
        <f>INDEX('Policy groups'!$B:$B,MATCH('Script Setup'!$A5,'Policy groups'!$A:$A,0))</f>
        <v>California HDV Rules</v>
      </c>
      <c r="D5" s="2" t="str">
        <f>INDEX('Policy groups'!$C:$C,MATCH('Script Setup'!$A5,'Policy groups'!$A:$A,0))</f>
        <v>Transportation</v>
      </c>
      <c r="E5" s="3" t="str">
        <f t="shared" si="1"/>
        <v>(True, "Additional Minimum Required EV Sales Percentage[freight,LDVs]","Additional Minimum Required EV Sales Percentage[freight,LDVs]",[0,1],"California HDV Rules"),</v>
      </c>
      <c r="F5" s="3" t="str">
        <f t="shared" si="0"/>
        <v>(True, "Additional Minimum Required EV Sales Percentage[freight,LDVs]","Additional Minimum Required EV Sales Percentage[freight,LDVs]",[0,1],"Transportation"),</v>
      </c>
    </row>
    <row r="6" spans="1:6" x14ac:dyDescent="0.25">
      <c r="A6" t="s">
        <v>8</v>
      </c>
      <c r="B6">
        <v>1</v>
      </c>
      <c r="C6" s="2" t="str">
        <f>INDEX('Policy groups'!$B:$B,MATCH('Script Setup'!$A6,'Policy groups'!$A:$A,0))</f>
        <v>California HDV Rules</v>
      </c>
      <c r="D6" s="2" t="str">
        <f>INDEX('Policy groups'!$C:$C,MATCH('Script Setup'!$A6,'Policy groups'!$A:$A,0))</f>
        <v>Transportation</v>
      </c>
      <c r="E6" s="3" t="str">
        <f t="shared" si="1"/>
        <v>(True, "Additional Minimum Required EV Sales Percentage[freight,HDVs]","Additional Minimum Required EV Sales Percentage[freight,HDVs]",[0,1],"California HDV Rules"),</v>
      </c>
      <c r="F6" s="3" t="str">
        <f t="shared" si="0"/>
        <v>(True, "Additional Minimum Required EV Sales Percentage[freight,HDVs]","Additional Minimum Required EV Sales Percentage[freight,HDVs]",[0,1],"Transportation"),</v>
      </c>
    </row>
    <row r="7" spans="1:6" x14ac:dyDescent="0.25">
      <c r="A7" t="s">
        <v>9</v>
      </c>
      <c r="B7">
        <v>292.06</v>
      </c>
      <c r="C7" s="2" t="str">
        <f>INDEX('Policy groups'!$B:$B,MATCH('Script Setup'!$A7,'Policy groups'!$A:$A,0))</f>
        <v>Power Sector Coal Regs</v>
      </c>
      <c r="D7" s="2" t="str">
        <f>INDEX('Policy groups'!$C:$C,MATCH('Script Setup'!$A7,'Policy groups'!$A:$A,0))</f>
        <v>Electricity</v>
      </c>
      <c r="E7" s="3" t="str">
        <f t="shared" si="1"/>
        <v>(True, "Annual Additional Capacity Retired due to Early Retirement Policy[hard coal es]","Annual Additional Capacity Retired due to Early Retirement Policy[hard coal es]",[0,292.06],"Power Sector Coal Regs"),</v>
      </c>
      <c r="F7" s="3" t="str">
        <f t="shared" si="0"/>
        <v>(True, "Annual Additional Capacity Retired due to Early Retirement Policy[hard coal es]","Annual Additional Capacity Retired due to Early Retirement Policy[hard coal es]",[0,292.06],"Electricity"),</v>
      </c>
    </row>
    <row r="8" spans="1:6" s="1" customFormat="1" x14ac:dyDescent="0.25">
      <c r="A8" t="s">
        <v>11</v>
      </c>
      <c r="B8">
        <v>1</v>
      </c>
      <c r="C8" s="2" t="str">
        <f>INDEX('Policy groups'!$B:$B,MATCH('Script Setup'!$A8,'Policy groups'!$A:$A,0))</f>
        <v>Power Sector Coal Regs</v>
      </c>
      <c r="D8" s="2" t="str">
        <f>INDEX('Policy groups'!$C:$C,MATCH('Script Setup'!$A8,'Policy groups'!$A:$A,0))</f>
        <v>Electricity</v>
      </c>
      <c r="E8" s="3" t="str">
        <f t="shared" si="1"/>
        <v>(True, "Boolean Ban New Power Plants[hard coal es]","Boolean Ban New Power Plants[hard coal es]",[0,1],"Power Sector Coal Regs"),</v>
      </c>
      <c r="F8" s="3" t="str">
        <f t="shared" si="0"/>
        <v>(True, "Boolean Ban New Power Plants[hard coal es]","Boolean Ban New Power Plants[hard coal es]",[0,1],"Electricity"),</v>
      </c>
    </row>
    <row r="9" spans="1:6" x14ac:dyDescent="0.25">
      <c r="A9" t="s">
        <v>12</v>
      </c>
      <c r="B9">
        <v>1</v>
      </c>
      <c r="C9" s="2" t="str">
        <f>INDEX('Policy groups'!$B:$B,MATCH('Script Setup'!$A9,'Policy groups'!$A:$A,0))</f>
        <v>Power Sector Gas Regs</v>
      </c>
      <c r="D9" s="2" t="str">
        <f>INDEX('Policy groups'!$C:$C,MATCH('Script Setup'!$A9,'Policy groups'!$A:$A,0))</f>
        <v>Electricity</v>
      </c>
      <c r="E9" s="3" t="str">
        <f t="shared" si="1"/>
        <v>(True, "Boolean Ban New Power Plants[natural gas nonpeaker es]","Boolean Ban New Power Plants[natural gas nonpeaker es]",[0,1],"Power Sector Gas Regs"),</v>
      </c>
      <c r="F9" s="3" t="str">
        <f t="shared" si="0"/>
        <v>(True, "Boolean Ban New Power Plants[natural gas nonpeaker es]","Boolean Ban New Power Plants[natural gas nonpeaker es]",[0,1],"Electricity"),</v>
      </c>
    </row>
    <row r="10" spans="1:6" x14ac:dyDescent="0.25">
      <c r="A10" t="s">
        <v>13</v>
      </c>
      <c r="B10">
        <v>1</v>
      </c>
      <c r="C10" s="2" t="str">
        <f>INDEX('Policy groups'!$B:$B,MATCH('Script Setup'!$A10,'Policy groups'!$A:$A,0))</f>
        <v>Power Sector Coal Regs</v>
      </c>
      <c r="D10" s="2" t="str">
        <f>INDEX('Policy groups'!$C:$C,MATCH('Script Setup'!$A10,'Policy groups'!$A:$A,0))</f>
        <v>Electricity</v>
      </c>
      <c r="E10" s="3" t="str">
        <f t="shared" si="1"/>
        <v>(True, "Boolean Ban New Power Plants[lignite es]","Boolean Ban New Power Plants[lignite es]",[0,1],"Power Sector Coal Regs"),</v>
      </c>
      <c r="F10" s="3" t="str">
        <f t="shared" si="0"/>
        <v>(True, "Boolean Ban New Power Plants[lignite es]","Boolean Ban New Power Plants[lignite es]",[0,1],"Electricity"),</v>
      </c>
    </row>
    <row r="11" spans="1:6" x14ac:dyDescent="0.25">
      <c r="A11" t="s">
        <v>15</v>
      </c>
      <c r="B11">
        <v>1</v>
      </c>
      <c r="C11" s="2" t="str">
        <f>INDEX('Policy groups'!$B:$B,MATCH('Script Setup'!$A11,'Policy groups'!$A:$A,0))</f>
        <v>Power Sector Gas Regs</v>
      </c>
      <c r="D11" s="2" t="str">
        <f>INDEX('Policy groups'!$C:$C,MATCH('Script Setup'!$A11,'Policy groups'!$A:$A,0))</f>
        <v>Electricity</v>
      </c>
      <c r="E11" s="3" t="str">
        <f t="shared" si="1"/>
        <v>(True, "Electricity Sector Fraction of Potential Additional CCS Achieved[petroleum es]","Electricity Sector Fraction of Potential Additional CCS Achieved[petroleum es]",[0,1],"Power Sector Gas Regs"),</v>
      </c>
      <c r="F11" s="3" t="str">
        <f t="shared" si="0"/>
        <v>(True, "Electricity Sector Fraction of Potential Additional CCS Achieved[petroleum es]","Electricity Sector Fraction of Potential Additional CCS Achieved[petroleum es]",[0,1],"Electricity"),</v>
      </c>
    </row>
    <row r="12" spans="1:6" x14ac:dyDescent="0.25">
      <c r="A12" t="s">
        <v>16</v>
      </c>
      <c r="B12">
        <v>1</v>
      </c>
      <c r="C12" s="2" t="str">
        <f>INDEX('Policy groups'!$B:$B,MATCH('Script Setup'!$A12,'Policy groups'!$A:$A,0))</f>
        <v>Power Sector Gas Regs</v>
      </c>
      <c r="D12" s="2" t="str">
        <f>INDEX('Policy groups'!$C:$C,MATCH('Script Setup'!$A12,'Policy groups'!$A:$A,0))</f>
        <v>Electricity</v>
      </c>
      <c r="E12" s="3" t="str">
        <f t="shared" si="1"/>
        <v>(True, "Electricity Sector Fraction of Potential Additional CCS Achieved[natural gas peaker es]","Electricity Sector Fraction of Potential Additional CCS Achieved[natural gas peaker es]",[0,1],"Power Sector Gas Regs"),</v>
      </c>
      <c r="F12" s="3" t="str">
        <f t="shared" si="0"/>
        <v>(True, "Electricity Sector Fraction of Potential Additional CCS Achieved[natural gas peaker es]","Electricity Sector Fraction of Potential Additional CCS Achieved[natural gas peaker es]",[0,1],"Electricity"),</v>
      </c>
    </row>
    <row r="13" spans="1:6" x14ac:dyDescent="0.25">
      <c r="A13" t="s">
        <v>17</v>
      </c>
      <c r="B13">
        <v>1</v>
      </c>
      <c r="C13" s="2" t="str">
        <f>INDEX('Policy groups'!$B:$B,MATCH('Script Setup'!$A13,'Policy groups'!$A:$A,0))</f>
        <v>Grid Flexibility</v>
      </c>
      <c r="D13" s="2" t="str">
        <f>INDEX('Policy groups'!$C:$C,MATCH('Script Setup'!$A13,'Policy groups'!$A:$A,0))</f>
        <v>Electricity</v>
      </c>
      <c r="E13" s="3" t="str">
        <f t="shared" si="1"/>
        <v>(True, "Fraction of Additional Demand Response Potential Achieved","Fraction of Additional Demand Response Potential Achieved",[0,1],"Grid Flexibility"),</v>
      </c>
      <c r="F13" s="3" t="str">
        <f t="shared" si="0"/>
        <v>(True, "Fraction of Additional Demand Response Potential Achieved","Fraction of Additional Demand Response Potential Achieved",[0,1],"Electricity"),</v>
      </c>
    </row>
    <row r="14" spans="1:6" x14ac:dyDescent="0.25">
      <c r="A14" t="s">
        <v>18</v>
      </c>
      <c r="B14">
        <v>1</v>
      </c>
      <c r="C14" s="2" t="str">
        <f>INDEX('Policy groups'!$B:$B,MATCH('Script Setup'!$A14,'Policy groups'!$A:$A,0))</f>
        <v>Grid Flexibility</v>
      </c>
      <c r="D14" s="2" t="str">
        <f>INDEX('Policy groups'!$C:$C,MATCH('Script Setup'!$A14,'Policy groups'!$A:$A,0))</f>
        <v>Electricity</v>
      </c>
      <c r="E14" s="3" t="str">
        <f t="shared" si="1"/>
        <v>(True, "Fraction of Additional Grid Battery Storage Potential Achieved","Fraction of Additional Grid Battery Storage Potential Achieved",[0,1],"Grid Flexibility"),</v>
      </c>
      <c r="F14" s="3" t="str">
        <f t="shared" si="0"/>
        <v>(True, "Fraction of Additional Grid Battery Storage Potential Achieved","Fraction of Additional Grid Battery Storage Potential Achieved",[0,1],"Electricity"),</v>
      </c>
    </row>
    <row r="15" spans="1:6" x14ac:dyDescent="0.25">
      <c r="A15" t="s">
        <v>19</v>
      </c>
      <c r="B15">
        <v>1</v>
      </c>
      <c r="C15" s="2" t="str">
        <f>INDEX('Policy groups'!$B:$B,MATCH('Script Setup'!$A15,'Policy groups'!$A:$A,0))</f>
        <v>Afforestation and Reforestation</v>
      </c>
      <c r="D15" s="2" t="str">
        <f>INDEX('Policy groups'!$C:$C,MATCH('Script Setup'!$A15,'Policy groups'!$A:$A,0))</f>
        <v>Land</v>
      </c>
      <c r="E15" s="3" t="str">
        <f t="shared" si="1"/>
        <v>(True, "Fraction of Afforestation and Reforestation Achieved","Fraction of Afforestation and Reforestation Achieved",[0,1],"Afforestation and Reforestation"),</v>
      </c>
      <c r="F15" s="3" t="str">
        <f t="shared" si="0"/>
        <v>(True, "Fraction of Afforestation and Reforestation Achieved","Fraction of Afforestation and Reforestation Achieved",[0,1],"Land"),</v>
      </c>
    </row>
    <row r="16" spans="1:6" x14ac:dyDescent="0.25">
      <c r="A16" t="s">
        <v>20</v>
      </c>
      <c r="B16">
        <v>1</v>
      </c>
      <c r="C16" s="2" t="str">
        <f>INDEX('Policy groups'!$B:$B,MATCH('Script Setup'!$A16,'Policy groups'!$A:$A,0))</f>
        <v>Cement Clinker Substitution</v>
      </c>
      <c r="D16" s="2" t="str">
        <f>INDEX('Policy groups'!$C:$C,MATCH('Script Setup'!$A16,'Policy groups'!$A:$A,0))</f>
        <v>Industry Energy</v>
      </c>
      <c r="E16" s="3" t="str">
        <f t="shared" si="1"/>
        <v>(True, "Fraction of Cement Measures Achieved","Fraction of Cement Measures Achieved",[0,1],"Cement Clinker Substitution"),</v>
      </c>
      <c r="F16" s="3" t="str">
        <f t="shared" si="0"/>
        <v>(True, "Fraction of Cement Measures Achieved","Fraction of Cement Measures Achieved",[0,1],"Industry Energy"),</v>
      </c>
    </row>
    <row r="17" spans="1:6" x14ac:dyDescent="0.25">
      <c r="A17" t="s">
        <v>21</v>
      </c>
      <c r="B17">
        <v>1</v>
      </c>
      <c r="C17" s="2" t="str">
        <f>INDEX('Policy groups'!$B:$B,MATCH('Script Setup'!$A17,'Policy groups'!$A:$A,0))</f>
        <v>Cropland Measures</v>
      </c>
      <c r="D17" s="2" t="str">
        <f>INDEX('Policy groups'!$C:$C,MATCH('Script Setup'!$A17,'Policy groups'!$A:$A,0))</f>
        <v>Agriculture</v>
      </c>
      <c r="E17" s="3" t="str">
        <f t="shared" si="1"/>
        <v>(True, "Fraction of Cropland and Rice Measures Achieved","Fraction of Cropland and Rice Measures Achieved",[0,1],"Cropland Measures"),</v>
      </c>
      <c r="F17" s="3" t="str">
        <f t="shared" si="0"/>
        <v>(True, "Fraction of Cropland and Rice Measures Achieved","Fraction of Cropland and Rice Measures Achieved",[0,1],"Agriculture"),</v>
      </c>
    </row>
    <row r="18" spans="1:6" x14ac:dyDescent="0.25">
      <c r="A18" t="s">
        <v>22</v>
      </c>
      <c r="B18">
        <v>0.72509999999999997</v>
      </c>
      <c r="C18" s="2" t="str">
        <f>INDEX('Policy groups'!$B:$B,MATCH('Script Setup'!$A18,'Policy groups'!$A:$A,0))</f>
        <v>F-Gas Policies</v>
      </c>
      <c r="D18" s="2" t="str">
        <f>INDEX('Policy groups'!$C:$C,MATCH('Script Setup'!$A18,'Policy groups'!$A:$A,0))</f>
        <v>Industry Non-CO2</v>
      </c>
      <c r="E18" s="3" t="str">
        <f t="shared" si="1"/>
        <v>(True, "Fraction of F Gas Destruction Achieved","Fraction of F Gas Destruction Achieved",[0,0.7251],"F-Gas Policies"),</v>
      </c>
      <c r="F18" s="3" t="str">
        <f t="shared" si="0"/>
        <v>(True, "Fraction of F Gas Destruction Achieved","Fraction of F Gas Destruction Achieved",[0,0.7251],"Industry Non-CO2"),</v>
      </c>
    </row>
    <row r="19" spans="1:6" x14ac:dyDescent="0.25">
      <c r="A19" t="s">
        <v>23</v>
      </c>
      <c r="B19">
        <v>1</v>
      </c>
      <c r="C19" s="2" t="str">
        <f>INDEX('Policy groups'!$B:$B,MATCH('Script Setup'!$A19,'Policy groups'!$A:$A,0))</f>
        <v>F-Gas Policies</v>
      </c>
      <c r="D19" s="2" t="str">
        <f>INDEX('Policy groups'!$C:$C,MATCH('Script Setup'!$A19,'Policy groups'!$A:$A,0))</f>
        <v>Industry Non-CO2</v>
      </c>
      <c r="E19" s="3" t="str">
        <f t="shared" si="1"/>
        <v>(True, "Fraction of F Gas Substitution Achieved","Fraction of F Gas Substitution Achieved",[0,1],"F-Gas Policies"),</v>
      </c>
      <c r="F19" s="3" t="str">
        <f t="shared" si="0"/>
        <v>(True, "Fraction of F Gas Substitution Achieved","Fraction of F Gas Substitution Achieved",[0,1],"Industry Non-CO2"),</v>
      </c>
    </row>
    <row r="20" spans="1:6" x14ac:dyDescent="0.25">
      <c r="A20" t="s">
        <v>24</v>
      </c>
      <c r="B20">
        <v>1</v>
      </c>
      <c r="C20" s="2" t="str">
        <f>INDEX('Policy groups'!$B:$B,MATCH('Script Setup'!$A20,'Policy groups'!$A:$A,0))</f>
        <v>Hydrogen Electrolysis</v>
      </c>
      <c r="D20" s="2" t="str">
        <f>INDEX('Policy groups'!$C:$C,MATCH('Script Setup'!$A20,'Policy groups'!$A:$A,0))</f>
        <v>Hydrogen</v>
      </c>
      <c r="E20" s="3" t="str">
        <f t="shared" si="1"/>
        <v>(True, "Fraction of Hydrogen Production Pathways Shifted","Fraction of Hydrogen Production Pathways Shifted",[0,1],"Hydrogen Electrolysis"),</v>
      </c>
      <c r="F20" s="3" t="str">
        <f t="shared" si="0"/>
        <v>(True, "Fraction of Hydrogen Production Pathways Shifted","Fraction of Hydrogen Production Pathways Shifted",[0,1],"Hydrogen"),</v>
      </c>
    </row>
    <row r="21" spans="1:6" x14ac:dyDescent="0.25">
      <c r="A21" t="s">
        <v>25</v>
      </c>
      <c r="B21">
        <v>1</v>
      </c>
      <c r="C21" s="2" t="str">
        <f>INDEX('Policy groups'!$B:$B,MATCH('Script Setup'!$A21,'Policy groups'!$A:$A,0))</f>
        <v>Forest Management</v>
      </c>
      <c r="D21" s="2" t="str">
        <f>INDEX('Policy groups'!$C:$C,MATCH('Script Setup'!$A21,'Policy groups'!$A:$A,0))</f>
        <v>Land</v>
      </c>
      <c r="E21" s="3" t="str">
        <f t="shared" si="1"/>
        <v>(True, "Fraction of Improved Forest Management Achieved","Fraction of Improved Forest Management Achieved",[0,1],"Forest Management"),</v>
      </c>
      <c r="F21" s="3" t="str">
        <f t="shared" si="0"/>
        <v>(True, "Fraction of Improved Forest Management Achieved","Fraction of Improved Forest Management Achieved",[0,1],"Land"),</v>
      </c>
    </row>
    <row r="22" spans="1:6" x14ac:dyDescent="0.25">
      <c r="A22" t="s">
        <v>26</v>
      </c>
      <c r="B22">
        <v>1</v>
      </c>
      <c r="C22" s="2" t="str">
        <f>INDEX('Policy groups'!$B:$B,MATCH('Script Setup'!$A22,'Policy groups'!$A:$A,0))</f>
        <v>Industrial Electrification and Hydrogen</v>
      </c>
      <c r="D22" s="2" t="str">
        <f>INDEX('Policy groups'!$C:$C,MATCH('Script Setup'!$A22,'Policy groups'!$A:$A,0))</f>
        <v>Industry Energy</v>
      </c>
      <c r="E22" s="3" t="str">
        <f t="shared" si="1"/>
        <v>(True, "Fraction of Industrial Fuel Use Shifted to Other Fuels[cement and other carbonates,hard coal if]","Fraction of Industrial Fuel Use Shifted to Other Fuels[cement and other carbonates,hard coal if]",[0,1],"Industrial Electrification and Hydrogen"),</v>
      </c>
      <c r="F22" s="3" t="str">
        <f t="shared" si="0"/>
        <v>(True, "Fraction of Industrial Fuel Use Shifted to Other Fuels[cement and other carbonates,hard coal if]","Fraction of Industrial Fuel Use Shifted to Other Fuels[cement and other carbonates,hard coal if]",[0,1],"Industry Energy"),</v>
      </c>
    </row>
    <row r="23" spans="1:6" x14ac:dyDescent="0.25">
      <c r="A23" t="s">
        <v>27</v>
      </c>
      <c r="B23">
        <v>1</v>
      </c>
      <c r="C23" s="2" t="str">
        <f>INDEX('Policy groups'!$B:$B,MATCH('Script Setup'!$A23,'Policy groups'!$A:$A,0))</f>
        <v>Industrial Electrification and Hydrogen</v>
      </c>
      <c r="D23" s="2" t="str">
        <f>INDEX('Policy groups'!$C:$C,MATCH('Script Setup'!$A23,'Policy groups'!$A:$A,0))</f>
        <v>Industry Energy</v>
      </c>
      <c r="E23" s="3" t="str">
        <f t="shared" si="1"/>
        <v>(True, "Fraction of Industrial Fuel Use Shifted to Other Fuels[cement and other carbonates,natural gas if]","Fraction of Industrial Fuel Use Shifted to Other Fuels[cement and other carbonates,natural gas if]",[0,1],"Industrial Electrification and Hydrogen"),</v>
      </c>
      <c r="F23" s="3" t="str">
        <f t="shared" si="0"/>
        <v>(True, "Fraction of Industrial Fuel Use Shifted to Other Fuels[cement and other carbonates,natural gas if]","Fraction of Industrial Fuel Use Shifted to Other Fuels[cement and other carbonates,natural gas if]",[0,1],"Industry Energy"),</v>
      </c>
    </row>
    <row r="24" spans="1:6" x14ac:dyDescent="0.25">
      <c r="A24" t="s">
        <v>28</v>
      </c>
      <c r="B24">
        <v>1</v>
      </c>
      <c r="C24" s="2" t="str">
        <f>INDEX('Policy groups'!$B:$B,MATCH('Script Setup'!$A24,'Policy groups'!$A:$A,0))</f>
        <v>Industrial Electrification and Hydrogen</v>
      </c>
      <c r="D24" s="2" t="str">
        <f>INDEX('Policy groups'!$C:$C,MATCH('Script Setup'!$A24,'Policy groups'!$A:$A,0))</f>
        <v>Industry Energy</v>
      </c>
      <c r="E24" s="3" t="str">
        <f t="shared" si="1"/>
        <v>(True, "Fraction of Industrial Fuel Use Shifted to Other Fuels[cement and other carbonates,petroleum diesel if]","Fraction of Industrial Fuel Use Shifted to Other Fuels[cement and other carbonates,petroleum diesel if]",[0,1],"Industrial Electrification and Hydrogen"),</v>
      </c>
      <c r="F24" s="3" t="str">
        <f t="shared" si="0"/>
        <v>(True, "Fraction of Industrial Fuel Use Shifted to Other Fuels[cement and other carbonates,petroleum diesel if]","Fraction of Industrial Fuel Use Shifted to Other Fuels[cement and other carbonates,petroleum diesel if]",[0,1],"Industry Energy"),</v>
      </c>
    </row>
    <row r="25" spans="1:6" x14ac:dyDescent="0.25">
      <c r="A25" t="s">
        <v>29</v>
      </c>
      <c r="B25">
        <v>1</v>
      </c>
      <c r="C25" s="2" t="str">
        <f>INDEX('Policy groups'!$B:$B,MATCH('Script Setup'!$A25,'Policy groups'!$A:$A,0))</f>
        <v>Industrial Electrification and Hydrogen</v>
      </c>
      <c r="D25" s="2" t="str">
        <f>INDEX('Policy groups'!$C:$C,MATCH('Script Setup'!$A25,'Policy groups'!$A:$A,0))</f>
        <v>Industry Energy</v>
      </c>
      <c r="E25" s="3" t="str">
        <f t="shared" si="1"/>
        <v>(True, "Fraction of Industrial Fuel Use Shifted to Other Fuels[cement and other carbonates,heavy or residual fuel oil if]","Fraction of Industrial Fuel Use Shifted to Other Fuels[cement and other carbonates,heavy or residual fuel oil if]",[0,1],"Industrial Electrification and Hydrogen"),</v>
      </c>
      <c r="F25" s="3" t="str">
        <f t="shared" si="0"/>
        <v>(True, "Fraction of Industrial Fuel Use Shifted to Other Fuels[cement and other carbonates,heavy or residual fuel oil if]","Fraction of Industrial Fuel Use Shifted to Other Fuels[cement and other carbonates,heavy or residual fuel oil if]",[0,1],"Industry Energy"),</v>
      </c>
    </row>
    <row r="26" spans="1:6" x14ac:dyDescent="0.25">
      <c r="A26" t="s">
        <v>30</v>
      </c>
      <c r="B26">
        <v>1</v>
      </c>
      <c r="C26" s="2" t="str">
        <f>INDEX('Policy groups'!$B:$B,MATCH('Script Setup'!$A26,'Policy groups'!$A:$A,0))</f>
        <v>Industrial Electrification and Hydrogen</v>
      </c>
      <c r="D26" s="2" t="str">
        <f>INDEX('Policy groups'!$C:$C,MATCH('Script Setup'!$A26,'Policy groups'!$A:$A,0))</f>
        <v>Industry Energy</v>
      </c>
      <c r="E26" s="3" t="str">
        <f t="shared" si="1"/>
        <v>(True, "Fraction of Industrial Fuel Use Shifted to Other Fuels[cement and other carbonates,LPG propane or butane if]","Fraction of Industrial Fuel Use Shifted to Other Fuels[cement and other carbonates,LPG propane or butane if]",[0,1],"Industrial Electrification and Hydrogen"),</v>
      </c>
      <c r="F26" s="3" t="str">
        <f t="shared" si="0"/>
        <v>(True, "Fraction of Industrial Fuel Use Shifted to Other Fuels[cement and other carbonates,LPG propane or butane if]","Fraction of Industrial Fuel Use Shifted to Other Fuels[cement and other carbonates,LPG propane or butane if]",[0,1],"Industry Energy"),</v>
      </c>
    </row>
    <row r="27" spans="1:6" x14ac:dyDescent="0.25">
      <c r="A27" t="s">
        <v>31</v>
      </c>
      <c r="B27">
        <v>1</v>
      </c>
      <c r="C27" s="2" t="str">
        <f>INDEX('Policy groups'!$B:$B,MATCH('Script Setup'!$A27,'Policy groups'!$A:$A,0))</f>
        <v>Industrial Electrification and Hydrogen</v>
      </c>
      <c r="D27" s="2" t="str">
        <f>INDEX('Policy groups'!$C:$C,MATCH('Script Setup'!$A27,'Policy groups'!$A:$A,0))</f>
        <v>Industry Energy</v>
      </c>
      <c r="E27" s="3" t="str">
        <f>CONCATENATE("(True, ""","",TRIM(A27),"",""",","""",TRIM(A27),"""","",",[0,",B27,"],","""",C27,"""","),")</f>
        <v>(True, "Fraction of Industrial Fuel Use Shifted to Other Fuels[natural gas and petroleum systems,hard coal if]","Fraction of Industrial Fuel Use Shifted to Other Fuels[natural gas and petroleum systems,hard coal if]",[0,1],"Industrial Electrification and Hydrogen"),</v>
      </c>
      <c r="F27" s="3" t="str">
        <f>CONCATENATE("(True, ""","",TRIM(A27),"",""",","""",TRIM(A27),"""","",",[0,",B27,"],","""",D27,"""","),")</f>
        <v>(True, "Fraction of Industrial Fuel Use Shifted to Other Fuels[natural gas and petroleum systems,hard coal if]","Fraction of Industrial Fuel Use Shifted to Other Fuels[natural gas and petroleum systems,hard coal if]",[0,1],"Industry Energy"),</v>
      </c>
    </row>
    <row r="28" spans="1:6" x14ac:dyDescent="0.25">
      <c r="A28" t="s">
        <v>32</v>
      </c>
      <c r="B28">
        <v>1</v>
      </c>
      <c r="C28" s="2" t="str">
        <f>INDEX('Policy groups'!$B:$B,MATCH('Script Setup'!$A28,'Policy groups'!$A:$A,0))</f>
        <v>Industrial Electrification and Hydrogen</v>
      </c>
      <c r="D28" s="2" t="str">
        <f>INDEX('Policy groups'!$C:$C,MATCH('Script Setup'!$A28,'Policy groups'!$A:$A,0))</f>
        <v>Industry Energy</v>
      </c>
      <c r="E28" s="3" t="str">
        <f t="shared" si="1"/>
        <v>(True, "Fraction of Industrial Fuel Use Shifted to Other Fuels[natural gas and petroleum systems,natural gas if]","Fraction of Industrial Fuel Use Shifted to Other Fuels[natural gas and petroleum systems,natural gas if]",[0,1],"Industrial Electrification and Hydrogen"),</v>
      </c>
      <c r="F28" s="3" t="str">
        <f t="shared" si="0"/>
        <v>(True, "Fraction of Industrial Fuel Use Shifted to Other Fuels[natural gas and petroleum systems,natural gas if]","Fraction of Industrial Fuel Use Shifted to Other Fuels[natural gas and petroleum systems,natural gas if]",[0,1],"Industry Energy"),</v>
      </c>
    </row>
    <row r="29" spans="1:6" x14ac:dyDescent="0.25">
      <c r="A29" t="s">
        <v>33</v>
      </c>
      <c r="B29">
        <v>1</v>
      </c>
      <c r="C29" s="2" t="str">
        <f>INDEX('Policy groups'!$B:$B,MATCH('Script Setup'!$A29,'Policy groups'!$A:$A,0))</f>
        <v>Industrial Electrification and Hydrogen</v>
      </c>
      <c r="D29" s="2" t="str">
        <f>INDEX('Policy groups'!$C:$C,MATCH('Script Setup'!$A29,'Policy groups'!$A:$A,0))</f>
        <v>Industry Energy</v>
      </c>
      <c r="E29" s="3" t="str">
        <f t="shared" si="1"/>
        <v>(True, "Fraction of Industrial Fuel Use Shifted to Other Fuels[natural gas and petroleum systems,biomass if]","Fraction of Industrial Fuel Use Shifted to Other Fuels[natural gas and petroleum systems,biomass if]",[0,1],"Industrial Electrification and Hydrogen"),</v>
      </c>
      <c r="F29" s="3" t="str">
        <f t="shared" si="0"/>
        <v>(True, "Fraction of Industrial Fuel Use Shifted to Other Fuels[natural gas and petroleum systems,biomass if]","Fraction of Industrial Fuel Use Shifted to Other Fuels[natural gas and petroleum systems,biomass if]",[0,1],"Industry Energy"),</v>
      </c>
    </row>
    <row r="30" spans="1:6" x14ac:dyDescent="0.25">
      <c r="A30" t="s">
        <v>34</v>
      </c>
      <c r="B30">
        <v>1</v>
      </c>
      <c r="C30" s="2" t="str">
        <f>INDEX('Policy groups'!$B:$B,MATCH('Script Setup'!$A30,'Policy groups'!$A:$A,0))</f>
        <v>Industrial Electrification and Hydrogen</v>
      </c>
      <c r="D30" s="2" t="str">
        <f>INDEX('Policy groups'!$C:$C,MATCH('Script Setup'!$A30,'Policy groups'!$A:$A,0))</f>
        <v>Industry Energy</v>
      </c>
      <c r="E30" s="3" t="str">
        <f t="shared" si="1"/>
        <v>(True, "Fraction of Industrial Fuel Use Shifted to Other Fuels[natural gas and petroleum systems,crude oil if]","Fraction of Industrial Fuel Use Shifted to Other Fuels[natural gas and petroleum systems,crude oil if]",[0,1],"Industrial Electrification and Hydrogen"),</v>
      </c>
      <c r="F30" s="3" t="str">
        <f t="shared" si="0"/>
        <v>(True, "Fraction of Industrial Fuel Use Shifted to Other Fuels[natural gas and petroleum systems,crude oil if]","Fraction of Industrial Fuel Use Shifted to Other Fuels[natural gas and petroleum systems,crude oil if]",[0,1],"Industry Energy"),</v>
      </c>
    </row>
    <row r="31" spans="1:6" x14ac:dyDescent="0.25">
      <c r="A31" t="s">
        <v>35</v>
      </c>
      <c r="B31">
        <v>1</v>
      </c>
      <c r="C31" s="2" t="str">
        <f>INDEX('Policy groups'!$B:$B,MATCH('Script Setup'!$A31,'Policy groups'!$A:$A,0))</f>
        <v>Industrial Electrification and Hydrogen</v>
      </c>
      <c r="D31" s="2" t="str">
        <f>INDEX('Policy groups'!$C:$C,MATCH('Script Setup'!$A31,'Policy groups'!$A:$A,0))</f>
        <v>Industry Energy</v>
      </c>
      <c r="E31" s="3" t="str">
        <f t="shared" si="1"/>
        <v>(True, "Fraction of Industrial Fuel Use Shifted to Other Fuels[iron and steel,hard coal if]","Fraction of Industrial Fuel Use Shifted to Other Fuels[iron and steel,hard coal if]",[0,1],"Industrial Electrification and Hydrogen"),</v>
      </c>
      <c r="F31" s="3" t="str">
        <f t="shared" si="0"/>
        <v>(True, "Fraction of Industrial Fuel Use Shifted to Other Fuels[iron and steel,hard coal if]","Fraction of Industrial Fuel Use Shifted to Other Fuels[iron and steel,hard coal if]",[0,1],"Industry Energy"),</v>
      </c>
    </row>
    <row r="32" spans="1:6" x14ac:dyDescent="0.25">
      <c r="A32" t="s">
        <v>36</v>
      </c>
      <c r="B32">
        <v>1</v>
      </c>
      <c r="C32" s="2" t="str">
        <f>INDEX('Policy groups'!$B:$B,MATCH('Script Setup'!$A32,'Policy groups'!$A:$A,0))</f>
        <v>Industrial Electrification and Hydrogen</v>
      </c>
      <c r="D32" s="2" t="str">
        <f>INDEX('Policy groups'!$C:$C,MATCH('Script Setup'!$A32,'Policy groups'!$A:$A,0))</f>
        <v>Industry Energy</v>
      </c>
      <c r="E32" s="3" t="str">
        <f t="shared" si="1"/>
        <v>(True, "Fraction of Industrial Fuel Use Shifted to Other Fuels[iron and steel,natural gas if]","Fraction of Industrial Fuel Use Shifted to Other Fuels[iron and steel,natural gas if]",[0,1],"Industrial Electrification and Hydrogen"),</v>
      </c>
      <c r="F32" s="3" t="str">
        <f t="shared" si="0"/>
        <v>(True, "Fraction of Industrial Fuel Use Shifted to Other Fuels[iron and steel,natural gas if]","Fraction of Industrial Fuel Use Shifted to Other Fuels[iron and steel,natural gas if]",[0,1],"Industry Energy"),</v>
      </c>
    </row>
    <row r="33" spans="1:6" x14ac:dyDescent="0.25">
      <c r="A33" t="s">
        <v>37</v>
      </c>
      <c r="B33">
        <v>1</v>
      </c>
      <c r="C33" s="2" t="str">
        <f>INDEX('Policy groups'!$B:$B,MATCH('Script Setup'!$A33,'Policy groups'!$A:$A,0))</f>
        <v>Industrial Electrification and Hydrogen</v>
      </c>
      <c r="D33" s="2" t="str">
        <f>INDEX('Policy groups'!$C:$C,MATCH('Script Setup'!$A33,'Policy groups'!$A:$A,0))</f>
        <v>Industry Energy</v>
      </c>
      <c r="E33" s="3" t="str">
        <f t="shared" si="1"/>
        <v>(True, "Fraction of Industrial Fuel Use Shifted to Other Fuels[iron and steel,petroleum diesel if]","Fraction of Industrial Fuel Use Shifted to Other Fuels[iron and steel,petroleum diesel if]",[0,1],"Industrial Electrification and Hydrogen"),</v>
      </c>
      <c r="F33" s="3" t="str">
        <f t="shared" si="0"/>
        <v>(True, "Fraction of Industrial Fuel Use Shifted to Other Fuels[iron and steel,petroleum diesel if]","Fraction of Industrial Fuel Use Shifted to Other Fuels[iron and steel,petroleum diesel if]",[0,1],"Industry Energy"),</v>
      </c>
    </row>
    <row r="34" spans="1:6" x14ac:dyDescent="0.25">
      <c r="A34" t="s">
        <v>38</v>
      </c>
      <c r="B34">
        <v>1</v>
      </c>
      <c r="C34" s="2" t="str">
        <f>INDEX('Policy groups'!$B:$B,MATCH('Script Setup'!$A34,'Policy groups'!$A:$A,0))</f>
        <v>Industrial Electrification and Hydrogen</v>
      </c>
      <c r="D34" s="2" t="str">
        <f>INDEX('Policy groups'!$C:$C,MATCH('Script Setup'!$A34,'Policy groups'!$A:$A,0))</f>
        <v>Industry Energy</v>
      </c>
      <c r="E34" s="3" t="str">
        <f t="shared" si="1"/>
        <v>(True, "Fraction of Industrial Fuel Use Shifted to Other Fuels[iron and steel,heavy or residual fuel oil if]","Fraction of Industrial Fuel Use Shifted to Other Fuels[iron and steel,heavy or residual fuel oil if]",[0,1],"Industrial Electrification and Hydrogen"),</v>
      </c>
      <c r="F34" s="3" t="str">
        <f t="shared" si="0"/>
        <v>(True, "Fraction of Industrial Fuel Use Shifted to Other Fuels[iron and steel,heavy or residual fuel oil if]","Fraction of Industrial Fuel Use Shifted to Other Fuels[iron and steel,heavy or residual fuel oil if]",[0,1],"Industry Energy"),</v>
      </c>
    </row>
    <row r="35" spans="1:6" x14ac:dyDescent="0.25">
      <c r="A35" t="s">
        <v>39</v>
      </c>
      <c r="B35">
        <v>1</v>
      </c>
      <c r="C35" s="2" t="str">
        <f>INDEX('Policy groups'!$B:$B,MATCH('Script Setup'!$A35,'Policy groups'!$A:$A,0))</f>
        <v>Industrial Electrification and Hydrogen</v>
      </c>
      <c r="D35" s="2" t="str">
        <f>INDEX('Policy groups'!$C:$C,MATCH('Script Setup'!$A35,'Policy groups'!$A:$A,0))</f>
        <v>Industry Energy</v>
      </c>
      <c r="E35" s="3" t="str">
        <f t="shared" si="1"/>
        <v>(True, "Fraction of Industrial Fuel Use Shifted to Other Fuels[iron and steel,LPG propane or butane if]","Fraction of Industrial Fuel Use Shifted to Other Fuels[iron and steel,LPG propane or butane if]",[0,1],"Industrial Electrification and Hydrogen"),</v>
      </c>
      <c r="F35" s="3" t="str">
        <f t="shared" si="0"/>
        <v>(True, "Fraction of Industrial Fuel Use Shifted to Other Fuels[iron and steel,LPG propane or butane if]","Fraction of Industrial Fuel Use Shifted to Other Fuels[iron and steel,LPG propane or butane if]",[0,1],"Industry Energy"),</v>
      </c>
    </row>
    <row r="36" spans="1:6" x14ac:dyDescent="0.25">
      <c r="A36" t="s">
        <v>40</v>
      </c>
      <c r="B36">
        <v>1</v>
      </c>
      <c r="C36" s="2" t="str">
        <f>INDEX('Policy groups'!$B:$B,MATCH('Script Setup'!$A36,'Policy groups'!$A:$A,0))</f>
        <v>Industrial Electrification and Hydrogen</v>
      </c>
      <c r="D36" s="2" t="str">
        <f>INDEX('Policy groups'!$C:$C,MATCH('Script Setup'!$A36,'Policy groups'!$A:$A,0))</f>
        <v>Industry Energy</v>
      </c>
      <c r="E36" s="3" t="str">
        <f t="shared" si="1"/>
        <v>(True, "Fraction of Industrial Fuel Use Shifted to Other Fuels[chemicals,hard coal if]","Fraction of Industrial Fuel Use Shifted to Other Fuels[chemicals,hard coal if]",[0,1],"Industrial Electrification and Hydrogen"),</v>
      </c>
      <c r="F36" s="3" t="str">
        <f t="shared" si="0"/>
        <v>(True, "Fraction of Industrial Fuel Use Shifted to Other Fuels[chemicals,hard coal if]","Fraction of Industrial Fuel Use Shifted to Other Fuels[chemicals,hard coal if]",[0,1],"Industry Energy"),</v>
      </c>
    </row>
    <row r="37" spans="1:6" x14ac:dyDescent="0.25">
      <c r="A37" t="s">
        <v>41</v>
      </c>
      <c r="B37">
        <v>1</v>
      </c>
      <c r="C37" s="2" t="str">
        <f>INDEX('Policy groups'!$B:$B,MATCH('Script Setup'!$A37,'Policy groups'!$A:$A,0))</f>
        <v>Industrial Electrification and Hydrogen</v>
      </c>
      <c r="D37" s="2" t="str">
        <f>INDEX('Policy groups'!$C:$C,MATCH('Script Setup'!$A37,'Policy groups'!$A:$A,0))</f>
        <v>Industry Energy</v>
      </c>
      <c r="E37" s="3" t="str">
        <f t="shared" si="1"/>
        <v>(True, "Fraction of Industrial Fuel Use Shifted to Other Fuels[chemicals,natural gas if]","Fraction of Industrial Fuel Use Shifted to Other Fuels[chemicals,natural gas if]",[0,1],"Industrial Electrification and Hydrogen"),</v>
      </c>
      <c r="F37" s="3" t="str">
        <f t="shared" si="0"/>
        <v>(True, "Fraction of Industrial Fuel Use Shifted to Other Fuels[chemicals,natural gas if]","Fraction of Industrial Fuel Use Shifted to Other Fuels[chemicals,natural gas if]",[0,1],"Industry Energy"),</v>
      </c>
    </row>
    <row r="38" spans="1:6" x14ac:dyDescent="0.25">
      <c r="A38" t="s">
        <v>42</v>
      </c>
      <c r="B38">
        <v>1</v>
      </c>
      <c r="C38" s="2" t="str">
        <f>INDEX('Policy groups'!$B:$B,MATCH('Script Setup'!$A38,'Policy groups'!$A:$A,0))</f>
        <v>Industrial Electrification and Hydrogen</v>
      </c>
      <c r="D38" s="2" t="str">
        <f>INDEX('Policy groups'!$C:$C,MATCH('Script Setup'!$A38,'Policy groups'!$A:$A,0))</f>
        <v>Industry Energy</v>
      </c>
      <c r="E38" s="3" t="str">
        <f t="shared" si="1"/>
        <v>(True, "Fraction of Industrial Fuel Use Shifted to Other Fuels[chemicals,petroleum diesel if]","Fraction of Industrial Fuel Use Shifted to Other Fuels[chemicals,petroleum diesel if]",[0,1],"Industrial Electrification and Hydrogen"),</v>
      </c>
      <c r="F38" s="3" t="str">
        <f t="shared" si="0"/>
        <v>(True, "Fraction of Industrial Fuel Use Shifted to Other Fuels[chemicals,petroleum diesel if]","Fraction of Industrial Fuel Use Shifted to Other Fuels[chemicals,petroleum diesel if]",[0,1],"Industry Energy"),</v>
      </c>
    </row>
    <row r="39" spans="1:6" x14ac:dyDescent="0.25">
      <c r="A39" t="s">
        <v>43</v>
      </c>
      <c r="B39">
        <v>1</v>
      </c>
      <c r="C39" s="2" t="str">
        <f>INDEX('Policy groups'!$B:$B,MATCH('Script Setup'!$A39,'Policy groups'!$A:$A,0))</f>
        <v>Industrial Electrification and Hydrogen</v>
      </c>
      <c r="D39" s="2" t="str">
        <f>INDEX('Policy groups'!$C:$C,MATCH('Script Setup'!$A39,'Policy groups'!$A:$A,0))</f>
        <v>Industry Energy</v>
      </c>
      <c r="E39" s="3" t="str">
        <f t="shared" si="1"/>
        <v>(True, "Fraction of Industrial Fuel Use Shifted to Other Fuels[chemicals,heavy or residual fuel oil if]","Fraction of Industrial Fuel Use Shifted to Other Fuels[chemicals,heavy or residual fuel oil if]",[0,1],"Industrial Electrification and Hydrogen"),</v>
      </c>
      <c r="F39" s="3" t="str">
        <f t="shared" si="0"/>
        <v>(True, "Fraction of Industrial Fuel Use Shifted to Other Fuels[chemicals,heavy or residual fuel oil if]","Fraction of Industrial Fuel Use Shifted to Other Fuels[chemicals,heavy or residual fuel oil if]",[0,1],"Industry Energy"),</v>
      </c>
    </row>
    <row r="40" spans="1:6" x14ac:dyDescent="0.25">
      <c r="A40" t="s">
        <v>44</v>
      </c>
      <c r="B40">
        <v>1</v>
      </c>
      <c r="C40" s="2" t="str">
        <f>INDEX('Policy groups'!$B:$B,MATCH('Script Setup'!$A40,'Policy groups'!$A:$A,0))</f>
        <v>Industrial Electrification and Hydrogen</v>
      </c>
      <c r="D40" s="2" t="str">
        <f>INDEX('Policy groups'!$C:$C,MATCH('Script Setup'!$A40,'Policy groups'!$A:$A,0))</f>
        <v>Industry Energy</v>
      </c>
      <c r="E40" s="3" t="str">
        <f t="shared" si="1"/>
        <v>(True, "Fraction of Industrial Fuel Use Shifted to Other Fuels[chemicals,LPG propane or butane if]","Fraction of Industrial Fuel Use Shifted to Other Fuels[chemicals,LPG propane or butane if]",[0,1],"Industrial Electrification and Hydrogen"),</v>
      </c>
      <c r="F40" s="3" t="str">
        <f t="shared" si="0"/>
        <v>(True, "Fraction of Industrial Fuel Use Shifted to Other Fuels[chemicals,LPG propane or butane if]","Fraction of Industrial Fuel Use Shifted to Other Fuels[chemicals,LPG propane or butane if]",[0,1],"Industry Energy"),</v>
      </c>
    </row>
    <row r="41" spans="1:6" x14ac:dyDescent="0.25">
      <c r="A41" t="s">
        <v>45</v>
      </c>
      <c r="B41">
        <v>1</v>
      </c>
      <c r="C41" s="2" t="str">
        <f>INDEX('Policy groups'!$B:$B,MATCH('Script Setup'!$A41,'Policy groups'!$A:$A,0))</f>
        <v>Industrial Electrification and Hydrogen</v>
      </c>
      <c r="D41" s="2" t="str">
        <f>INDEX('Policy groups'!$C:$C,MATCH('Script Setup'!$A41,'Policy groups'!$A:$A,0))</f>
        <v>Industry Energy</v>
      </c>
      <c r="E41" s="3" t="str">
        <f t="shared" si="1"/>
        <v>(True, "Fraction of Industrial Fuel Use Shifted to Other Fuels[coal mining,hard coal if]","Fraction of Industrial Fuel Use Shifted to Other Fuels[coal mining,hard coal if]",[0,1],"Industrial Electrification and Hydrogen"),</v>
      </c>
      <c r="F41" s="3" t="str">
        <f t="shared" si="0"/>
        <v>(True, "Fraction of Industrial Fuel Use Shifted to Other Fuels[coal mining,hard coal if]","Fraction of Industrial Fuel Use Shifted to Other Fuels[coal mining,hard coal if]",[0,1],"Industry Energy"),</v>
      </c>
    </row>
    <row r="42" spans="1:6" x14ac:dyDescent="0.25">
      <c r="A42" t="s">
        <v>46</v>
      </c>
      <c r="B42">
        <v>1</v>
      </c>
      <c r="C42" s="2" t="str">
        <f>INDEX('Policy groups'!$B:$B,MATCH('Script Setup'!$A42,'Policy groups'!$A:$A,0))</f>
        <v>Industrial Electrification and Hydrogen</v>
      </c>
      <c r="D42" s="2" t="str">
        <f>INDEX('Policy groups'!$C:$C,MATCH('Script Setup'!$A42,'Policy groups'!$A:$A,0))</f>
        <v>Industry Energy</v>
      </c>
      <c r="E42" s="3" t="str">
        <f t="shared" si="1"/>
        <v>(True, "Fraction of Industrial Fuel Use Shifted to Other Fuels[coal mining,natural gas if]","Fraction of Industrial Fuel Use Shifted to Other Fuels[coal mining,natural gas if]",[0,1],"Industrial Electrification and Hydrogen"),</v>
      </c>
      <c r="F42" s="3" t="str">
        <f t="shared" si="0"/>
        <v>(True, "Fraction of Industrial Fuel Use Shifted to Other Fuels[coal mining,natural gas if]","Fraction of Industrial Fuel Use Shifted to Other Fuels[coal mining,natural gas if]",[0,1],"Industry Energy"),</v>
      </c>
    </row>
    <row r="43" spans="1:6" x14ac:dyDescent="0.25">
      <c r="A43" t="s">
        <v>47</v>
      </c>
      <c r="B43">
        <v>1</v>
      </c>
      <c r="C43" s="2" t="str">
        <f>INDEX('Policy groups'!$B:$B,MATCH('Script Setup'!$A43,'Policy groups'!$A:$A,0))</f>
        <v>Industrial Electrification and Hydrogen</v>
      </c>
      <c r="D43" s="2" t="str">
        <f>INDEX('Policy groups'!$C:$C,MATCH('Script Setup'!$A43,'Policy groups'!$A:$A,0))</f>
        <v>Industry Energy</v>
      </c>
      <c r="E43" s="3" t="str">
        <f t="shared" si="1"/>
        <v>(True, "Fraction of Industrial Fuel Use Shifted to Other Fuels[coal mining,petroleum diesel if]","Fraction of Industrial Fuel Use Shifted to Other Fuels[coal mining,petroleum diesel if]",[0,1],"Industrial Electrification and Hydrogen"),</v>
      </c>
      <c r="F43" s="3" t="str">
        <f t="shared" si="0"/>
        <v>(True, "Fraction of Industrial Fuel Use Shifted to Other Fuels[coal mining,petroleum diesel if]","Fraction of Industrial Fuel Use Shifted to Other Fuels[coal mining,petroleum diesel if]",[0,1],"Industry Energy"),</v>
      </c>
    </row>
    <row r="44" spans="1:6" x14ac:dyDescent="0.25">
      <c r="A44" t="s">
        <v>48</v>
      </c>
      <c r="B44">
        <v>1</v>
      </c>
      <c r="C44" s="2" t="str">
        <f>INDEX('Policy groups'!$B:$B,MATCH('Script Setup'!$A44,'Policy groups'!$A:$A,0))</f>
        <v>Industrial Electrification and Hydrogen</v>
      </c>
      <c r="D44" s="2" t="str">
        <f>INDEX('Policy groups'!$C:$C,MATCH('Script Setup'!$A44,'Policy groups'!$A:$A,0))</f>
        <v>Industry Energy</v>
      </c>
      <c r="E44" s="3" t="str">
        <f t="shared" si="1"/>
        <v>(True, "Fraction of Industrial Fuel Use Shifted to Other Fuels[coal mining,heavy or residual fuel oil if]","Fraction of Industrial Fuel Use Shifted to Other Fuels[coal mining,heavy or residual fuel oil if]",[0,1],"Industrial Electrification and Hydrogen"),</v>
      </c>
      <c r="F44" s="3" t="str">
        <f t="shared" si="0"/>
        <v>(True, "Fraction of Industrial Fuel Use Shifted to Other Fuels[coal mining,heavy or residual fuel oil if]","Fraction of Industrial Fuel Use Shifted to Other Fuels[coal mining,heavy or residual fuel oil if]",[0,1],"Industry Energy"),</v>
      </c>
    </row>
    <row r="45" spans="1:6" x14ac:dyDescent="0.25">
      <c r="A45" t="s">
        <v>49</v>
      </c>
      <c r="B45">
        <v>1</v>
      </c>
      <c r="C45" s="2" t="str">
        <f>INDEX('Policy groups'!$B:$B,MATCH('Script Setup'!$A45,'Policy groups'!$A:$A,0))</f>
        <v>Industrial Electrification and Hydrogen</v>
      </c>
      <c r="D45" s="2" t="str">
        <f>INDEX('Policy groups'!$C:$C,MATCH('Script Setup'!$A45,'Policy groups'!$A:$A,0))</f>
        <v>Industry Energy</v>
      </c>
      <c r="E45" s="3" t="str">
        <f t="shared" si="1"/>
        <v>(True, "Fraction of Industrial Fuel Use Shifted to Other Fuels[agriculture,natural gas if]","Fraction of Industrial Fuel Use Shifted to Other Fuels[agriculture,natural gas if]",[0,1],"Industrial Electrification and Hydrogen"),</v>
      </c>
      <c r="F45" s="3" t="str">
        <f t="shared" si="0"/>
        <v>(True, "Fraction of Industrial Fuel Use Shifted to Other Fuels[agriculture,natural gas if]","Fraction of Industrial Fuel Use Shifted to Other Fuels[agriculture,natural gas if]",[0,1],"Industry Energy"),</v>
      </c>
    </row>
    <row r="46" spans="1:6" x14ac:dyDescent="0.25">
      <c r="A46" t="s">
        <v>50</v>
      </c>
      <c r="B46">
        <v>1</v>
      </c>
      <c r="C46" s="2" t="str">
        <f>INDEX('Policy groups'!$B:$B,MATCH('Script Setup'!$A46,'Policy groups'!$A:$A,0))</f>
        <v>Industrial Electrification and Hydrogen</v>
      </c>
      <c r="D46" s="2" t="str">
        <f>INDEX('Policy groups'!$C:$C,MATCH('Script Setup'!$A46,'Policy groups'!$A:$A,0))</f>
        <v>Industry Energy</v>
      </c>
      <c r="E46" s="3" t="str">
        <f t="shared" si="1"/>
        <v>(True, "Fraction of Industrial Fuel Use Shifted to Other Fuels[agriculture,petroleum diesel if]","Fraction of Industrial Fuel Use Shifted to Other Fuels[agriculture,petroleum diesel if]",[0,1],"Industrial Electrification and Hydrogen"),</v>
      </c>
      <c r="F46" s="3" t="str">
        <f t="shared" si="0"/>
        <v>(True, "Fraction of Industrial Fuel Use Shifted to Other Fuels[agriculture,petroleum diesel if]","Fraction of Industrial Fuel Use Shifted to Other Fuels[agriculture,petroleum diesel if]",[0,1],"Industry Energy"),</v>
      </c>
    </row>
    <row r="47" spans="1:6" x14ac:dyDescent="0.25">
      <c r="A47" t="s">
        <v>51</v>
      </c>
      <c r="B47">
        <v>1</v>
      </c>
      <c r="C47" s="2" t="str">
        <f>INDEX('Policy groups'!$B:$B,MATCH('Script Setup'!$A47,'Policy groups'!$A:$A,0))</f>
        <v>Industrial Electrification and Hydrogen</v>
      </c>
      <c r="D47" s="2" t="str">
        <f>INDEX('Policy groups'!$C:$C,MATCH('Script Setup'!$A47,'Policy groups'!$A:$A,0))</f>
        <v>Industry Energy</v>
      </c>
      <c r="E47" s="3" t="str">
        <f t="shared" si="1"/>
        <v>(True, "Fraction of Industrial Fuel Use Shifted to Other Fuels[agriculture,heavy or residual fuel oil if]","Fraction of Industrial Fuel Use Shifted to Other Fuels[agriculture,heavy or residual fuel oil if]",[0,1],"Industrial Electrification and Hydrogen"),</v>
      </c>
      <c r="F47" s="3" t="str">
        <f t="shared" si="0"/>
        <v>(True, "Fraction of Industrial Fuel Use Shifted to Other Fuels[agriculture,heavy or residual fuel oil if]","Fraction of Industrial Fuel Use Shifted to Other Fuels[agriculture,heavy or residual fuel oil if]",[0,1],"Industry Energy"),</v>
      </c>
    </row>
    <row r="48" spans="1:6" x14ac:dyDescent="0.25">
      <c r="A48" t="s">
        <v>52</v>
      </c>
      <c r="B48">
        <v>1</v>
      </c>
      <c r="C48" s="2" t="str">
        <f>INDEX('Policy groups'!$B:$B,MATCH('Script Setup'!$A48,'Policy groups'!$A:$A,0))</f>
        <v>Industrial Electrification and Hydrogen</v>
      </c>
      <c r="D48" s="2" t="str">
        <f>INDEX('Policy groups'!$C:$C,MATCH('Script Setup'!$A48,'Policy groups'!$A:$A,0))</f>
        <v>Industry Energy</v>
      </c>
      <c r="E48" s="3" t="str">
        <f t="shared" si="1"/>
        <v>(True, "Fraction of Industrial Fuel Use Shifted to Other Fuels[agriculture,LPG propane or butane if]","Fraction of Industrial Fuel Use Shifted to Other Fuels[agriculture,LPG propane or butane if]",[0,1],"Industrial Electrification and Hydrogen"),</v>
      </c>
      <c r="F48" s="3" t="str">
        <f t="shared" si="0"/>
        <v>(True, "Fraction of Industrial Fuel Use Shifted to Other Fuels[agriculture,LPG propane or butane if]","Fraction of Industrial Fuel Use Shifted to Other Fuels[agriculture,LPG propane or butane if]",[0,1],"Industry Energy"),</v>
      </c>
    </row>
    <row r="49" spans="1:6" x14ac:dyDescent="0.25">
      <c r="A49" t="s">
        <v>53</v>
      </c>
      <c r="B49">
        <v>1</v>
      </c>
      <c r="C49" s="2" t="str">
        <f>INDEX('Policy groups'!$B:$B,MATCH('Script Setup'!$A49,'Policy groups'!$A:$A,0))</f>
        <v>Industrial Electrification and Hydrogen</v>
      </c>
      <c r="D49" s="2" t="str">
        <f>INDEX('Policy groups'!$C:$C,MATCH('Script Setup'!$A49,'Policy groups'!$A:$A,0))</f>
        <v>Industry Energy</v>
      </c>
      <c r="E49" s="3" t="str">
        <f t="shared" si="1"/>
        <v>(True, "Fraction of Industrial Fuel Use Shifted to Other Fuels[other industries,hard coal if]","Fraction of Industrial Fuel Use Shifted to Other Fuels[other industries,hard coal if]",[0,1],"Industrial Electrification and Hydrogen"),</v>
      </c>
      <c r="F49" s="3" t="str">
        <f t="shared" si="0"/>
        <v>(True, "Fraction of Industrial Fuel Use Shifted to Other Fuels[other industries,hard coal if]","Fraction of Industrial Fuel Use Shifted to Other Fuels[other industries,hard coal if]",[0,1],"Industry Energy"),</v>
      </c>
    </row>
    <row r="50" spans="1:6" x14ac:dyDescent="0.25">
      <c r="A50" t="s">
        <v>54</v>
      </c>
      <c r="B50">
        <v>1</v>
      </c>
      <c r="C50" s="2" t="str">
        <f>INDEX('Policy groups'!$B:$B,MATCH('Script Setup'!$A50,'Policy groups'!$A:$A,0))</f>
        <v>Industrial Electrification and Hydrogen</v>
      </c>
      <c r="D50" s="2" t="str">
        <f>INDEX('Policy groups'!$C:$C,MATCH('Script Setup'!$A50,'Policy groups'!$A:$A,0))</f>
        <v>Industry Energy</v>
      </c>
      <c r="E50" s="3" t="str">
        <f t="shared" si="1"/>
        <v>(True, "Fraction of Industrial Fuel Use Shifted to Other Fuels[other industries,natural gas if]","Fraction of Industrial Fuel Use Shifted to Other Fuels[other industries,natural gas if]",[0,1],"Industrial Electrification and Hydrogen"),</v>
      </c>
      <c r="F50" s="3" t="str">
        <f t="shared" si="0"/>
        <v>(True, "Fraction of Industrial Fuel Use Shifted to Other Fuels[other industries,natural gas if]","Fraction of Industrial Fuel Use Shifted to Other Fuels[other industries,natural gas if]",[0,1],"Industry Energy"),</v>
      </c>
    </row>
    <row r="51" spans="1:6" x14ac:dyDescent="0.25">
      <c r="A51" t="s">
        <v>55</v>
      </c>
      <c r="B51">
        <v>1</v>
      </c>
      <c r="C51" s="2" t="str">
        <f>INDEX('Policy groups'!$B:$B,MATCH('Script Setup'!$A51,'Policy groups'!$A:$A,0))</f>
        <v>Industrial Electrification and Hydrogen</v>
      </c>
      <c r="D51" s="2" t="str">
        <f>INDEX('Policy groups'!$C:$C,MATCH('Script Setup'!$A51,'Policy groups'!$A:$A,0))</f>
        <v>Industry Energy</v>
      </c>
      <c r="E51" s="3" t="str">
        <f t="shared" si="1"/>
        <v>(True, "Fraction of Industrial Fuel Use Shifted to Other Fuels[other industries,petroleum diesel if]","Fraction of Industrial Fuel Use Shifted to Other Fuels[other industries,petroleum diesel if]",[0,1],"Industrial Electrification and Hydrogen"),</v>
      </c>
      <c r="F51" s="3" t="str">
        <f t="shared" si="0"/>
        <v>(True, "Fraction of Industrial Fuel Use Shifted to Other Fuels[other industries,petroleum diesel if]","Fraction of Industrial Fuel Use Shifted to Other Fuels[other industries,petroleum diesel if]",[0,1],"Industry Energy"),</v>
      </c>
    </row>
    <row r="52" spans="1:6" x14ac:dyDescent="0.25">
      <c r="A52" t="s">
        <v>56</v>
      </c>
      <c r="B52">
        <v>1</v>
      </c>
      <c r="C52" s="2" t="str">
        <f>INDEX('Policy groups'!$B:$B,MATCH('Script Setup'!$A52,'Policy groups'!$A:$A,0))</f>
        <v>Industrial Electrification and Hydrogen</v>
      </c>
      <c r="D52" s="2" t="str">
        <f>INDEX('Policy groups'!$C:$C,MATCH('Script Setup'!$A52,'Policy groups'!$A:$A,0))</f>
        <v>Industry Energy</v>
      </c>
      <c r="E52" s="3" t="str">
        <f t="shared" si="1"/>
        <v>(True, "Fraction of Industrial Fuel Use Shifted to Other Fuels[other industries,heavy or residual fuel oil if]","Fraction of Industrial Fuel Use Shifted to Other Fuels[other industries,heavy or residual fuel oil if]",[0,1],"Industrial Electrification and Hydrogen"),</v>
      </c>
      <c r="F52" s="3" t="str">
        <f t="shared" si="0"/>
        <v>(True, "Fraction of Industrial Fuel Use Shifted to Other Fuels[other industries,heavy or residual fuel oil if]","Fraction of Industrial Fuel Use Shifted to Other Fuels[other industries,heavy or residual fuel oil if]",[0,1],"Industry Energy"),</v>
      </c>
    </row>
    <row r="53" spans="1:6" x14ac:dyDescent="0.25">
      <c r="A53" t="s">
        <v>57</v>
      </c>
      <c r="B53">
        <v>1</v>
      </c>
      <c r="C53" s="2" t="str">
        <f>INDEX('Policy groups'!$B:$B,MATCH('Script Setup'!$A53,'Policy groups'!$A:$A,0))</f>
        <v>Industrial Electrification and Hydrogen</v>
      </c>
      <c r="D53" s="2" t="str">
        <f>INDEX('Policy groups'!$C:$C,MATCH('Script Setup'!$A53,'Policy groups'!$A:$A,0))</f>
        <v>Industry Energy</v>
      </c>
      <c r="E53" s="3" t="str">
        <f t="shared" si="1"/>
        <v>(True, "Fraction of Industrial Fuel Use Shifted to Other Fuels[other industries,LPG propane or butane if]","Fraction of Industrial Fuel Use Shifted to Other Fuels[other industries,LPG propane or butane if]",[0,1],"Industrial Electrification and Hydrogen"),</v>
      </c>
      <c r="F53" s="3" t="str">
        <f t="shared" si="0"/>
        <v>(True, "Fraction of Industrial Fuel Use Shifted to Other Fuels[other industries,LPG propane or butane if]","Fraction of Industrial Fuel Use Shifted to Other Fuels[other industries,LPG propane or butane if]",[0,1],"Industry Energy"),</v>
      </c>
    </row>
    <row r="54" spans="1:6" x14ac:dyDescent="0.25">
      <c r="A54" t="s">
        <v>58</v>
      </c>
      <c r="B54">
        <v>1</v>
      </c>
      <c r="C54" s="2" t="str">
        <f>INDEX('Policy groups'!$B:$B,MATCH('Script Setup'!$A54,'Policy groups'!$A:$A,0))</f>
        <v>Livestock Measures</v>
      </c>
      <c r="D54" s="2" t="str">
        <f>INDEX('Policy groups'!$C:$C,MATCH('Script Setup'!$A54,'Policy groups'!$A:$A,0))</f>
        <v>Agriculture</v>
      </c>
      <c r="E54" s="3" t="str">
        <f t="shared" si="1"/>
        <v>(True, "Fraction of Livestock Measures Achieved","Fraction of Livestock Measures Achieved",[0,1],"Livestock Measures"),</v>
      </c>
      <c r="F54" s="3" t="str">
        <f t="shared" si="0"/>
        <v>(True, "Fraction of Livestock Measures Achieved","Fraction of Livestock Measures Achieved",[0,1],"Agriculture"),</v>
      </c>
    </row>
    <row r="55" spans="1:6" x14ac:dyDescent="0.25">
      <c r="A55" t="s">
        <v>59</v>
      </c>
      <c r="B55">
        <v>1</v>
      </c>
      <c r="C55" s="2" t="str">
        <f>INDEX('Policy groups'!$B:$B,MATCH('Script Setup'!$A55,'Policy groups'!$A:$A,0))</f>
        <v>Methane Capture and Destruction</v>
      </c>
      <c r="D55" s="2" t="str">
        <f>INDEX('Policy groups'!$C:$C,MATCH('Script Setup'!$A55,'Policy groups'!$A:$A,0))</f>
        <v>Industry Non-CO2</v>
      </c>
      <c r="E55" s="3" t="str">
        <f t="shared" si="1"/>
        <v>(True, "Fraction of Methane Capture Opportunities Achieved[natural gas and petroleum systems]","Fraction of Methane Capture Opportunities Achieved[natural gas and petroleum systems]",[0,1],"Methane Capture and Destruction"),</v>
      </c>
      <c r="F55" s="3" t="str">
        <f t="shared" si="0"/>
        <v>(True, "Fraction of Methane Capture Opportunities Achieved[natural gas and petroleum systems]","Fraction of Methane Capture Opportunities Achieved[natural gas and petroleum systems]",[0,1],"Industry Non-CO2"),</v>
      </c>
    </row>
    <row r="56" spans="1:6" x14ac:dyDescent="0.25">
      <c r="A56" t="s">
        <v>60</v>
      </c>
      <c r="B56">
        <v>1</v>
      </c>
      <c r="C56" s="2" t="str">
        <f>INDEX('Policy groups'!$B:$B,MATCH('Script Setup'!$A56,'Policy groups'!$A:$A,0))</f>
        <v>Methane Capture and Destruction</v>
      </c>
      <c r="D56" s="2" t="str">
        <f>INDEX('Policy groups'!$C:$C,MATCH('Script Setup'!$A56,'Policy groups'!$A:$A,0))</f>
        <v>Industry Non-CO2</v>
      </c>
      <c r="E56" s="3" t="str">
        <f t="shared" si="1"/>
        <v>(True, "Fraction of Methane Capture Opportunities Achieved[coal mining]","Fraction of Methane Capture Opportunities Achieved[coal mining]",[0,1],"Methane Capture and Destruction"),</v>
      </c>
      <c r="F56" s="3" t="str">
        <f t="shared" si="0"/>
        <v>(True, "Fraction of Methane Capture Opportunities Achieved[coal mining]","Fraction of Methane Capture Opportunities Achieved[coal mining]",[0,1],"Industry Non-CO2"),</v>
      </c>
    </row>
    <row r="57" spans="1:6" x14ac:dyDescent="0.25">
      <c r="A57" t="s">
        <v>61</v>
      </c>
      <c r="B57">
        <v>1</v>
      </c>
      <c r="C57" s="2" t="str">
        <f>INDEX('Policy groups'!$B:$B,MATCH('Script Setup'!$A57,'Policy groups'!$A:$A,0))</f>
        <v>Methane Capture and Destruction</v>
      </c>
      <c r="D57" s="2" t="str">
        <f>INDEX('Policy groups'!$C:$C,MATCH('Script Setup'!$A57,'Policy groups'!$A:$A,0))</f>
        <v>Industry Non-CO2</v>
      </c>
      <c r="E57" s="3" t="str">
        <f t="shared" si="1"/>
        <v>(True, "Fraction of Methane Capture Opportunities Achieved[waste management]","Fraction of Methane Capture Opportunities Achieved[waste management]",[0,1],"Methane Capture and Destruction"),</v>
      </c>
      <c r="F57" s="3" t="str">
        <f t="shared" si="0"/>
        <v>(True, "Fraction of Methane Capture Opportunities Achieved[waste management]","Fraction of Methane Capture Opportunities Achieved[waste management]",[0,1],"Industry Non-CO2"),</v>
      </c>
    </row>
    <row r="58" spans="1:6" x14ac:dyDescent="0.25">
      <c r="A58" t="s">
        <v>62</v>
      </c>
      <c r="B58">
        <v>1</v>
      </c>
      <c r="C58" s="2" t="str">
        <f>INDEX('Policy groups'!$B:$B,MATCH('Script Setup'!$A58,'Policy groups'!$A:$A,0))</f>
        <v>Methane Capture and Destruction</v>
      </c>
      <c r="D58" s="2" t="str">
        <f>INDEX('Policy groups'!$C:$C,MATCH('Script Setup'!$A58,'Policy groups'!$A:$A,0))</f>
        <v>Industry Non-CO2</v>
      </c>
      <c r="E58" s="3" t="str">
        <f t="shared" si="1"/>
        <v>(True, "Fraction of Methane Destruction Opportunities Achieved[natural gas and petroleum systems]","Fraction of Methane Destruction Opportunities Achieved[natural gas and petroleum systems]",[0,1],"Methane Capture and Destruction"),</v>
      </c>
      <c r="F58" s="3" t="str">
        <f t="shared" si="0"/>
        <v>(True, "Fraction of Methane Destruction Opportunities Achieved[natural gas and petroleum systems]","Fraction of Methane Destruction Opportunities Achieved[natural gas and petroleum systems]",[0,1],"Industry Non-CO2"),</v>
      </c>
    </row>
    <row r="59" spans="1:6" x14ac:dyDescent="0.25">
      <c r="A59" t="s">
        <v>63</v>
      </c>
      <c r="B59">
        <v>1</v>
      </c>
      <c r="C59" s="2" t="str">
        <f>INDEX('Policy groups'!$B:$B,MATCH('Script Setup'!$A59,'Policy groups'!$A:$A,0))</f>
        <v>Methane Capture and Destruction</v>
      </c>
      <c r="D59" s="2" t="str">
        <f>INDEX('Policy groups'!$C:$C,MATCH('Script Setup'!$A59,'Policy groups'!$A:$A,0))</f>
        <v>Industry Non-CO2</v>
      </c>
      <c r="E59" s="3" t="str">
        <f t="shared" si="1"/>
        <v>(True, "Fraction of Methane Destruction Opportunities Achieved[coal mining]","Fraction of Methane Destruction Opportunities Achieved[coal mining]",[0,1],"Methane Capture and Destruction"),</v>
      </c>
      <c r="F59" s="3" t="str">
        <f t="shared" si="0"/>
        <v>(True, "Fraction of Methane Destruction Opportunities Achieved[coal mining]","Fraction of Methane Destruction Opportunities Achieved[coal mining]",[0,1],"Industry Non-CO2"),</v>
      </c>
    </row>
    <row r="60" spans="1:6" x14ac:dyDescent="0.25">
      <c r="A60" t="s">
        <v>64</v>
      </c>
      <c r="B60">
        <v>1</v>
      </c>
      <c r="C60" s="2" t="str">
        <f>INDEX('Policy groups'!$B:$B,MATCH('Script Setup'!$A60,'Policy groups'!$A:$A,0))</f>
        <v>Methane Capture and Destruction</v>
      </c>
      <c r="D60" s="2" t="str">
        <f>INDEX('Policy groups'!$C:$C,MATCH('Script Setup'!$A60,'Policy groups'!$A:$A,0))</f>
        <v>Industry Non-CO2</v>
      </c>
      <c r="E60" s="3" t="str">
        <f t="shared" si="1"/>
        <v>(True, "Fraction of Methane Destruction Opportunities Achieved[waste management]","Fraction of Methane Destruction Opportunities Achieved[waste management]",[0,1],"Methane Capture and Destruction"),</v>
      </c>
      <c r="F60" s="3" t="str">
        <f t="shared" si="0"/>
        <v>(True, "Fraction of Methane Destruction Opportunities Achieved[waste management]","Fraction of Methane Destruction Opportunities Achieved[waste management]",[0,1],"Industry Non-CO2"),</v>
      </c>
    </row>
    <row r="61" spans="1:6" x14ac:dyDescent="0.25">
      <c r="A61" t="s">
        <v>65</v>
      </c>
      <c r="B61">
        <v>1</v>
      </c>
      <c r="C61" s="2" t="str">
        <f>INDEX('Policy groups'!$B:$B,MATCH('Script Setup'!$A61,'Policy groups'!$A:$A,0))</f>
        <v>Building Electrification</v>
      </c>
      <c r="D61" s="2" t="str">
        <f>INDEX('Policy groups'!$C:$C,MATCH('Script Setup'!$A61,'Policy groups'!$A:$A,0))</f>
        <v>Buildings</v>
      </c>
      <c r="E61" s="3" t="str">
        <f t="shared" si="1"/>
        <v>(True, "Fraction of New Bldg Components Shifted to Other Fuels[heating,urban residential]","Fraction of New Bldg Components Shifted to Other Fuels[heating,urban residential]",[0,1],"Building Electrification"),</v>
      </c>
      <c r="F61" s="3" t="str">
        <f t="shared" si="0"/>
        <v>(True, "Fraction of New Bldg Components Shifted to Other Fuels[heating,urban residential]","Fraction of New Bldg Components Shifted to Other Fuels[heating,urban residential]",[0,1],"Buildings"),</v>
      </c>
    </row>
    <row r="62" spans="1:6" x14ac:dyDescent="0.25">
      <c r="A62" t="s">
        <v>66</v>
      </c>
      <c r="B62">
        <v>1</v>
      </c>
      <c r="C62" s="2" t="str">
        <f>INDEX('Policy groups'!$B:$B,MATCH('Script Setup'!$A62,'Policy groups'!$A:$A,0))</f>
        <v>Building Electrification</v>
      </c>
      <c r="D62" s="2" t="str">
        <f>INDEX('Policy groups'!$C:$C,MATCH('Script Setup'!$A62,'Policy groups'!$A:$A,0))</f>
        <v>Buildings</v>
      </c>
      <c r="E62" s="3" t="str">
        <f t="shared" si="1"/>
        <v>(True, "Fraction of New Bldg Components Shifted to Other Fuels[heating,rural residential]","Fraction of New Bldg Components Shifted to Other Fuels[heating,rural residential]",[0,1],"Building Electrification"),</v>
      </c>
      <c r="F62" s="3" t="str">
        <f t="shared" si="0"/>
        <v>(True, "Fraction of New Bldg Components Shifted to Other Fuels[heating,rural residential]","Fraction of New Bldg Components Shifted to Other Fuels[heating,rural residential]",[0,1],"Buildings"),</v>
      </c>
    </row>
    <row r="63" spans="1:6" x14ac:dyDescent="0.25">
      <c r="A63" t="s">
        <v>67</v>
      </c>
      <c r="B63">
        <v>1</v>
      </c>
      <c r="C63" s="2" t="str">
        <f>INDEX('Policy groups'!$B:$B,MATCH('Script Setup'!$A63,'Policy groups'!$A:$A,0))</f>
        <v>Building Electrification</v>
      </c>
      <c r="D63" s="2" t="str">
        <f>INDEX('Policy groups'!$C:$C,MATCH('Script Setup'!$A63,'Policy groups'!$A:$A,0))</f>
        <v>Buildings</v>
      </c>
      <c r="E63" s="3" t="str">
        <f t="shared" si="1"/>
        <v>(True, "Fraction of New Bldg Components Shifted to Other Fuels[heating,commercial]","Fraction of New Bldg Components Shifted to Other Fuels[heating,commercial]",[0,1],"Building Electrification"),</v>
      </c>
      <c r="F63" s="3" t="str">
        <f t="shared" si="0"/>
        <v>(True, "Fraction of New Bldg Components Shifted to Other Fuels[heating,commercial]","Fraction of New Bldg Components Shifted to Other Fuels[heating,commercial]",[0,1],"Buildings"),</v>
      </c>
    </row>
    <row r="64" spans="1:6" x14ac:dyDescent="0.25">
      <c r="A64" t="s">
        <v>68</v>
      </c>
      <c r="B64">
        <v>1</v>
      </c>
      <c r="C64" s="2" t="str">
        <f>INDEX('Policy groups'!$B:$B,MATCH('Script Setup'!$A64,'Policy groups'!$A:$A,0))</f>
        <v>Building Electrification</v>
      </c>
      <c r="D64" s="2" t="str">
        <f>INDEX('Policy groups'!$C:$C,MATCH('Script Setup'!$A64,'Policy groups'!$A:$A,0))</f>
        <v>Buildings</v>
      </c>
      <c r="E64" s="3" t="str">
        <f t="shared" si="1"/>
        <v>(True, "Fraction of New Bldg Components Shifted to Other Fuels[appliances,urban residential]","Fraction of New Bldg Components Shifted to Other Fuels[appliances,urban residential]",[0,1],"Building Electrification"),</v>
      </c>
      <c r="F64" s="3" t="str">
        <f t="shared" si="0"/>
        <v>(True, "Fraction of New Bldg Components Shifted to Other Fuels[appliances,urban residential]","Fraction of New Bldg Components Shifted to Other Fuels[appliances,urban residential]",[0,1],"Buildings"),</v>
      </c>
    </row>
    <row r="65" spans="1:6" x14ac:dyDescent="0.25">
      <c r="A65" t="s">
        <v>69</v>
      </c>
      <c r="B65">
        <v>1</v>
      </c>
      <c r="C65" s="2" t="str">
        <f>INDEX('Policy groups'!$B:$B,MATCH('Script Setup'!$A65,'Policy groups'!$A:$A,0))</f>
        <v>Building Electrification</v>
      </c>
      <c r="D65" s="2" t="str">
        <f>INDEX('Policy groups'!$C:$C,MATCH('Script Setup'!$A65,'Policy groups'!$A:$A,0))</f>
        <v>Buildings</v>
      </c>
      <c r="E65" s="3" t="str">
        <f t="shared" si="1"/>
        <v>(True, "Fraction of New Bldg Components Shifted to Other Fuels[appliances,rural residential]","Fraction of New Bldg Components Shifted to Other Fuels[appliances,rural residential]",[0,1],"Building Electrification"),</v>
      </c>
      <c r="F65" s="3" t="str">
        <f t="shared" ref="F65:F127" si="2">CONCATENATE("(True, ""","",TRIM(A65),"",""",","""",TRIM(A65),"""","",",[0,",B65,"],","""",D65,"""","),")</f>
        <v>(True, "Fraction of New Bldg Components Shifted to Other Fuels[appliances,rural residential]","Fraction of New Bldg Components Shifted to Other Fuels[appliances,rural residential]",[0,1],"Buildings"),</v>
      </c>
    </row>
    <row r="66" spans="1:6" x14ac:dyDescent="0.25">
      <c r="A66" t="s">
        <v>70</v>
      </c>
      <c r="B66">
        <v>1</v>
      </c>
      <c r="C66" s="2" t="str">
        <f>INDEX('Policy groups'!$B:$B,MATCH('Script Setup'!$A66,'Policy groups'!$A:$A,0))</f>
        <v>Building Electrification</v>
      </c>
      <c r="D66" s="2" t="str">
        <f>INDEX('Policy groups'!$C:$C,MATCH('Script Setup'!$A66,'Policy groups'!$A:$A,0))</f>
        <v>Buildings</v>
      </c>
      <c r="E66" s="3" t="str">
        <f t="shared" ref="E66:E128" si="3">CONCATENATE("(True, ""","",TRIM(A66),"",""",","""",TRIM(A66),"""","",",[0,",B66,"],","""",C66,"""","),")</f>
        <v>(True, "Fraction of New Bldg Components Shifted to Other Fuels[appliances,commercial]","Fraction of New Bldg Components Shifted to Other Fuels[appliances,commercial]",[0,1],"Building Electrification"),</v>
      </c>
      <c r="F66" s="3" t="str">
        <f t="shared" si="2"/>
        <v>(True, "Fraction of New Bldg Components Shifted to Other Fuels[appliances,commercial]","Fraction of New Bldg Components Shifted to Other Fuels[appliances,commercial]",[0,1],"Buildings"),</v>
      </c>
    </row>
    <row r="67" spans="1:6" x14ac:dyDescent="0.25">
      <c r="A67" t="s">
        <v>73</v>
      </c>
      <c r="B67">
        <v>1</v>
      </c>
      <c r="C67" s="2" t="str">
        <f>INDEX('Policy groups'!$B:$B,MATCH('Script Setup'!$A67,'Policy groups'!$A:$A,0))</f>
        <v>Building Electrification</v>
      </c>
      <c r="D67" s="2" t="str">
        <f>INDEX('Policy groups'!$C:$C,MATCH('Script Setup'!$A67,'Policy groups'!$A:$A,0))</f>
        <v>Buildings</v>
      </c>
      <c r="E67" s="3" t="str">
        <f t="shared" si="3"/>
        <v>(True, "Fraction of New Bldg Components Shifted to Other Fuels[other component,commercial]","Fraction of New Bldg Components Shifted to Other Fuels[other component,commercial]",[0,1],"Building Electrification"),</v>
      </c>
      <c r="F67" s="3" t="str">
        <f t="shared" si="2"/>
        <v>(True, "Fraction of New Bldg Components Shifted to Other Fuels[other component,commercial]","Fraction of New Bldg Components Shifted to Other Fuels[other component,commercial]",[0,1],"Buildings"),</v>
      </c>
    </row>
    <row r="68" spans="1:6" x14ac:dyDescent="0.25">
      <c r="A68" t="s">
        <v>74</v>
      </c>
      <c r="B68">
        <v>0.5</v>
      </c>
      <c r="C68" s="2" t="str">
        <f>INDEX('Policy groups'!$B:$B,MATCH('Script Setup'!$A68,'Policy groups'!$A:$A,0))</f>
        <v>Industrial CCS</v>
      </c>
      <c r="D68" s="2" t="str">
        <f>INDEX('Policy groups'!$C:$C,MATCH('Script Setup'!$A68,'Policy groups'!$A:$A,0))</f>
        <v>Industry Non-CO2</v>
      </c>
      <c r="E68" s="3" t="str">
        <f t="shared" si="3"/>
        <v>(True, "Industry Sector Fraction of Potential Additional CCS Achieved[cement and other carbonates,process emissions]","Industry Sector Fraction of Potential Additional CCS Achieved[cement and other carbonates,process emissions]",[0,0.5],"Industrial CCS"),</v>
      </c>
      <c r="F68" s="3" t="str">
        <f t="shared" si="2"/>
        <v>(True, "Industry Sector Fraction of Potential Additional CCS Achieved[cement and other carbonates,process emissions]","Industry Sector Fraction of Potential Additional CCS Achieved[cement and other carbonates,process emissions]",[0,0.5],"Industry Non-CO2"),</v>
      </c>
    </row>
    <row r="69" spans="1:6" x14ac:dyDescent="0.25">
      <c r="A69" t="s">
        <v>75</v>
      </c>
      <c r="B69">
        <v>0.5</v>
      </c>
      <c r="C69" s="2" t="str">
        <f>INDEX('Policy groups'!$B:$B,MATCH('Script Setup'!$A69,'Policy groups'!$A:$A,0))</f>
        <v>Industrial CCS</v>
      </c>
      <c r="D69" s="2" t="str">
        <f>INDEX('Policy groups'!$C:$C,MATCH('Script Setup'!$A69,'Policy groups'!$A:$A,0))</f>
        <v>Industry Non-CO2</v>
      </c>
      <c r="E69" s="3" t="str">
        <f t="shared" si="3"/>
        <v>(True, "Industry Sector Fraction of Potential Additional CCS Achieved[natural gas and petroleum systems,process emissions]","Industry Sector Fraction of Potential Additional CCS Achieved[natural gas and petroleum systems,process emissions]",[0,0.5],"Industrial CCS"),</v>
      </c>
      <c r="F69" s="3" t="str">
        <f t="shared" si="2"/>
        <v>(True, "Industry Sector Fraction of Potential Additional CCS Achieved[natural gas and petroleum systems,process emissions]","Industry Sector Fraction of Potential Additional CCS Achieved[natural gas and petroleum systems,process emissions]",[0,0.5],"Industry Non-CO2"),</v>
      </c>
    </row>
    <row r="70" spans="1:6" x14ac:dyDescent="0.25">
      <c r="A70" t="s">
        <v>76</v>
      </c>
      <c r="B70">
        <v>0.5</v>
      </c>
      <c r="C70" s="2" t="str">
        <f>INDEX('Policy groups'!$B:$B,MATCH('Script Setup'!$A70,'Policy groups'!$A:$A,0))</f>
        <v>Industrial CCS</v>
      </c>
      <c r="D70" s="2" t="str">
        <f>INDEX('Policy groups'!$C:$C,MATCH('Script Setup'!$A70,'Policy groups'!$A:$A,0))</f>
        <v>Industry Non-CO2</v>
      </c>
      <c r="E70" s="3" t="str">
        <f t="shared" si="3"/>
        <v>(True, "Industry Sector Fraction of Potential Additional CCS Achieved[iron and steel,process emissions]","Industry Sector Fraction of Potential Additional CCS Achieved[iron and steel,process emissions]",[0,0.5],"Industrial CCS"),</v>
      </c>
      <c r="F70" s="3" t="str">
        <f t="shared" si="2"/>
        <v>(True, "Industry Sector Fraction of Potential Additional CCS Achieved[iron and steel,process emissions]","Industry Sector Fraction of Potential Additional CCS Achieved[iron and steel,process emissions]",[0,0.5],"Industry Non-CO2"),</v>
      </c>
    </row>
    <row r="71" spans="1:6" x14ac:dyDescent="0.25">
      <c r="A71" t="s">
        <v>77</v>
      </c>
      <c r="B71">
        <v>0.5</v>
      </c>
      <c r="C71" s="2" t="str">
        <f>INDEX('Policy groups'!$B:$B,MATCH('Script Setup'!$A71,'Policy groups'!$A:$A,0))</f>
        <v>Industrial CCS</v>
      </c>
      <c r="D71" s="2" t="str">
        <f>INDEX('Policy groups'!$C:$C,MATCH('Script Setup'!$A71,'Policy groups'!$A:$A,0))</f>
        <v>Industry Non-CO2</v>
      </c>
      <c r="E71" s="3" t="str">
        <f t="shared" si="3"/>
        <v>(True, "Industry Sector Fraction of Potential Additional CCS Achieved[chemicals,process emissions]","Industry Sector Fraction of Potential Additional CCS Achieved[chemicals,process emissions]",[0,0.5],"Industrial CCS"),</v>
      </c>
      <c r="F71" s="3" t="str">
        <f t="shared" si="2"/>
        <v>(True, "Industry Sector Fraction of Potential Additional CCS Achieved[chemicals,process emissions]","Industry Sector Fraction of Potential Additional CCS Achieved[chemicals,process emissions]",[0,0.5],"Industry Non-CO2"),</v>
      </c>
    </row>
    <row r="72" spans="1:6" x14ac:dyDescent="0.25">
      <c r="A72" t="s">
        <v>78</v>
      </c>
      <c r="B72">
        <v>0.5</v>
      </c>
      <c r="C72" s="2" t="str">
        <f>INDEX('Policy groups'!$B:$B,MATCH('Script Setup'!$A72,'Policy groups'!$A:$A,0))</f>
        <v>Industrial CCS</v>
      </c>
      <c r="D72" s="2" t="str">
        <f>INDEX('Policy groups'!$C:$C,MATCH('Script Setup'!$A72,'Policy groups'!$A:$A,0))</f>
        <v>Industry Non-CO2</v>
      </c>
      <c r="E72" s="3" t="str">
        <f t="shared" si="3"/>
        <v>(True, "Industry Sector Fraction of Potential Additional CCS Achieved[other industries,process emissions]","Industry Sector Fraction of Potential Additional CCS Achieved[other industries,process emissions]",[0,0.5],"Industrial CCS"),</v>
      </c>
      <c r="F72" s="3" t="str">
        <f t="shared" si="2"/>
        <v>(True, "Industry Sector Fraction of Potential Additional CCS Achieved[other industries,process emissions]","Industry Sector Fraction of Potential Additional CCS Achieved[other industries,process emissions]",[0,0.5],"Industry Non-CO2"),</v>
      </c>
    </row>
    <row r="73" spans="1:6" x14ac:dyDescent="0.25">
      <c r="A73" t="s">
        <v>79</v>
      </c>
      <c r="B73">
        <v>0.193</v>
      </c>
      <c r="C73" s="2" t="str">
        <f>INDEX('Policy groups'!$B:$B,MATCH('Script Setup'!$A73,'Policy groups'!$A:$A,0))</f>
        <v>Electricity PTC/ITC</v>
      </c>
      <c r="D73" s="2" t="str">
        <f>INDEX('Policy groups'!$C:$C,MATCH('Script Setup'!$A73,'Policy groups'!$A:$A,0))</f>
        <v>Electricity</v>
      </c>
      <c r="E73" s="3" t="str">
        <f t="shared" si="3"/>
        <v>(True, "Perc Subsidy for Elec Capacity Construction[solar PV es]","Perc Subsidy for Elec Capacity Construction[solar PV es]",[0,0.193],"Electricity PTC/ITC"),</v>
      </c>
      <c r="F73" s="3" t="str">
        <f t="shared" si="2"/>
        <v>(True, "Perc Subsidy for Elec Capacity Construction[solar PV es]","Perc Subsidy for Elec Capacity Construction[solar PV es]",[0,0.193],"Electricity"),</v>
      </c>
    </row>
    <row r="74" spans="1:6" x14ac:dyDescent="0.25">
      <c r="A74" t="s">
        <v>81</v>
      </c>
      <c r="B74">
        <v>0.2</v>
      </c>
      <c r="C74" s="2" t="str">
        <f>INDEX('Policy groups'!$B:$B,MATCH('Script Setup'!$A74,'Policy groups'!$A:$A,0))</f>
        <v>Passenger Mode Shifting</v>
      </c>
      <c r="D74" s="2" t="str">
        <f>INDEX('Policy groups'!$C:$C,MATCH('Script Setup'!$A74,'Policy groups'!$A:$A,0))</f>
        <v>Transportation</v>
      </c>
      <c r="E74" s="3" t="str">
        <f t="shared" si="3"/>
        <v>(True, "Percent of Travel Demand Shifted to Other Modes or Eliminated[passenger,LDVs]","Percent of Travel Demand Shifted to Other Modes or Eliminated[passenger,LDVs]",[0,0.2],"Passenger Mode Shifting"),</v>
      </c>
      <c r="F74" s="3" t="str">
        <f t="shared" si="2"/>
        <v>(True, "Percent of Travel Demand Shifted to Other Modes or Eliminated[passenger,LDVs]","Percent of Travel Demand Shifted to Other Modes or Eliminated[passenger,LDVs]",[0,0.2],"Transportation"),</v>
      </c>
    </row>
    <row r="75" spans="1:6" x14ac:dyDescent="0.25">
      <c r="A75" t="s">
        <v>82</v>
      </c>
      <c r="B75">
        <v>6.3E-2</v>
      </c>
      <c r="C75" s="2" t="str">
        <f>INDEX('Policy groups'!$B:$B,MATCH('Script Setup'!$A75,'Policy groups'!$A:$A,0))</f>
        <v>Freight Logistics</v>
      </c>
      <c r="D75" s="2" t="str">
        <f>INDEX('Policy groups'!$C:$C,MATCH('Script Setup'!$A75,'Policy groups'!$A:$A,0))</f>
        <v>Transportation</v>
      </c>
      <c r="E75" s="3" t="str">
        <f t="shared" si="3"/>
        <v>(True, "Percent of Travel Demand Shifted to Other Modes or Eliminated[freight,HDVs]","Percent of Travel Demand Shifted to Other Modes or Eliminated[freight,HDVs]",[0,0.063],"Freight Logistics"),</v>
      </c>
      <c r="F75" s="3" t="str">
        <f t="shared" si="2"/>
        <v>(True, "Percent of Travel Demand Shifted to Other Modes or Eliminated[freight,HDVs]","Percent of Travel Demand Shifted to Other Modes or Eliminated[freight,HDVs]",[0,0.063],"Transportation"),</v>
      </c>
    </row>
    <row r="76" spans="1:6" x14ac:dyDescent="0.25">
      <c r="A76" t="s">
        <v>83</v>
      </c>
      <c r="B76">
        <v>0.05</v>
      </c>
      <c r="C76" s="2" t="str">
        <f>INDEX('Policy groups'!$B:$B,MATCH('Script Setup'!$A76,'Policy groups'!$A:$A,0))</f>
        <v>Material Efficiency</v>
      </c>
      <c r="D76" s="2" t="str">
        <f>INDEX('Policy groups'!$C:$C,MATCH('Script Setup'!$A76,'Policy groups'!$A:$A,0))</f>
        <v>Industry Energy</v>
      </c>
      <c r="E76" s="3" t="str">
        <f t="shared" si="3"/>
        <v>(True, "Percent Reduction in Nonenergy Nonagriculture Industry Product Demand[cement and other carbonates]","Percent Reduction in Nonenergy Nonagriculture Industry Product Demand[cement and other carbonates]",[0,0.05],"Material Efficiency"),</v>
      </c>
      <c r="F76" s="3" t="str">
        <f t="shared" si="2"/>
        <v>(True, "Percent Reduction in Nonenergy Nonagriculture Industry Product Demand[cement and other carbonates]","Percent Reduction in Nonenergy Nonagriculture Industry Product Demand[cement and other carbonates]",[0,0.05],"Industry Energy"),</v>
      </c>
    </row>
    <row r="77" spans="1:6" x14ac:dyDescent="0.25">
      <c r="A77" t="s">
        <v>84</v>
      </c>
      <c r="B77">
        <v>0.1</v>
      </c>
      <c r="C77" s="2" t="str">
        <f>INDEX('Policy groups'!$B:$B,MATCH('Script Setup'!$A77,'Policy groups'!$A:$A,0))</f>
        <v>Material Efficiency</v>
      </c>
      <c r="D77" s="2" t="str">
        <f>INDEX('Policy groups'!$C:$C,MATCH('Script Setup'!$A77,'Policy groups'!$A:$A,0))</f>
        <v>Industry Energy</v>
      </c>
      <c r="E77" s="3" t="str">
        <f t="shared" si="3"/>
        <v>(True, "Percent Reduction in Nonenergy Nonagriculture Industry Product Demand[iron and steel]","Percent Reduction in Nonenergy Nonagriculture Industry Product Demand[iron and steel]",[0,0.1],"Material Efficiency"),</v>
      </c>
      <c r="F77" s="3" t="str">
        <f t="shared" si="2"/>
        <v>(True, "Percent Reduction in Nonenergy Nonagriculture Industry Product Demand[iron and steel]","Percent Reduction in Nonenergy Nonagriculture Industry Product Demand[iron and steel]",[0,0.1],"Industry Energy"),</v>
      </c>
    </row>
    <row r="78" spans="1:6" x14ac:dyDescent="0.25">
      <c r="A78" t="s">
        <v>85</v>
      </c>
      <c r="B78">
        <v>0.6</v>
      </c>
      <c r="C78" s="2" t="str">
        <f>INDEX('Policy groups'!$B:$B,MATCH('Script Setup'!$A78,'Policy groups'!$A:$A,0))</f>
        <v>Fuel Economy Standards</v>
      </c>
      <c r="D78" s="2" t="str">
        <f>INDEX('Policy groups'!$C:$C,MATCH('Script Setup'!$A78,'Policy groups'!$A:$A,0))</f>
        <v>Transportation</v>
      </c>
      <c r="E78" s="3" t="str">
        <f t="shared" si="3"/>
        <v>(True, "Percentage Additional Improvement of Fuel Economy Std[passenger,LDVs]","Percentage Additional Improvement of Fuel Economy Std[passenger,LDVs]",[0,0.6],"Fuel Economy Standards"),</v>
      </c>
      <c r="F78" s="3" t="str">
        <f t="shared" si="2"/>
        <v>(True, "Percentage Additional Improvement of Fuel Economy Std[passenger,LDVs]","Percentage Additional Improvement of Fuel Economy Std[passenger,LDVs]",[0,0.6],"Transportation"),</v>
      </c>
    </row>
    <row r="79" spans="1:6" x14ac:dyDescent="0.25">
      <c r="A79" t="s">
        <v>86</v>
      </c>
      <c r="B79">
        <v>0.2</v>
      </c>
      <c r="C79" s="2" t="str">
        <f>INDEX('Policy groups'!$B:$B,MATCH('Script Setup'!$A79,'Policy groups'!$A:$A,0))</f>
        <v>Fuel Economy Standards</v>
      </c>
      <c r="D79" s="2" t="str">
        <f>INDEX('Policy groups'!$C:$C,MATCH('Script Setup'!$A79,'Policy groups'!$A:$A,0))</f>
        <v>Transportation</v>
      </c>
      <c r="E79" s="3" t="str">
        <f t="shared" si="3"/>
        <v>(True, "Percentage Additional Improvement of Fuel Economy Std[passenger,HDVs]","Percentage Additional Improvement of Fuel Economy Std[passenger,HDVs]",[0,0.2],"Fuel Economy Standards"),</v>
      </c>
      <c r="F79" s="3" t="str">
        <f t="shared" si="2"/>
        <v>(True, "Percentage Additional Improvement of Fuel Economy Std[passenger,HDVs]","Percentage Additional Improvement of Fuel Economy Std[passenger,HDVs]",[0,0.2],"Transportation"),</v>
      </c>
    </row>
    <row r="80" spans="1:6" x14ac:dyDescent="0.25">
      <c r="A80" t="s">
        <v>87</v>
      </c>
      <c r="B80">
        <v>0.5</v>
      </c>
      <c r="C80" s="2" t="str">
        <f>INDEX('Policy groups'!$B:$B,MATCH('Script Setup'!$A80,'Policy groups'!$A:$A,0))</f>
        <v>Fuel Economy Standards</v>
      </c>
      <c r="D80" s="2" t="str">
        <f>INDEX('Policy groups'!$C:$C,MATCH('Script Setup'!$A80,'Policy groups'!$A:$A,0))</f>
        <v>Transportation</v>
      </c>
      <c r="E80" s="3" t="str">
        <f t="shared" si="3"/>
        <v>(True, "Percentage Additional Improvement of Fuel Economy Std[passenger,aircraft]","Percentage Additional Improvement of Fuel Economy Std[passenger,aircraft]",[0,0.5],"Fuel Economy Standards"),</v>
      </c>
      <c r="F80" s="3" t="str">
        <f t="shared" si="2"/>
        <v>(True, "Percentage Additional Improvement of Fuel Economy Std[passenger,aircraft]","Percentage Additional Improvement of Fuel Economy Std[passenger,aircraft]",[0,0.5],"Transportation"),</v>
      </c>
    </row>
    <row r="81" spans="1:6" x14ac:dyDescent="0.25">
      <c r="A81" t="s">
        <v>88</v>
      </c>
      <c r="B81">
        <v>0.2</v>
      </c>
      <c r="C81" s="2" t="str">
        <f>INDEX('Policy groups'!$B:$B,MATCH('Script Setup'!$A81,'Policy groups'!$A:$A,0))</f>
        <v>Fuel Economy Standards</v>
      </c>
      <c r="D81" s="2" t="str">
        <f>INDEX('Policy groups'!$C:$C,MATCH('Script Setup'!$A81,'Policy groups'!$A:$A,0))</f>
        <v>Transportation</v>
      </c>
      <c r="E81" s="3" t="str">
        <f t="shared" si="3"/>
        <v>(True, "Percentage Additional Improvement of Fuel Economy Std[passenger,rail]","Percentage Additional Improvement of Fuel Economy Std[passenger,rail]",[0,0.2],"Fuel Economy Standards"),</v>
      </c>
      <c r="F81" s="3" t="str">
        <f t="shared" si="2"/>
        <v>(True, "Percentage Additional Improvement of Fuel Economy Std[passenger,rail]","Percentage Additional Improvement of Fuel Economy Std[passenger,rail]",[0,0.2],"Transportation"),</v>
      </c>
    </row>
    <row r="82" spans="1:6" x14ac:dyDescent="0.25">
      <c r="A82" t="s">
        <v>89</v>
      </c>
      <c r="B82">
        <v>0.6</v>
      </c>
      <c r="C82" s="2" t="str">
        <f>INDEX('Policy groups'!$B:$B,MATCH('Script Setup'!$A82,'Policy groups'!$A:$A,0))</f>
        <v>Fuel Economy Standards</v>
      </c>
      <c r="D82" s="2" t="str">
        <f>INDEX('Policy groups'!$C:$C,MATCH('Script Setup'!$A82,'Policy groups'!$A:$A,0))</f>
        <v>Transportation</v>
      </c>
      <c r="E82" s="3" t="str">
        <f t="shared" si="3"/>
        <v>(True, "Percentage Additional Improvement of Fuel Economy Std[freight,LDVs]","Percentage Additional Improvement of Fuel Economy Std[freight,LDVs]",[0,0.6],"Fuel Economy Standards"),</v>
      </c>
      <c r="F82" s="3" t="str">
        <f t="shared" si="2"/>
        <v>(True, "Percentage Additional Improvement of Fuel Economy Std[freight,LDVs]","Percentage Additional Improvement of Fuel Economy Std[freight,LDVs]",[0,0.6],"Transportation"),</v>
      </c>
    </row>
    <row r="83" spans="1:6" x14ac:dyDescent="0.25">
      <c r="A83" t="s">
        <v>90</v>
      </c>
      <c r="B83">
        <v>0.3</v>
      </c>
      <c r="C83" s="2" t="str">
        <f>INDEX('Policy groups'!$B:$B,MATCH('Script Setup'!$A83,'Policy groups'!$A:$A,0))</f>
        <v>Fuel Economy Standards</v>
      </c>
      <c r="D83" s="2" t="str">
        <f>INDEX('Policy groups'!$C:$C,MATCH('Script Setup'!$A83,'Policy groups'!$A:$A,0))</f>
        <v>Transportation</v>
      </c>
      <c r="E83" s="3" t="str">
        <f t="shared" si="3"/>
        <v>(True, "Percentage Additional Improvement of Fuel Economy Std[freight,HDVs]","Percentage Additional Improvement of Fuel Economy Std[freight,HDVs]",[0,0.3],"Fuel Economy Standards"),</v>
      </c>
      <c r="F83" s="3" t="str">
        <f t="shared" si="2"/>
        <v>(True, "Percentage Additional Improvement of Fuel Economy Std[freight,HDVs]","Percentage Additional Improvement of Fuel Economy Std[freight,HDVs]",[0,0.3],"Transportation"),</v>
      </c>
    </row>
    <row r="84" spans="1:6" x14ac:dyDescent="0.25">
      <c r="A84" t="s">
        <v>91</v>
      </c>
      <c r="B84">
        <v>0.5</v>
      </c>
      <c r="C84" s="2" t="str">
        <f>INDEX('Policy groups'!$B:$B,MATCH('Script Setup'!$A84,'Policy groups'!$A:$A,0))</f>
        <v>Fuel Economy Standards</v>
      </c>
      <c r="D84" s="2" t="str">
        <f>INDEX('Policy groups'!$C:$C,MATCH('Script Setup'!$A84,'Policy groups'!$A:$A,0))</f>
        <v>Transportation</v>
      </c>
      <c r="E84" s="3" t="str">
        <f t="shared" si="3"/>
        <v>(True, "Percentage Additional Improvement of Fuel Economy Std[freight,aircraft]","Percentage Additional Improvement of Fuel Economy Std[freight,aircraft]",[0,0.5],"Fuel Economy Standards"),</v>
      </c>
      <c r="F84" s="3" t="str">
        <f t="shared" si="2"/>
        <v>(True, "Percentage Additional Improvement of Fuel Economy Std[freight,aircraft]","Percentage Additional Improvement of Fuel Economy Std[freight,aircraft]",[0,0.5],"Transportation"),</v>
      </c>
    </row>
    <row r="85" spans="1:6" x14ac:dyDescent="0.25">
      <c r="A85" t="s">
        <v>92</v>
      </c>
      <c r="B85">
        <v>0.25</v>
      </c>
      <c r="C85" s="2" t="str">
        <f>INDEX('Policy groups'!$B:$B,MATCH('Script Setup'!$A85,'Policy groups'!$A:$A,0))</f>
        <v>Fuel Economy Standards</v>
      </c>
      <c r="D85" s="2" t="str">
        <f>INDEX('Policy groups'!$C:$C,MATCH('Script Setup'!$A85,'Policy groups'!$A:$A,0))</f>
        <v>Transportation</v>
      </c>
      <c r="E85" s="3" t="str">
        <f t="shared" si="3"/>
        <v>(True, "Percentage Additional Improvement of Fuel Economy Std[freight,rail]","Percentage Additional Improvement of Fuel Economy Std[freight,rail]",[0,0.25],"Fuel Economy Standards"),</v>
      </c>
      <c r="F85" s="3" t="str">
        <f t="shared" si="2"/>
        <v>(True, "Percentage Additional Improvement of Fuel Economy Std[freight,rail]","Percentage Additional Improvement of Fuel Economy Std[freight,rail]",[0,0.25],"Transportation"),</v>
      </c>
    </row>
    <row r="86" spans="1:6" x14ac:dyDescent="0.25">
      <c r="A86" t="s">
        <v>93</v>
      </c>
      <c r="B86">
        <v>0.8</v>
      </c>
      <c r="C86" s="2" t="str">
        <f>INDEX('Policy groups'!$B:$B,MATCH('Script Setup'!$A86,'Policy groups'!$A:$A,0))</f>
        <v>Fuel Economy Standards</v>
      </c>
      <c r="D86" s="2" t="str">
        <f>INDEX('Policy groups'!$C:$C,MATCH('Script Setup'!$A86,'Policy groups'!$A:$A,0))</f>
        <v>Transportation</v>
      </c>
      <c r="E86" s="3" t="str">
        <f t="shared" si="3"/>
        <v>(True, "Percentage Additional Improvement of Fuel Economy Std[freight,ships]","Percentage Additional Improvement of Fuel Economy Std[freight,ships]",[0,0.8],"Fuel Economy Standards"),</v>
      </c>
      <c r="F86" s="3" t="str">
        <f t="shared" si="2"/>
        <v>(True, "Percentage Additional Improvement of Fuel Economy Std[freight,ships]","Percentage Additional Improvement of Fuel Economy Std[freight,ships]",[0,0.8],"Transportation"),</v>
      </c>
    </row>
    <row r="87" spans="1:6" x14ac:dyDescent="0.25">
      <c r="A87" t="s">
        <v>94</v>
      </c>
      <c r="B87">
        <v>0.17</v>
      </c>
      <c r="C87" s="2" t="str">
        <f>INDEX('Policy groups'!$B:$B,MATCH('Script Setup'!$A87,'Policy groups'!$A:$A,0))</f>
        <v>Industrial Energy Efficiency Standards</v>
      </c>
      <c r="D87" s="2" t="str">
        <f>INDEX('Policy groups'!$C:$C,MATCH('Script Setup'!$A87,'Policy groups'!$A:$A,0))</f>
        <v>Industry Energy</v>
      </c>
      <c r="E87" s="3" t="str">
        <f t="shared" si="3"/>
        <v>(True, "Percentage Improvement in Eqpt Efficiency Standards above BAU[cement and other carbonates,electricity if]","Percentage Improvement in Eqpt Efficiency Standards above BAU[cement and other carbonates,electricity if]",[0,0.17],"Industrial Energy Efficiency Standards"),</v>
      </c>
      <c r="F87" s="3" t="str">
        <f t="shared" si="2"/>
        <v>(True, "Percentage Improvement in Eqpt Efficiency Standards above BAU[cement and other carbonates,electricity if]","Percentage Improvement in Eqpt Efficiency Standards above BAU[cement and other carbonates,electricity if]",[0,0.17],"Industry Energy"),</v>
      </c>
    </row>
    <row r="88" spans="1:6" x14ac:dyDescent="0.25">
      <c r="A88" t="s">
        <v>95</v>
      </c>
      <c r="B88">
        <v>0.17</v>
      </c>
      <c r="C88" s="2" t="str">
        <f>INDEX('Policy groups'!$B:$B,MATCH('Script Setup'!$A88,'Policy groups'!$A:$A,0))</f>
        <v>Industrial Energy Efficiency Standards</v>
      </c>
      <c r="D88" s="2" t="str">
        <f>INDEX('Policy groups'!$C:$C,MATCH('Script Setup'!$A88,'Policy groups'!$A:$A,0))</f>
        <v>Industry Energy</v>
      </c>
      <c r="E88" s="3" t="str">
        <f t="shared" si="3"/>
        <v>(True, "Percentage Improvement in Eqpt Efficiency Standards above BAU[cement and other carbonates,hard coal if]","Percentage Improvement in Eqpt Efficiency Standards above BAU[cement and other carbonates,hard coal if]",[0,0.17],"Industrial Energy Efficiency Standards"),</v>
      </c>
      <c r="F88" s="3" t="str">
        <f t="shared" si="2"/>
        <v>(True, "Percentage Improvement in Eqpt Efficiency Standards above BAU[cement and other carbonates,hard coal if]","Percentage Improvement in Eqpt Efficiency Standards above BAU[cement and other carbonates,hard coal if]",[0,0.17],"Industry Energy"),</v>
      </c>
    </row>
    <row r="89" spans="1:6" x14ac:dyDescent="0.25">
      <c r="A89" t="s">
        <v>96</v>
      </c>
      <c r="B89">
        <v>0.17</v>
      </c>
      <c r="C89" s="2" t="str">
        <f>INDEX('Policy groups'!$B:$B,MATCH('Script Setup'!$A89,'Policy groups'!$A:$A,0))</f>
        <v>Industrial Energy Efficiency Standards</v>
      </c>
      <c r="D89" s="2" t="str">
        <f>INDEX('Policy groups'!$C:$C,MATCH('Script Setup'!$A89,'Policy groups'!$A:$A,0))</f>
        <v>Industry Energy</v>
      </c>
      <c r="E89" s="3" t="str">
        <f t="shared" si="3"/>
        <v>(True, "Percentage Improvement in Eqpt Efficiency Standards above BAU[cement and other carbonates,natural gas if]","Percentage Improvement in Eqpt Efficiency Standards above BAU[cement and other carbonates,natural gas if]",[0,0.17],"Industrial Energy Efficiency Standards"),</v>
      </c>
      <c r="F89" s="3" t="str">
        <f t="shared" si="2"/>
        <v>(True, "Percentage Improvement in Eqpt Efficiency Standards above BAU[cement and other carbonates,natural gas if]","Percentage Improvement in Eqpt Efficiency Standards above BAU[cement and other carbonates,natural gas if]",[0,0.17],"Industry Energy"),</v>
      </c>
    </row>
    <row r="90" spans="1:6" x14ac:dyDescent="0.25">
      <c r="A90" t="s">
        <v>97</v>
      </c>
      <c r="B90">
        <v>0.17</v>
      </c>
      <c r="C90" s="2" t="str">
        <f>INDEX('Policy groups'!$B:$B,MATCH('Script Setup'!$A90,'Policy groups'!$A:$A,0))</f>
        <v>Industrial Energy Efficiency Standards</v>
      </c>
      <c r="D90" s="2" t="str">
        <f>INDEX('Policy groups'!$C:$C,MATCH('Script Setup'!$A90,'Policy groups'!$A:$A,0))</f>
        <v>Industry Energy</v>
      </c>
      <c r="E90" s="3" t="str">
        <f t="shared" si="3"/>
        <v>(True, "Percentage Improvement in Eqpt Efficiency Standards above BAU[cement and other carbonates,biomass if]","Percentage Improvement in Eqpt Efficiency Standards above BAU[cement and other carbonates,biomass if]",[0,0.17],"Industrial Energy Efficiency Standards"),</v>
      </c>
      <c r="F90" s="3" t="str">
        <f t="shared" si="2"/>
        <v>(True, "Percentage Improvement in Eqpt Efficiency Standards above BAU[cement and other carbonates,biomass if]","Percentage Improvement in Eqpt Efficiency Standards above BAU[cement and other carbonates,biomass if]",[0,0.17],"Industry Energy"),</v>
      </c>
    </row>
    <row r="91" spans="1:6" x14ac:dyDescent="0.25">
      <c r="A91" t="s">
        <v>98</v>
      </c>
      <c r="B91">
        <v>0.17</v>
      </c>
      <c r="C91" s="2" t="str">
        <f>INDEX('Policy groups'!$B:$B,MATCH('Script Setup'!$A91,'Policy groups'!$A:$A,0))</f>
        <v>Industrial Energy Efficiency Standards</v>
      </c>
      <c r="D91" s="2" t="str">
        <f>INDEX('Policy groups'!$C:$C,MATCH('Script Setup'!$A91,'Policy groups'!$A:$A,0))</f>
        <v>Industry Energy</v>
      </c>
      <c r="E91" s="3" t="str">
        <f t="shared" si="3"/>
        <v>(True, "Percentage Improvement in Eqpt Efficiency Standards above BAU[cement and other carbonates,petroleum diesel if]","Percentage Improvement in Eqpt Efficiency Standards above BAU[cement and other carbonates,petroleum diesel if]",[0,0.17],"Industrial Energy Efficiency Standards"),</v>
      </c>
      <c r="F91" s="3" t="str">
        <f t="shared" si="2"/>
        <v>(True, "Percentage Improvement in Eqpt Efficiency Standards above BAU[cement and other carbonates,petroleum diesel if]","Percentage Improvement in Eqpt Efficiency Standards above BAU[cement and other carbonates,petroleum diesel if]",[0,0.17],"Industry Energy"),</v>
      </c>
    </row>
    <row r="92" spans="1:6" x14ac:dyDescent="0.25">
      <c r="A92" t="s">
        <v>99</v>
      </c>
      <c r="B92">
        <v>0.17</v>
      </c>
      <c r="C92" s="2" t="str">
        <f>INDEX('Policy groups'!$B:$B,MATCH('Script Setup'!$A92,'Policy groups'!$A:$A,0))</f>
        <v>Industrial Energy Efficiency Standards</v>
      </c>
      <c r="D92" s="2" t="str">
        <f>INDEX('Policy groups'!$C:$C,MATCH('Script Setup'!$A92,'Policy groups'!$A:$A,0))</f>
        <v>Industry Energy</v>
      </c>
      <c r="E92" s="3" t="str">
        <f t="shared" si="3"/>
        <v>(True, "Percentage Improvement in Eqpt Efficiency Standards above BAU[cement and other carbonates,heavy or residual fuel oil if]","Percentage Improvement in Eqpt Efficiency Standards above BAU[cement and other carbonates,heavy or residual fuel oil if]",[0,0.17],"Industrial Energy Efficiency Standards"),</v>
      </c>
      <c r="F92" s="3" t="str">
        <f t="shared" si="2"/>
        <v>(True, "Percentage Improvement in Eqpt Efficiency Standards above BAU[cement and other carbonates,heavy or residual fuel oil if]","Percentage Improvement in Eqpt Efficiency Standards above BAU[cement and other carbonates,heavy or residual fuel oil if]",[0,0.17],"Industry Energy"),</v>
      </c>
    </row>
    <row r="93" spans="1:6" x14ac:dyDescent="0.25">
      <c r="A93" t="s">
        <v>100</v>
      </c>
      <c r="B93">
        <v>0.17</v>
      </c>
      <c r="C93" s="2" t="str">
        <f>INDEX('Policy groups'!$B:$B,MATCH('Script Setup'!$A93,'Policy groups'!$A:$A,0))</f>
        <v>Industrial Energy Efficiency Standards</v>
      </c>
      <c r="D93" s="2" t="str">
        <f>INDEX('Policy groups'!$C:$C,MATCH('Script Setup'!$A93,'Policy groups'!$A:$A,0))</f>
        <v>Industry Energy</v>
      </c>
      <c r="E93" s="3" t="str">
        <f t="shared" si="3"/>
        <v>(True, "Percentage Improvement in Eqpt Efficiency Standards above BAU[cement and other carbonates,LPG propane or butane if]","Percentage Improvement in Eqpt Efficiency Standards above BAU[cement and other carbonates,LPG propane or butane if]",[0,0.17],"Industrial Energy Efficiency Standards"),</v>
      </c>
      <c r="F93" s="3" t="str">
        <f t="shared" si="2"/>
        <v>(True, "Percentage Improvement in Eqpt Efficiency Standards above BAU[cement and other carbonates,LPG propane or butane if]","Percentage Improvement in Eqpt Efficiency Standards above BAU[cement and other carbonates,LPG propane or butane if]",[0,0.17],"Industry Energy"),</v>
      </c>
    </row>
    <row r="94" spans="1:6" x14ac:dyDescent="0.25">
      <c r="A94" t="s">
        <v>101</v>
      </c>
      <c r="B94">
        <v>0.17</v>
      </c>
      <c r="C94" s="2" t="str">
        <f>INDEX('Policy groups'!$B:$B,MATCH('Script Setup'!$A94,'Policy groups'!$A:$A,0))</f>
        <v>Industrial Energy Efficiency Standards</v>
      </c>
      <c r="D94" s="2" t="str">
        <f>INDEX('Policy groups'!$C:$C,MATCH('Script Setup'!$A94,'Policy groups'!$A:$A,0))</f>
        <v>Industry Energy</v>
      </c>
      <c r="E94" s="3" t="str">
        <f t="shared" si="3"/>
        <v>(True, "Percentage Improvement in Eqpt Efficiency Standards above BAU[natural gas and petroleum systems,electricity if]","Percentage Improvement in Eqpt Efficiency Standards above BAU[natural gas and petroleum systems,electricity if]",[0,0.17],"Industrial Energy Efficiency Standards"),</v>
      </c>
      <c r="F94" s="3" t="str">
        <f t="shared" si="2"/>
        <v>(True, "Percentage Improvement in Eqpt Efficiency Standards above BAU[natural gas and petroleum systems,electricity if]","Percentage Improvement in Eqpt Efficiency Standards above BAU[natural gas and petroleum systems,electricity if]",[0,0.17],"Industry Energy"),</v>
      </c>
    </row>
    <row r="95" spans="1:6" x14ac:dyDescent="0.25">
      <c r="A95" t="s">
        <v>102</v>
      </c>
      <c r="B95">
        <v>0.17</v>
      </c>
      <c r="C95" s="2" t="str">
        <f>INDEX('Policy groups'!$B:$B,MATCH('Script Setup'!$A95,'Policy groups'!$A:$A,0))</f>
        <v>Industrial Energy Efficiency Standards</v>
      </c>
      <c r="D95" s="2" t="str">
        <f>INDEX('Policy groups'!$C:$C,MATCH('Script Setup'!$A95,'Policy groups'!$A:$A,0))</f>
        <v>Industry Energy</v>
      </c>
      <c r="E95" s="3" t="str">
        <f t="shared" si="3"/>
        <v>(True, "Percentage Improvement in Eqpt Efficiency Standards above BAU[natural gas and petroleum systems,hard coal if]","Percentage Improvement in Eqpt Efficiency Standards above BAU[natural gas and petroleum systems,hard coal if]",[0,0.17],"Industrial Energy Efficiency Standards"),</v>
      </c>
      <c r="F95" s="3" t="str">
        <f t="shared" si="2"/>
        <v>(True, "Percentage Improvement in Eqpt Efficiency Standards above BAU[natural gas and petroleum systems,hard coal if]","Percentage Improvement in Eqpt Efficiency Standards above BAU[natural gas and petroleum systems,hard coal if]",[0,0.17],"Industry Energy"),</v>
      </c>
    </row>
    <row r="96" spans="1:6" x14ac:dyDescent="0.25">
      <c r="A96" t="s">
        <v>103</v>
      </c>
      <c r="B96">
        <v>0.17</v>
      </c>
      <c r="C96" s="2" t="str">
        <f>INDEX('Policy groups'!$B:$B,MATCH('Script Setup'!$A96,'Policy groups'!$A:$A,0))</f>
        <v>Industrial Energy Efficiency Standards</v>
      </c>
      <c r="D96" s="2" t="str">
        <f>INDEX('Policy groups'!$C:$C,MATCH('Script Setup'!$A96,'Policy groups'!$A:$A,0))</f>
        <v>Industry Energy</v>
      </c>
      <c r="E96" s="3" t="str">
        <f t="shared" si="3"/>
        <v>(True, "Percentage Improvement in Eqpt Efficiency Standards above BAU[natural gas and petroleum systems,natural gas if]","Percentage Improvement in Eqpt Efficiency Standards above BAU[natural gas and petroleum systems,natural gas if]",[0,0.17],"Industrial Energy Efficiency Standards"),</v>
      </c>
      <c r="F96" s="3" t="str">
        <f t="shared" si="2"/>
        <v>(True, "Percentage Improvement in Eqpt Efficiency Standards above BAU[natural gas and petroleum systems,natural gas if]","Percentage Improvement in Eqpt Efficiency Standards above BAU[natural gas and petroleum systems,natural gas if]",[0,0.17],"Industry Energy"),</v>
      </c>
    </row>
    <row r="97" spans="1:6" x14ac:dyDescent="0.25">
      <c r="A97" t="s">
        <v>104</v>
      </c>
      <c r="B97">
        <v>0.17</v>
      </c>
      <c r="C97" s="2" t="str">
        <f>INDEX('Policy groups'!$B:$B,MATCH('Script Setup'!$A97,'Policy groups'!$A:$A,0))</f>
        <v>Industrial Energy Efficiency Standards</v>
      </c>
      <c r="D97" s="2" t="str">
        <f>INDEX('Policy groups'!$C:$C,MATCH('Script Setup'!$A97,'Policy groups'!$A:$A,0))</f>
        <v>Industry Energy</v>
      </c>
      <c r="E97" s="3" t="str">
        <f t="shared" si="3"/>
        <v>(True, "Percentage Improvement in Eqpt Efficiency Standards above BAU[natural gas and petroleum systems,biomass if]","Percentage Improvement in Eqpt Efficiency Standards above BAU[natural gas and petroleum systems,biomass if]",[0,0.17],"Industrial Energy Efficiency Standards"),</v>
      </c>
      <c r="F97" s="3" t="str">
        <f t="shared" si="2"/>
        <v>(True, "Percentage Improvement in Eqpt Efficiency Standards above BAU[natural gas and petroleum systems,biomass if]","Percentage Improvement in Eqpt Efficiency Standards above BAU[natural gas and petroleum systems,biomass if]",[0,0.17],"Industry Energy"),</v>
      </c>
    </row>
    <row r="98" spans="1:6" x14ac:dyDescent="0.25">
      <c r="A98" t="s">
        <v>105</v>
      </c>
      <c r="B98">
        <v>0.17</v>
      </c>
      <c r="C98" s="2" t="str">
        <f>INDEX('Policy groups'!$B:$B,MATCH('Script Setup'!$A98,'Policy groups'!$A:$A,0))</f>
        <v>Industrial Energy Efficiency Standards</v>
      </c>
      <c r="D98" s="2" t="str">
        <f>INDEX('Policy groups'!$C:$C,MATCH('Script Setup'!$A98,'Policy groups'!$A:$A,0))</f>
        <v>Industry Energy</v>
      </c>
      <c r="E98" s="3" t="str">
        <f t="shared" si="3"/>
        <v>(True, "Percentage Improvement in Eqpt Efficiency Standards above BAU[iron and steel,electricity if]","Percentage Improvement in Eqpt Efficiency Standards above BAU[iron and steel,electricity if]",[0,0.17],"Industrial Energy Efficiency Standards"),</v>
      </c>
      <c r="F98" s="3" t="str">
        <f t="shared" si="2"/>
        <v>(True, "Percentage Improvement in Eqpt Efficiency Standards above BAU[iron and steel,electricity if]","Percentage Improvement in Eqpt Efficiency Standards above BAU[iron and steel,electricity if]",[0,0.17],"Industry Energy"),</v>
      </c>
    </row>
    <row r="99" spans="1:6" x14ac:dyDescent="0.25">
      <c r="A99" t="s">
        <v>106</v>
      </c>
      <c r="B99">
        <v>0.17</v>
      </c>
      <c r="C99" s="2" t="str">
        <f>INDEX('Policy groups'!$B:$B,MATCH('Script Setup'!$A99,'Policy groups'!$A:$A,0))</f>
        <v>Industrial Energy Efficiency Standards</v>
      </c>
      <c r="D99" s="2" t="str">
        <f>INDEX('Policy groups'!$C:$C,MATCH('Script Setup'!$A99,'Policy groups'!$A:$A,0))</f>
        <v>Industry Energy</v>
      </c>
      <c r="E99" s="3" t="str">
        <f t="shared" si="3"/>
        <v>(True, "Percentage Improvement in Eqpt Efficiency Standards above BAU[iron and steel,hard coal if]","Percentage Improvement in Eqpt Efficiency Standards above BAU[iron and steel,hard coal if]",[0,0.17],"Industrial Energy Efficiency Standards"),</v>
      </c>
      <c r="F99" s="3" t="str">
        <f t="shared" si="2"/>
        <v>(True, "Percentage Improvement in Eqpt Efficiency Standards above BAU[iron and steel,hard coal if]","Percentage Improvement in Eqpt Efficiency Standards above BAU[iron and steel,hard coal if]",[0,0.17],"Industry Energy"),</v>
      </c>
    </row>
    <row r="100" spans="1:6" x14ac:dyDescent="0.25">
      <c r="A100" t="s">
        <v>107</v>
      </c>
      <c r="B100">
        <v>0.17</v>
      </c>
      <c r="C100" s="2" t="str">
        <f>INDEX('Policy groups'!$B:$B,MATCH('Script Setup'!$A100,'Policy groups'!$A:$A,0))</f>
        <v>Industrial Energy Efficiency Standards</v>
      </c>
      <c r="D100" s="2" t="str">
        <f>INDEX('Policy groups'!$C:$C,MATCH('Script Setup'!$A100,'Policy groups'!$A:$A,0))</f>
        <v>Industry Energy</v>
      </c>
      <c r="E100" s="3" t="str">
        <f t="shared" si="3"/>
        <v>(True, "Percentage Improvement in Eqpt Efficiency Standards above BAU[iron and steel,natural gas if]","Percentage Improvement in Eqpt Efficiency Standards above BAU[iron and steel,natural gas if]",[0,0.17],"Industrial Energy Efficiency Standards"),</v>
      </c>
      <c r="F100" s="3" t="str">
        <f t="shared" si="2"/>
        <v>(True, "Percentage Improvement in Eqpt Efficiency Standards above BAU[iron and steel,natural gas if]","Percentage Improvement in Eqpt Efficiency Standards above BAU[iron and steel,natural gas if]",[0,0.17],"Industry Energy"),</v>
      </c>
    </row>
    <row r="101" spans="1:6" x14ac:dyDescent="0.25">
      <c r="A101" t="s">
        <v>108</v>
      </c>
      <c r="B101">
        <v>0.17</v>
      </c>
      <c r="C101" s="2" t="str">
        <f>INDEX('Policy groups'!$B:$B,MATCH('Script Setup'!$A101,'Policy groups'!$A:$A,0))</f>
        <v>Industrial Energy Efficiency Standards</v>
      </c>
      <c r="D101" s="2" t="str">
        <f>INDEX('Policy groups'!$C:$C,MATCH('Script Setup'!$A101,'Policy groups'!$A:$A,0))</f>
        <v>Industry Energy</v>
      </c>
      <c r="E101" s="3" t="str">
        <f t="shared" si="3"/>
        <v>(True, "Percentage Improvement in Eqpt Efficiency Standards above BAU[iron and steel,petroleum diesel if]","Percentage Improvement in Eqpt Efficiency Standards above BAU[iron and steel,petroleum diesel if]",[0,0.17],"Industrial Energy Efficiency Standards"),</v>
      </c>
      <c r="F101" s="3" t="str">
        <f t="shared" si="2"/>
        <v>(True, "Percentage Improvement in Eqpt Efficiency Standards above BAU[iron and steel,petroleum diesel if]","Percentage Improvement in Eqpt Efficiency Standards above BAU[iron and steel,petroleum diesel if]",[0,0.17],"Industry Energy"),</v>
      </c>
    </row>
    <row r="102" spans="1:6" x14ac:dyDescent="0.25">
      <c r="A102" t="s">
        <v>109</v>
      </c>
      <c r="B102">
        <v>0.17</v>
      </c>
      <c r="C102" s="2" t="str">
        <f>INDEX('Policy groups'!$B:$B,MATCH('Script Setup'!$A102,'Policy groups'!$A:$A,0))</f>
        <v>Industrial Energy Efficiency Standards</v>
      </c>
      <c r="D102" s="2" t="str">
        <f>INDEX('Policy groups'!$C:$C,MATCH('Script Setup'!$A102,'Policy groups'!$A:$A,0))</f>
        <v>Industry Energy</v>
      </c>
      <c r="E102" s="3" t="str">
        <f t="shared" si="3"/>
        <v>(True, "Percentage Improvement in Eqpt Efficiency Standards above BAU[iron and steel,heavy or residual fuel oil if]","Percentage Improvement in Eqpt Efficiency Standards above BAU[iron and steel,heavy or residual fuel oil if]",[0,0.17],"Industrial Energy Efficiency Standards"),</v>
      </c>
      <c r="F102" s="3" t="str">
        <f t="shared" si="2"/>
        <v>(True, "Percentage Improvement in Eqpt Efficiency Standards above BAU[iron and steel,heavy or residual fuel oil if]","Percentage Improvement in Eqpt Efficiency Standards above BAU[iron and steel,heavy or residual fuel oil if]",[0,0.17],"Industry Energy"),</v>
      </c>
    </row>
    <row r="103" spans="1:6" x14ac:dyDescent="0.25">
      <c r="A103" t="s">
        <v>110</v>
      </c>
      <c r="B103">
        <v>0.17</v>
      </c>
      <c r="C103" s="2" t="str">
        <f>INDEX('Policy groups'!$B:$B,MATCH('Script Setup'!$A103,'Policy groups'!$A:$A,0))</f>
        <v>Industrial Energy Efficiency Standards</v>
      </c>
      <c r="D103" s="2" t="str">
        <f>INDEX('Policy groups'!$C:$C,MATCH('Script Setup'!$A103,'Policy groups'!$A:$A,0))</f>
        <v>Industry Energy</v>
      </c>
      <c r="E103" s="3" t="str">
        <f t="shared" si="3"/>
        <v>(True, "Percentage Improvement in Eqpt Efficiency Standards above BAU[iron and steel,LPG propane or butane if]","Percentage Improvement in Eqpt Efficiency Standards above BAU[iron and steel,LPG propane or butane if]",[0,0.17],"Industrial Energy Efficiency Standards"),</v>
      </c>
      <c r="F103" s="3" t="str">
        <f t="shared" si="2"/>
        <v>(True, "Percentage Improvement in Eqpt Efficiency Standards above BAU[iron and steel,LPG propane or butane if]","Percentage Improvement in Eqpt Efficiency Standards above BAU[iron and steel,LPG propane or butane if]",[0,0.17],"Industry Energy"),</v>
      </c>
    </row>
    <row r="104" spans="1:6" x14ac:dyDescent="0.25">
      <c r="A104" t="s">
        <v>111</v>
      </c>
      <c r="B104">
        <v>0.17</v>
      </c>
      <c r="C104" s="2" t="str">
        <f>INDEX('Policy groups'!$B:$B,MATCH('Script Setup'!$A104,'Policy groups'!$A:$A,0))</f>
        <v>Industrial Energy Efficiency Standards</v>
      </c>
      <c r="D104" s="2" t="str">
        <f>INDEX('Policy groups'!$C:$C,MATCH('Script Setup'!$A104,'Policy groups'!$A:$A,0))</f>
        <v>Industry Energy</v>
      </c>
      <c r="E104" s="3" t="str">
        <f t="shared" si="3"/>
        <v>(True, "Percentage Improvement in Eqpt Efficiency Standards above BAU[chemicals,electricity if]","Percentage Improvement in Eqpt Efficiency Standards above BAU[chemicals,electricity if]",[0,0.17],"Industrial Energy Efficiency Standards"),</v>
      </c>
      <c r="F104" s="3" t="str">
        <f t="shared" si="2"/>
        <v>(True, "Percentage Improvement in Eqpt Efficiency Standards above BAU[chemicals,electricity if]","Percentage Improvement in Eqpt Efficiency Standards above BAU[chemicals,electricity if]",[0,0.17],"Industry Energy"),</v>
      </c>
    </row>
    <row r="105" spans="1:6" x14ac:dyDescent="0.25">
      <c r="A105" t="s">
        <v>112</v>
      </c>
      <c r="B105">
        <v>0.17</v>
      </c>
      <c r="C105" s="2" t="str">
        <f>INDEX('Policy groups'!$B:$B,MATCH('Script Setup'!$A105,'Policy groups'!$A:$A,0))</f>
        <v>Industrial Energy Efficiency Standards</v>
      </c>
      <c r="D105" s="2" t="str">
        <f>INDEX('Policy groups'!$C:$C,MATCH('Script Setup'!$A105,'Policy groups'!$A:$A,0))</f>
        <v>Industry Energy</v>
      </c>
      <c r="E105" s="3" t="str">
        <f t="shared" si="3"/>
        <v>(True, "Percentage Improvement in Eqpt Efficiency Standards above BAU[chemicals,hard coal if]","Percentage Improvement in Eqpt Efficiency Standards above BAU[chemicals,hard coal if]",[0,0.17],"Industrial Energy Efficiency Standards"),</v>
      </c>
      <c r="F105" s="3" t="str">
        <f t="shared" si="2"/>
        <v>(True, "Percentage Improvement in Eqpt Efficiency Standards above BAU[chemicals,hard coal if]","Percentage Improvement in Eqpt Efficiency Standards above BAU[chemicals,hard coal if]",[0,0.17],"Industry Energy"),</v>
      </c>
    </row>
    <row r="106" spans="1:6" x14ac:dyDescent="0.25">
      <c r="A106" t="s">
        <v>113</v>
      </c>
      <c r="B106">
        <v>0.17</v>
      </c>
      <c r="C106" s="2" t="str">
        <f>INDEX('Policy groups'!$B:$B,MATCH('Script Setup'!$A106,'Policy groups'!$A:$A,0))</f>
        <v>Industrial Energy Efficiency Standards</v>
      </c>
      <c r="D106" s="2" t="str">
        <f>INDEX('Policy groups'!$C:$C,MATCH('Script Setup'!$A106,'Policy groups'!$A:$A,0))</f>
        <v>Industry Energy</v>
      </c>
      <c r="E106" s="3" t="str">
        <f t="shared" si="3"/>
        <v>(True, "Percentage Improvement in Eqpt Efficiency Standards above BAU[chemicals,natural gas if]","Percentage Improvement in Eqpt Efficiency Standards above BAU[chemicals,natural gas if]",[0,0.17],"Industrial Energy Efficiency Standards"),</v>
      </c>
      <c r="F106" s="3" t="str">
        <f t="shared" si="2"/>
        <v>(True, "Percentage Improvement in Eqpt Efficiency Standards above BAU[chemicals,natural gas if]","Percentage Improvement in Eqpt Efficiency Standards above BAU[chemicals,natural gas if]",[0,0.17],"Industry Energy"),</v>
      </c>
    </row>
    <row r="107" spans="1:6" x14ac:dyDescent="0.25">
      <c r="A107" t="s">
        <v>114</v>
      </c>
      <c r="B107">
        <v>0.17</v>
      </c>
      <c r="C107" s="2" t="str">
        <f>INDEX('Policy groups'!$B:$B,MATCH('Script Setup'!$A107,'Policy groups'!$A:$A,0))</f>
        <v>Industrial Energy Efficiency Standards</v>
      </c>
      <c r="D107" s="2" t="str">
        <f>INDEX('Policy groups'!$C:$C,MATCH('Script Setup'!$A107,'Policy groups'!$A:$A,0))</f>
        <v>Industry Energy</v>
      </c>
      <c r="E107" s="3" t="str">
        <f t="shared" si="3"/>
        <v>(True, "Percentage Improvement in Eqpt Efficiency Standards above BAU[chemicals,petroleum diesel if]","Percentage Improvement in Eqpt Efficiency Standards above BAU[chemicals,petroleum diesel if]",[0,0.17],"Industrial Energy Efficiency Standards"),</v>
      </c>
      <c r="F107" s="3" t="str">
        <f t="shared" si="2"/>
        <v>(True, "Percentage Improvement in Eqpt Efficiency Standards above BAU[chemicals,petroleum diesel if]","Percentage Improvement in Eqpt Efficiency Standards above BAU[chemicals,petroleum diesel if]",[0,0.17],"Industry Energy"),</v>
      </c>
    </row>
    <row r="108" spans="1:6" x14ac:dyDescent="0.25">
      <c r="A108" t="s">
        <v>115</v>
      </c>
      <c r="B108">
        <v>0.17</v>
      </c>
      <c r="C108" s="2" t="str">
        <f>INDEX('Policy groups'!$B:$B,MATCH('Script Setup'!$A108,'Policy groups'!$A:$A,0))</f>
        <v>Industrial Energy Efficiency Standards</v>
      </c>
      <c r="D108" s="2" t="str">
        <f>INDEX('Policy groups'!$C:$C,MATCH('Script Setup'!$A108,'Policy groups'!$A:$A,0))</f>
        <v>Industry Energy</v>
      </c>
      <c r="E108" s="3" t="str">
        <f t="shared" si="3"/>
        <v>(True, "Percentage Improvement in Eqpt Efficiency Standards above BAU[chemicals,heavy or residual fuel oil if]","Percentage Improvement in Eqpt Efficiency Standards above BAU[chemicals,heavy or residual fuel oil if]",[0,0.17],"Industrial Energy Efficiency Standards"),</v>
      </c>
      <c r="F108" s="3" t="str">
        <f t="shared" si="2"/>
        <v>(True, "Percentage Improvement in Eqpt Efficiency Standards above BAU[chemicals,heavy or residual fuel oil if]","Percentage Improvement in Eqpt Efficiency Standards above BAU[chemicals,heavy or residual fuel oil if]",[0,0.17],"Industry Energy"),</v>
      </c>
    </row>
    <row r="109" spans="1:6" x14ac:dyDescent="0.25">
      <c r="A109" t="s">
        <v>116</v>
      </c>
      <c r="B109">
        <v>0.17</v>
      </c>
      <c r="C109" s="2" t="str">
        <f>INDEX('Policy groups'!$B:$B,MATCH('Script Setup'!$A109,'Policy groups'!$A:$A,0))</f>
        <v>Industrial Energy Efficiency Standards</v>
      </c>
      <c r="D109" s="2" t="str">
        <f>INDEX('Policy groups'!$C:$C,MATCH('Script Setup'!$A109,'Policy groups'!$A:$A,0))</f>
        <v>Industry Energy</v>
      </c>
      <c r="E109" s="3" t="str">
        <f t="shared" si="3"/>
        <v>(True, "Percentage Improvement in Eqpt Efficiency Standards above BAU[chemicals,LPG propane or butane if]","Percentage Improvement in Eqpt Efficiency Standards above BAU[chemicals,LPG propane or butane if]",[0,0.17],"Industrial Energy Efficiency Standards"),</v>
      </c>
      <c r="F109" s="3" t="str">
        <f t="shared" si="2"/>
        <v>(True, "Percentage Improvement in Eqpt Efficiency Standards above BAU[chemicals,LPG propane or butane if]","Percentage Improvement in Eqpt Efficiency Standards above BAU[chemicals,LPG propane or butane if]",[0,0.17],"Industry Energy"),</v>
      </c>
    </row>
    <row r="110" spans="1:6" x14ac:dyDescent="0.25">
      <c r="A110" t="s">
        <v>117</v>
      </c>
      <c r="B110">
        <v>0.17</v>
      </c>
      <c r="C110" s="2" t="str">
        <f>INDEX('Policy groups'!$B:$B,MATCH('Script Setup'!$A110,'Policy groups'!$A:$A,0))</f>
        <v>Industrial Energy Efficiency Standards</v>
      </c>
      <c r="D110" s="2" t="str">
        <f>INDEX('Policy groups'!$C:$C,MATCH('Script Setup'!$A110,'Policy groups'!$A:$A,0))</f>
        <v>Industry Energy</v>
      </c>
      <c r="E110" s="3" t="str">
        <f t="shared" si="3"/>
        <v>(True, "Percentage Improvement in Eqpt Efficiency Standards above BAU[coal mining,electricity if]","Percentage Improvement in Eqpt Efficiency Standards above BAU[coal mining,electricity if]",[0,0.17],"Industrial Energy Efficiency Standards"),</v>
      </c>
      <c r="F110" s="3" t="str">
        <f t="shared" si="2"/>
        <v>(True, "Percentage Improvement in Eqpt Efficiency Standards above BAU[coal mining,electricity if]","Percentage Improvement in Eqpt Efficiency Standards above BAU[coal mining,electricity if]",[0,0.17],"Industry Energy"),</v>
      </c>
    </row>
    <row r="111" spans="1:6" x14ac:dyDescent="0.25">
      <c r="A111" t="s">
        <v>118</v>
      </c>
      <c r="B111">
        <v>0.17</v>
      </c>
      <c r="C111" s="2" t="str">
        <f>INDEX('Policy groups'!$B:$B,MATCH('Script Setup'!$A111,'Policy groups'!$A:$A,0))</f>
        <v>Industrial Energy Efficiency Standards</v>
      </c>
      <c r="D111" s="2" t="str">
        <f>INDEX('Policy groups'!$C:$C,MATCH('Script Setup'!$A111,'Policy groups'!$A:$A,0))</f>
        <v>Industry Energy</v>
      </c>
      <c r="E111" s="3" t="str">
        <f t="shared" si="3"/>
        <v>(True, "Percentage Improvement in Eqpt Efficiency Standards above BAU[coal mining,hard coal if]","Percentage Improvement in Eqpt Efficiency Standards above BAU[coal mining,hard coal if]",[0,0.17],"Industrial Energy Efficiency Standards"),</v>
      </c>
      <c r="F111" s="3" t="str">
        <f t="shared" si="2"/>
        <v>(True, "Percentage Improvement in Eqpt Efficiency Standards above BAU[coal mining,hard coal if]","Percentage Improvement in Eqpt Efficiency Standards above BAU[coal mining,hard coal if]",[0,0.17],"Industry Energy"),</v>
      </c>
    </row>
    <row r="112" spans="1:6" x14ac:dyDescent="0.25">
      <c r="A112" t="s">
        <v>119</v>
      </c>
      <c r="B112">
        <v>0.17</v>
      </c>
      <c r="C112" s="2" t="str">
        <f>INDEX('Policy groups'!$B:$B,MATCH('Script Setup'!$A112,'Policy groups'!$A:$A,0))</f>
        <v>Industrial Energy Efficiency Standards</v>
      </c>
      <c r="D112" s="2" t="str">
        <f>INDEX('Policy groups'!$C:$C,MATCH('Script Setup'!$A112,'Policy groups'!$A:$A,0))</f>
        <v>Industry Energy</v>
      </c>
      <c r="E112" s="3" t="str">
        <f t="shared" si="3"/>
        <v>(True, "Percentage Improvement in Eqpt Efficiency Standards above BAU[coal mining,natural gas if]","Percentage Improvement in Eqpt Efficiency Standards above BAU[coal mining,natural gas if]",[0,0.17],"Industrial Energy Efficiency Standards"),</v>
      </c>
      <c r="F112" s="3" t="str">
        <f t="shared" si="2"/>
        <v>(True, "Percentage Improvement in Eqpt Efficiency Standards above BAU[coal mining,natural gas if]","Percentage Improvement in Eqpt Efficiency Standards above BAU[coal mining,natural gas if]",[0,0.17],"Industry Energy"),</v>
      </c>
    </row>
    <row r="113" spans="1:6" x14ac:dyDescent="0.25">
      <c r="A113" t="s">
        <v>120</v>
      </c>
      <c r="B113">
        <v>0.17</v>
      </c>
      <c r="C113" s="2" t="str">
        <f>INDEX('Policy groups'!$B:$B,MATCH('Script Setup'!$A113,'Policy groups'!$A:$A,0))</f>
        <v>Industrial Energy Efficiency Standards</v>
      </c>
      <c r="D113" s="2" t="str">
        <f>INDEX('Policy groups'!$C:$C,MATCH('Script Setup'!$A113,'Policy groups'!$A:$A,0))</f>
        <v>Industry Energy</v>
      </c>
      <c r="E113" s="3" t="str">
        <f t="shared" si="3"/>
        <v>(True, "Percentage Improvement in Eqpt Efficiency Standards above BAU[coal mining,petroleum diesel if]","Percentage Improvement in Eqpt Efficiency Standards above BAU[coal mining,petroleum diesel if]",[0,0.17],"Industrial Energy Efficiency Standards"),</v>
      </c>
      <c r="F113" s="3" t="str">
        <f t="shared" si="2"/>
        <v>(True, "Percentage Improvement in Eqpt Efficiency Standards above BAU[coal mining,petroleum diesel if]","Percentage Improvement in Eqpt Efficiency Standards above BAU[coal mining,petroleum diesel if]",[0,0.17],"Industry Energy"),</v>
      </c>
    </row>
    <row r="114" spans="1:6" x14ac:dyDescent="0.25">
      <c r="A114" t="s">
        <v>121</v>
      </c>
      <c r="B114">
        <v>0.17</v>
      </c>
      <c r="C114" s="2" t="str">
        <f>INDEX('Policy groups'!$B:$B,MATCH('Script Setup'!$A114,'Policy groups'!$A:$A,0))</f>
        <v>Industrial Energy Efficiency Standards</v>
      </c>
      <c r="D114" s="2" t="str">
        <f>INDEX('Policy groups'!$C:$C,MATCH('Script Setup'!$A114,'Policy groups'!$A:$A,0))</f>
        <v>Industry Energy</v>
      </c>
      <c r="E114" s="3" t="str">
        <f t="shared" si="3"/>
        <v>(True, "Percentage Improvement in Eqpt Efficiency Standards above BAU[coal mining,heavy or residual fuel oil if]","Percentage Improvement in Eqpt Efficiency Standards above BAU[coal mining,heavy or residual fuel oil if]",[0,0.17],"Industrial Energy Efficiency Standards"),</v>
      </c>
      <c r="F114" s="3" t="str">
        <f t="shared" si="2"/>
        <v>(True, "Percentage Improvement in Eqpt Efficiency Standards above BAU[coal mining,heavy or residual fuel oil if]","Percentage Improvement in Eqpt Efficiency Standards above BAU[coal mining,heavy or residual fuel oil if]",[0,0.17],"Industry Energy"),</v>
      </c>
    </row>
    <row r="115" spans="1:6" x14ac:dyDescent="0.25">
      <c r="A115" t="s">
        <v>122</v>
      </c>
      <c r="B115">
        <v>0.17</v>
      </c>
      <c r="C115" s="2" t="str">
        <f>INDEX('Policy groups'!$B:$B,MATCH('Script Setup'!$A115,'Policy groups'!$A:$A,0))</f>
        <v>Industrial Energy Efficiency Standards</v>
      </c>
      <c r="D115" s="2" t="str">
        <f>INDEX('Policy groups'!$C:$C,MATCH('Script Setup'!$A115,'Policy groups'!$A:$A,0))</f>
        <v>Industry Energy</v>
      </c>
      <c r="E115" s="3" t="str">
        <f t="shared" si="3"/>
        <v>(True, "Percentage Improvement in Eqpt Efficiency Standards above BAU[waste management,electricity if]","Percentage Improvement in Eqpt Efficiency Standards above BAU[waste management,electricity if]",[0,0.17],"Industrial Energy Efficiency Standards"),</v>
      </c>
      <c r="F115" s="3" t="str">
        <f t="shared" si="2"/>
        <v>(True, "Percentage Improvement in Eqpt Efficiency Standards above BAU[waste management,electricity if]","Percentage Improvement in Eqpt Efficiency Standards above BAU[waste management,electricity if]",[0,0.17],"Industry Energy"),</v>
      </c>
    </row>
    <row r="116" spans="1:6" x14ac:dyDescent="0.25">
      <c r="A116" t="s">
        <v>123</v>
      </c>
      <c r="B116">
        <v>0.17</v>
      </c>
      <c r="C116" s="2" t="str">
        <f>INDEX('Policy groups'!$B:$B,MATCH('Script Setup'!$A116,'Policy groups'!$A:$A,0))</f>
        <v>Industrial Energy Efficiency Standards</v>
      </c>
      <c r="D116" s="2" t="str">
        <f>INDEX('Policy groups'!$C:$C,MATCH('Script Setup'!$A116,'Policy groups'!$A:$A,0))</f>
        <v>Industry Energy</v>
      </c>
      <c r="E116" s="3" t="str">
        <f t="shared" si="3"/>
        <v>(True, "Percentage Improvement in Eqpt Efficiency Standards above BAU[agriculture,electricity if]","Percentage Improvement in Eqpt Efficiency Standards above BAU[agriculture,electricity if]",[0,0.17],"Industrial Energy Efficiency Standards"),</v>
      </c>
      <c r="F116" s="3" t="str">
        <f t="shared" si="2"/>
        <v>(True, "Percentage Improvement in Eqpt Efficiency Standards above BAU[agriculture,electricity if]","Percentage Improvement in Eqpt Efficiency Standards above BAU[agriculture,electricity if]",[0,0.17],"Industry Energy"),</v>
      </c>
    </row>
    <row r="117" spans="1:6" x14ac:dyDescent="0.25">
      <c r="A117" t="s">
        <v>124</v>
      </c>
      <c r="B117">
        <v>0.17</v>
      </c>
      <c r="C117" s="2" t="str">
        <f>INDEX('Policy groups'!$B:$B,MATCH('Script Setup'!$A117,'Policy groups'!$A:$A,0))</f>
        <v>Industrial Energy Efficiency Standards</v>
      </c>
      <c r="D117" s="2" t="str">
        <f>INDEX('Policy groups'!$C:$C,MATCH('Script Setup'!$A117,'Policy groups'!$A:$A,0))</f>
        <v>Industry Energy</v>
      </c>
      <c r="E117" s="3" t="str">
        <f t="shared" si="3"/>
        <v>(True, "Percentage Improvement in Eqpt Efficiency Standards above BAU[agriculture,petroleum diesel if]","Percentage Improvement in Eqpt Efficiency Standards above BAU[agriculture,petroleum diesel if]",[0,0.17],"Industrial Energy Efficiency Standards"),</v>
      </c>
      <c r="F117" s="3" t="str">
        <f t="shared" si="2"/>
        <v>(True, "Percentage Improvement in Eqpt Efficiency Standards above BAU[agriculture,petroleum diesel if]","Percentage Improvement in Eqpt Efficiency Standards above BAU[agriculture,petroleum diesel if]",[0,0.17],"Industry Energy"),</v>
      </c>
    </row>
    <row r="118" spans="1:6" x14ac:dyDescent="0.25">
      <c r="A118" t="s">
        <v>125</v>
      </c>
      <c r="B118">
        <v>0.17</v>
      </c>
      <c r="C118" s="2" t="str">
        <f>INDEX('Policy groups'!$B:$B,MATCH('Script Setup'!$A118,'Policy groups'!$A:$A,0))</f>
        <v>Industrial Energy Efficiency Standards</v>
      </c>
      <c r="D118" s="2" t="str">
        <f>INDEX('Policy groups'!$C:$C,MATCH('Script Setup'!$A118,'Policy groups'!$A:$A,0))</f>
        <v>Industry Energy</v>
      </c>
      <c r="E118" s="3" t="str">
        <f t="shared" si="3"/>
        <v>(True, "Percentage Improvement in Eqpt Efficiency Standards above BAU[agriculture,heavy or residual fuel oil if]","Percentage Improvement in Eqpt Efficiency Standards above BAU[agriculture,heavy or residual fuel oil if]",[0,0.17],"Industrial Energy Efficiency Standards"),</v>
      </c>
      <c r="F118" s="3" t="str">
        <f t="shared" si="2"/>
        <v>(True, "Percentage Improvement in Eqpt Efficiency Standards above BAU[agriculture,heavy or residual fuel oil if]","Percentage Improvement in Eqpt Efficiency Standards above BAU[agriculture,heavy or residual fuel oil if]",[0,0.17],"Industry Energy"),</v>
      </c>
    </row>
    <row r="119" spans="1:6" x14ac:dyDescent="0.25">
      <c r="A119" t="s">
        <v>126</v>
      </c>
      <c r="B119">
        <v>0.17</v>
      </c>
      <c r="C119" s="2" t="str">
        <f>INDEX('Policy groups'!$B:$B,MATCH('Script Setup'!$A119,'Policy groups'!$A:$A,0))</f>
        <v>Industrial Energy Efficiency Standards</v>
      </c>
      <c r="D119" s="2" t="str">
        <f>INDEX('Policy groups'!$C:$C,MATCH('Script Setup'!$A119,'Policy groups'!$A:$A,0))</f>
        <v>Industry Energy</v>
      </c>
      <c r="E119" s="3" t="str">
        <f t="shared" si="3"/>
        <v>(True, "Percentage Improvement in Eqpt Efficiency Standards above BAU[agriculture,LPG propane or butane if]","Percentage Improvement in Eqpt Efficiency Standards above BAU[agriculture,LPG propane or butane if]",[0,0.17],"Industrial Energy Efficiency Standards"),</v>
      </c>
      <c r="F119" s="3" t="str">
        <f t="shared" si="2"/>
        <v>(True, "Percentage Improvement in Eqpt Efficiency Standards above BAU[agriculture,LPG propane or butane if]","Percentage Improvement in Eqpt Efficiency Standards above BAU[agriculture,LPG propane or butane if]",[0,0.17],"Industry Energy"),</v>
      </c>
    </row>
    <row r="120" spans="1:6" x14ac:dyDescent="0.25">
      <c r="A120" t="s">
        <v>127</v>
      </c>
      <c r="B120">
        <v>0.17</v>
      </c>
      <c r="C120" s="2" t="str">
        <f>INDEX('Policy groups'!$B:$B,MATCH('Script Setup'!$A120,'Policy groups'!$A:$A,0))</f>
        <v>Industrial Energy Efficiency Standards</v>
      </c>
      <c r="D120" s="2" t="str">
        <f>INDEX('Policy groups'!$C:$C,MATCH('Script Setup'!$A120,'Policy groups'!$A:$A,0))</f>
        <v>Industry Energy</v>
      </c>
      <c r="E120" s="3" t="str">
        <f t="shared" si="3"/>
        <v>(True, "Percentage Improvement in Eqpt Efficiency Standards above BAU[other industries,electricity if]","Percentage Improvement in Eqpt Efficiency Standards above BAU[other industries,electricity if]",[0,0.17],"Industrial Energy Efficiency Standards"),</v>
      </c>
      <c r="F120" s="3" t="str">
        <f t="shared" si="2"/>
        <v>(True, "Percentage Improvement in Eqpt Efficiency Standards above BAU[other industries,electricity if]","Percentage Improvement in Eqpt Efficiency Standards above BAU[other industries,electricity if]",[0,0.17],"Industry Energy"),</v>
      </c>
    </row>
    <row r="121" spans="1:6" x14ac:dyDescent="0.25">
      <c r="A121" t="s">
        <v>128</v>
      </c>
      <c r="B121">
        <v>0.17</v>
      </c>
      <c r="C121" s="2" t="str">
        <f>INDEX('Policy groups'!$B:$B,MATCH('Script Setup'!$A121,'Policy groups'!$A:$A,0))</f>
        <v>Industrial Energy Efficiency Standards</v>
      </c>
      <c r="D121" s="2" t="str">
        <f>INDEX('Policy groups'!$C:$C,MATCH('Script Setup'!$A121,'Policy groups'!$A:$A,0))</f>
        <v>Industry Energy</v>
      </c>
      <c r="E121" s="3" t="str">
        <f t="shared" si="3"/>
        <v>(True, "Percentage Improvement in Eqpt Efficiency Standards above BAU[other industries,hard coal if]","Percentage Improvement in Eqpt Efficiency Standards above BAU[other industries,hard coal if]",[0,0.17],"Industrial Energy Efficiency Standards"),</v>
      </c>
      <c r="F121" s="3" t="str">
        <f t="shared" si="2"/>
        <v>(True, "Percentage Improvement in Eqpt Efficiency Standards above BAU[other industries,hard coal if]","Percentage Improvement in Eqpt Efficiency Standards above BAU[other industries,hard coal if]",[0,0.17],"Industry Energy"),</v>
      </c>
    </row>
    <row r="122" spans="1:6" x14ac:dyDescent="0.25">
      <c r="A122" t="s">
        <v>129</v>
      </c>
      <c r="B122">
        <v>0.17</v>
      </c>
      <c r="C122" s="2" t="str">
        <f>INDEX('Policy groups'!$B:$B,MATCH('Script Setup'!$A122,'Policy groups'!$A:$A,0))</f>
        <v>Industrial Energy Efficiency Standards</v>
      </c>
      <c r="D122" s="2" t="str">
        <f>INDEX('Policy groups'!$C:$C,MATCH('Script Setup'!$A122,'Policy groups'!$A:$A,0))</f>
        <v>Industry Energy</v>
      </c>
      <c r="E122" s="3" t="str">
        <f t="shared" si="3"/>
        <v>(True, "Percentage Improvement in Eqpt Efficiency Standards above BAU[other industries,natural gas if]","Percentage Improvement in Eqpt Efficiency Standards above BAU[other industries,natural gas if]",[0,0.17],"Industrial Energy Efficiency Standards"),</v>
      </c>
      <c r="F122" s="3" t="str">
        <f t="shared" si="2"/>
        <v>(True, "Percentage Improvement in Eqpt Efficiency Standards above BAU[other industries,natural gas if]","Percentage Improvement in Eqpt Efficiency Standards above BAU[other industries,natural gas if]",[0,0.17],"Industry Energy"),</v>
      </c>
    </row>
    <row r="123" spans="1:6" x14ac:dyDescent="0.25">
      <c r="A123" t="s">
        <v>130</v>
      </c>
      <c r="B123">
        <v>0.17</v>
      </c>
      <c r="C123" s="2" t="str">
        <f>INDEX('Policy groups'!$B:$B,MATCH('Script Setup'!$A123,'Policy groups'!$A:$A,0))</f>
        <v>Industrial Energy Efficiency Standards</v>
      </c>
      <c r="D123" s="2" t="str">
        <f>INDEX('Policy groups'!$C:$C,MATCH('Script Setup'!$A123,'Policy groups'!$A:$A,0))</f>
        <v>Industry Energy</v>
      </c>
      <c r="E123" s="3" t="str">
        <f t="shared" si="3"/>
        <v>(True, "Percentage Improvement in Eqpt Efficiency Standards above BAU[other industries,petroleum diesel if]","Percentage Improvement in Eqpt Efficiency Standards above BAU[other industries,petroleum diesel if]",[0,0.17],"Industrial Energy Efficiency Standards"),</v>
      </c>
      <c r="F123" s="3" t="str">
        <f t="shared" si="2"/>
        <v>(True, "Percentage Improvement in Eqpt Efficiency Standards above BAU[other industries,petroleum diesel if]","Percentage Improvement in Eqpt Efficiency Standards above BAU[other industries,petroleum diesel if]",[0,0.17],"Industry Energy"),</v>
      </c>
    </row>
    <row r="124" spans="1:6" x14ac:dyDescent="0.25">
      <c r="A124" t="s">
        <v>131</v>
      </c>
      <c r="B124">
        <v>0.17</v>
      </c>
      <c r="C124" s="2" t="str">
        <f>INDEX('Policy groups'!$B:$B,MATCH('Script Setup'!$A124,'Policy groups'!$A:$A,0))</f>
        <v>Industrial Energy Efficiency Standards</v>
      </c>
      <c r="D124" s="2" t="str">
        <f>INDEX('Policy groups'!$C:$C,MATCH('Script Setup'!$A124,'Policy groups'!$A:$A,0))</f>
        <v>Industry Energy</v>
      </c>
      <c r="E124" s="3" t="str">
        <f t="shared" si="3"/>
        <v>(True, "Percentage Improvement in Eqpt Efficiency Standards above BAU[other industries,heavy or residual fuel oil if]","Percentage Improvement in Eqpt Efficiency Standards above BAU[other industries,heavy or residual fuel oil if]",[0,0.17],"Industrial Energy Efficiency Standards"),</v>
      </c>
      <c r="F124" s="3" t="str">
        <f t="shared" si="2"/>
        <v>(True, "Percentage Improvement in Eqpt Efficiency Standards above BAU[other industries,heavy or residual fuel oil if]","Percentage Improvement in Eqpt Efficiency Standards above BAU[other industries,heavy or residual fuel oil if]",[0,0.17],"Industry Energy"),</v>
      </c>
    </row>
    <row r="125" spans="1:6" x14ac:dyDescent="0.25">
      <c r="A125" t="s">
        <v>132</v>
      </c>
      <c r="B125">
        <v>1</v>
      </c>
      <c r="C125" s="2" t="str">
        <f>INDEX('Policy groups'!$B:$B,MATCH('Script Setup'!$A125,'Policy groups'!$A:$A,0))</f>
        <v>Grid Flexibility</v>
      </c>
      <c r="D125" s="2" t="str">
        <f>INDEX('Policy groups'!$C:$C,MATCH('Script Setup'!$A125,'Policy groups'!$A:$A,0))</f>
        <v>Electricity</v>
      </c>
      <c r="E125" s="3" t="str">
        <f t="shared" si="3"/>
        <v>(True, "Percentage Increase in Transmission Capacity vs BAU","Percentage Increase in Transmission Capacity vs BAU",[0,1],"Grid Flexibility"),</v>
      </c>
      <c r="F125" s="3" t="str">
        <f t="shared" si="2"/>
        <v>(True, "Percentage Increase in Transmission Capacity vs BAU","Percentage Increase in Transmission Capacity vs BAU",[0,1],"Electricity"),</v>
      </c>
    </row>
    <row r="126" spans="1:6" x14ac:dyDescent="0.25">
      <c r="A126" t="s">
        <v>133</v>
      </c>
      <c r="B126">
        <v>0.111</v>
      </c>
      <c r="C126" s="2" t="str">
        <f>INDEX('Policy groups'!$B:$B,MATCH('Script Setup'!$A126,'Policy groups'!$A:$A,0))</f>
        <v>Building Codes and Appliance Standards</v>
      </c>
      <c r="D126" s="2" t="str">
        <f>INDEX('Policy groups'!$C:$C,MATCH('Script Setup'!$A126,'Policy groups'!$A:$A,0))</f>
        <v>Buildings</v>
      </c>
      <c r="E126" s="3" t="str">
        <f t="shared" si="3"/>
        <v>(True, "Reduction in E Use Allowed by Component Eff Std[heating,urban residential]","Reduction in E Use Allowed by Component Eff Std[heating,urban residential]",[0,0.111],"Building Codes and Appliance Standards"),</v>
      </c>
      <c r="F126" s="3" t="str">
        <f t="shared" si="2"/>
        <v>(True, "Reduction in E Use Allowed by Component Eff Std[heating,urban residential]","Reduction in E Use Allowed by Component Eff Std[heating,urban residential]",[0,0.111],"Buildings"),</v>
      </c>
    </row>
    <row r="127" spans="1:6" x14ac:dyDescent="0.25">
      <c r="A127" t="s">
        <v>134</v>
      </c>
      <c r="B127">
        <v>0.111</v>
      </c>
      <c r="C127" s="2" t="str">
        <f>INDEX('Policy groups'!$B:$B,MATCH('Script Setup'!$A127,'Policy groups'!$A:$A,0))</f>
        <v>Building Codes and Appliance Standards</v>
      </c>
      <c r="D127" s="2" t="str">
        <f>INDEX('Policy groups'!$C:$C,MATCH('Script Setup'!$A127,'Policy groups'!$A:$A,0))</f>
        <v>Buildings</v>
      </c>
      <c r="E127" s="3" t="str">
        <f t="shared" si="3"/>
        <v>(True, "Reduction in E Use Allowed by Component Eff Std[heating,rural residential]","Reduction in E Use Allowed by Component Eff Std[heating,rural residential]",[0,0.111],"Building Codes and Appliance Standards"),</v>
      </c>
      <c r="F127" s="3" t="str">
        <f t="shared" si="2"/>
        <v>(True, "Reduction in E Use Allowed by Component Eff Std[heating,rural residential]","Reduction in E Use Allowed by Component Eff Std[heating,rural residential]",[0,0.111],"Buildings"),</v>
      </c>
    </row>
    <row r="128" spans="1:6" x14ac:dyDescent="0.25">
      <c r="A128" t="s">
        <v>135</v>
      </c>
      <c r="B128">
        <v>0.159</v>
      </c>
      <c r="C128" s="2" t="str">
        <f>INDEX('Policy groups'!$B:$B,MATCH('Script Setup'!$A128,'Policy groups'!$A:$A,0))</f>
        <v>Building Codes and Appliance Standards</v>
      </c>
      <c r="D128" s="2" t="str">
        <f>INDEX('Policy groups'!$C:$C,MATCH('Script Setup'!$A128,'Policy groups'!$A:$A,0))</f>
        <v>Buildings</v>
      </c>
      <c r="E128" s="3" t="str">
        <f t="shared" si="3"/>
        <v>(True, "Reduction in E Use Allowed by Component Eff Std[heating,commercial]","Reduction in E Use Allowed by Component Eff Std[heating,commercial]",[0,0.159],"Building Codes and Appliance Standards"),</v>
      </c>
      <c r="F128" s="3" t="str">
        <f t="shared" ref="F128" si="4">CONCATENATE("(True, ""","",TRIM(A128),"",""",","""",TRIM(A128),"""","",",[0,",B128,"],","""",D128,"""","),")</f>
        <v>(True, "Reduction in E Use Allowed by Component Eff Std[heating,commercial]","Reduction in E Use Allowed by Component Eff Std[heating,commercial]",[0,0.159],"Buildings"),</v>
      </c>
    </row>
    <row r="129" spans="1:6" x14ac:dyDescent="0.25">
      <c r="A129" t="s">
        <v>136</v>
      </c>
      <c r="B129">
        <v>0.13600000000000001</v>
      </c>
      <c r="C129" s="2" t="str">
        <f>INDEX('Policy groups'!$B:$B,MATCH('Script Setup'!$A129,'Policy groups'!$A:$A,0))</f>
        <v>Building Codes and Appliance Standards</v>
      </c>
      <c r="D129" s="2" t="str">
        <f>INDEX('Policy groups'!$C:$C,MATCH('Script Setup'!$A129,'Policy groups'!$A:$A,0))</f>
        <v>Buildings</v>
      </c>
      <c r="E129" s="3" t="str">
        <f t="shared" ref="E129:E151" si="5">CONCATENATE("(True, ""","",TRIM(A129),"",""",","""",TRIM(A129),"""","",",[0,",B129,"],","""",C129,"""","),")</f>
        <v>(True, "Reduction in E Use Allowed by Component Eff Std[cooling and ventilation,urban residential]","Reduction in E Use Allowed by Component Eff Std[cooling and ventilation,urban residential]",[0,0.136],"Building Codes and Appliance Standards"),</v>
      </c>
      <c r="F129" s="3" t="e">
        <f>CONCATENATE("(True, ""","",TRIM(#REF!),"",""",","""",TRIM(#REF!),"""","",",[0,",B129,"],","""",D129,"""","),")</f>
        <v>#REF!</v>
      </c>
    </row>
    <row r="130" spans="1:6" x14ac:dyDescent="0.25">
      <c r="A130" t="s">
        <v>137</v>
      </c>
      <c r="B130">
        <v>0.13600000000000001</v>
      </c>
      <c r="C130" s="2" t="str">
        <f>INDEX('Policy groups'!$B:$B,MATCH('Script Setup'!$A130,'Policy groups'!$A:$A,0))</f>
        <v>Building Codes and Appliance Standards</v>
      </c>
      <c r="D130" s="2" t="str">
        <f>INDEX('Policy groups'!$C:$C,MATCH('Script Setup'!$A130,'Policy groups'!$A:$A,0))</f>
        <v>Buildings</v>
      </c>
      <c r="E130" s="3" t="str">
        <f t="shared" si="5"/>
        <v>(True, "Reduction in E Use Allowed by Component Eff Std[cooling and ventilation,rural residential]","Reduction in E Use Allowed by Component Eff Std[cooling and ventilation,rural residential]",[0,0.136],"Building Codes and Appliance Standards"),</v>
      </c>
      <c r="F130" s="3" t="str">
        <f t="shared" ref="F130:F151" si="6">CONCATENATE("(True, ""","",TRIM(A129),"",""",","""",TRIM(A129),"""","",",[0,",B130,"],","""",D130,"""","),")</f>
        <v>(True, "Reduction in E Use Allowed by Component Eff Std[cooling and ventilation,urban residential]","Reduction in E Use Allowed by Component Eff Std[cooling and ventilation,urban residential]",[0,0.136],"Buildings"),</v>
      </c>
    </row>
    <row r="131" spans="1:6" x14ac:dyDescent="0.25">
      <c r="A131" t="s">
        <v>138</v>
      </c>
      <c r="B131">
        <v>0.13300000000000001</v>
      </c>
      <c r="C131" s="2" t="str">
        <f>INDEX('Policy groups'!$B:$B,MATCH('Script Setup'!$A131,'Policy groups'!$A:$A,0))</f>
        <v>Building Codes and Appliance Standards</v>
      </c>
      <c r="D131" s="2" t="str">
        <f>INDEX('Policy groups'!$C:$C,MATCH('Script Setup'!$A131,'Policy groups'!$A:$A,0))</f>
        <v>Buildings</v>
      </c>
      <c r="E131" s="3" t="str">
        <f t="shared" si="5"/>
        <v>(True, "Reduction in E Use Allowed by Component Eff Std[cooling and ventilation,commercial]","Reduction in E Use Allowed by Component Eff Std[cooling and ventilation,commercial]",[0,0.133],"Building Codes and Appliance Standards"),</v>
      </c>
      <c r="F131" s="3" t="str">
        <f t="shared" si="6"/>
        <v>(True, "Reduction in E Use Allowed by Component Eff Std[cooling and ventilation,rural residential]","Reduction in E Use Allowed by Component Eff Std[cooling and ventilation,rural residential]",[0,0.133],"Buildings"),</v>
      </c>
    </row>
    <row r="132" spans="1:6" x14ac:dyDescent="0.25">
      <c r="A132" t="s">
        <v>139</v>
      </c>
      <c r="B132">
        <v>0.75</v>
      </c>
      <c r="C132" s="2" t="str">
        <f>INDEX('Policy groups'!$B:$B,MATCH('Script Setup'!$A132,'Policy groups'!$A:$A,0))</f>
        <v>Building Codes and Appliance Standards</v>
      </c>
      <c r="D132" s="2" t="str">
        <f>INDEX('Policy groups'!$C:$C,MATCH('Script Setup'!$A132,'Policy groups'!$A:$A,0))</f>
        <v>Buildings</v>
      </c>
      <c r="E132" s="3" t="str">
        <f t="shared" si="5"/>
        <v>(True, "Reduction in E Use Allowed by Component Eff Std[envelope,urban residential]","Reduction in E Use Allowed by Component Eff Std[envelope,urban residential]",[0,0.75],"Building Codes and Appliance Standards"),</v>
      </c>
      <c r="F132" s="3" t="str">
        <f t="shared" si="6"/>
        <v>(True, "Reduction in E Use Allowed by Component Eff Std[cooling and ventilation,commercial]","Reduction in E Use Allowed by Component Eff Std[cooling and ventilation,commercial]",[0,0.75],"Buildings"),</v>
      </c>
    </row>
    <row r="133" spans="1:6" x14ac:dyDescent="0.25">
      <c r="A133" t="s">
        <v>140</v>
      </c>
      <c r="B133">
        <v>0.75</v>
      </c>
      <c r="C133" s="2" t="str">
        <f>INDEX('Policy groups'!$B:$B,MATCH('Script Setup'!$A133,'Policy groups'!$A:$A,0))</f>
        <v>Building Codes and Appliance Standards</v>
      </c>
      <c r="D133" s="2" t="str">
        <f>INDEX('Policy groups'!$C:$C,MATCH('Script Setup'!$A133,'Policy groups'!$A:$A,0))</f>
        <v>Buildings</v>
      </c>
      <c r="E133" s="3" t="str">
        <f t="shared" si="5"/>
        <v>(True, "Reduction in E Use Allowed by Component Eff Std[envelope,rural residential]","Reduction in E Use Allowed by Component Eff Std[envelope,rural residential]",[0,0.75],"Building Codes and Appliance Standards"),</v>
      </c>
      <c r="F133" s="3" t="str">
        <f t="shared" si="6"/>
        <v>(True, "Reduction in E Use Allowed by Component Eff Std[envelope,urban residential]","Reduction in E Use Allowed by Component Eff Std[envelope,urban residential]",[0,0.75],"Buildings"),</v>
      </c>
    </row>
    <row r="134" spans="1:6" x14ac:dyDescent="0.25">
      <c r="A134" t="s">
        <v>141</v>
      </c>
      <c r="B134">
        <v>0.75</v>
      </c>
      <c r="C134" s="2" t="str">
        <f>INDEX('Policy groups'!$B:$B,MATCH('Script Setup'!$A134,'Policy groups'!$A:$A,0))</f>
        <v>Building Codes and Appliance Standards</v>
      </c>
      <c r="D134" s="2" t="str">
        <f>INDEX('Policy groups'!$C:$C,MATCH('Script Setup'!$A134,'Policy groups'!$A:$A,0))</f>
        <v>Buildings</v>
      </c>
      <c r="E134" s="3" t="str">
        <f t="shared" si="5"/>
        <v>(True, "Reduction in E Use Allowed by Component Eff Std[envelope,commercial]","Reduction in E Use Allowed by Component Eff Std[envelope,commercial]",[0,0.75],"Building Codes and Appliance Standards"),</v>
      </c>
      <c r="F134" s="3" t="str">
        <f t="shared" si="6"/>
        <v>(True, "Reduction in E Use Allowed by Component Eff Std[envelope,rural residential]","Reduction in E Use Allowed by Component Eff Std[envelope,rural residential]",[0,0.75],"Buildings"),</v>
      </c>
    </row>
    <row r="135" spans="1:6" x14ac:dyDescent="0.25">
      <c r="A135" t="s">
        <v>142</v>
      </c>
      <c r="B135">
        <v>0.2</v>
      </c>
      <c r="C135" s="2" t="str">
        <f>INDEX('Policy groups'!$B:$B,MATCH('Script Setup'!$A135,'Policy groups'!$A:$A,0))</f>
        <v>Building Codes and Appliance Standards</v>
      </c>
      <c r="D135" s="2" t="str">
        <f>INDEX('Policy groups'!$C:$C,MATCH('Script Setup'!$A135,'Policy groups'!$A:$A,0))</f>
        <v>Buildings</v>
      </c>
      <c r="E135" s="3" t="str">
        <f t="shared" si="5"/>
        <v>(True, "Reduction in E Use Allowed by Component Eff Std[lighting,urban residential]","Reduction in E Use Allowed by Component Eff Std[lighting,urban residential]",[0,0.2],"Building Codes and Appliance Standards"),</v>
      </c>
      <c r="F135" s="3" t="str">
        <f t="shared" si="6"/>
        <v>(True, "Reduction in E Use Allowed by Component Eff Std[envelope,commercial]","Reduction in E Use Allowed by Component Eff Std[envelope,commercial]",[0,0.2],"Buildings"),</v>
      </c>
    </row>
    <row r="136" spans="1:6" x14ac:dyDescent="0.25">
      <c r="A136" t="s">
        <v>143</v>
      </c>
      <c r="B136">
        <v>0.2</v>
      </c>
      <c r="C136" s="2" t="str">
        <f>INDEX('Policy groups'!$B:$B,MATCH('Script Setup'!$A136,'Policy groups'!$A:$A,0))</f>
        <v>Building Codes and Appliance Standards</v>
      </c>
      <c r="D136" s="2" t="str">
        <f>INDEX('Policy groups'!$C:$C,MATCH('Script Setup'!$A136,'Policy groups'!$A:$A,0))</f>
        <v>Buildings</v>
      </c>
      <c r="E136" s="3" t="str">
        <f t="shared" si="5"/>
        <v>(True, "Reduction in E Use Allowed by Component Eff Std[lighting,rural residential]","Reduction in E Use Allowed by Component Eff Std[lighting,rural residential]",[0,0.2],"Building Codes and Appliance Standards"),</v>
      </c>
      <c r="F136" s="3" t="str">
        <f t="shared" si="6"/>
        <v>(True, "Reduction in E Use Allowed by Component Eff Std[lighting,urban residential]","Reduction in E Use Allowed by Component Eff Std[lighting,urban residential]",[0,0.2],"Buildings"),</v>
      </c>
    </row>
    <row r="137" spans="1:6" x14ac:dyDescent="0.25">
      <c r="A137" t="s">
        <v>144</v>
      </c>
      <c r="B137">
        <v>0.2</v>
      </c>
      <c r="C137" s="2" t="str">
        <f>INDEX('Policy groups'!$B:$B,MATCH('Script Setup'!$A137,'Policy groups'!$A:$A,0))</f>
        <v>Building Codes and Appliance Standards</v>
      </c>
      <c r="D137" s="2" t="str">
        <f>INDEX('Policy groups'!$C:$C,MATCH('Script Setup'!$A137,'Policy groups'!$A:$A,0))</f>
        <v>Buildings</v>
      </c>
      <c r="E137" s="3" t="str">
        <f t="shared" si="5"/>
        <v>(True, "Reduction in E Use Allowed by Component Eff Std[lighting,commercial]","Reduction in E Use Allowed by Component Eff Std[lighting,commercial]",[0,0.2],"Building Codes and Appliance Standards"),</v>
      </c>
      <c r="F137" s="3" t="str">
        <f t="shared" si="6"/>
        <v>(True, "Reduction in E Use Allowed by Component Eff Std[lighting,rural residential]","Reduction in E Use Allowed by Component Eff Std[lighting,rural residential]",[0,0.2],"Buildings"),</v>
      </c>
    </row>
    <row r="138" spans="1:6" x14ac:dyDescent="0.25">
      <c r="A138" t="s">
        <v>145</v>
      </c>
      <c r="B138">
        <v>0.14199999999999999</v>
      </c>
      <c r="C138" s="2" t="str">
        <f>INDEX('Policy groups'!$B:$B,MATCH('Script Setup'!$A138,'Policy groups'!$A:$A,0))</f>
        <v>Building Codes and Appliance Standards</v>
      </c>
      <c r="D138" s="2" t="str">
        <f>INDEX('Policy groups'!$C:$C,MATCH('Script Setup'!$A138,'Policy groups'!$A:$A,0))</f>
        <v>Buildings</v>
      </c>
      <c r="E138" s="3" t="str">
        <f t="shared" si="5"/>
        <v>(True, "Reduction in E Use Allowed by Component Eff Std[appliances,urban residential]","Reduction in E Use Allowed by Component Eff Std[appliances,urban residential]",[0,0.142],"Building Codes and Appliance Standards"),</v>
      </c>
      <c r="F138" s="3" t="str">
        <f t="shared" si="6"/>
        <v>(True, "Reduction in E Use Allowed by Component Eff Std[lighting,commercial]","Reduction in E Use Allowed by Component Eff Std[lighting,commercial]",[0,0.142],"Buildings"),</v>
      </c>
    </row>
    <row r="139" spans="1:6" x14ac:dyDescent="0.25">
      <c r="A139" t="s">
        <v>146</v>
      </c>
      <c r="B139">
        <v>0.14199999999999999</v>
      </c>
      <c r="C139" s="2" t="str">
        <f>INDEX('Policy groups'!$B:$B,MATCH('Script Setup'!$A139,'Policy groups'!$A:$A,0))</f>
        <v>Building Codes and Appliance Standards</v>
      </c>
      <c r="D139" s="2" t="str">
        <f>INDEX('Policy groups'!$C:$C,MATCH('Script Setup'!$A139,'Policy groups'!$A:$A,0))</f>
        <v>Buildings</v>
      </c>
      <c r="E139" s="3" t="str">
        <f t="shared" si="5"/>
        <v>(True, "Reduction in E Use Allowed by Component Eff Std[appliances,rural residential]","Reduction in E Use Allowed by Component Eff Std[appliances,rural residential]",[0,0.142],"Building Codes and Appliance Standards"),</v>
      </c>
      <c r="F139" s="3" t="str">
        <f t="shared" si="6"/>
        <v>(True, "Reduction in E Use Allowed by Component Eff Std[appliances,urban residential]","Reduction in E Use Allowed by Component Eff Std[appliances,urban residential]",[0,0.142],"Buildings"),</v>
      </c>
    </row>
    <row r="140" spans="1:6" x14ac:dyDescent="0.25">
      <c r="A140" t="s">
        <v>147</v>
      </c>
      <c r="B140">
        <v>0.14199999999999999</v>
      </c>
      <c r="C140" s="2" t="str">
        <f>INDEX('Policy groups'!$B:$B,MATCH('Script Setup'!$A140,'Policy groups'!$A:$A,0))</f>
        <v>Building Codes and Appliance Standards</v>
      </c>
      <c r="D140" s="2" t="str">
        <f>INDEX('Policy groups'!$C:$C,MATCH('Script Setup'!$A140,'Policy groups'!$A:$A,0))</f>
        <v>Buildings</v>
      </c>
      <c r="E140" s="3" t="str">
        <f t="shared" si="5"/>
        <v>(True, "Reduction in E Use Allowed by Component Eff Std[appliances,commercial]","Reduction in E Use Allowed by Component Eff Std[appliances,commercial]",[0,0.142],"Building Codes and Appliance Standards"),</v>
      </c>
      <c r="F140" s="3" t="str">
        <f t="shared" si="6"/>
        <v>(True, "Reduction in E Use Allowed by Component Eff Std[appliances,rural residential]","Reduction in E Use Allowed by Component Eff Std[appliances,rural residential]",[0,0.142],"Buildings"),</v>
      </c>
    </row>
    <row r="141" spans="1:6" x14ac:dyDescent="0.25">
      <c r="A141" t="s">
        <v>148</v>
      </c>
      <c r="B141">
        <v>0.11</v>
      </c>
      <c r="C141" s="2" t="str">
        <f>INDEX('Policy groups'!$B:$B,MATCH('Script Setup'!$A141,'Policy groups'!$A:$A,0))</f>
        <v>Building Codes and Appliance Standards</v>
      </c>
      <c r="D141" s="2" t="str">
        <f>INDEX('Policy groups'!$C:$C,MATCH('Script Setup'!$A141,'Policy groups'!$A:$A,0))</f>
        <v>Buildings</v>
      </c>
      <c r="E141" s="3" t="str">
        <f t="shared" si="5"/>
        <v>(True, "Reduction in E Use Allowed by Component Eff Std[other component,urban residential]","Reduction in E Use Allowed by Component Eff Std[other component,urban residential]",[0,0.11],"Building Codes and Appliance Standards"),</v>
      </c>
      <c r="F141" s="3" t="str">
        <f t="shared" si="6"/>
        <v>(True, "Reduction in E Use Allowed by Component Eff Std[appliances,commercial]","Reduction in E Use Allowed by Component Eff Std[appliances,commercial]",[0,0.11],"Buildings"),</v>
      </c>
    </row>
    <row r="142" spans="1:6" x14ac:dyDescent="0.25">
      <c r="A142" t="s">
        <v>149</v>
      </c>
      <c r="B142">
        <v>0.11</v>
      </c>
      <c r="C142" s="2" t="str">
        <f>INDEX('Policy groups'!$B:$B,MATCH('Script Setup'!$A142,'Policy groups'!$A:$A,0))</f>
        <v>Building Codes and Appliance Standards</v>
      </c>
      <c r="D142" s="2" t="str">
        <f>INDEX('Policy groups'!$C:$C,MATCH('Script Setup'!$A142,'Policy groups'!$A:$A,0))</f>
        <v>Buildings</v>
      </c>
      <c r="E142" s="3" t="str">
        <f t="shared" si="5"/>
        <v>(True, "Reduction in E Use Allowed by Component Eff Std[other component,rural residential]","Reduction in E Use Allowed by Component Eff Std[other component,rural residential]",[0,0.11],"Building Codes and Appliance Standards"),</v>
      </c>
      <c r="F142" s="3" t="str">
        <f t="shared" si="6"/>
        <v>(True, "Reduction in E Use Allowed by Component Eff Std[other component,urban residential]","Reduction in E Use Allowed by Component Eff Std[other component,urban residential]",[0,0.11],"Buildings"),</v>
      </c>
    </row>
    <row r="143" spans="1:6" x14ac:dyDescent="0.25">
      <c r="A143" t="s">
        <v>150</v>
      </c>
      <c r="B143">
        <v>0.11</v>
      </c>
      <c r="C143" s="2" t="str">
        <f>INDEX('Policy groups'!$B:$B,MATCH('Script Setup'!$A143,'Policy groups'!$A:$A,0))</f>
        <v>Building Codes and Appliance Standards</v>
      </c>
      <c r="D143" s="2" t="str">
        <f>INDEX('Policy groups'!$C:$C,MATCH('Script Setup'!$A143,'Policy groups'!$A:$A,0))</f>
        <v>Buildings</v>
      </c>
      <c r="E143" s="3" t="str">
        <f t="shared" si="5"/>
        <v>(True, "Reduction in E Use Allowed by Component Eff Std[other component,commercial]","Reduction in E Use Allowed by Component Eff Std[other component,commercial]",[0,0.11],"Building Codes and Appliance Standards"),</v>
      </c>
      <c r="F143" s="3" t="str">
        <f t="shared" si="6"/>
        <v>(True, "Reduction in E Use Allowed by Component Eff Std[other component,rural residential]","Reduction in E Use Allowed by Component Eff Std[other component,rural residential]",[0,0.11],"Buildings"),</v>
      </c>
    </row>
    <row r="144" spans="1:6" x14ac:dyDescent="0.25">
      <c r="A144" t="s">
        <v>151</v>
      </c>
      <c r="B144">
        <v>1</v>
      </c>
      <c r="C144" s="2" t="str">
        <f>INDEX('Policy groups'!$B:$B,MATCH('Script Setup'!$A144,'Policy groups'!$A:$A,0))</f>
        <v>100% Clean Electricity Standard</v>
      </c>
      <c r="D144" s="2" t="str">
        <f>INDEX('Policy groups'!$C:$C,MATCH('Script Setup'!$A144,'Policy groups'!$A:$A,0))</f>
        <v>Electricity</v>
      </c>
      <c r="E144" s="3" t="str">
        <f t="shared" si="5"/>
        <v>(True, "Renewable Portfolio Std Percentage","Renewable Portfolio Std Percentage",[0,1],"100% Clean Electricity Standard"),</v>
      </c>
      <c r="F144" s="3" t="str">
        <f t="shared" si="6"/>
        <v>(True, "Reduction in E Use Allowed by Component Eff Std[other component,commercial]","Reduction in E Use Allowed by Component Eff Std[other component,commercial]",[0,1],"Electricity"),</v>
      </c>
    </row>
    <row r="145" spans="1:6" x14ac:dyDescent="0.25">
      <c r="A145" t="s">
        <v>152</v>
      </c>
      <c r="B145">
        <v>0.15</v>
      </c>
      <c r="C145" s="2" t="str">
        <f>INDEX('Policy groups'!$B:$B,MATCH('Script Setup'!$A145,'Policy groups'!$A:$A,0))</f>
        <v>Building Retrofitting</v>
      </c>
      <c r="D145" s="2" t="str">
        <f>INDEX('Policy groups'!$C:$C,MATCH('Script Setup'!$A145,'Policy groups'!$A:$A,0))</f>
        <v>Buildings</v>
      </c>
      <c r="E145" s="3" t="str">
        <f t="shared" si="5"/>
        <v>(True, "Share of Preexisting Buildings Subject to Retrofitting[urban residential]","Share of Preexisting Buildings Subject to Retrofitting[urban residential]",[0,0.15],"Building Retrofitting"),</v>
      </c>
      <c r="F145" s="3" t="str">
        <f t="shared" si="6"/>
        <v>(True, "Renewable Portfolio Std Percentage","Renewable Portfolio Std Percentage",[0,0.15],"Buildings"),</v>
      </c>
    </row>
    <row r="146" spans="1:6" x14ac:dyDescent="0.25">
      <c r="A146" t="s">
        <v>153</v>
      </c>
      <c r="B146">
        <v>0.15</v>
      </c>
      <c r="C146" s="2" t="str">
        <f>INDEX('Policy groups'!$B:$B,MATCH('Script Setup'!$A146,'Policy groups'!$A:$A,0))</f>
        <v>Building Retrofitting</v>
      </c>
      <c r="D146" s="2" t="str">
        <f>INDEX('Policy groups'!$C:$C,MATCH('Script Setup'!$A146,'Policy groups'!$A:$A,0))</f>
        <v>Buildings</v>
      </c>
      <c r="E146" s="3" t="str">
        <f t="shared" si="5"/>
        <v>(True, "Share of Preexisting Buildings Subject to Retrofitting[rural residential]","Share of Preexisting Buildings Subject to Retrofitting[rural residential]",[0,0.15],"Building Retrofitting"),</v>
      </c>
      <c r="F146" s="3" t="str">
        <f t="shared" si="6"/>
        <v>(True, "Share of Preexisting Buildings Subject to Retrofitting[urban residential]","Share of Preexisting Buildings Subject to Retrofitting[urban residential]",[0,0.15],"Buildings"),</v>
      </c>
    </row>
    <row r="147" spans="1:6" x14ac:dyDescent="0.25">
      <c r="A147" t="s">
        <v>154</v>
      </c>
      <c r="B147">
        <v>0.15</v>
      </c>
      <c r="C147" s="2" t="str">
        <f>INDEX('Policy groups'!$B:$B,MATCH('Script Setup'!$A147,'Policy groups'!$A:$A,0))</f>
        <v>Building Retrofitting</v>
      </c>
      <c r="D147" s="2" t="str">
        <f>INDEX('Policy groups'!$C:$C,MATCH('Script Setup'!$A147,'Policy groups'!$A:$A,0))</f>
        <v>Buildings</v>
      </c>
      <c r="E147" s="3" t="str">
        <f t="shared" si="5"/>
        <v>(True, "Share of Preexisting Buildings Subject to Retrofitting[commercial]","Share of Preexisting Buildings Subject to Retrofitting[commercial]",[0,0.15],"Building Retrofitting"),</v>
      </c>
      <c r="F147" s="3" t="str">
        <f t="shared" si="6"/>
        <v>(True, "Share of Preexisting Buildings Subject to Retrofitting[rural residential]","Share of Preexisting Buildings Subject to Retrofitting[rural residential]",[0,0.15],"Buildings"),</v>
      </c>
    </row>
    <row r="148" spans="1:6" x14ac:dyDescent="0.25">
      <c r="A148" t="s">
        <v>155</v>
      </c>
      <c r="B148">
        <v>5</v>
      </c>
      <c r="C148" s="2" t="str">
        <f>INDEX('Policy groups'!$B:$B,MATCH('Script Setup'!$A148,'Policy groups'!$A:$A,0))</f>
        <v>Electricity PTC/ITC</v>
      </c>
      <c r="D148" s="2" t="str">
        <f>INDEX('Policy groups'!$C:$C,MATCH('Script Setup'!$A148,'Policy groups'!$A:$A,0))</f>
        <v>Electricity</v>
      </c>
      <c r="E148" s="3" t="str">
        <f t="shared" si="5"/>
        <v>(True, "Subsidy for Elec Production by Fuel[onshore wind es]","Subsidy for Elec Production by Fuel[onshore wind es]",[0,5],"Electricity PTC/ITC"),</v>
      </c>
      <c r="F148" s="3" t="str">
        <f t="shared" si="6"/>
        <v>(True, "Share of Preexisting Buildings Subject to Retrofitting[commercial]","Share of Preexisting Buildings Subject to Retrofitting[commercial]",[0,5],"Electricity"),</v>
      </c>
    </row>
    <row r="149" spans="1:6" x14ac:dyDescent="0.25">
      <c r="C149" s="2" t="e">
        <f>INDEX('Policy groups'!$B:$B,MATCH('Script Setup'!$A149,'Policy groups'!$A:$A,0))</f>
        <v>#N/A</v>
      </c>
      <c r="D149" s="2" t="e">
        <f>INDEX('Policy groups'!$C:$C,MATCH('Script Setup'!$A149,'Policy groups'!$A:$A,0))</f>
        <v>#N/A</v>
      </c>
      <c r="E149" s="3" t="e">
        <f t="shared" si="5"/>
        <v>#N/A</v>
      </c>
      <c r="F149" s="3" t="e">
        <f t="shared" si="6"/>
        <v>#N/A</v>
      </c>
    </row>
    <row r="150" spans="1:6" x14ac:dyDescent="0.25">
      <c r="C150" s="2" t="e">
        <f>INDEX('Policy groups'!$B:$B,MATCH('Script Setup'!$A150,'Policy groups'!$A:$A,0))</f>
        <v>#N/A</v>
      </c>
      <c r="D150" s="2" t="e">
        <f>INDEX('Policy groups'!$C:$C,MATCH('Script Setup'!$A150,'Policy groups'!$A:$A,0))</f>
        <v>#N/A</v>
      </c>
      <c r="E150" s="3" t="e">
        <f t="shared" si="5"/>
        <v>#N/A</v>
      </c>
      <c r="F150" s="3" t="e">
        <f t="shared" si="6"/>
        <v>#N/A</v>
      </c>
    </row>
    <row r="151" spans="1:6" x14ac:dyDescent="0.25">
      <c r="C151" s="2" t="e">
        <f>INDEX('Policy groups'!$B:$B,MATCH('Script Setup'!$A151,'Policy groups'!$A:$A,0))</f>
        <v>#N/A</v>
      </c>
      <c r="D151" s="2" t="e">
        <f>INDEX('Policy groups'!$C:$C,MATCH('Script Setup'!$A151,'Policy groups'!$A:$A,0))</f>
        <v>#N/A</v>
      </c>
      <c r="E151" s="3" t="e">
        <f t="shared" si="5"/>
        <v>#N/A</v>
      </c>
      <c r="F151" s="3" t="e">
        <f t="shared" si="6"/>
        <v>#N/A</v>
      </c>
    </row>
    <row r="152" spans="1:6" x14ac:dyDescent="0.25">
      <c r="C152" s="2" t="e">
        <f>INDEX('Policy groups'!$B:$B,MATCH('Script Setup'!$A152,'Policy groups'!$A:$A,0))</f>
        <v>#N/A</v>
      </c>
      <c r="D152" s="2" t="e">
        <f>INDEX('Policy groups'!$C:$C,MATCH('Script Setup'!$A152,'Policy groups'!$A:$A,0))</f>
        <v>#N/A</v>
      </c>
      <c r="E152" s="3" t="e">
        <f t="shared" ref="E152:E215" si="7">CONCATENATE("(True, ""","",TRIM(A152),"",""",","""",TRIM(A152),"""","",",[0,",B152,"],","""",C152,"""","),")</f>
        <v>#N/A</v>
      </c>
      <c r="F152" s="3" t="e">
        <f t="shared" ref="F152:F215" si="8">CONCATENATE("(True, ""","",TRIM(A151),"",""",","""",TRIM(A151),"""","",",[0,",B152,"],","""",D152,"""","),")</f>
        <v>#N/A</v>
      </c>
    </row>
    <row r="153" spans="1:6" x14ac:dyDescent="0.25">
      <c r="C153" s="2" t="e">
        <f>INDEX('Policy groups'!$B:$B,MATCH('Script Setup'!$A153,'Policy groups'!$A:$A,0))</f>
        <v>#N/A</v>
      </c>
      <c r="D153" s="2" t="e">
        <f>INDEX('Policy groups'!$C:$C,MATCH('Script Setup'!$A153,'Policy groups'!$A:$A,0))</f>
        <v>#N/A</v>
      </c>
      <c r="E153" s="3" t="e">
        <f t="shared" si="7"/>
        <v>#N/A</v>
      </c>
      <c r="F153" s="3" t="e">
        <f t="shared" si="8"/>
        <v>#N/A</v>
      </c>
    </row>
    <row r="154" spans="1:6" x14ac:dyDescent="0.25">
      <c r="C154" s="2" t="e">
        <f>INDEX('Policy groups'!$B:$B,MATCH('Script Setup'!$A154,'Policy groups'!$A:$A,0))</f>
        <v>#N/A</v>
      </c>
      <c r="D154" s="2" t="e">
        <f>INDEX('Policy groups'!$C:$C,MATCH('Script Setup'!$A154,'Policy groups'!$A:$A,0))</f>
        <v>#N/A</v>
      </c>
      <c r="E154" s="3" t="e">
        <f t="shared" si="7"/>
        <v>#N/A</v>
      </c>
      <c r="F154" s="3" t="e">
        <f t="shared" si="8"/>
        <v>#N/A</v>
      </c>
    </row>
    <row r="155" spans="1:6" x14ac:dyDescent="0.25">
      <c r="C155" s="2" t="e">
        <f>INDEX('Policy groups'!$B:$B,MATCH('Script Setup'!$A155,'Policy groups'!$A:$A,0))</f>
        <v>#N/A</v>
      </c>
      <c r="D155" s="2" t="e">
        <f>INDEX('Policy groups'!$C:$C,MATCH('Script Setup'!$A155,'Policy groups'!$A:$A,0))</f>
        <v>#N/A</v>
      </c>
      <c r="E155" s="3" t="e">
        <f t="shared" si="7"/>
        <v>#N/A</v>
      </c>
      <c r="F155" s="3" t="e">
        <f t="shared" si="8"/>
        <v>#N/A</v>
      </c>
    </row>
    <row r="156" spans="1:6" x14ac:dyDescent="0.25">
      <c r="C156" s="2" t="e">
        <f>INDEX('Policy groups'!$B:$B,MATCH('Script Setup'!$A156,'Policy groups'!$A:$A,0))</f>
        <v>#N/A</v>
      </c>
      <c r="D156" s="2" t="e">
        <f>INDEX('Policy groups'!$C:$C,MATCH('Script Setup'!$A156,'Policy groups'!$A:$A,0))</f>
        <v>#N/A</v>
      </c>
      <c r="E156" s="3" t="e">
        <f t="shared" si="7"/>
        <v>#N/A</v>
      </c>
      <c r="F156" s="3" t="e">
        <f t="shared" si="8"/>
        <v>#N/A</v>
      </c>
    </row>
    <row r="157" spans="1:6" x14ac:dyDescent="0.25">
      <c r="C157" s="2" t="e">
        <f>INDEX('Policy groups'!$B:$B,MATCH('Script Setup'!$A157,'Policy groups'!$A:$A,0))</f>
        <v>#N/A</v>
      </c>
      <c r="D157" s="2" t="e">
        <f>INDEX('Policy groups'!$C:$C,MATCH('Script Setup'!$A157,'Policy groups'!$A:$A,0))</f>
        <v>#N/A</v>
      </c>
      <c r="E157" s="3" t="e">
        <f t="shared" si="7"/>
        <v>#N/A</v>
      </c>
      <c r="F157" s="3" t="e">
        <f t="shared" si="8"/>
        <v>#N/A</v>
      </c>
    </row>
    <row r="158" spans="1:6" x14ac:dyDescent="0.25">
      <c r="C158" s="2" t="e">
        <f>INDEX('Policy groups'!$B:$B,MATCH('Script Setup'!$A158,'Policy groups'!$A:$A,0))</f>
        <v>#N/A</v>
      </c>
      <c r="D158" s="2" t="e">
        <f>INDEX('Policy groups'!$C:$C,MATCH('Script Setup'!$A158,'Policy groups'!$A:$A,0))</f>
        <v>#N/A</v>
      </c>
      <c r="E158" s="3" t="e">
        <f t="shared" si="7"/>
        <v>#N/A</v>
      </c>
      <c r="F158" s="3" t="e">
        <f t="shared" si="8"/>
        <v>#N/A</v>
      </c>
    </row>
    <row r="159" spans="1:6" x14ac:dyDescent="0.25">
      <c r="C159" s="2" t="e">
        <f>INDEX('Policy groups'!$B:$B,MATCH('Script Setup'!$A159,'Policy groups'!$A:$A,0))</f>
        <v>#N/A</v>
      </c>
      <c r="D159" s="2" t="e">
        <f>INDEX('Policy groups'!$C:$C,MATCH('Script Setup'!$A159,'Policy groups'!$A:$A,0))</f>
        <v>#N/A</v>
      </c>
      <c r="E159" s="3" t="e">
        <f t="shared" si="7"/>
        <v>#N/A</v>
      </c>
      <c r="F159" s="3" t="e">
        <f t="shared" si="8"/>
        <v>#N/A</v>
      </c>
    </row>
    <row r="160" spans="1:6" x14ac:dyDescent="0.25">
      <c r="C160" s="2" t="e">
        <f>INDEX('Policy groups'!$B:$B,MATCH('Script Setup'!$A160,'Policy groups'!$A:$A,0))</f>
        <v>#N/A</v>
      </c>
      <c r="D160" s="2" t="e">
        <f>INDEX('Policy groups'!$C:$C,MATCH('Script Setup'!$A160,'Policy groups'!$A:$A,0))</f>
        <v>#N/A</v>
      </c>
      <c r="E160" s="3" t="e">
        <f t="shared" si="7"/>
        <v>#N/A</v>
      </c>
      <c r="F160" s="3" t="e">
        <f t="shared" si="8"/>
        <v>#N/A</v>
      </c>
    </row>
    <row r="161" spans="3:6" x14ac:dyDescent="0.25">
      <c r="C161" s="2" t="e">
        <f>INDEX('Policy groups'!$B:$B,MATCH('Script Setup'!$A161,'Policy groups'!$A:$A,0))</f>
        <v>#N/A</v>
      </c>
      <c r="D161" s="2" t="e">
        <f>INDEX('Policy groups'!$C:$C,MATCH('Script Setup'!$A161,'Policy groups'!$A:$A,0))</f>
        <v>#N/A</v>
      </c>
      <c r="E161" s="3" t="e">
        <f t="shared" si="7"/>
        <v>#N/A</v>
      </c>
      <c r="F161" s="3" t="e">
        <f t="shared" si="8"/>
        <v>#N/A</v>
      </c>
    </row>
    <row r="162" spans="3:6" x14ac:dyDescent="0.25">
      <c r="C162" s="2" t="e">
        <f>INDEX('Policy groups'!$B:$B,MATCH('Script Setup'!$A162,'Policy groups'!$A:$A,0))</f>
        <v>#N/A</v>
      </c>
      <c r="D162" s="2" t="e">
        <f>INDEX('Policy groups'!$C:$C,MATCH('Script Setup'!$A162,'Policy groups'!$A:$A,0))</f>
        <v>#N/A</v>
      </c>
      <c r="E162" s="3" t="e">
        <f t="shared" si="7"/>
        <v>#N/A</v>
      </c>
      <c r="F162" s="3" t="e">
        <f t="shared" si="8"/>
        <v>#N/A</v>
      </c>
    </row>
    <row r="163" spans="3:6" x14ac:dyDescent="0.25">
      <c r="C163" s="2" t="e">
        <f>INDEX('Policy groups'!$B:$B,MATCH('Script Setup'!$A163,'Policy groups'!$A:$A,0))</f>
        <v>#N/A</v>
      </c>
      <c r="D163" s="2" t="e">
        <f>INDEX('Policy groups'!$C:$C,MATCH('Script Setup'!$A163,'Policy groups'!$A:$A,0))</f>
        <v>#N/A</v>
      </c>
      <c r="E163" s="3" t="e">
        <f t="shared" si="7"/>
        <v>#N/A</v>
      </c>
      <c r="F163" s="3" t="e">
        <f t="shared" si="8"/>
        <v>#N/A</v>
      </c>
    </row>
    <row r="164" spans="3:6" x14ac:dyDescent="0.25">
      <c r="C164" s="2" t="e">
        <f>INDEX('Policy groups'!$B:$B,MATCH('Script Setup'!$A164,'Policy groups'!$A:$A,0))</f>
        <v>#N/A</v>
      </c>
      <c r="D164" s="2" t="e">
        <f>INDEX('Policy groups'!$C:$C,MATCH('Script Setup'!$A164,'Policy groups'!$A:$A,0))</f>
        <v>#N/A</v>
      </c>
      <c r="E164" s="3" t="e">
        <f t="shared" si="7"/>
        <v>#N/A</v>
      </c>
      <c r="F164" s="3" t="e">
        <f t="shared" si="8"/>
        <v>#N/A</v>
      </c>
    </row>
    <row r="165" spans="3:6" x14ac:dyDescent="0.25">
      <c r="C165" s="2" t="e">
        <f>INDEX('Policy groups'!$B:$B,MATCH('Script Setup'!$A165,'Policy groups'!$A:$A,0))</f>
        <v>#N/A</v>
      </c>
      <c r="D165" s="2" t="e">
        <f>INDEX('Policy groups'!$C:$C,MATCH('Script Setup'!$A165,'Policy groups'!$A:$A,0))</f>
        <v>#N/A</v>
      </c>
      <c r="E165" s="3" t="e">
        <f t="shared" si="7"/>
        <v>#N/A</v>
      </c>
      <c r="F165" s="3" t="e">
        <f t="shared" si="8"/>
        <v>#N/A</v>
      </c>
    </row>
    <row r="166" spans="3:6" x14ac:dyDescent="0.25">
      <c r="C166" s="2" t="e">
        <f>INDEX('Policy groups'!$B:$B,MATCH('Script Setup'!$A166,'Policy groups'!$A:$A,0))</f>
        <v>#N/A</v>
      </c>
      <c r="D166" s="2" t="e">
        <f>INDEX('Policy groups'!$C:$C,MATCH('Script Setup'!$A166,'Policy groups'!$A:$A,0))</f>
        <v>#N/A</v>
      </c>
      <c r="E166" s="3" t="e">
        <f t="shared" si="7"/>
        <v>#N/A</v>
      </c>
      <c r="F166" s="3" t="e">
        <f t="shared" si="8"/>
        <v>#N/A</v>
      </c>
    </row>
    <row r="167" spans="3:6" x14ac:dyDescent="0.25">
      <c r="C167" s="2" t="e">
        <f>INDEX('Policy groups'!$B:$B,MATCH('Script Setup'!$A167,'Policy groups'!$A:$A,0))</f>
        <v>#N/A</v>
      </c>
      <c r="D167" s="2" t="e">
        <f>INDEX('Policy groups'!$C:$C,MATCH('Script Setup'!$A167,'Policy groups'!$A:$A,0))</f>
        <v>#N/A</v>
      </c>
      <c r="E167" s="3" t="e">
        <f t="shared" si="7"/>
        <v>#N/A</v>
      </c>
      <c r="F167" s="3" t="e">
        <f t="shared" si="8"/>
        <v>#N/A</v>
      </c>
    </row>
    <row r="168" spans="3:6" x14ac:dyDescent="0.25">
      <c r="C168" s="2" t="e">
        <f>INDEX('Policy groups'!$B:$B,MATCH('Script Setup'!$A168,'Policy groups'!$A:$A,0))</f>
        <v>#N/A</v>
      </c>
      <c r="D168" s="2" t="e">
        <f>INDEX('Policy groups'!$C:$C,MATCH('Script Setup'!$A168,'Policy groups'!$A:$A,0))</f>
        <v>#N/A</v>
      </c>
      <c r="E168" s="3" t="e">
        <f t="shared" si="7"/>
        <v>#N/A</v>
      </c>
      <c r="F168" s="3" t="e">
        <f t="shared" si="8"/>
        <v>#N/A</v>
      </c>
    </row>
    <row r="169" spans="3:6" x14ac:dyDescent="0.25">
      <c r="C169" s="2" t="e">
        <f>INDEX('Policy groups'!$B:$B,MATCH('Script Setup'!$A169,'Policy groups'!$A:$A,0))</f>
        <v>#N/A</v>
      </c>
      <c r="D169" s="2" t="e">
        <f>INDEX('Policy groups'!$C:$C,MATCH('Script Setup'!$A169,'Policy groups'!$A:$A,0))</f>
        <v>#N/A</v>
      </c>
      <c r="E169" s="3" t="e">
        <f t="shared" si="7"/>
        <v>#N/A</v>
      </c>
      <c r="F169" s="3" t="e">
        <f t="shared" si="8"/>
        <v>#N/A</v>
      </c>
    </row>
    <row r="170" spans="3:6" x14ac:dyDescent="0.25">
      <c r="C170" s="2" t="e">
        <f>INDEX('Policy groups'!$B:$B,MATCH('Script Setup'!$A170,'Policy groups'!$A:$A,0))</f>
        <v>#N/A</v>
      </c>
      <c r="D170" s="2" t="e">
        <f>INDEX('Policy groups'!$C:$C,MATCH('Script Setup'!$A170,'Policy groups'!$A:$A,0))</f>
        <v>#N/A</v>
      </c>
      <c r="E170" s="3" t="e">
        <f t="shared" si="7"/>
        <v>#N/A</v>
      </c>
      <c r="F170" s="3" t="e">
        <f t="shared" si="8"/>
        <v>#N/A</v>
      </c>
    </row>
    <row r="171" spans="3:6" x14ac:dyDescent="0.25">
      <c r="C171" s="2" t="e">
        <f>INDEX('Policy groups'!$B:$B,MATCH('Script Setup'!$A171,'Policy groups'!$A:$A,0))</f>
        <v>#N/A</v>
      </c>
      <c r="D171" s="2" t="e">
        <f>INDEX('Policy groups'!$C:$C,MATCH('Script Setup'!$A171,'Policy groups'!$A:$A,0))</f>
        <v>#N/A</v>
      </c>
      <c r="E171" s="3" t="e">
        <f t="shared" si="7"/>
        <v>#N/A</v>
      </c>
      <c r="F171" s="3" t="e">
        <f t="shared" si="8"/>
        <v>#N/A</v>
      </c>
    </row>
    <row r="172" spans="3:6" x14ac:dyDescent="0.25">
      <c r="C172" s="2" t="e">
        <f>INDEX('Policy groups'!$B:$B,MATCH('Script Setup'!$A172,'Policy groups'!$A:$A,0))</f>
        <v>#N/A</v>
      </c>
      <c r="D172" s="2" t="e">
        <f>INDEX('Policy groups'!$C:$C,MATCH('Script Setup'!$A172,'Policy groups'!$A:$A,0))</f>
        <v>#N/A</v>
      </c>
      <c r="E172" s="3" t="e">
        <f t="shared" si="7"/>
        <v>#N/A</v>
      </c>
      <c r="F172" s="3" t="e">
        <f t="shared" si="8"/>
        <v>#N/A</v>
      </c>
    </row>
    <row r="173" spans="3:6" x14ac:dyDescent="0.25">
      <c r="C173" s="2" t="e">
        <f>INDEX('Policy groups'!$B:$B,MATCH('Script Setup'!$A173,'Policy groups'!$A:$A,0))</f>
        <v>#N/A</v>
      </c>
      <c r="D173" s="2" t="e">
        <f>INDEX('Policy groups'!$C:$C,MATCH('Script Setup'!$A173,'Policy groups'!$A:$A,0))</f>
        <v>#N/A</v>
      </c>
      <c r="E173" s="3" t="e">
        <f t="shared" si="7"/>
        <v>#N/A</v>
      </c>
      <c r="F173" s="3" t="e">
        <f t="shared" si="8"/>
        <v>#N/A</v>
      </c>
    </row>
    <row r="174" spans="3:6" x14ac:dyDescent="0.25">
      <c r="C174" s="2" t="e">
        <f>INDEX('Policy groups'!$B:$B,MATCH('Script Setup'!$A174,'Policy groups'!$A:$A,0))</f>
        <v>#N/A</v>
      </c>
      <c r="D174" s="2" t="e">
        <f>INDEX('Policy groups'!$C:$C,MATCH('Script Setup'!$A174,'Policy groups'!$A:$A,0))</f>
        <v>#N/A</v>
      </c>
      <c r="E174" s="3" t="e">
        <f t="shared" si="7"/>
        <v>#N/A</v>
      </c>
      <c r="F174" s="3" t="e">
        <f t="shared" si="8"/>
        <v>#N/A</v>
      </c>
    </row>
    <row r="175" spans="3:6" x14ac:dyDescent="0.25">
      <c r="C175" s="2" t="e">
        <f>INDEX('Policy groups'!$B:$B,MATCH('Script Setup'!$A175,'Policy groups'!$A:$A,0))</f>
        <v>#N/A</v>
      </c>
      <c r="D175" s="2" t="e">
        <f>INDEX('Policy groups'!$C:$C,MATCH('Script Setup'!$A175,'Policy groups'!$A:$A,0))</f>
        <v>#N/A</v>
      </c>
      <c r="E175" s="3" t="e">
        <f t="shared" si="7"/>
        <v>#N/A</v>
      </c>
      <c r="F175" s="3" t="e">
        <f t="shared" si="8"/>
        <v>#N/A</v>
      </c>
    </row>
    <row r="176" spans="3:6" x14ac:dyDescent="0.25">
      <c r="C176" s="2" t="e">
        <f>INDEX('Policy groups'!$B:$B,MATCH('Script Setup'!$A176,'Policy groups'!$A:$A,0))</f>
        <v>#N/A</v>
      </c>
      <c r="D176" s="2" t="e">
        <f>INDEX('Policy groups'!$C:$C,MATCH('Script Setup'!$A176,'Policy groups'!$A:$A,0))</f>
        <v>#N/A</v>
      </c>
      <c r="E176" s="3" t="e">
        <f t="shared" si="7"/>
        <v>#N/A</v>
      </c>
      <c r="F176" s="3" t="e">
        <f t="shared" si="8"/>
        <v>#N/A</v>
      </c>
    </row>
    <row r="177" spans="3:6" x14ac:dyDescent="0.25">
      <c r="C177" s="2" t="e">
        <f>INDEX('Policy groups'!$B:$B,MATCH('Script Setup'!$A177,'Policy groups'!$A:$A,0))</f>
        <v>#N/A</v>
      </c>
      <c r="D177" s="2" t="e">
        <f>INDEX('Policy groups'!$C:$C,MATCH('Script Setup'!$A177,'Policy groups'!$A:$A,0))</f>
        <v>#N/A</v>
      </c>
      <c r="E177" s="3" t="e">
        <f t="shared" si="7"/>
        <v>#N/A</v>
      </c>
      <c r="F177" s="3" t="e">
        <f t="shared" si="8"/>
        <v>#N/A</v>
      </c>
    </row>
    <row r="178" spans="3:6" x14ac:dyDescent="0.25">
      <c r="C178" s="2" t="e">
        <f>INDEX('Policy groups'!$B:$B,MATCH('Script Setup'!$A178,'Policy groups'!$A:$A,0))</f>
        <v>#N/A</v>
      </c>
      <c r="D178" s="2" t="e">
        <f>INDEX('Policy groups'!$C:$C,MATCH('Script Setup'!$A178,'Policy groups'!$A:$A,0))</f>
        <v>#N/A</v>
      </c>
      <c r="E178" s="3" t="e">
        <f t="shared" si="7"/>
        <v>#N/A</v>
      </c>
      <c r="F178" s="3" t="e">
        <f t="shared" si="8"/>
        <v>#N/A</v>
      </c>
    </row>
    <row r="179" spans="3:6" x14ac:dyDescent="0.25">
      <c r="C179" s="2" t="e">
        <f>INDEX('Policy groups'!$B:$B,MATCH('Script Setup'!$A179,'Policy groups'!$A:$A,0))</f>
        <v>#N/A</v>
      </c>
      <c r="D179" s="2" t="e">
        <f>INDEX('Policy groups'!$C:$C,MATCH('Script Setup'!$A179,'Policy groups'!$A:$A,0))</f>
        <v>#N/A</v>
      </c>
      <c r="E179" s="3" t="e">
        <f t="shared" si="7"/>
        <v>#N/A</v>
      </c>
      <c r="F179" s="3" t="e">
        <f t="shared" si="8"/>
        <v>#N/A</v>
      </c>
    </row>
    <row r="180" spans="3:6" x14ac:dyDescent="0.25">
      <c r="C180" s="2" t="e">
        <f>INDEX('Policy groups'!$B:$B,MATCH('Script Setup'!$A180,'Policy groups'!$A:$A,0))</f>
        <v>#N/A</v>
      </c>
      <c r="D180" s="2" t="e">
        <f>INDEX('Policy groups'!$C:$C,MATCH('Script Setup'!$A180,'Policy groups'!$A:$A,0))</f>
        <v>#N/A</v>
      </c>
      <c r="E180" s="3" t="e">
        <f t="shared" si="7"/>
        <v>#N/A</v>
      </c>
      <c r="F180" s="3" t="e">
        <f t="shared" si="8"/>
        <v>#N/A</v>
      </c>
    </row>
    <row r="181" spans="3:6" x14ac:dyDescent="0.25">
      <c r="C181" s="2" t="e">
        <f>INDEX('Policy groups'!$B:$B,MATCH('Script Setup'!$A181,'Policy groups'!$A:$A,0))</f>
        <v>#N/A</v>
      </c>
      <c r="D181" s="2" t="e">
        <f>INDEX('Policy groups'!$C:$C,MATCH('Script Setup'!$A181,'Policy groups'!$A:$A,0))</f>
        <v>#N/A</v>
      </c>
      <c r="E181" s="3" t="e">
        <f t="shared" si="7"/>
        <v>#N/A</v>
      </c>
      <c r="F181" s="3" t="e">
        <f t="shared" si="8"/>
        <v>#N/A</v>
      </c>
    </row>
    <row r="182" spans="3:6" x14ac:dyDescent="0.25">
      <c r="C182" s="2" t="e">
        <f>INDEX('Policy groups'!$B:$B,MATCH('Script Setup'!$A182,'Policy groups'!$A:$A,0))</f>
        <v>#N/A</v>
      </c>
      <c r="D182" s="2" t="e">
        <f>INDEX('Policy groups'!$C:$C,MATCH('Script Setup'!$A182,'Policy groups'!$A:$A,0))</f>
        <v>#N/A</v>
      </c>
      <c r="E182" s="3" t="e">
        <f t="shared" si="7"/>
        <v>#N/A</v>
      </c>
      <c r="F182" s="3" t="e">
        <f t="shared" si="8"/>
        <v>#N/A</v>
      </c>
    </row>
    <row r="183" spans="3:6" x14ac:dyDescent="0.25">
      <c r="C183" s="2" t="e">
        <f>INDEX('Policy groups'!$B:$B,MATCH('Script Setup'!$A183,'Policy groups'!$A:$A,0))</f>
        <v>#N/A</v>
      </c>
      <c r="D183" s="2" t="e">
        <f>INDEX('Policy groups'!$C:$C,MATCH('Script Setup'!$A183,'Policy groups'!$A:$A,0))</f>
        <v>#N/A</v>
      </c>
      <c r="E183" s="3" t="e">
        <f t="shared" si="7"/>
        <v>#N/A</v>
      </c>
      <c r="F183" s="3" t="e">
        <f t="shared" si="8"/>
        <v>#N/A</v>
      </c>
    </row>
    <row r="184" spans="3:6" x14ac:dyDescent="0.25">
      <c r="C184" s="2" t="e">
        <f>INDEX('Policy groups'!$B:$B,MATCH('Script Setup'!$A184,'Policy groups'!$A:$A,0))</f>
        <v>#N/A</v>
      </c>
      <c r="D184" s="2" t="e">
        <f>INDEX('Policy groups'!$C:$C,MATCH('Script Setup'!$A184,'Policy groups'!$A:$A,0))</f>
        <v>#N/A</v>
      </c>
      <c r="E184" s="3" t="e">
        <f t="shared" si="7"/>
        <v>#N/A</v>
      </c>
      <c r="F184" s="3" t="e">
        <f t="shared" si="8"/>
        <v>#N/A</v>
      </c>
    </row>
    <row r="185" spans="3:6" x14ac:dyDescent="0.25">
      <c r="C185" s="2" t="e">
        <f>INDEX('Policy groups'!$B:$B,MATCH('Script Setup'!$A185,'Policy groups'!$A:$A,0))</f>
        <v>#N/A</v>
      </c>
      <c r="D185" s="2" t="e">
        <f>INDEX('Policy groups'!$C:$C,MATCH('Script Setup'!$A185,'Policy groups'!$A:$A,0))</f>
        <v>#N/A</v>
      </c>
      <c r="E185" s="3" t="e">
        <f t="shared" si="7"/>
        <v>#N/A</v>
      </c>
      <c r="F185" s="3" t="e">
        <f t="shared" si="8"/>
        <v>#N/A</v>
      </c>
    </row>
    <row r="186" spans="3:6" x14ac:dyDescent="0.25">
      <c r="C186" s="2" t="e">
        <f>INDEX('Policy groups'!$B:$B,MATCH('Script Setup'!$A186,'Policy groups'!$A:$A,0))</f>
        <v>#N/A</v>
      </c>
      <c r="D186" s="2" t="e">
        <f>INDEX('Policy groups'!$C:$C,MATCH('Script Setup'!$A186,'Policy groups'!$A:$A,0))</f>
        <v>#N/A</v>
      </c>
      <c r="E186" s="3" t="e">
        <f t="shared" si="7"/>
        <v>#N/A</v>
      </c>
      <c r="F186" s="3" t="e">
        <f t="shared" si="8"/>
        <v>#N/A</v>
      </c>
    </row>
    <row r="187" spans="3:6" x14ac:dyDescent="0.25">
      <c r="C187" s="2" t="e">
        <f>INDEX('Policy groups'!$B:$B,MATCH('Script Setup'!$A187,'Policy groups'!$A:$A,0))</f>
        <v>#N/A</v>
      </c>
      <c r="D187" s="2" t="e">
        <f>INDEX('Policy groups'!$C:$C,MATCH('Script Setup'!$A187,'Policy groups'!$A:$A,0))</f>
        <v>#N/A</v>
      </c>
      <c r="E187" s="3" t="e">
        <f t="shared" si="7"/>
        <v>#N/A</v>
      </c>
      <c r="F187" s="3" t="e">
        <f t="shared" si="8"/>
        <v>#N/A</v>
      </c>
    </row>
    <row r="188" spans="3:6" x14ac:dyDescent="0.25">
      <c r="C188" s="2" t="e">
        <f>INDEX('Policy groups'!$B:$B,MATCH('Script Setup'!$A188,'Policy groups'!$A:$A,0))</f>
        <v>#N/A</v>
      </c>
      <c r="D188" s="2" t="e">
        <f>INDEX('Policy groups'!$C:$C,MATCH('Script Setup'!$A188,'Policy groups'!$A:$A,0))</f>
        <v>#N/A</v>
      </c>
      <c r="E188" s="3" t="e">
        <f t="shared" si="7"/>
        <v>#N/A</v>
      </c>
      <c r="F188" s="3" t="e">
        <f t="shared" si="8"/>
        <v>#N/A</v>
      </c>
    </row>
    <row r="189" spans="3:6" x14ac:dyDescent="0.25">
      <c r="C189" s="2" t="e">
        <f>INDEX('Policy groups'!$B:$B,MATCH('Script Setup'!$A189,'Policy groups'!$A:$A,0))</f>
        <v>#N/A</v>
      </c>
      <c r="D189" s="2" t="e">
        <f>INDEX('Policy groups'!$C:$C,MATCH('Script Setup'!$A189,'Policy groups'!$A:$A,0))</f>
        <v>#N/A</v>
      </c>
      <c r="E189" s="3" t="e">
        <f t="shared" si="7"/>
        <v>#N/A</v>
      </c>
      <c r="F189" s="3" t="e">
        <f t="shared" si="8"/>
        <v>#N/A</v>
      </c>
    </row>
    <row r="190" spans="3:6" x14ac:dyDescent="0.25">
      <c r="C190" s="2" t="e">
        <f>INDEX('Policy groups'!$B:$B,MATCH('Script Setup'!$A190,'Policy groups'!$A:$A,0))</f>
        <v>#N/A</v>
      </c>
      <c r="D190" s="2" t="e">
        <f>INDEX('Policy groups'!$C:$C,MATCH('Script Setup'!$A190,'Policy groups'!$A:$A,0))</f>
        <v>#N/A</v>
      </c>
      <c r="E190" s="3" t="e">
        <f t="shared" si="7"/>
        <v>#N/A</v>
      </c>
      <c r="F190" s="3" t="e">
        <f t="shared" si="8"/>
        <v>#N/A</v>
      </c>
    </row>
    <row r="191" spans="3:6" x14ac:dyDescent="0.25">
      <c r="C191" s="2" t="e">
        <f>INDEX('Policy groups'!$B:$B,MATCH('Script Setup'!$A191,'Policy groups'!$A:$A,0))</f>
        <v>#N/A</v>
      </c>
      <c r="D191" s="2" t="e">
        <f>INDEX('Policy groups'!$C:$C,MATCH('Script Setup'!$A191,'Policy groups'!$A:$A,0))</f>
        <v>#N/A</v>
      </c>
      <c r="E191" s="3" t="e">
        <f t="shared" si="7"/>
        <v>#N/A</v>
      </c>
      <c r="F191" s="3" t="e">
        <f t="shared" si="8"/>
        <v>#N/A</v>
      </c>
    </row>
    <row r="192" spans="3:6" x14ac:dyDescent="0.25">
      <c r="C192" s="2" t="e">
        <f>INDEX('Policy groups'!$B:$B,MATCH('Script Setup'!$A192,'Policy groups'!$A:$A,0))</f>
        <v>#N/A</v>
      </c>
      <c r="D192" s="2" t="e">
        <f>INDEX('Policy groups'!$C:$C,MATCH('Script Setup'!$A192,'Policy groups'!$A:$A,0))</f>
        <v>#N/A</v>
      </c>
      <c r="E192" s="3" t="e">
        <f t="shared" si="7"/>
        <v>#N/A</v>
      </c>
      <c r="F192" s="3" t="e">
        <f t="shared" si="8"/>
        <v>#N/A</v>
      </c>
    </row>
    <row r="193" spans="3:6" x14ac:dyDescent="0.25">
      <c r="C193" s="2" t="e">
        <f>INDEX('Policy groups'!$B:$B,MATCH('Script Setup'!$A193,'Policy groups'!$A:$A,0))</f>
        <v>#N/A</v>
      </c>
      <c r="D193" s="2" t="e">
        <f>INDEX('Policy groups'!$C:$C,MATCH('Script Setup'!$A193,'Policy groups'!$A:$A,0))</f>
        <v>#N/A</v>
      </c>
      <c r="E193" s="3" t="e">
        <f t="shared" si="7"/>
        <v>#N/A</v>
      </c>
      <c r="F193" s="3" t="e">
        <f t="shared" si="8"/>
        <v>#N/A</v>
      </c>
    </row>
    <row r="194" spans="3:6" x14ac:dyDescent="0.25">
      <c r="C194" s="2" t="e">
        <f>INDEX('Policy groups'!$B:$B,MATCH('Script Setup'!$A194,'Policy groups'!$A:$A,0))</f>
        <v>#N/A</v>
      </c>
      <c r="D194" s="2" t="e">
        <f>INDEX('Policy groups'!$C:$C,MATCH('Script Setup'!$A194,'Policy groups'!$A:$A,0))</f>
        <v>#N/A</v>
      </c>
      <c r="E194" s="3" t="e">
        <f t="shared" si="7"/>
        <v>#N/A</v>
      </c>
      <c r="F194" s="3" t="e">
        <f t="shared" si="8"/>
        <v>#N/A</v>
      </c>
    </row>
    <row r="195" spans="3:6" x14ac:dyDescent="0.25">
      <c r="C195" s="2" t="e">
        <f>INDEX('Policy groups'!$B:$B,MATCH('Script Setup'!$A195,'Policy groups'!$A:$A,0))</f>
        <v>#N/A</v>
      </c>
      <c r="D195" s="2" t="e">
        <f>INDEX('Policy groups'!$C:$C,MATCH('Script Setup'!$A195,'Policy groups'!$A:$A,0))</f>
        <v>#N/A</v>
      </c>
      <c r="E195" s="3" t="e">
        <f t="shared" si="7"/>
        <v>#N/A</v>
      </c>
      <c r="F195" s="3" t="e">
        <f t="shared" si="8"/>
        <v>#N/A</v>
      </c>
    </row>
    <row r="196" spans="3:6" x14ac:dyDescent="0.25">
      <c r="C196" s="2" t="e">
        <f>INDEX('Policy groups'!$B:$B,MATCH('Script Setup'!$A196,'Policy groups'!$A:$A,0))</f>
        <v>#N/A</v>
      </c>
      <c r="D196" s="2" t="e">
        <f>INDEX('Policy groups'!$C:$C,MATCH('Script Setup'!$A196,'Policy groups'!$A:$A,0))</f>
        <v>#N/A</v>
      </c>
      <c r="E196" s="3" t="e">
        <f t="shared" si="7"/>
        <v>#N/A</v>
      </c>
      <c r="F196" s="3" t="e">
        <f t="shared" si="8"/>
        <v>#N/A</v>
      </c>
    </row>
    <row r="197" spans="3:6" x14ac:dyDescent="0.25">
      <c r="C197" s="2" t="e">
        <f>INDEX('Policy groups'!$B:$B,MATCH('Script Setup'!$A197,'Policy groups'!$A:$A,0))</f>
        <v>#N/A</v>
      </c>
      <c r="D197" s="2" t="e">
        <f>INDEX('Policy groups'!$C:$C,MATCH('Script Setup'!$A197,'Policy groups'!$A:$A,0))</f>
        <v>#N/A</v>
      </c>
      <c r="E197" s="3" t="e">
        <f t="shared" si="7"/>
        <v>#N/A</v>
      </c>
      <c r="F197" s="3" t="e">
        <f t="shared" si="8"/>
        <v>#N/A</v>
      </c>
    </row>
    <row r="198" spans="3:6" x14ac:dyDescent="0.25">
      <c r="C198" s="2" t="e">
        <f>INDEX('Policy groups'!$B:$B,MATCH('Script Setup'!$A198,'Policy groups'!$A:$A,0))</f>
        <v>#N/A</v>
      </c>
      <c r="D198" s="2" t="e">
        <f>INDEX('Policy groups'!$C:$C,MATCH('Script Setup'!$A198,'Policy groups'!$A:$A,0))</f>
        <v>#N/A</v>
      </c>
      <c r="E198" s="3" t="e">
        <f t="shared" si="7"/>
        <v>#N/A</v>
      </c>
      <c r="F198" s="3" t="e">
        <f t="shared" si="8"/>
        <v>#N/A</v>
      </c>
    </row>
    <row r="199" spans="3:6" x14ac:dyDescent="0.25">
      <c r="C199" s="2" t="e">
        <f>INDEX('Policy groups'!$B:$B,MATCH('Script Setup'!$A199,'Policy groups'!$A:$A,0))</f>
        <v>#N/A</v>
      </c>
      <c r="D199" s="2" t="e">
        <f>INDEX('Policy groups'!$C:$C,MATCH('Script Setup'!$A199,'Policy groups'!$A:$A,0))</f>
        <v>#N/A</v>
      </c>
      <c r="E199" s="3" t="e">
        <f t="shared" si="7"/>
        <v>#N/A</v>
      </c>
      <c r="F199" s="3" t="e">
        <f t="shared" si="8"/>
        <v>#N/A</v>
      </c>
    </row>
    <row r="200" spans="3:6" x14ac:dyDescent="0.25">
      <c r="C200" s="2" t="e">
        <f>INDEX('Policy groups'!$B:$B,MATCH('Script Setup'!$A200,'Policy groups'!$A:$A,0))</f>
        <v>#N/A</v>
      </c>
      <c r="D200" s="2" t="e">
        <f>INDEX('Policy groups'!$C:$C,MATCH('Script Setup'!$A200,'Policy groups'!$A:$A,0))</f>
        <v>#N/A</v>
      </c>
      <c r="E200" s="3" t="e">
        <f t="shared" si="7"/>
        <v>#N/A</v>
      </c>
      <c r="F200" s="3" t="e">
        <f t="shared" si="8"/>
        <v>#N/A</v>
      </c>
    </row>
    <row r="201" spans="3:6" x14ac:dyDescent="0.25">
      <c r="C201" s="2" t="e">
        <f>INDEX('Policy groups'!$B:$B,MATCH('Script Setup'!$A201,'Policy groups'!$A:$A,0))</f>
        <v>#N/A</v>
      </c>
      <c r="D201" s="2" t="e">
        <f>INDEX('Policy groups'!$C:$C,MATCH('Script Setup'!$A201,'Policy groups'!$A:$A,0))</f>
        <v>#N/A</v>
      </c>
      <c r="E201" s="3" t="e">
        <f t="shared" si="7"/>
        <v>#N/A</v>
      </c>
      <c r="F201" s="3" t="e">
        <f t="shared" si="8"/>
        <v>#N/A</v>
      </c>
    </row>
    <row r="202" spans="3:6" x14ac:dyDescent="0.25">
      <c r="C202" s="2" t="e">
        <f>INDEX('Policy groups'!$B:$B,MATCH('Script Setup'!$A202,'Policy groups'!$A:$A,0))</f>
        <v>#N/A</v>
      </c>
      <c r="D202" s="2" t="e">
        <f>INDEX('Policy groups'!$C:$C,MATCH('Script Setup'!$A202,'Policy groups'!$A:$A,0))</f>
        <v>#N/A</v>
      </c>
      <c r="E202" s="3" t="e">
        <f t="shared" si="7"/>
        <v>#N/A</v>
      </c>
      <c r="F202" s="3" t="e">
        <f t="shared" si="8"/>
        <v>#N/A</v>
      </c>
    </row>
    <row r="203" spans="3:6" x14ac:dyDescent="0.25">
      <c r="C203" s="2" t="e">
        <f>INDEX('Policy groups'!$B:$B,MATCH('Script Setup'!$A203,'Policy groups'!$A:$A,0))</f>
        <v>#N/A</v>
      </c>
      <c r="D203" s="2" t="e">
        <f>INDEX('Policy groups'!$C:$C,MATCH('Script Setup'!$A203,'Policy groups'!$A:$A,0))</f>
        <v>#N/A</v>
      </c>
      <c r="E203" s="3" t="e">
        <f t="shared" si="7"/>
        <v>#N/A</v>
      </c>
      <c r="F203" s="3" t="e">
        <f t="shared" si="8"/>
        <v>#N/A</v>
      </c>
    </row>
    <row r="204" spans="3:6" x14ac:dyDescent="0.25">
      <c r="C204" s="2" t="e">
        <f>INDEX('Policy groups'!$B:$B,MATCH('Script Setup'!$A204,'Policy groups'!$A:$A,0))</f>
        <v>#N/A</v>
      </c>
      <c r="D204" s="2" t="e">
        <f>INDEX('Policy groups'!$C:$C,MATCH('Script Setup'!$A204,'Policy groups'!$A:$A,0))</f>
        <v>#N/A</v>
      </c>
      <c r="E204" s="3" t="e">
        <f t="shared" si="7"/>
        <v>#N/A</v>
      </c>
      <c r="F204" s="3" t="e">
        <f t="shared" si="8"/>
        <v>#N/A</v>
      </c>
    </row>
    <row r="205" spans="3:6" x14ac:dyDescent="0.25">
      <c r="C205" s="2" t="e">
        <f>INDEX('Policy groups'!$B:$B,MATCH('Script Setup'!$A205,'Policy groups'!$A:$A,0))</f>
        <v>#N/A</v>
      </c>
      <c r="D205" s="2" t="e">
        <f>INDEX('Policy groups'!$C:$C,MATCH('Script Setup'!$A205,'Policy groups'!$A:$A,0))</f>
        <v>#N/A</v>
      </c>
      <c r="E205" s="3" t="e">
        <f t="shared" si="7"/>
        <v>#N/A</v>
      </c>
      <c r="F205" s="3" t="e">
        <f t="shared" si="8"/>
        <v>#N/A</v>
      </c>
    </row>
    <row r="206" spans="3:6" x14ac:dyDescent="0.25">
      <c r="C206" s="2" t="e">
        <f>INDEX('Policy groups'!$B:$B,MATCH('Script Setup'!$A206,'Policy groups'!$A:$A,0))</f>
        <v>#N/A</v>
      </c>
      <c r="D206" s="2" t="e">
        <f>INDEX('Policy groups'!$C:$C,MATCH('Script Setup'!$A206,'Policy groups'!$A:$A,0))</f>
        <v>#N/A</v>
      </c>
      <c r="E206" s="3" t="e">
        <f t="shared" si="7"/>
        <v>#N/A</v>
      </c>
      <c r="F206" s="3" t="e">
        <f t="shared" si="8"/>
        <v>#N/A</v>
      </c>
    </row>
    <row r="207" spans="3:6" x14ac:dyDescent="0.25">
      <c r="C207" s="2" t="e">
        <f>INDEX('Policy groups'!$B:$B,MATCH('Script Setup'!$A207,'Policy groups'!$A:$A,0))</f>
        <v>#N/A</v>
      </c>
      <c r="D207" s="2" t="e">
        <f>INDEX('Policy groups'!$C:$C,MATCH('Script Setup'!$A207,'Policy groups'!$A:$A,0))</f>
        <v>#N/A</v>
      </c>
      <c r="E207" s="3" t="e">
        <f t="shared" si="7"/>
        <v>#N/A</v>
      </c>
      <c r="F207" s="3" t="e">
        <f t="shared" si="8"/>
        <v>#N/A</v>
      </c>
    </row>
    <row r="208" spans="3:6" x14ac:dyDescent="0.25">
      <c r="C208" s="2" t="e">
        <f>INDEX('Policy groups'!$B:$B,MATCH('Script Setup'!$A208,'Policy groups'!$A:$A,0))</f>
        <v>#N/A</v>
      </c>
      <c r="D208" s="2" t="e">
        <f>INDEX('Policy groups'!$C:$C,MATCH('Script Setup'!$A208,'Policy groups'!$A:$A,0))</f>
        <v>#N/A</v>
      </c>
      <c r="E208" s="3" t="e">
        <f t="shared" si="7"/>
        <v>#N/A</v>
      </c>
      <c r="F208" s="3" t="e">
        <f t="shared" si="8"/>
        <v>#N/A</v>
      </c>
    </row>
    <row r="209" spans="3:6" x14ac:dyDescent="0.25">
      <c r="C209" s="2" t="e">
        <f>INDEX('Policy groups'!$B:$B,MATCH('Script Setup'!$A209,'Policy groups'!$A:$A,0))</f>
        <v>#N/A</v>
      </c>
      <c r="D209" s="2" t="e">
        <f>INDEX('Policy groups'!$C:$C,MATCH('Script Setup'!$A209,'Policy groups'!$A:$A,0))</f>
        <v>#N/A</v>
      </c>
      <c r="E209" s="3" t="e">
        <f t="shared" si="7"/>
        <v>#N/A</v>
      </c>
      <c r="F209" s="3" t="e">
        <f t="shared" si="8"/>
        <v>#N/A</v>
      </c>
    </row>
    <row r="210" spans="3:6" x14ac:dyDescent="0.25">
      <c r="C210" s="2" t="e">
        <f>INDEX('Policy groups'!$B:$B,MATCH('Script Setup'!$A210,'Policy groups'!$A:$A,0))</f>
        <v>#N/A</v>
      </c>
      <c r="D210" s="2" t="e">
        <f>INDEX('Policy groups'!$C:$C,MATCH('Script Setup'!$A210,'Policy groups'!$A:$A,0))</f>
        <v>#N/A</v>
      </c>
      <c r="E210" s="3" t="e">
        <f t="shared" si="7"/>
        <v>#N/A</v>
      </c>
      <c r="F210" s="3" t="e">
        <f t="shared" si="8"/>
        <v>#N/A</v>
      </c>
    </row>
    <row r="211" spans="3:6" x14ac:dyDescent="0.25">
      <c r="C211" s="2" t="e">
        <f>INDEX('Policy groups'!$B:$B,MATCH('Script Setup'!$A211,'Policy groups'!$A:$A,0))</f>
        <v>#N/A</v>
      </c>
      <c r="D211" s="2" t="e">
        <f>INDEX('Policy groups'!$C:$C,MATCH('Script Setup'!$A211,'Policy groups'!$A:$A,0))</f>
        <v>#N/A</v>
      </c>
      <c r="E211" s="3" t="e">
        <f t="shared" si="7"/>
        <v>#N/A</v>
      </c>
      <c r="F211" s="3" t="e">
        <f t="shared" si="8"/>
        <v>#N/A</v>
      </c>
    </row>
    <row r="212" spans="3:6" x14ac:dyDescent="0.25">
      <c r="C212" s="2" t="e">
        <f>INDEX('Policy groups'!$B:$B,MATCH('Script Setup'!$A212,'Policy groups'!$A:$A,0))</f>
        <v>#N/A</v>
      </c>
      <c r="D212" s="2" t="e">
        <f>INDEX('Policy groups'!$C:$C,MATCH('Script Setup'!$A212,'Policy groups'!$A:$A,0))</f>
        <v>#N/A</v>
      </c>
      <c r="E212" s="3" t="e">
        <f t="shared" si="7"/>
        <v>#N/A</v>
      </c>
      <c r="F212" s="3" t="e">
        <f t="shared" si="8"/>
        <v>#N/A</v>
      </c>
    </row>
    <row r="213" spans="3:6" x14ac:dyDescent="0.25">
      <c r="C213" s="2" t="e">
        <f>INDEX('Policy groups'!$B:$B,MATCH('Script Setup'!$A213,'Policy groups'!$A:$A,0))</f>
        <v>#N/A</v>
      </c>
      <c r="D213" s="2" t="e">
        <f>INDEX('Policy groups'!$C:$C,MATCH('Script Setup'!$A213,'Policy groups'!$A:$A,0))</f>
        <v>#N/A</v>
      </c>
      <c r="E213" s="3" t="e">
        <f t="shared" si="7"/>
        <v>#N/A</v>
      </c>
      <c r="F213" s="3" t="e">
        <f t="shared" si="8"/>
        <v>#N/A</v>
      </c>
    </row>
    <row r="214" spans="3:6" x14ac:dyDescent="0.25">
      <c r="C214" s="2" t="e">
        <f>INDEX('Policy groups'!$B:$B,MATCH('Script Setup'!$A214,'Policy groups'!$A:$A,0))</f>
        <v>#N/A</v>
      </c>
      <c r="D214" s="2" t="e">
        <f>INDEX('Policy groups'!$C:$C,MATCH('Script Setup'!$A214,'Policy groups'!$A:$A,0))</f>
        <v>#N/A</v>
      </c>
      <c r="E214" s="3" t="e">
        <f t="shared" si="7"/>
        <v>#N/A</v>
      </c>
      <c r="F214" s="3" t="e">
        <f t="shared" si="8"/>
        <v>#N/A</v>
      </c>
    </row>
    <row r="215" spans="3:6" x14ac:dyDescent="0.25">
      <c r="C215" s="2" t="e">
        <f>INDEX('Policy groups'!$B:$B,MATCH('Script Setup'!$A215,'Policy groups'!$A:$A,0))</f>
        <v>#N/A</v>
      </c>
      <c r="D215" s="2" t="e">
        <f>INDEX('Policy groups'!$C:$C,MATCH('Script Setup'!$A215,'Policy groups'!$A:$A,0))</f>
        <v>#N/A</v>
      </c>
      <c r="E215" s="3" t="e">
        <f t="shared" si="7"/>
        <v>#N/A</v>
      </c>
      <c r="F215" s="3" t="e">
        <f t="shared" si="8"/>
        <v>#N/A</v>
      </c>
    </row>
    <row r="216" spans="3:6" x14ac:dyDescent="0.25">
      <c r="C216" s="2" t="e">
        <f>INDEX('Policy groups'!$B:$B,MATCH('Script Setup'!$A216,'Policy groups'!$A:$A,0))</f>
        <v>#N/A</v>
      </c>
      <c r="D216" s="2" t="e">
        <f>INDEX('Policy groups'!$C:$C,MATCH('Script Setup'!$A216,'Policy groups'!$A:$A,0))</f>
        <v>#N/A</v>
      </c>
      <c r="E216" s="3" t="e">
        <f t="shared" ref="E216:E253" si="9">CONCATENATE("(True, ""","",TRIM(A216),"",""",","""",TRIM(A216),"""","",",[0,",B216,"],","""",C216,"""","),")</f>
        <v>#N/A</v>
      </c>
      <c r="F216" s="3" t="e">
        <f t="shared" ref="F216:F253" si="10">CONCATENATE("(True, ""","",TRIM(A215),"",""",","""",TRIM(A215),"""","",",[0,",B216,"],","""",D216,"""","),")</f>
        <v>#N/A</v>
      </c>
    </row>
    <row r="217" spans="3:6" x14ac:dyDescent="0.25">
      <c r="C217" s="2" t="e">
        <f>INDEX('Policy groups'!$B:$B,MATCH('Script Setup'!$A217,'Policy groups'!$A:$A,0))</f>
        <v>#N/A</v>
      </c>
      <c r="D217" s="2" t="e">
        <f>INDEX('Policy groups'!$C:$C,MATCH('Script Setup'!$A217,'Policy groups'!$A:$A,0))</f>
        <v>#N/A</v>
      </c>
      <c r="E217" s="3" t="e">
        <f t="shared" si="9"/>
        <v>#N/A</v>
      </c>
      <c r="F217" s="3" t="e">
        <f t="shared" si="10"/>
        <v>#N/A</v>
      </c>
    </row>
    <row r="218" spans="3:6" x14ac:dyDescent="0.25">
      <c r="C218" s="2" t="e">
        <f>INDEX('Policy groups'!$B:$B,MATCH('Script Setup'!$A218,'Policy groups'!$A:$A,0))</f>
        <v>#N/A</v>
      </c>
      <c r="D218" s="2" t="e">
        <f>INDEX('Policy groups'!$C:$C,MATCH('Script Setup'!$A218,'Policy groups'!$A:$A,0))</f>
        <v>#N/A</v>
      </c>
      <c r="E218" s="3" t="e">
        <f t="shared" si="9"/>
        <v>#N/A</v>
      </c>
      <c r="F218" s="3" t="e">
        <f t="shared" si="10"/>
        <v>#N/A</v>
      </c>
    </row>
    <row r="219" spans="3:6" x14ac:dyDescent="0.25">
      <c r="C219" s="2" t="e">
        <f>INDEX('Policy groups'!$B:$B,MATCH('Script Setup'!$A219,'Policy groups'!$A:$A,0))</f>
        <v>#N/A</v>
      </c>
      <c r="D219" s="2" t="e">
        <f>INDEX('Policy groups'!$C:$C,MATCH('Script Setup'!$A219,'Policy groups'!$A:$A,0))</f>
        <v>#N/A</v>
      </c>
      <c r="E219" s="3" t="e">
        <f t="shared" si="9"/>
        <v>#N/A</v>
      </c>
      <c r="F219" s="3" t="e">
        <f t="shared" si="10"/>
        <v>#N/A</v>
      </c>
    </row>
    <row r="220" spans="3:6" x14ac:dyDescent="0.25">
      <c r="C220" s="2" t="e">
        <f>INDEX('Policy groups'!$B:$B,MATCH('Script Setup'!$A220,'Policy groups'!$A:$A,0))</f>
        <v>#N/A</v>
      </c>
      <c r="D220" s="2" t="e">
        <f>INDEX('Policy groups'!$C:$C,MATCH('Script Setup'!$A220,'Policy groups'!$A:$A,0))</f>
        <v>#N/A</v>
      </c>
      <c r="E220" s="3" t="e">
        <f t="shared" si="9"/>
        <v>#N/A</v>
      </c>
      <c r="F220" s="3" t="e">
        <f t="shared" si="10"/>
        <v>#N/A</v>
      </c>
    </row>
    <row r="221" spans="3:6" x14ac:dyDescent="0.25">
      <c r="C221" s="2" t="e">
        <f>INDEX('Policy groups'!$B:$B,MATCH('Script Setup'!$A221,'Policy groups'!$A:$A,0))</f>
        <v>#N/A</v>
      </c>
      <c r="D221" s="2" t="e">
        <f>INDEX('Policy groups'!$C:$C,MATCH('Script Setup'!$A221,'Policy groups'!$A:$A,0))</f>
        <v>#N/A</v>
      </c>
      <c r="E221" s="3" t="e">
        <f t="shared" si="9"/>
        <v>#N/A</v>
      </c>
      <c r="F221" s="3" t="e">
        <f t="shared" si="10"/>
        <v>#N/A</v>
      </c>
    </row>
    <row r="222" spans="3:6" x14ac:dyDescent="0.25">
      <c r="C222" s="2" t="e">
        <f>INDEX('Policy groups'!$B:$B,MATCH('Script Setup'!$A222,'Policy groups'!$A:$A,0))</f>
        <v>#N/A</v>
      </c>
      <c r="D222" s="2" t="e">
        <f>INDEX('Policy groups'!$C:$C,MATCH('Script Setup'!$A222,'Policy groups'!$A:$A,0))</f>
        <v>#N/A</v>
      </c>
      <c r="E222" s="3" t="e">
        <f t="shared" si="9"/>
        <v>#N/A</v>
      </c>
      <c r="F222" s="3" t="e">
        <f t="shared" si="10"/>
        <v>#N/A</v>
      </c>
    </row>
    <row r="223" spans="3:6" x14ac:dyDescent="0.25">
      <c r="C223" s="2" t="e">
        <f>INDEX('Policy groups'!$B:$B,MATCH('Script Setup'!$A223,'Policy groups'!$A:$A,0))</f>
        <v>#N/A</v>
      </c>
      <c r="D223" s="2" t="e">
        <f>INDEX('Policy groups'!$C:$C,MATCH('Script Setup'!$A223,'Policy groups'!$A:$A,0))</f>
        <v>#N/A</v>
      </c>
      <c r="E223" s="3" t="e">
        <f t="shared" si="9"/>
        <v>#N/A</v>
      </c>
      <c r="F223" s="3" t="e">
        <f t="shared" si="10"/>
        <v>#N/A</v>
      </c>
    </row>
    <row r="224" spans="3:6" x14ac:dyDescent="0.25">
      <c r="C224" s="2" t="e">
        <f>INDEX('Policy groups'!$B:$B,MATCH('Script Setup'!$A224,'Policy groups'!$A:$A,0))</f>
        <v>#N/A</v>
      </c>
      <c r="D224" s="2" t="e">
        <f>INDEX('Policy groups'!$C:$C,MATCH('Script Setup'!$A224,'Policy groups'!$A:$A,0))</f>
        <v>#N/A</v>
      </c>
      <c r="E224" s="3" t="e">
        <f t="shared" si="9"/>
        <v>#N/A</v>
      </c>
      <c r="F224" s="3" t="e">
        <f t="shared" si="10"/>
        <v>#N/A</v>
      </c>
    </row>
    <row r="225" spans="3:6" x14ac:dyDescent="0.25">
      <c r="C225" s="2" t="e">
        <f>INDEX('Policy groups'!$B:$B,MATCH('Script Setup'!$A225,'Policy groups'!$A:$A,0))</f>
        <v>#N/A</v>
      </c>
      <c r="D225" s="2" t="e">
        <f>INDEX('Policy groups'!$C:$C,MATCH('Script Setup'!$A225,'Policy groups'!$A:$A,0))</f>
        <v>#N/A</v>
      </c>
      <c r="E225" s="3" t="e">
        <f t="shared" si="9"/>
        <v>#N/A</v>
      </c>
      <c r="F225" s="3" t="e">
        <f t="shared" si="10"/>
        <v>#N/A</v>
      </c>
    </row>
    <row r="226" spans="3:6" x14ac:dyDescent="0.25">
      <c r="C226" s="2" t="e">
        <f>INDEX('Policy groups'!$B:$B,MATCH('Script Setup'!$A226,'Policy groups'!$A:$A,0))</f>
        <v>#N/A</v>
      </c>
      <c r="D226" s="2" t="e">
        <f>INDEX('Policy groups'!$C:$C,MATCH('Script Setup'!$A226,'Policy groups'!$A:$A,0))</f>
        <v>#N/A</v>
      </c>
      <c r="E226" s="3" t="e">
        <f t="shared" si="9"/>
        <v>#N/A</v>
      </c>
      <c r="F226" s="3" t="e">
        <f t="shared" si="10"/>
        <v>#N/A</v>
      </c>
    </row>
    <row r="227" spans="3:6" x14ac:dyDescent="0.25">
      <c r="C227" s="2" t="e">
        <f>INDEX('Policy groups'!$B:$B,MATCH('Script Setup'!$A227,'Policy groups'!$A:$A,0))</f>
        <v>#N/A</v>
      </c>
      <c r="D227" s="2" t="e">
        <f>INDEX('Policy groups'!$C:$C,MATCH('Script Setup'!$A227,'Policy groups'!$A:$A,0))</f>
        <v>#N/A</v>
      </c>
      <c r="E227" s="3" t="e">
        <f t="shared" si="9"/>
        <v>#N/A</v>
      </c>
      <c r="F227" s="3" t="e">
        <f t="shared" si="10"/>
        <v>#N/A</v>
      </c>
    </row>
    <row r="228" spans="3:6" x14ac:dyDescent="0.25">
      <c r="C228" s="2" t="e">
        <f>INDEX('Policy groups'!$B:$B,MATCH('Script Setup'!$A228,'Policy groups'!$A:$A,0))</f>
        <v>#N/A</v>
      </c>
      <c r="D228" s="2" t="e">
        <f>INDEX('Policy groups'!$C:$C,MATCH('Script Setup'!$A228,'Policy groups'!$A:$A,0))</f>
        <v>#N/A</v>
      </c>
      <c r="E228" s="3" t="e">
        <f t="shared" si="9"/>
        <v>#N/A</v>
      </c>
      <c r="F228" s="3" t="e">
        <f t="shared" si="10"/>
        <v>#N/A</v>
      </c>
    </row>
    <row r="229" spans="3:6" x14ac:dyDescent="0.25">
      <c r="C229" s="2" t="e">
        <f>INDEX('Policy groups'!$B:$B,MATCH('Script Setup'!$A229,'Policy groups'!$A:$A,0))</f>
        <v>#N/A</v>
      </c>
      <c r="D229" s="2" t="e">
        <f>INDEX('Policy groups'!$C:$C,MATCH('Script Setup'!$A229,'Policy groups'!$A:$A,0))</f>
        <v>#N/A</v>
      </c>
      <c r="E229" s="3" t="e">
        <f t="shared" si="9"/>
        <v>#N/A</v>
      </c>
      <c r="F229" s="3" t="e">
        <f t="shared" si="10"/>
        <v>#N/A</v>
      </c>
    </row>
    <row r="230" spans="3:6" x14ac:dyDescent="0.25">
      <c r="C230" s="2" t="e">
        <f>INDEX('Policy groups'!$B:$B,MATCH('Script Setup'!$A230,'Policy groups'!$A:$A,0))</f>
        <v>#N/A</v>
      </c>
      <c r="D230" s="2" t="e">
        <f>INDEX('Policy groups'!$C:$C,MATCH('Script Setup'!$A230,'Policy groups'!$A:$A,0))</f>
        <v>#N/A</v>
      </c>
      <c r="E230" s="3" t="e">
        <f t="shared" si="9"/>
        <v>#N/A</v>
      </c>
      <c r="F230" s="3" t="e">
        <f>CONCATENATE("(True, ""","",TRIM(#REF!),"",""",","""",TRIM(#REF!),"""","",",[0,",B230,"],","""",D230,"""","),")</f>
        <v>#REF!</v>
      </c>
    </row>
    <row r="231" spans="3:6" x14ac:dyDescent="0.25">
      <c r="C231" s="2" t="e">
        <f>INDEX('Policy groups'!$B:$B,MATCH('Script Setup'!$A231,'Policy groups'!$A:$A,0))</f>
        <v>#N/A</v>
      </c>
      <c r="D231" s="2" t="e">
        <f>INDEX('Policy groups'!$C:$C,MATCH('Script Setup'!$A231,'Policy groups'!$A:$A,0))</f>
        <v>#N/A</v>
      </c>
      <c r="E231" s="3" t="e">
        <f t="shared" si="9"/>
        <v>#N/A</v>
      </c>
      <c r="F231" s="3" t="e">
        <f t="shared" si="10"/>
        <v>#N/A</v>
      </c>
    </row>
    <row r="232" spans="3:6" x14ac:dyDescent="0.25">
      <c r="C232" s="2" t="e">
        <f>INDEX('Policy groups'!$B:$B,MATCH('Script Setup'!$A232,'Policy groups'!$A:$A,0))</f>
        <v>#N/A</v>
      </c>
      <c r="D232" s="2" t="e">
        <f>INDEX('Policy groups'!$C:$C,MATCH('Script Setup'!$A232,'Policy groups'!$A:$A,0))</f>
        <v>#N/A</v>
      </c>
      <c r="E232" s="3" t="e">
        <f t="shared" si="9"/>
        <v>#N/A</v>
      </c>
      <c r="F232" s="3" t="e">
        <f t="shared" si="10"/>
        <v>#N/A</v>
      </c>
    </row>
    <row r="233" spans="3:6" x14ac:dyDescent="0.25">
      <c r="C233" s="2" t="e">
        <f>INDEX('Policy groups'!$B:$B,MATCH('Script Setup'!$A233,'Policy groups'!$A:$A,0))</f>
        <v>#N/A</v>
      </c>
      <c r="D233" s="2" t="e">
        <f>INDEX('Policy groups'!$C:$C,MATCH('Script Setup'!$A233,'Policy groups'!$A:$A,0))</f>
        <v>#N/A</v>
      </c>
      <c r="E233" s="3" t="e">
        <f t="shared" si="9"/>
        <v>#N/A</v>
      </c>
      <c r="F233" s="3" t="e">
        <f t="shared" si="10"/>
        <v>#N/A</v>
      </c>
    </row>
    <row r="234" spans="3:6" x14ac:dyDescent="0.25">
      <c r="C234" s="2" t="e">
        <f>INDEX('Policy groups'!$B:$B,MATCH('Script Setup'!$A234,'Policy groups'!$A:$A,0))</f>
        <v>#N/A</v>
      </c>
      <c r="D234" s="2" t="e">
        <f>INDEX('Policy groups'!$C:$C,MATCH('Script Setup'!$A234,'Policy groups'!$A:$A,0))</f>
        <v>#N/A</v>
      </c>
      <c r="E234" s="3" t="e">
        <f t="shared" si="9"/>
        <v>#N/A</v>
      </c>
      <c r="F234" s="3" t="e">
        <f t="shared" si="10"/>
        <v>#N/A</v>
      </c>
    </row>
    <row r="235" spans="3:6" x14ac:dyDescent="0.25">
      <c r="C235" s="2" t="e">
        <f>INDEX('Policy groups'!$B:$B,MATCH('Script Setup'!$A235,'Policy groups'!$A:$A,0))</f>
        <v>#N/A</v>
      </c>
      <c r="D235" s="2" t="e">
        <f>INDEX('Policy groups'!$C:$C,MATCH('Script Setup'!$A235,'Policy groups'!$A:$A,0))</f>
        <v>#N/A</v>
      </c>
      <c r="E235" s="3" t="e">
        <f t="shared" si="9"/>
        <v>#N/A</v>
      </c>
      <c r="F235" s="3" t="e">
        <f t="shared" si="10"/>
        <v>#N/A</v>
      </c>
    </row>
    <row r="236" spans="3:6" x14ac:dyDescent="0.25">
      <c r="C236" s="2" t="e">
        <f>INDEX('Policy groups'!$B:$B,MATCH('Script Setup'!$A236,'Policy groups'!$A:$A,0))</f>
        <v>#N/A</v>
      </c>
      <c r="D236" s="2" t="e">
        <f>INDEX('Policy groups'!$C:$C,MATCH('Script Setup'!$A236,'Policy groups'!$A:$A,0))</f>
        <v>#N/A</v>
      </c>
      <c r="E236" s="3" t="e">
        <f t="shared" si="9"/>
        <v>#N/A</v>
      </c>
      <c r="F236" s="3" t="e">
        <f t="shared" si="10"/>
        <v>#N/A</v>
      </c>
    </row>
    <row r="237" spans="3:6" x14ac:dyDescent="0.25">
      <c r="C237" s="2" t="e">
        <f>INDEX('Policy groups'!$B:$B,MATCH('Script Setup'!$A237,'Policy groups'!$A:$A,0))</f>
        <v>#N/A</v>
      </c>
      <c r="D237" s="2" t="e">
        <f>INDEX('Policy groups'!$C:$C,MATCH('Script Setup'!$A237,'Policy groups'!$A:$A,0))</f>
        <v>#N/A</v>
      </c>
      <c r="E237" s="3" t="e">
        <f t="shared" si="9"/>
        <v>#N/A</v>
      </c>
      <c r="F237" s="3" t="e">
        <f t="shared" si="10"/>
        <v>#N/A</v>
      </c>
    </row>
    <row r="238" spans="3:6" x14ac:dyDescent="0.25">
      <c r="C238" s="2" t="e">
        <f>INDEX('Policy groups'!$B:$B,MATCH('Script Setup'!$A238,'Policy groups'!$A:$A,0))</f>
        <v>#N/A</v>
      </c>
      <c r="D238" s="2" t="e">
        <f>INDEX('Policy groups'!$C:$C,MATCH('Script Setup'!$A238,'Policy groups'!$A:$A,0))</f>
        <v>#N/A</v>
      </c>
      <c r="E238" s="3" t="e">
        <f t="shared" si="9"/>
        <v>#N/A</v>
      </c>
      <c r="F238" s="3" t="e">
        <f t="shared" si="10"/>
        <v>#N/A</v>
      </c>
    </row>
    <row r="239" spans="3:6" x14ac:dyDescent="0.25">
      <c r="C239" s="2" t="e">
        <f>INDEX('Policy groups'!$B:$B,MATCH('Script Setup'!$A239,'Policy groups'!$A:$A,0))</f>
        <v>#N/A</v>
      </c>
      <c r="D239" s="2" t="e">
        <f>INDEX('Policy groups'!$C:$C,MATCH('Script Setup'!$A239,'Policy groups'!$A:$A,0))</f>
        <v>#N/A</v>
      </c>
      <c r="E239" s="3" t="e">
        <f t="shared" si="9"/>
        <v>#N/A</v>
      </c>
      <c r="F239" s="3" t="e">
        <f t="shared" si="10"/>
        <v>#N/A</v>
      </c>
    </row>
    <row r="240" spans="3:6" x14ac:dyDescent="0.25">
      <c r="C240" s="2" t="e">
        <f>INDEX('Policy groups'!$B:$B,MATCH('Script Setup'!$A240,'Policy groups'!$A:$A,0))</f>
        <v>#N/A</v>
      </c>
      <c r="D240" s="2" t="e">
        <f>INDEX('Policy groups'!$C:$C,MATCH('Script Setup'!$A240,'Policy groups'!$A:$A,0))</f>
        <v>#N/A</v>
      </c>
      <c r="E240" s="3" t="e">
        <f t="shared" si="9"/>
        <v>#N/A</v>
      </c>
      <c r="F240" s="3" t="e">
        <f t="shared" si="10"/>
        <v>#N/A</v>
      </c>
    </row>
    <row r="241" spans="3:6" x14ac:dyDescent="0.25">
      <c r="C241" s="2" t="e">
        <f>INDEX('Policy groups'!$B:$B,MATCH('Script Setup'!$A241,'Policy groups'!$A:$A,0))</f>
        <v>#N/A</v>
      </c>
      <c r="D241" s="2" t="e">
        <f>INDEX('Policy groups'!$C:$C,MATCH('Script Setup'!$A241,'Policy groups'!$A:$A,0))</f>
        <v>#N/A</v>
      </c>
      <c r="E241" s="3" t="e">
        <f t="shared" si="9"/>
        <v>#N/A</v>
      </c>
      <c r="F241" s="3" t="e">
        <f t="shared" si="10"/>
        <v>#N/A</v>
      </c>
    </row>
    <row r="242" spans="3:6" x14ac:dyDescent="0.25">
      <c r="C242" s="2" t="e">
        <f>INDEX('Policy groups'!$B:$B,MATCH('Script Setup'!$A242,'Policy groups'!$A:$A,0))</f>
        <v>#N/A</v>
      </c>
      <c r="D242" s="2" t="e">
        <f>INDEX('Policy groups'!$C:$C,MATCH('Script Setup'!$A242,'Policy groups'!$A:$A,0))</f>
        <v>#N/A</v>
      </c>
      <c r="E242" s="3" t="e">
        <f t="shared" si="9"/>
        <v>#N/A</v>
      </c>
      <c r="F242" s="3" t="e">
        <f t="shared" si="10"/>
        <v>#N/A</v>
      </c>
    </row>
    <row r="243" spans="3:6" x14ac:dyDescent="0.25">
      <c r="C243" s="2" t="e">
        <f>INDEX('Policy groups'!$B:$B,MATCH('Script Setup'!$A243,'Policy groups'!$A:$A,0))</f>
        <v>#N/A</v>
      </c>
      <c r="D243" s="2" t="e">
        <f>INDEX('Policy groups'!$C:$C,MATCH('Script Setup'!$A243,'Policy groups'!$A:$A,0))</f>
        <v>#N/A</v>
      </c>
      <c r="E243" s="3" t="e">
        <f t="shared" si="9"/>
        <v>#N/A</v>
      </c>
      <c r="F243" s="3" t="e">
        <f t="shared" si="10"/>
        <v>#N/A</v>
      </c>
    </row>
    <row r="244" spans="3:6" x14ac:dyDescent="0.25">
      <c r="C244" s="2" t="e">
        <f>INDEX('Policy groups'!$B:$B,MATCH('Script Setup'!$A244,'Policy groups'!$A:$A,0))</f>
        <v>#N/A</v>
      </c>
      <c r="D244" s="2" t="e">
        <f>INDEX('Policy groups'!$C:$C,MATCH('Script Setup'!$A244,'Policy groups'!$A:$A,0))</f>
        <v>#N/A</v>
      </c>
      <c r="E244" s="3" t="e">
        <f t="shared" si="9"/>
        <v>#N/A</v>
      </c>
      <c r="F244" s="3" t="e">
        <f t="shared" si="10"/>
        <v>#N/A</v>
      </c>
    </row>
    <row r="245" spans="3:6" x14ac:dyDescent="0.25">
      <c r="C245" s="2" t="e">
        <f>INDEX('Policy groups'!$B:$B,MATCH('Script Setup'!$A245,'Policy groups'!$A:$A,0))</f>
        <v>#N/A</v>
      </c>
      <c r="D245" s="2" t="e">
        <f>INDEX('Policy groups'!$C:$C,MATCH('Script Setup'!$A245,'Policy groups'!$A:$A,0))</f>
        <v>#N/A</v>
      </c>
      <c r="E245" s="3" t="e">
        <f t="shared" si="9"/>
        <v>#N/A</v>
      </c>
      <c r="F245" s="3" t="e">
        <f t="shared" si="10"/>
        <v>#N/A</v>
      </c>
    </row>
    <row r="246" spans="3:6" x14ac:dyDescent="0.25">
      <c r="C246" s="2" t="e">
        <f>INDEX('Policy groups'!$B:$B,MATCH('Script Setup'!$A246,'Policy groups'!$A:$A,0))</f>
        <v>#N/A</v>
      </c>
      <c r="D246" s="2" t="e">
        <f>INDEX('Policy groups'!$C:$C,MATCH('Script Setup'!$A246,'Policy groups'!$A:$A,0))</f>
        <v>#N/A</v>
      </c>
      <c r="E246" s="3" t="e">
        <f t="shared" si="9"/>
        <v>#N/A</v>
      </c>
      <c r="F246" s="3" t="e">
        <f t="shared" si="10"/>
        <v>#N/A</v>
      </c>
    </row>
    <row r="247" spans="3:6" x14ac:dyDescent="0.25">
      <c r="C247" s="2" t="e">
        <f>INDEX('Policy groups'!$B:$B,MATCH('Script Setup'!$A247,'Policy groups'!$A:$A,0))</f>
        <v>#N/A</v>
      </c>
      <c r="D247" s="2" t="e">
        <f>INDEX('Policy groups'!$C:$C,MATCH('Script Setup'!$A247,'Policy groups'!$A:$A,0))</f>
        <v>#N/A</v>
      </c>
      <c r="E247" s="3" t="e">
        <f t="shared" si="9"/>
        <v>#N/A</v>
      </c>
      <c r="F247" s="3" t="e">
        <f t="shared" si="10"/>
        <v>#N/A</v>
      </c>
    </row>
    <row r="248" spans="3:6" x14ac:dyDescent="0.25">
      <c r="C248" s="2" t="e">
        <f>INDEX('Policy groups'!$B:$B,MATCH('Script Setup'!$A248,'Policy groups'!$A:$A,0))</f>
        <v>#N/A</v>
      </c>
      <c r="D248" s="2" t="e">
        <f>INDEX('Policy groups'!$C:$C,MATCH('Script Setup'!$A248,'Policy groups'!$A:$A,0))</f>
        <v>#N/A</v>
      </c>
      <c r="E248" s="3" t="e">
        <f t="shared" si="9"/>
        <v>#N/A</v>
      </c>
      <c r="F248" s="3" t="e">
        <f t="shared" si="10"/>
        <v>#N/A</v>
      </c>
    </row>
    <row r="249" spans="3:6" x14ac:dyDescent="0.25">
      <c r="C249" s="2" t="e">
        <f>INDEX('Policy groups'!$B:$B,MATCH('Script Setup'!$A249,'Policy groups'!$A:$A,0))</f>
        <v>#N/A</v>
      </c>
      <c r="D249" s="2" t="e">
        <f>INDEX('Policy groups'!$C:$C,MATCH('Script Setup'!$A249,'Policy groups'!$A:$A,0))</f>
        <v>#N/A</v>
      </c>
      <c r="E249" s="3" t="e">
        <f t="shared" si="9"/>
        <v>#N/A</v>
      </c>
      <c r="F249" s="3" t="e">
        <f t="shared" si="10"/>
        <v>#N/A</v>
      </c>
    </row>
    <row r="250" spans="3:6" x14ac:dyDescent="0.25">
      <c r="C250" s="2" t="e">
        <f>INDEX('Policy groups'!$B:$B,MATCH('Script Setup'!$A250,'Policy groups'!$A:$A,0))</f>
        <v>#N/A</v>
      </c>
      <c r="D250" s="2" t="e">
        <f>INDEX('Policy groups'!$C:$C,MATCH('Script Setup'!$A250,'Policy groups'!$A:$A,0))</f>
        <v>#N/A</v>
      </c>
      <c r="E250" s="3" t="e">
        <f t="shared" si="9"/>
        <v>#N/A</v>
      </c>
      <c r="F250" s="3" t="e">
        <f t="shared" si="10"/>
        <v>#N/A</v>
      </c>
    </row>
    <row r="251" spans="3:6" x14ac:dyDescent="0.25">
      <c r="C251" s="2" t="e">
        <f>INDEX('Policy groups'!$B:$B,MATCH('Script Setup'!$A251,'Policy groups'!$A:$A,0))</f>
        <v>#N/A</v>
      </c>
      <c r="D251" s="2" t="e">
        <f>INDEX('Policy groups'!$C:$C,MATCH('Script Setup'!$A251,'Policy groups'!$A:$A,0))</f>
        <v>#N/A</v>
      </c>
      <c r="E251" s="3" t="e">
        <f t="shared" si="9"/>
        <v>#N/A</v>
      </c>
      <c r="F251" s="3" t="e">
        <f t="shared" si="10"/>
        <v>#N/A</v>
      </c>
    </row>
    <row r="252" spans="3:6" x14ac:dyDescent="0.25">
      <c r="C252" s="2" t="e">
        <f>INDEX('Policy groups'!$B:$B,MATCH('Script Setup'!$A252,'Policy groups'!$A:$A,0))</f>
        <v>#N/A</v>
      </c>
      <c r="D252" s="2" t="e">
        <f>INDEX('Policy groups'!$C:$C,MATCH('Script Setup'!$A252,'Policy groups'!$A:$A,0))</f>
        <v>#N/A</v>
      </c>
      <c r="E252" s="3" t="e">
        <f t="shared" si="9"/>
        <v>#N/A</v>
      </c>
      <c r="F252" s="3" t="e">
        <f t="shared" si="10"/>
        <v>#N/A</v>
      </c>
    </row>
    <row r="253" spans="3:6" x14ac:dyDescent="0.25">
      <c r="C253" s="2" t="e">
        <f>INDEX('Policy groups'!$B:$B,MATCH('Script Setup'!$A253,'Policy groups'!$A:$A,0))</f>
        <v>#N/A</v>
      </c>
      <c r="D253" s="2" t="e">
        <f>INDEX('Policy groups'!$C:$C,MATCH('Script Setup'!$A253,'Policy groups'!$A:$A,0))</f>
        <v>#N/A</v>
      </c>
      <c r="E253" s="3" t="e">
        <f t="shared" si="9"/>
        <v>#N/A</v>
      </c>
      <c r="F253" s="3" t="e">
        <f t="shared" si="10"/>
        <v>#N/A</v>
      </c>
    </row>
    <row r="254" spans="3:6" x14ac:dyDescent="0.25">
      <c r="C254" s="2"/>
      <c r="D254" s="2"/>
      <c r="E254" s="3"/>
      <c r="F254" s="3"/>
    </row>
    <row r="255" spans="3:6" x14ac:dyDescent="0.25">
      <c r="C255" s="2"/>
      <c r="D255" s="2"/>
      <c r="E255" s="3"/>
      <c r="F255" s="3"/>
    </row>
    <row r="256" spans="3:6" x14ac:dyDescent="0.25">
      <c r="C256" s="2"/>
      <c r="D256" s="2"/>
      <c r="E256" s="3"/>
      <c r="F256" s="3"/>
    </row>
    <row r="257" spans="3:6" x14ac:dyDescent="0.25">
      <c r="C257" s="2"/>
      <c r="D257" s="2"/>
      <c r="E257" s="3"/>
      <c r="F257" s="3"/>
    </row>
  </sheetData>
  <autoFilter ref="A1:F151" xr:uid="{786663FF-4B51-4D0F-A407-6AAB5D3B48D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F5BA-B537-4DF3-A5AA-98B9E0DF677E}">
  <dimension ref="A1:D149"/>
  <sheetViews>
    <sheetView topLeftCell="A18" workbookViewId="0">
      <selection activeCell="A18" sqref="A18"/>
    </sheetView>
  </sheetViews>
  <sheetFormatPr defaultRowHeight="15" x14ac:dyDescent="0.25"/>
  <cols>
    <col min="1" max="1" width="85.5703125" customWidth="1"/>
  </cols>
  <sheetData>
    <row r="1" spans="1:4" x14ac:dyDescent="0.25">
      <c r="A1" s="4" t="s">
        <v>0</v>
      </c>
      <c r="B1" s="4" t="s">
        <v>375</v>
      </c>
    </row>
    <row r="2" spans="1:4" x14ac:dyDescent="0.25">
      <c r="A2" t="s">
        <v>4</v>
      </c>
      <c r="B2">
        <v>1</v>
      </c>
    </row>
    <row r="3" spans="1:4" x14ac:dyDescent="0.25">
      <c r="A3" t="s">
        <v>5</v>
      </c>
      <c r="B3">
        <v>1</v>
      </c>
    </row>
    <row r="4" spans="1:4" x14ac:dyDescent="0.25">
      <c r="A4" t="s">
        <v>6</v>
      </c>
      <c r="B4">
        <v>1</v>
      </c>
      <c r="D4" s="4"/>
    </row>
    <row r="5" spans="1:4" x14ac:dyDescent="0.25">
      <c r="A5" t="s">
        <v>7</v>
      </c>
      <c r="B5">
        <v>1</v>
      </c>
    </row>
    <row r="6" spans="1:4" x14ac:dyDescent="0.25">
      <c r="A6" t="s">
        <v>8</v>
      </c>
      <c r="B6">
        <v>1</v>
      </c>
    </row>
    <row r="7" spans="1:4" x14ac:dyDescent="0.25">
      <c r="A7" t="s">
        <v>9</v>
      </c>
      <c r="B7">
        <v>292.06</v>
      </c>
    </row>
    <row r="8" spans="1:4" x14ac:dyDescent="0.25">
      <c r="A8" t="s">
        <v>11</v>
      </c>
      <c r="B8">
        <v>1</v>
      </c>
    </row>
    <row r="9" spans="1:4" x14ac:dyDescent="0.25">
      <c r="A9" t="s">
        <v>12</v>
      </c>
      <c r="B9">
        <v>1</v>
      </c>
    </row>
    <row r="10" spans="1:4" x14ac:dyDescent="0.25">
      <c r="A10" t="s">
        <v>13</v>
      </c>
      <c r="B10">
        <v>1</v>
      </c>
    </row>
    <row r="11" spans="1:4" x14ac:dyDescent="0.25">
      <c r="A11" t="s">
        <v>15</v>
      </c>
      <c r="B11">
        <v>1</v>
      </c>
    </row>
    <row r="12" spans="1:4" x14ac:dyDescent="0.25">
      <c r="A12" t="s">
        <v>16</v>
      </c>
      <c r="B12">
        <v>1</v>
      </c>
    </row>
    <row r="13" spans="1:4" x14ac:dyDescent="0.25">
      <c r="A13" t="s">
        <v>17</v>
      </c>
      <c r="B13">
        <v>1</v>
      </c>
    </row>
    <row r="14" spans="1:4" x14ac:dyDescent="0.25">
      <c r="A14" t="s">
        <v>18</v>
      </c>
      <c r="B14">
        <v>1</v>
      </c>
    </row>
    <row r="15" spans="1:4" x14ac:dyDescent="0.25">
      <c r="A15" t="s">
        <v>19</v>
      </c>
      <c r="B15">
        <v>1</v>
      </c>
    </row>
    <row r="16" spans="1:4" x14ac:dyDescent="0.25">
      <c r="A16" t="s">
        <v>20</v>
      </c>
      <c r="B16">
        <v>1</v>
      </c>
    </row>
    <row r="17" spans="1:2" x14ac:dyDescent="0.25">
      <c r="A17" t="s">
        <v>21</v>
      </c>
      <c r="B17">
        <v>1</v>
      </c>
    </row>
    <row r="18" spans="1:2" x14ac:dyDescent="0.25">
      <c r="A18" t="s">
        <v>22</v>
      </c>
      <c r="B18">
        <v>0.72509999999999997</v>
      </c>
    </row>
    <row r="19" spans="1:2" x14ac:dyDescent="0.25">
      <c r="A19" t="s">
        <v>23</v>
      </c>
      <c r="B19">
        <v>1</v>
      </c>
    </row>
    <row r="20" spans="1:2" x14ac:dyDescent="0.25">
      <c r="A20" t="s">
        <v>24</v>
      </c>
      <c r="B20">
        <v>1</v>
      </c>
    </row>
    <row r="21" spans="1:2" x14ac:dyDescent="0.25">
      <c r="A21" t="s">
        <v>25</v>
      </c>
      <c r="B21">
        <v>1</v>
      </c>
    </row>
    <row r="22" spans="1:2" x14ac:dyDescent="0.25">
      <c r="A22" t="s">
        <v>26</v>
      </c>
      <c r="B22">
        <v>1</v>
      </c>
    </row>
    <row r="23" spans="1:2" x14ac:dyDescent="0.25">
      <c r="A23" t="s">
        <v>27</v>
      </c>
      <c r="B23">
        <v>1</v>
      </c>
    </row>
    <row r="24" spans="1:2" x14ac:dyDescent="0.25">
      <c r="A24" t="s">
        <v>28</v>
      </c>
      <c r="B24">
        <v>1</v>
      </c>
    </row>
    <row r="25" spans="1:2" x14ac:dyDescent="0.25">
      <c r="A25" t="s">
        <v>29</v>
      </c>
      <c r="B25">
        <v>1</v>
      </c>
    </row>
    <row r="26" spans="1:2" x14ac:dyDescent="0.25">
      <c r="A26" t="s">
        <v>30</v>
      </c>
      <c r="B26">
        <v>1</v>
      </c>
    </row>
    <row r="27" spans="1:2" x14ac:dyDescent="0.25">
      <c r="A27" t="s">
        <v>31</v>
      </c>
      <c r="B27">
        <v>1</v>
      </c>
    </row>
    <row r="28" spans="1:2" x14ac:dyDescent="0.25">
      <c r="A28" t="s">
        <v>32</v>
      </c>
      <c r="B28">
        <v>1</v>
      </c>
    </row>
    <row r="29" spans="1:2" x14ac:dyDescent="0.25">
      <c r="A29" t="s">
        <v>33</v>
      </c>
      <c r="B29">
        <v>1</v>
      </c>
    </row>
    <row r="30" spans="1:2" x14ac:dyDescent="0.25">
      <c r="A30" t="s">
        <v>34</v>
      </c>
      <c r="B30">
        <v>1</v>
      </c>
    </row>
    <row r="31" spans="1:2" x14ac:dyDescent="0.25">
      <c r="A31" t="s">
        <v>35</v>
      </c>
      <c r="B31">
        <v>1</v>
      </c>
    </row>
    <row r="32" spans="1:2" x14ac:dyDescent="0.25">
      <c r="A32" t="s">
        <v>36</v>
      </c>
      <c r="B32">
        <v>1</v>
      </c>
    </row>
    <row r="33" spans="1:2" x14ac:dyDescent="0.25">
      <c r="A33" t="s">
        <v>37</v>
      </c>
      <c r="B33">
        <v>1</v>
      </c>
    </row>
    <row r="34" spans="1:2" x14ac:dyDescent="0.25">
      <c r="A34" t="s">
        <v>38</v>
      </c>
      <c r="B34">
        <v>1</v>
      </c>
    </row>
    <row r="35" spans="1:2" x14ac:dyDescent="0.25">
      <c r="A35" t="s">
        <v>39</v>
      </c>
      <c r="B35">
        <v>1</v>
      </c>
    </row>
    <row r="36" spans="1:2" x14ac:dyDescent="0.25">
      <c r="A36" t="s">
        <v>40</v>
      </c>
      <c r="B36">
        <v>1</v>
      </c>
    </row>
    <row r="37" spans="1:2" x14ac:dyDescent="0.25">
      <c r="A37" t="s">
        <v>41</v>
      </c>
      <c r="B37">
        <v>1</v>
      </c>
    </row>
    <row r="38" spans="1:2" x14ac:dyDescent="0.25">
      <c r="A38" t="s">
        <v>42</v>
      </c>
      <c r="B38">
        <v>1</v>
      </c>
    </row>
    <row r="39" spans="1:2" x14ac:dyDescent="0.25">
      <c r="A39" t="s">
        <v>43</v>
      </c>
      <c r="B39">
        <v>1</v>
      </c>
    </row>
    <row r="40" spans="1:2" x14ac:dyDescent="0.25">
      <c r="A40" t="s">
        <v>44</v>
      </c>
      <c r="B40">
        <v>1</v>
      </c>
    </row>
    <row r="41" spans="1:2" x14ac:dyDescent="0.25">
      <c r="A41" t="s">
        <v>45</v>
      </c>
      <c r="B41">
        <v>1</v>
      </c>
    </row>
    <row r="42" spans="1:2" x14ac:dyDescent="0.25">
      <c r="A42" t="s">
        <v>46</v>
      </c>
      <c r="B42">
        <v>1</v>
      </c>
    </row>
    <row r="43" spans="1:2" x14ac:dyDescent="0.25">
      <c r="A43" t="s">
        <v>47</v>
      </c>
      <c r="B43">
        <v>1</v>
      </c>
    </row>
    <row r="44" spans="1:2" x14ac:dyDescent="0.25">
      <c r="A44" t="s">
        <v>48</v>
      </c>
      <c r="B44">
        <v>1</v>
      </c>
    </row>
    <row r="45" spans="1:2" x14ac:dyDescent="0.25">
      <c r="A45" t="s">
        <v>49</v>
      </c>
      <c r="B45">
        <v>1</v>
      </c>
    </row>
    <row r="46" spans="1:2" x14ac:dyDescent="0.25">
      <c r="A46" t="s">
        <v>50</v>
      </c>
      <c r="B46">
        <v>1</v>
      </c>
    </row>
    <row r="47" spans="1:2" x14ac:dyDescent="0.25">
      <c r="A47" t="s">
        <v>51</v>
      </c>
      <c r="B47">
        <v>1</v>
      </c>
    </row>
    <row r="48" spans="1:2" x14ac:dyDescent="0.25">
      <c r="A48" t="s">
        <v>52</v>
      </c>
      <c r="B48">
        <v>1</v>
      </c>
    </row>
    <row r="49" spans="1:2" x14ac:dyDescent="0.25">
      <c r="A49" t="s">
        <v>53</v>
      </c>
      <c r="B49">
        <v>1</v>
      </c>
    </row>
    <row r="50" spans="1:2" x14ac:dyDescent="0.25">
      <c r="A50" t="s">
        <v>54</v>
      </c>
      <c r="B50">
        <v>1</v>
      </c>
    </row>
    <row r="51" spans="1:2" x14ac:dyDescent="0.25">
      <c r="A51" t="s">
        <v>55</v>
      </c>
      <c r="B51">
        <v>1</v>
      </c>
    </row>
    <row r="52" spans="1:2" x14ac:dyDescent="0.25">
      <c r="A52" t="s">
        <v>56</v>
      </c>
      <c r="B52">
        <v>1</v>
      </c>
    </row>
    <row r="53" spans="1:2" x14ac:dyDescent="0.25">
      <c r="A53" t="s">
        <v>57</v>
      </c>
      <c r="B53">
        <v>1</v>
      </c>
    </row>
    <row r="54" spans="1:2" x14ac:dyDescent="0.25">
      <c r="A54" t="s">
        <v>58</v>
      </c>
      <c r="B54">
        <v>1</v>
      </c>
    </row>
    <row r="55" spans="1:2" x14ac:dyDescent="0.25">
      <c r="A55" t="s">
        <v>59</v>
      </c>
      <c r="B55">
        <v>1</v>
      </c>
    </row>
    <row r="56" spans="1:2" x14ac:dyDescent="0.25">
      <c r="A56" t="s">
        <v>60</v>
      </c>
      <c r="B56">
        <v>1</v>
      </c>
    </row>
    <row r="57" spans="1:2" x14ac:dyDescent="0.25">
      <c r="A57" t="s">
        <v>61</v>
      </c>
      <c r="B57">
        <v>1</v>
      </c>
    </row>
    <row r="58" spans="1:2" x14ac:dyDescent="0.25">
      <c r="A58" t="s">
        <v>62</v>
      </c>
      <c r="B58">
        <v>1</v>
      </c>
    </row>
    <row r="59" spans="1:2" x14ac:dyDescent="0.25">
      <c r="A59" t="s">
        <v>63</v>
      </c>
      <c r="B59">
        <v>1</v>
      </c>
    </row>
    <row r="60" spans="1:2" x14ac:dyDescent="0.25">
      <c r="A60" t="s">
        <v>64</v>
      </c>
      <c r="B60">
        <v>1</v>
      </c>
    </row>
    <row r="61" spans="1:2" x14ac:dyDescent="0.25">
      <c r="A61" t="s">
        <v>65</v>
      </c>
      <c r="B61">
        <v>1</v>
      </c>
    </row>
    <row r="62" spans="1:2" x14ac:dyDescent="0.25">
      <c r="A62" t="s">
        <v>66</v>
      </c>
      <c r="B62">
        <v>1</v>
      </c>
    </row>
    <row r="63" spans="1:2" x14ac:dyDescent="0.25">
      <c r="A63" t="s">
        <v>67</v>
      </c>
      <c r="B63">
        <v>1</v>
      </c>
    </row>
    <row r="64" spans="1:2" x14ac:dyDescent="0.25">
      <c r="A64" t="s">
        <v>68</v>
      </c>
      <c r="B64">
        <v>1</v>
      </c>
    </row>
    <row r="65" spans="1:2" x14ac:dyDescent="0.25">
      <c r="A65" t="s">
        <v>69</v>
      </c>
      <c r="B65">
        <v>1</v>
      </c>
    </row>
    <row r="66" spans="1:2" x14ac:dyDescent="0.25">
      <c r="A66" t="s">
        <v>70</v>
      </c>
      <c r="B66">
        <v>1</v>
      </c>
    </row>
    <row r="67" spans="1:2" x14ac:dyDescent="0.25">
      <c r="A67" t="s">
        <v>73</v>
      </c>
      <c r="B67">
        <v>1</v>
      </c>
    </row>
    <row r="68" spans="1:2" x14ac:dyDescent="0.25">
      <c r="A68" t="s">
        <v>74</v>
      </c>
      <c r="B68">
        <v>0.5</v>
      </c>
    </row>
    <row r="69" spans="1:2" x14ac:dyDescent="0.25">
      <c r="A69" t="s">
        <v>75</v>
      </c>
      <c r="B69">
        <v>0.5</v>
      </c>
    </row>
    <row r="70" spans="1:2" x14ac:dyDescent="0.25">
      <c r="A70" t="s">
        <v>76</v>
      </c>
      <c r="B70">
        <v>0.5</v>
      </c>
    </row>
    <row r="71" spans="1:2" x14ac:dyDescent="0.25">
      <c r="A71" t="s">
        <v>77</v>
      </c>
      <c r="B71">
        <v>0.5</v>
      </c>
    </row>
    <row r="72" spans="1:2" x14ac:dyDescent="0.25">
      <c r="A72" t="s">
        <v>78</v>
      </c>
      <c r="B72">
        <v>0.5</v>
      </c>
    </row>
    <row r="73" spans="1:2" x14ac:dyDescent="0.25">
      <c r="A73" t="s">
        <v>79</v>
      </c>
      <c r="B73">
        <v>0.193</v>
      </c>
    </row>
    <row r="74" spans="1:2" x14ac:dyDescent="0.25">
      <c r="A74" t="s">
        <v>81</v>
      </c>
      <c r="B74">
        <v>0.2</v>
      </c>
    </row>
    <row r="75" spans="1:2" x14ac:dyDescent="0.25">
      <c r="A75" t="s">
        <v>82</v>
      </c>
      <c r="B75">
        <v>6.3E-2</v>
      </c>
    </row>
    <row r="76" spans="1:2" x14ac:dyDescent="0.25">
      <c r="A76" t="s">
        <v>83</v>
      </c>
      <c r="B76">
        <v>0.05</v>
      </c>
    </row>
    <row r="77" spans="1:2" x14ac:dyDescent="0.25">
      <c r="A77" t="s">
        <v>84</v>
      </c>
      <c r="B77">
        <v>0.1</v>
      </c>
    </row>
    <row r="78" spans="1:2" x14ac:dyDescent="0.25">
      <c r="A78" t="s">
        <v>85</v>
      </c>
      <c r="B78">
        <v>0.6</v>
      </c>
    </row>
    <row r="79" spans="1:2" x14ac:dyDescent="0.25">
      <c r="A79" t="s">
        <v>86</v>
      </c>
      <c r="B79">
        <v>0.2</v>
      </c>
    </row>
    <row r="80" spans="1:2" x14ac:dyDescent="0.25">
      <c r="A80" t="s">
        <v>87</v>
      </c>
      <c r="B80">
        <v>0.5</v>
      </c>
    </row>
    <row r="81" spans="1:2" x14ac:dyDescent="0.25">
      <c r="A81" t="s">
        <v>88</v>
      </c>
      <c r="B81">
        <v>0.2</v>
      </c>
    </row>
    <row r="82" spans="1:2" x14ac:dyDescent="0.25">
      <c r="A82" t="s">
        <v>89</v>
      </c>
      <c r="B82">
        <v>0.6</v>
      </c>
    </row>
    <row r="83" spans="1:2" x14ac:dyDescent="0.25">
      <c r="A83" t="s">
        <v>90</v>
      </c>
      <c r="B83">
        <v>0.3</v>
      </c>
    </row>
    <row r="84" spans="1:2" x14ac:dyDescent="0.25">
      <c r="A84" t="s">
        <v>91</v>
      </c>
      <c r="B84">
        <v>0.5</v>
      </c>
    </row>
    <row r="85" spans="1:2" x14ac:dyDescent="0.25">
      <c r="A85" t="s">
        <v>92</v>
      </c>
      <c r="B85">
        <v>0.25</v>
      </c>
    </row>
    <row r="86" spans="1:2" x14ac:dyDescent="0.25">
      <c r="A86" t="s">
        <v>93</v>
      </c>
      <c r="B86">
        <v>0.8</v>
      </c>
    </row>
    <row r="87" spans="1:2" x14ac:dyDescent="0.25">
      <c r="A87" t="s">
        <v>94</v>
      </c>
      <c r="B87">
        <v>0.17</v>
      </c>
    </row>
    <row r="88" spans="1:2" x14ac:dyDescent="0.25">
      <c r="A88" t="s">
        <v>95</v>
      </c>
      <c r="B88">
        <v>0.17</v>
      </c>
    </row>
    <row r="89" spans="1:2" x14ac:dyDescent="0.25">
      <c r="A89" t="s">
        <v>96</v>
      </c>
      <c r="B89">
        <v>0.17</v>
      </c>
    </row>
    <row r="90" spans="1:2" x14ac:dyDescent="0.25">
      <c r="A90" t="s">
        <v>97</v>
      </c>
      <c r="B90">
        <v>0.17</v>
      </c>
    </row>
    <row r="91" spans="1:2" x14ac:dyDescent="0.25">
      <c r="A91" t="s">
        <v>98</v>
      </c>
      <c r="B91">
        <v>0.17</v>
      </c>
    </row>
    <row r="92" spans="1:2" x14ac:dyDescent="0.25">
      <c r="A92" t="s">
        <v>99</v>
      </c>
      <c r="B92">
        <v>0.17</v>
      </c>
    </row>
    <row r="93" spans="1:2" x14ac:dyDescent="0.25">
      <c r="A93" t="s">
        <v>100</v>
      </c>
      <c r="B93">
        <v>0.17</v>
      </c>
    </row>
    <row r="94" spans="1:2" x14ac:dyDescent="0.25">
      <c r="A94" t="s">
        <v>101</v>
      </c>
      <c r="B94">
        <v>0.17</v>
      </c>
    </row>
    <row r="95" spans="1:2" x14ac:dyDescent="0.25">
      <c r="A95" t="s">
        <v>102</v>
      </c>
      <c r="B95">
        <v>0.17</v>
      </c>
    </row>
    <row r="96" spans="1:2" x14ac:dyDescent="0.25">
      <c r="A96" t="s">
        <v>103</v>
      </c>
      <c r="B96">
        <v>0.17</v>
      </c>
    </row>
    <row r="97" spans="1:2" x14ac:dyDescent="0.25">
      <c r="A97" t="s">
        <v>104</v>
      </c>
      <c r="B97">
        <v>0.17</v>
      </c>
    </row>
    <row r="98" spans="1:2" x14ac:dyDescent="0.25">
      <c r="A98" t="s">
        <v>105</v>
      </c>
      <c r="B98">
        <v>0.17</v>
      </c>
    </row>
    <row r="99" spans="1:2" x14ac:dyDescent="0.25">
      <c r="A99" t="s">
        <v>106</v>
      </c>
      <c r="B99">
        <v>0.17</v>
      </c>
    </row>
    <row r="100" spans="1:2" x14ac:dyDescent="0.25">
      <c r="A100" t="s">
        <v>107</v>
      </c>
      <c r="B100">
        <v>0.17</v>
      </c>
    </row>
    <row r="101" spans="1:2" x14ac:dyDescent="0.25">
      <c r="A101" t="s">
        <v>108</v>
      </c>
      <c r="B101">
        <v>0.17</v>
      </c>
    </row>
    <row r="102" spans="1:2" x14ac:dyDescent="0.25">
      <c r="A102" t="s">
        <v>109</v>
      </c>
      <c r="B102">
        <v>0.17</v>
      </c>
    </row>
    <row r="103" spans="1:2" x14ac:dyDescent="0.25">
      <c r="A103" t="s">
        <v>110</v>
      </c>
      <c r="B103">
        <v>0.17</v>
      </c>
    </row>
    <row r="104" spans="1:2" x14ac:dyDescent="0.25">
      <c r="A104" t="s">
        <v>111</v>
      </c>
      <c r="B104">
        <v>0.17</v>
      </c>
    </row>
    <row r="105" spans="1:2" x14ac:dyDescent="0.25">
      <c r="A105" t="s">
        <v>112</v>
      </c>
      <c r="B105">
        <v>0.17</v>
      </c>
    </row>
    <row r="106" spans="1:2" x14ac:dyDescent="0.25">
      <c r="A106" t="s">
        <v>113</v>
      </c>
      <c r="B106">
        <v>0.17</v>
      </c>
    </row>
    <row r="107" spans="1:2" x14ac:dyDescent="0.25">
      <c r="A107" t="s">
        <v>114</v>
      </c>
      <c r="B107">
        <v>0.17</v>
      </c>
    </row>
    <row r="108" spans="1:2" x14ac:dyDescent="0.25">
      <c r="A108" t="s">
        <v>115</v>
      </c>
      <c r="B108">
        <v>0.17</v>
      </c>
    </row>
    <row r="109" spans="1:2" x14ac:dyDescent="0.25">
      <c r="A109" t="s">
        <v>116</v>
      </c>
      <c r="B109">
        <v>0.17</v>
      </c>
    </row>
    <row r="110" spans="1:2" x14ac:dyDescent="0.25">
      <c r="A110" t="s">
        <v>117</v>
      </c>
      <c r="B110">
        <v>0.17</v>
      </c>
    </row>
    <row r="111" spans="1:2" x14ac:dyDescent="0.25">
      <c r="A111" t="s">
        <v>118</v>
      </c>
      <c r="B111">
        <v>0.17</v>
      </c>
    </row>
    <row r="112" spans="1:2" x14ac:dyDescent="0.25">
      <c r="A112" t="s">
        <v>119</v>
      </c>
      <c r="B112">
        <v>0.17</v>
      </c>
    </row>
    <row r="113" spans="1:2" x14ac:dyDescent="0.25">
      <c r="A113" t="s">
        <v>120</v>
      </c>
      <c r="B113">
        <v>0.17</v>
      </c>
    </row>
    <row r="114" spans="1:2" x14ac:dyDescent="0.25">
      <c r="A114" t="s">
        <v>121</v>
      </c>
      <c r="B114">
        <v>0.17</v>
      </c>
    </row>
    <row r="115" spans="1:2" x14ac:dyDescent="0.25">
      <c r="A115" t="s">
        <v>122</v>
      </c>
      <c r="B115">
        <v>0.17</v>
      </c>
    </row>
    <row r="116" spans="1:2" x14ac:dyDescent="0.25">
      <c r="A116" t="s">
        <v>123</v>
      </c>
      <c r="B116">
        <v>0.17</v>
      </c>
    </row>
    <row r="117" spans="1:2" x14ac:dyDescent="0.25">
      <c r="A117" t="s">
        <v>124</v>
      </c>
      <c r="B117">
        <v>0.17</v>
      </c>
    </row>
    <row r="118" spans="1:2" x14ac:dyDescent="0.25">
      <c r="A118" t="s">
        <v>125</v>
      </c>
      <c r="B118">
        <v>0.17</v>
      </c>
    </row>
    <row r="119" spans="1:2" x14ac:dyDescent="0.25">
      <c r="A119" t="s">
        <v>126</v>
      </c>
      <c r="B119">
        <v>0.17</v>
      </c>
    </row>
    <row r="120" spans="1:2" x14ac:dyDescent="0.25">
      <c r="A120" t="s">
        <v>127</v>
      </c>
      <c r="B120">
        <v>0.17</v>
      </c>
    </row>
    <row r="121" spans="1:2" x14ac:dyDescent="0.25">
      <c r="A121" t="s">
        <v>128</v>
      </c>
      <c r="B121">
        <v>0.17</v>
      </c>
    </row>
    <row r="122" spans="1:2" x14ac:dyDescent="0.25">
      <c r="A122" t="s">
        <v>129</v>
      </c>
      <c r="B122">
        <v>0.17</v>
      </c>
    </row>
    <row r="123" spans="1:2" x14ac:dyDescent="0.25">
      <c r="A123" t="s">
        <v>130</v>
      </c>
      <c r="B123">
        <v>0.17</v>
      </c>
    </row>
    <row r="124" spans="1:2" x14ac:dyDescent="0.25">
      <c r="A124" t="s">
        <v>131</v>
      </c>
      <c r="B124">
        <v>0.17</v>
      </c>
    </row>
    <row r="125" spans="1:2" x14ac:dyDescent="0.25">
      <c r="A125" t="s">
        <v>132</v>
      </c>
      <c r="B125">
        <v>1</v>
      </c>
    </row>
    <row r="126" spans="1:2" x14ac:dyDescent="0.25">
      <c r="A126" t="s">
        <v>373</v>
      </c>
      <c r="B126">
        <v>3</v>
      </c>
    </row>
    <row r="127" spans="1:2" x14ac:dyDescent="0.25">
      <c r="A127" t="s">
        <v>133</v>
      </c>
      <c r="B127">
        <v>0.111</v>
      </c>
    </row>
    <row r="128" spans="1:2" x14ac:dyDescent="0.25">
      <c r="A128" t="s">
        <v>134</v>
      </c>
      <c r="B128">
        <v>0.111</v>
      </c>
    </row>
    <row r="129" spans="1:2" x14ac:dyDescent="0.25">
      <c r="A129" t="s">
        <v>135</v>
      </c>
      <c r="B129">
        <v>0.159</v>
      </c>
    </row>
    <row r="130" spans="1:2" x14ac:dyDescent="0.25">
      <c r="A130" t="s">
        <v>136</v>
      </c>
      <c r="B130">
        <v>0.13600000000000001</v>
      </c>
    </row>
    <row r="131" spans="1:2" x14ac:dyDescent="0.25">
      <c r="A131" t="s">
        <v>137</v>
      </c>
      <c r="B131">
        <v>0.13600000000000001</v>
      </c>
    </row>
    <row r="132" spans="1:2" x14ac:dyDescent="0.25">
      <c r="A132" t="s">
        <v>138</v>
      </c>
      <c r="B132">
        <v>0.13300000000000001</v>
      </c>
    </row>
    <row r="133" spans="1:2" x14ac:dyDescent="0.25">
      <c r="A133" t="s">
        <v>139</v>
      </c>
      <c r="B133">
        <v>0.75</v>
      </c>
    </row>
    <row r="134" spans="1:2" x14ac:dyDescent="0.25">
      <c r="A134" t="s">
        <v>140</v>
      </c>
      <c r="B134">
        <v>0.75</v>
      </c>
    </row>
    <row r="135" spans="1:2" x14ac:dyDescent="0.25">
      <c r="A135" t="s">
        <v>141</v>
      </c>
      <c r="B135">
        <v>0.75</v>
      </c>
    </row>
    <row r="136" spans="1:2" x14ac:dyDescent="0.25">
      <c r="A136" t="s">
        <v>142</v>
      </c>
      <c r="B136">
        <v>0.2</v>
      </c>
    </row>
    <row r="137" spans="1:2" x14ac:dyDescent="0.25">
      <c r="A137" t="s">
        <v>143</v>
      </c>
      <c r="B137">
        <v>0.2</v>
      </c>
    </row>
    <row r="138" spans="1:2" x14ac:dyDescent="0.25">
      <c r="A138" t="s">
        <v>144</v>
      </c>
      <c r="B138">
        <v>0.2</v>
      </c>
    </row>
    <row r="139" spans="1:2" x14ac:dyDescent="0.25">
      <c r="A139" t="s">
        <v>145</v>
      </c>
      <c r="B139">
        <v>0.14199999999999999</v>
      </c>
    </row>
    <row r="140" spans="1:2" x14ac:dyDescent="0.25">
      <c r="A140" t="s">
        <v>146</v>
      </c>
      <c r="B140">
        <v>0.14199999999999999</v>
      </c>
    </row>
    <row r="141" spans="1:2" x14ac:dyDescent="0.25">
      <c r="A141" t="s">
        <v>147</v>
      </c>
      <c r="B141">
        <v>0.14199999999999999</v>
      </c>
    </row>
    <row r="142" spans="1:2" x14ac:dyDescent="0.25">
      <c r="A142" t="s">
        <v>148</v>
      </c>
      <c r="B142">
        <v>0.11</v>
      </c>
    </row>
    <row r="143" spans="1:2" x14ac:dyDescent="0.25">
      <c r="A143" t="s">
        <v>149</v>
      </c>
      <c r="B143">
        <v>0.11</v>
      </c>
    </row>
    <row r="144" spans="1:2" x14ac:dyDescent="0.25">
      <c r="A144" t="s">
        <v>150</v>
      </c>
      <c r="B144">
        <v>0.11</v>
      </c>
    </row>
    <row r="145" spans="1:2" x14ac:dyDescent="0.25">
      <c r="A145" t="s">
        <v>151</v>
      </c>
      <c r="B145">
        <v>1</v>
      </c>
    </row>
    <row r="146" spans="1:2" x14ac:dyDescent="0.25">
      <c r="A146" t="s">
        <v>152</v>
      </c>
      <c r="B146">
        <v>0.15</v>
      </c>
    </row>
    <row r="147" spans="1:2" x14ac:dyDescent="0.25">
      <c r="A147" t="s">
        <v>153</v>
      </c>
      <c r="B147">
        <v>0.15</v>
      </c>
    </row>
    <row r="148" spans="1:2" x14ac:dyDescent="0.25">
      <c r="A148" t="s">
        <v>154</v>
      </c>
      <c r="B148">
        <v>0.15</v>
      </c>
    </row>
    <row r="149" spans="1:2" x14ac:dyDescent="0.25">
      <c r="A149" t="s">
        <v>155</v>
      </c>
      <c r="B149">
        <v>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6E46-D0C9-48EE-96A4-DAEEEAD53404}">
  <dimension ref="A1:AH30"/>
  <sheetViews>
    <sheetView workbookViewId="0">
      <selection activeCell="B34" sqref="B34"/>
    </sheetView>
  </sheetViews>
  <sheetFormatPr defaultRowHeight="15" x14ac:dyDescent="0.25"/>
  <cols>
    <col min="2" max="2" width="64" customWidth="1"/>
    <col min="3" max="3" width="73" customWidth="1"/>
  </cols>
  <sheetData>
    <row r="1" spans="1:34" x14ac:dyDescent="0.25">
      <c r="A1" t="s">
        <v>380</v>
      </c>
      <c r="B1" t="s">
        <v>381</v>
      </c>
      <c r="C1" t="s">
        <v>382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383</v>
      </c>
      <c r="B2" t="s">
        <v>381</v>
      </c>
      <c r="C2" t="s">
        <v>382</v>
      </c>
      <c r="D2">
        <v>75</v>
      </c>
      <c r="E2">
        <v>531025</v>
      </c>
      <c r="F2">
        <v>992739</v>
      </c>
      <c r="G2" s="6">
        <v>1338560</v>
      </c>
      <c r="H2" s="6">
        <v>1615310</v>
      </c>
      <c r="I2" s="6">
        <v>1936560</v>
      </c>
      <c r="J2" s="6">
        <v>2271920</v>
      </c>
      <c r="K2" s="6">
        <v>2565390</v>
      </c>
      <c r="L2" s="6">
        <v>2853110</v>
      </c>
      <c r="M2" s="6">
        <v>3129350</v>
      </c>
      <c r="N2" s="6">
        <v>3438400</v>
      </c>
      <c r="O2" s="6">
        <v>3719980</v>
      </c>
      <c r="P2" s="6">
        <v>4002110</v>
      </c>
      <c r="Q2" s="6">
        <v>4289100</v>
      </c>
      <c r="R2" s="6">
        <v>4636610</v>
      </c>
      <c r="S2" s="6">
        <v>4788150</v>
      </c>
      <c r="T2" s="6">
        <v>4882520</v>
      </c>
      <c r="U2" s="6">
        <v>4900940</v>
      </c>
      <c r="V2" s="6">
        <v>4900460</v>
      </c>
      <c r="W2" s="6">
        <v>4873040</v>
      </c>
      <c r="X2" s="6">
        <v>4844350</v>
      </c>
      <c r="Y2" s="6">
        <v>4826620</v>
      </c>
      <c r="Z2" s="6">
        <v>4814020</v>
      </c>
      <c r="AA2" s="6">
        <v>4812650</v>
      </c>
      <c r="AB2" s="6">
        <v>4812670</v>
      </c>
      <c r="AC2" s="6">
        <v>4812070</v>
      </c>
      <c r="AD2" s="6">
        <v>4812650</v>
      </c>
      <c r="AE2" s="6">
        <v>4819900</v>
      </c>
      <c r="AF2" s="6">
        <v>4832710</v>
      </c>
      <c r="AG2" s="6">
        <v>4863810</v>
      </c>
      <c r="AH2" s="6">
        <v>4914600</v>
      </c>
    </row>
    <row r="3" spans="1:34" x14ac:dyDescent="0.25">
      <c r="A3" t="s">
        <v>383</v>
      </c>
      <c r="B3" t="s">
        <v>384</v>
      </c>
      <c r="C3" t="s">
        <v>385</v>
      </c>
      <c r="D3">
        <v>75</v>
      </c>
      <c r="E3">
        <v>530766</v>
      </c>
      <c r="F3">
        <v>989979</v>
      </c>
      <c r="G3" s="6">
        <v>1323680</v>
      </c>
      <c r="H3" s="6">
        <v>1584460</v>
      </c>
      <c r="I3" s="6">
        <v>1881390</v>
      </c>
      <c r="J3" s="6">
        <v>2181790</v>
      </c>
      <c r="K3" s="6">
        <v>2439640</v>
      </c>
      <c r="L3" s="6">
        <v>2681730</v>
      </c>
      <c r="M3" s="6">
        <v>2931020</v>
      </c>
      <c r="N3" s="6">
        <v>3227560</v>
      </c>
      <c r="O3" s="6">
        <v>3495690</v>
      </c>
      <c r="P3" s="6">
        <v>3755090</v>
      </c>
      <c r="Q3" s="6">
        <v>4013500</v>
      </c>
      <c r="R3" s="6">
        <v>4324160</v>
      </c>
      <c r="S3" s="6">
        <v>4444150</v>
      </c>
      <c r="T3" s="6">
        <v>4528220</v>
      </c>
      <c r="U3" s="6">
        <v>4546500</v>
      </c>
      <c r="V3" s="6">
        <v>4548510</v>
      </c>
      <c r="W3" s="6">
        <v>4525440</v>
      </c>
      <c r="X3" s="6">
        <v>4500120</v>
      </c>
      <c r="Y3" s="6">
        <v>4483690</v>
      </c>
      <c r="Z3" s="6">
        <v>4472180</v>
      </c>
      <c r="AA3" s="6">
        <v>4468910</v>
      </c>
      <c r="AB3" s="6">
        <v>4466930</v>
      </c>
      <c r="AC3" s="6">
        <v>4466170</v>
      </c>
      <c r="AD3" s="6">
        <v>4468100</v>
      </c>
      <c r="AE3" s="6">
        <v>4479960</v>
      </c>
      <c r="AF3" s="6">
        <v>4501550</v>
      </c>
      <c r="AG3" s="6">
        <v>4542430</v>
      </c>
      <c r="AH3" s="6">
        <v>4603040</v>
      </c>
    </row>
    <row r="4" spans="1:34" x14ac:dyDescent="0.25">
      <c r="A4" t="s">
        <v>383</v>
      </c>
      <c r="B4" t="s">
        <v>386</v>
      </c>
      <c r="C4" t="s">
        <v>387</v>
      </c>
      <c r="D4">
        <v>75</v>
      </c>
      <c r="E4">
        <v>528727</v>
      </c>
      <c r="F4">
        <v>986168</v>
      </c>
      <c r="G4" s="6">
        <v>1326490</v>
      </c>
      <c r="H4" s="6">
        <v>1590640</v>
      </c>
      <c r="I4" s="6">
        <v>1899180</v>
      </c>
      <c r="J4" s="6">
        <v>2219980</v>
      </c>
      <c r="K4" s="6">
        <v>2496270</v>
      </c>
      <c r="L4" s="6">
        <v>2761960</v>
      </c>
      <c r="M4" s="6">
        <v>3018270</v>
      </c>
      <c r="N4" s="6">
        <v>3308770</v>
      </c>
      <c r="O4" s="6">
        <v>3568750</v>
      </c>
      <c r="P4" s="6">
        <v>3827810</v>
      </c>
      <c r="Q4" s="6">
        <v>4091450</v>
      </c>
      <c r="R4" s="6">
        <v>4397810</v>
      </c>
      <c r="S4" s="6">
        <v>4538970</v>
      </c>
      <c r="T4" s="6">
        <v>4616430</v>
      </c>
      <c r="U4" s="6">
        <v>4625740</v>
      </c>
      <c r="V4" s="6">
        <v>4620150</v>
      </c>
      <c r="W4" s="6">
        <v>4591420</v>
      </c>
      <c r="X4" s="6">
        <v>4562440</v>
      </c>
      <c r="Y4" s="6">
        <v>4544480</v>
      </c>
      <c r="Z4" s="6">
        <v>4531850</v>
      </c>
      <c r="AA4" s="6">
        <v>4530090</v>
      </c>
      <c r="AB4" s="6">
        <v>4531560</v>
      </c>
      <c r="AC4" s="6">
        <v>4537220</v>
      </c>
      <c r="AD4" s="6">
        <v>4548390</v>
      </c>
      <c r="AE4" s="6">
        <v>4569570</v>
      </c>
      <c r="AF4" s="6">
        <v>4598160</v>
      </c>
      <c r="AG4" s="6">
        <v>4645710</v>
      </c>
      <c r="AH4" s="6">
        <v>4712590</v>
      </c>
    </row>
    <row r="5" spans="1:34" x14ac:dyDescent="0.25">
      <c r="A5" t="s">
        <v>383</v>
      </c>
      <c r="B5" t="s">
        <v>388</v>
      </c>
      <c r="C5" t="s">
        <v>389</v>
      </c>
      <c r="D5">
        <v>75</v>
      </c>
      <c r="E5">
        <v>522602</v>
      </c>
      <c r="F5">
        <v>968850</v>
      </c>
      <c r="G5" s="6">
        <v>1311150</v>
      </c>
      <c r="H5" s="6">
        <v>1567160</v>
      </c>
      <c r="I5" s="6">
        <v>1878080</v>
      </c>
      <c r="J5" s="6">
        <v>2189570</v>
      </c>
      <c r="K5" s="6">
        <v>2465130</v>
      </c>
      <c r="L5" s="6">
        <v>2723530</v>
      </c>
      <c r="M5" s="6">
        <v>3026930</v>
      </c>
      <c r="N5" s="6">
        <v>3388580</v>
      </c>
      <c r="O5" s="6">
        <v>3692800</v>
      </c>
      <c r="P5" s="6">
        <v>3997920</v>
      </c>
      <c r="Q5" s="6">
        <v>4298220</v>
      </c>
      <c r="R5" s="6">
        <v>4647770</v>
      </c>
      <c r="S5" s="6">
        <v>4801120</v>
      </c>
      <c r="T5" s="6">
        <v>4891850</v>
      </c>
      <c r="U5" s="6">
        <v>4906650</v>
      </c>
      <c r="V5" s="6">
        <v>4905270</v>
      </c>
      <c r="W5" s="6">
        <v>4875590</v>
      </c>
      <c r="X5" s="6">
        <v>4845240</v>
      </c>
      <c r="Y5" s="6">
        <v>4826130</v>
      </c>
      <c r="Z5" s="6">
        <v>4811860</v>
      </c>
      <c r="AA5" s="6">
        <v>4808790</v>
      </c>
      <c r="AB5" s="6">
        <v>4807290</v>
      </c>
      <c r="AC5" s="6">
        <v>4809310</v>
      </c>
      <c r="AD5" s="6">
        <v>4806540</v>
      </c>
      <c r="AE5" s="6">
        <v>4812310</v>
      </c>
      <c r="AF5" s="6">
        <v>4825820</v>
      </c>
      <c r="AG5" s="6">
        <v>4854950</v>
      </c>
      <c r="AH5" s="6">
        <v>4905510</v>
      </c>
    </row>
    <row r="6" spans="1:34" x14ac:dyDescent="0.25">
      <c r="A6" t="s">
        <v>383</v>
      </c>
      <c r="B6" t="s">
        <v>390</v>
      </c>
      <c r="C6" t="s">
        <v>391</v>
      </c>
      <c r="D6">
        <v>0</v>
      </c>
      <c r="E6">
        <v>530616</v>
      </c>
      <c r="F6">
        <v>987226</v>
      </c>
      <c r="G6" s="6">
        <v>1343060</v>
      </c>
      <c r="H6" s="6">
        <v>1620370</v>
      </c>
      <c r="I6" s="6">
        <v>1921870</v>
      </c>
      <c r="J6" s="6">
        <v>2211970</v>
      </c>
      <c r="K6" s="6">
        <v>2476930</v>
      </c>
      <c r="L6" s="6">
        <v>2732470</v>
      </c>
      <c r="M6" s="6">
        <v>3024250</v>
      </c>
      <c r="N6" s="6">
        <v>3365780</v>
      </c>
      <c r="O6" s="6">
        <v>3639080</v>
      </c>
      <c r="P6" s="6">
        <v>3909000</v>
      </c>
      <c r="Q6" s="6">
        <v>4173570</v>
      </c>
      <c r="R6" s="6">
        <v>4488330</v>
      </c>
      <c r="S6" s="6">
        <v>4611540</v>
      </c>
      <c r="T6" s="6">
        <v>4680000</v>
      </c>
      <c r="U6" s="6">
        <v>4690150</v>
      </c>
      <c r="V6" s="6">
        <v>4690680</v>
      </c>
      <c r="W6" s="6">
        <v>4669510</v>
      </c>
      <c r="X6" s="6">
        <v>4648810</v>
      </c>
      <c r="Y6" s="6">
        <v>4639910</v>
      </c>
      <c r="Z6" s="6">
        <v>4636700</v>
      </c>
      <c r="AA6" s="6">
        <v>4645150</v>
      </c>
      <c r="AB6" s="6">
        <v>4655120</v>
      </c>
      <c r="AC6" s="6">
        <v>4664720</v>
      </c>
      <c r="AD6" s="6">
        <v>4675840</v>
      </c>
      <c r="AE6" s="6">
        <v>4692930</v>
      </c>
      <c r="AF6" s="6">
        <v>4714350</v>
      </c>
      <c r="AG6" s="6">
        <v>4752670</v>
      </c>
      <c r="AH6" s="6">
        <v>4809210</v>
      </c>
    </row>
    <row r="7" spans="1:34" x14ac:dyDescent="0.25">
      <c r="A7" t="s">
        <v>383</v>
      </c>
      <c r="B7" t="s">
        <v>392</v>
      </c>
      <c r="C7" t="s">
        <v>393</v>
      </c>
      <c r="D7">
        <v>75</v>
      </c>
      <c r="E7">
        <v>531160</v>
      </c>
      <c r="F7">
        <v>992688</v>
      </c>
      <c r="G7" s="6">
        <v>1338420</v>
      </c>
      <c r="H7" s="6">
        <v>1615120</v>
      </c>
      <c r="I7" s="6">
        <v>1936310</v>
      </c>
      <c r="J7" s="6">
        <v>2271610</v>
      </c>
      <c r="K7" s="6">
        <v>2565040</v>
      </c>
      <c r="L7" s="6">
        <v>2852740</v>
      </c>
      <c r="M7" s="6">
        <v>3128930</v>
      </c>
      <c r="N7" s="6">
        <v>3437930</v>
      </c>
      <c r="O7" s="6">
        <v>3719850</v>
      </c>
      <c r="P7" s="6">
        <v>4002050</v>
      </c>
      <c r="Q7" s="6">
        <v>4289080</v>
      </c>
      <c r="R7" s="6">
        <v>4636600</v>
      </c>
      <c r="S7" s="6">
        <v>4788140</v>
      </c>
      <c r="T7" s="6">
        <v>4882460</v>
      </c>
      <c r="U7" s="6">
        <v>4900940</v>
      </c>
      <c r="V7" s="6">
        <v>4900480</v>
      </c>
      <c r="W7" s="6">
        <v>4873070</v>
      </c>
      <c r="X7" s="6">
        <v>4844400</v>
      </c>
      <c r="Y7" s="6">
        <v>4826660</v>
      </c>
      <c r="Z7" s="6">
        <v>4814050</v>
      </c>
      <c r="AA7" s="6">
        <v>4812660</v>
      </c>
      <c r="AB7" s="6">
        <v>4812690</v>
      </c>
      <c r="AC7" s="6">
        <v>4812100</v>
      </c>
      <c r="AD7" s="6">
        <v>4812660</v>
      </c>
      <c r="AE7" s="6">
        <v>4819920</v>
      </c>
      <c r="AF7" s="6">
        <v>4832720</v>
      </c>
      <c r="AG7" s="6">
        <v>4863830</v>
      </c>
      <c r="AH7" s="6">
        <v>4914620</v>
      </c>
    </row>
    <row r="8" spans="1:34" x14ac:dyDescent="0.25">
      <c r="A8" t="s">
        <v>383</v>
      </c>
      <c r="B8" t="s">
        <v>394</v>
      </c>
      <c r="C8" t="s">
        <v>395</v>
      </c>
      <c r="D8">
        <v>75</v>
      </c>
      <c r="E8">
        <v>442524</v>
      </c>
      <c r="F8">
        <v>874653</v>
      </c>
      <c r="G8" s="6">
        <v>1204770</v>
      </c>
      <c r="H8" s="6">
        <v>1469290</v>
      </c>
      <c r="I8" s="6">
        <v>1785730</v>
      </c>
      <c r="J8" s="6">
        <v>2143750</v>
      </c>
      <c r="K8" s="6">
        <v>2482880</v>
      </c>
      <c r="L8" s="6">
        <v>2815130</v>
      </c>
      <c r="M8" s="6">
        <v>3128250</v>
      </c>
      <c r="N8" s="6">
        <v>3452800</v>
      </c>
      <c r="O8" s="6">
        <v>3739960</v>
      </c>
      <c r="P8" s="6">
        <v>4042930</v>
      </c>
      <c r="Q8" s="6">
        <v>4343700</v>
      </c>
      <c r="R8" s="6">
        <v>4657300</v>
      </c>
      <c r="S8" s="6">
        <v>4890750</v>
      </c>
      <c r="T8" s="6">
        <v>5063450</v>
      </c>
      <c r="U8" s="6">
        <v>5137830</v>
      </c>
      <c r="V8" s="6">
        <v>5174590</v>
      </c>
      <c r="W8" s="6">
        <v>5107770</v>
      </c>
      <c r="X8" s="6">
        <v>5046320</v>
      </c>
      <c r="Y8" s="6">
        <v>5016480</v>
      </c>
      <c r="Z8" s="6">
        <v>5012400</v>
      </c>
      <c r="AA8" s="6">
        <v>5024690</v>
      </c>
      <c r="AB8" s="6">
        <v>5053120</v>
      </c>
      <c r="AC8" s="6">
        <v>5082300</v>
      </c>
      <c r="AD8" s="6">
        <v>5134620</v>
      </c>
      <c r="AE8" s="6">
        <v>5191560</v>
      </c>
      <c r="AF8" s="6">
        <v>5262510</v>
      </c>
      <c r="AG8" s="6">
        <v>5348390</v>
      </c>
      <c r="AH8" s="6">
        <v>5452790</v>
      </c>
    </row>
    <row r="9" spans="1:34" x14ac:dyDescent="0.25">
      <c r="A9" t="s">
        <v>383</v>
      </c>
      <c r="B9" t="s">
        <v>396</v>
      </c>
      <c r="C9" t="s">
        <v>397</v>
      </c>
      <c r="D9">
        <v>75</v>
      </c>
      <c r="E9">
        <v>530279</v>
      </c>
      <c r="F9">
        <v>990764</v>
      </c>
      <c r="G9" s="6">
        <v>1334930</v>
      </c>
      <c r="H9" s="6">
        <v>1609750</v>
      </c>
      <c r="I9" s="6">
        <v>1929070</v>
      </c>
      <c r="J9" s="6">
        <v>2262390</v>
      </c>
      <c r="K9" s="6">
        <v>2553720</v>
      </c>
      <c r="L9" s="6">
        <v>2839210</v>
      </c>
      <c r="M9" s="6">
        <v>3113110</v>
      </c>
      <c r="N9" s="6">
        <v>3419630</v>
      </c>
      <c r="O9" s="6">
        <v>3699070</v>
      </c>
      <c r="P9" s="6">
        <v>3979280</v>
      </c>
      <c r="Q9" s="6">
        <v>4264620</v>
      </c>
      <c r="R9" s="6">
        <v>4610630</v>
      </c>
      <c r="S9" s="6">
        <v>4760380</v>
      </c>
      <c r="T9" s="6">
        <v>4853080</v>
      </c>
      <c r="U9" s="6">
        <v>4870070</v>
      </c>
      <c r="V9" s="6">
        <v>4868250</v>
      </c>
      <c r="W9" s="6">
        <v>4839600</v>
      </c>
      <c r="X9" s="6">
        <v>4809720</v>
      </c>
      <c r="Y9" s="6">
        <v>4790850</v>
      </c>
      <c r="Z9" s="6">
        <v>4777210</v>
      </c>
      <c r="AA9" s="6">
        <v>4774860</v>
      </c>
      <c r="AB9" s="6">
        <v>4773920</v>
      </c>
      <c r="AC9" s="6">
        <v>4772430</v>
      </c>
      <c r="AD9" s="6">
        <v>4772200</v>
      </c>
      <c r="AE9" s="6">
        <v>4778740</v>
      </c>
      <c r="AF9" s="6">
        <v>4790960</v>
      </c>
      <c r="AG9" s="6">
        <v>4821650</v>
      </c>
      <c r="AH9" s="6">
        <v>4872110</v>
      </c>
    </row>
    <row r="10" spans="1:34" x14ac:dyDescent="0.25">
      <c r="A10" t="s">
        <v>383</v>
      </c>
      <c r="B10" t="s">
        <v>398</v>
      </c>
      <c r="C10" t="s">
        <v>399</v>
      </c>
      <c r="D10">
        <v>75</v>
      </c>
      <c r="E10">
        <v>531158</v>
      </c>
      <c r="F10">
        <v>993227</v>
      </c>
      <c r="G10" s="6">
        <v>1339470</v>
      </c>
      <c r="H10" s="6">
        <v>1616660</v>
      </c>
      <c r="I10" s="6">
        <v>1938390</v>
      </c>
      <c r="J10" s="6">
        <v>2274260</v>
      </c>
      <c r="K10" s="6">
        <v>2568260</v>
      </c>
      <c r="L10" s="6">
        <v>2856650</v>
      </c>
      <c r="M10" s="6">
        <v>3133450</v>
      </c>
      <c r="N10" s="6">
        <v>3443140</v>
      </c>
      <c r="O10" s="6">
        <v>3724040</v>
      </c>
      <c r="P10" s="6">
        <v>4005890</v>
      </c>
      <c r="Q10" s="6">
        <v>4292920</v>
      </c>
      <c r="R10" s="6">
        <v>4640640</v>
      </c>
      <c r="S10" s="6">
        <v>4792510</v>
      </c>
      <c r="T10" s="6">
        <v>4887210</v>
      </c>
      <c r="U10" s="6">
        <v>4906050</v>
      </c>
      <c r="V10" s="6">
        <v>4906000</v>
      </c>
      <c r="W10" s="6">
        <v>4878930</v>
      </c>
      <c r="X10" s="6">
        <v>4850660</v>
      </c>
      <c r="Y10" s="6">
        <v>4833360</v>
      </c>
      <c r="Z10" s="6">
        <v>4821240</v>
      </c>
      <c r="AA10" s="6">
        <v>4820350</v>
      </c>
      <c r="AB10" s="6">
        <v>4820830</v>
      </c>
      <c r="AC10" s="6">
        <v>4820720</v>
      </c>
      <c r="AD10" s="6">
        <v>4821730</v>
      </c>
      <c r="AE10" s="6">
        <v>4829420</v>
      </c>
      <c r="AF10" s="6">
        <v>4842650</v>
      </c>
      <c r="AG10" s="6">
        <v>4874230</v>
      </c>
      <c r="AH10" s="6">
        <v>4925500</v>
      </c>
    </row>
    <row r="11" spans="1:34" x14ac:dyDescent="0.25">
      <c r="A11" t="s">
        <v>383</v>
      </c>
      <c r="B11" t="s">
        <v>400</v>
      </c>
      <c r="C11" t="s">
        <v>401</v>
      </c>
      <c r="D11">
        <v>75</v>
      </c>
      <c r="E11">
        <v>535995</v>
      </c>
      <c r="F11" s="6">
        <v>1002440</v>
      </c>
      <c r="G11" s="6">
        <v>1351080</v>
      </c>
      <c r="H11" s="6">
        <v>1627820</v>
      </c>
      <c r="I11" s="6">
        <v>1947970</v>
      </c>
      <c r="J11" s="6">
        <v>2282610</v>
      </c>
      <c r="K11" s="6">
        <v>2575550</v>
      </c>
      <c r="L11" s="6">
        <v>2862300</v>
      </c>
      <c r="M11" s="6">
        <v>3136560</v>
      </c>
      <c r="N11" s="6">
        <v>3438760</v>
      </c>
      <c r="O11" s="6">
        <v>3717240</v>
      </c>
      <c r="P11" s="6">
        <v>3999550</v>
      </c>
      <c r="Q11" s="6">
        <v>4287890</v>
      </c>
      <c r="R11" s="6">
        <v>4636820</v>
      </c>
      <c r="S11" s="6">
        <v>4788760</v>
      </c>
      <c r="T11" s="6">
        <v>4883300</v>
      </c>
      <c r="U11" s="6">
        <v>4902170</v>
      </c>
      <c r="V11" s="6">
        <v>4902410</v>
      </c>
      <c r="W11" s="6">
        <v>4875620</v>
      </c>
      <c r="X11" s="6">
        <v>4847330</v>
      </c>
      <c r="Y11" s="6">
        <v>4829930</v>
      </c>
      <c r="Z11" s="6">
        <v>4817600</v>
      </c>
      <c r="AA11" s="6">
        <v>4816420</v>
      </c>
      <c r="AB11" s="6">
        <v>4816590</v>
      </c>
      <c r="AC11" s="6">
        <v>4816060</v>
      </c>
      <c r="AD11" s="6">
        <v>4816400</v>
      </c>
      <c r="AE11" s="6">
        <v>4823260</v>
      </c>
      <c r="AF11" s="6">
        <v>4835660</v>
      </c>
      <c r="AG11" s="6">
        <v>4866500</v>
      </c>
      <c r="AH11" s="6">
        <v>4917080</v>
      </c>
    </row>
    <row r="12" spans="1:34" x14ac:dyDescent="0.25">
      <c r="A12" t="s">
        <v>383</v>
      </c>
      <c r="B12" t="s">
        <v>402</v>
      </c>
      <c r="C12" t="s">
        <v>403</v>
      </c>
      <c r="D12">
        <v>75</v>
      </c>
      <c r="E12">
        <v>531318</v>
      </c>
      <c r="F12">
        <v>993488</v>
      </c>
      <c r="G12" s="6">
        <v>1339320</v>
      </c>
      <c r="H12" s="6">
        <v>1615140</v>
      </c>
      <c r="I12" s="6">
        <v>1934970</v>
      </c>
      <c r="J12" s="6">
        <v>2269180</v>
      </c>
      <c r="K12" s="6">
        <v>2561660</v>
      </c>
      <c r="L12" s="6">
        <v>2848040</v>
      </c>
      <c r="M12" s="6">
        <v>3122370</v>
      </c>
      <c r="N12" s="6">
        <v>3428930</v>
      </c>
      <c r="O12" s="6">
        <v>3709330</v>
      </c>
      <c r="P12" s="6">
        <v>3991050</v>
      </c>
      <c r="Q12" s="6">
        <v>4277990</v>
      </c>
      <c r="R12" s="6">
        <v>4625580</v>
      </c>
      <c r="S12" s="6">
        <v>4777260</v>
      </c>
      <c r="T12" s="6">
        <v>4872170</v>
      </c>
      <c r="U12" s="6">
        <v>4891370</v>
      </c>
      <c r="V12" s="6">
        <v>4891760</v>
      </c>
      <c r="W12" s="6">
        <v>4865180</v>
      </c>
      <c r="X12" s="6">
        <v>4837260</v>
      </c>
      <c r="Y12" s="6">
        <v>4819730</v>
      </c>
      <c r="Z12" s="6">
        <v>4806990</v>
      </c>
      <c r="AA12" s="6">
        <v>4805260</v>
      </c>
      <c r="AB12" s="6">
        <v>4805050</v>
      </c>
      <c r="AC12" s="6">
        <v>4804690</v>
      </c>
      <c r="AD12" s="6">
        <v>4805620</v>
      </c>
      <c r="AE12" s="6">
        <v>4813100</v>
      </c>
      <c r="AF12" s="6">
        <v>4826000</v>
      </c>
      <c r="AG12" s="6">
        <v>4857140</v>
      </c>
      <c r="AH12" s="6">
        <v>4907880</v>
      </c>
    </row>
    <row r="13" spans="1:34" x14ac:dyDescent="0.25">
      <c r="A13" t="s">
        <v>383</v>
      </c>
      <c r="B13" t="s">
        <v>404</v>
      </c>
      <c r="C13" t="s">
        <v>405</v>
      </c>
      <c r="D13">
        <v>75</v>
      </c>
      <c r="E13">
        <v>530728</v>
      </c>
      <c r="F13">
        <v>990223</v>
      </c>
      <c r="G13" s="6">
        <v>1330030</v>
      </c>
      <c r="H13" s="6">
        <v>1596580</v>
      </c>
      <c r="I13" s="6">
        <v>1902530</v>
      </c>
      <c r="J13" s="6">
        <v>2219140</v>
      </c>
      <c r="K13" s="6">
        <v>2488710</v>
      </c>
      <c r="L13" s="6">
        <v>2754580</v>
      </c>
      <c r="M13" s="6">
        <v>3009280</v>
      </c>
      <c r="N13" s="6">
        <v>3309690</v>
      </c>
      <c r="O13" s="6">
        <v>3568360</v>
      </c>
      <c r="P13" s="6">
        <v>3825540</v>
      </c>
      <c r="Q13" s="6">
        <v>4083460</v>
      </c>
      <c r="R13" s="6">
        <v>4396560</v>
      </c>
      <c r="S13" s="6">
        <v>4518800</v>
      </c>
      <c r="T13" s="6">
        <v>4580520</v>
      </c>
      <c r="U13" s="6">
        <v>4569020</v>
      </c>
      <c r="V13" s="6">
        <v>4539270</v>
      </c>
      <c r="W13" s="6">
        <v>4488500</v>
      </c>
      <c r="X13" s="6">
        <v>4438020</v>
      </c>
      <c r="Y13" s="6">
        <v>4399440</v>
      </c>
      <c r="Z13" s="6">
        <v>4365410</v>
      </c>
      <c r="AA13" s="6">
        <v>4342430</v>
      </c>
      <c r="AB13" s="6">
        <v>4318590</v>
      </c>
      <c r="AC13" s="6">
        <v>4293990</v>
      </c>
      <c r="AD13" s="6">
        <v>4259460</v>
      </c>
      <c r="AE13" s="6">
        <v>4232680</v>
      </c>
      <c r="AF13" s="6">
        <v>4211710</v>
      </c>
      <c r="AG13" s="6">
        <v>4210490</v>
      </c>
      <c r="AH13" s="6">
        <v>4224710</v>
      </c>
    </row>
    <row r="14" spans="1:34" x14ac:dyDescent="0.25">
      <c r="A14" t="s">
        <v>383</v>
      </c>
      <c r="B14" t="s">
        <v>406</v>
      </c>
      <c r="C14" t="s">
        <v>407</v>
      </c>
      <c r="D14">
        <v>75</v>
      </c>
      <c r="E14">
        <v>530795</v>
      </c>
      <c r="F14">
        <v>992202</v>
      </c>
      <c r="G14" s="6">
        <v>1337690</v>
      </c>
      <c r="H14" s="6">
        <v>1614140</v>
      </c>
      <c r="I14" s="6">
        <v>1935140</v>
      </c>
      <c r="J14" s="6">
        <v>2270260</v>
      </c>
      <c r="K14" s="6">
        <v>2563520</v>
      </c>
      <c r="L14" s="6">
        <v>2851070</v>
      </c>
      <c r="M14" s="6">
        <v>3127150</v>
      </c>
      <c r="N14" s="6">
        <v>3436020</v>
      </c>
      <c r="O14" s="6">
        <v>3717560</v>
      </c>
      <c r="P14" s="6">
        <v>3999720</v>
      </c>
      <c r="Q14" s="6">
        <v>4286800</v>
      </c>
      <c r="R14" s="6">
        <v>4634320</v>
      </c>
      <c r="S14" s="6">
        <v>4785880</v>
      </c>
      <c r="T14" s="6">
        <v>4880310</v>
      </c>
      <c r="U14" s="6">
        <v>4898890</v>
      </c>
      <c r="V14" s="6">
        <v>4898520</v>
      </c>
      <c r="W14" s="6">
        <v>4871180</v>
      </c>
      <c r="X14" s="6">
        <v>4842550</v>
      </c>
      <c r="Y14" s="6">
        <v>4824860</v>
      </c>
      <c r="Z14" s="6">
        <v>4812310</v>
      </c>
      <c r="AA14" s="6">
        <v>4810980</v>
      </c>
      <c r="AB14" s="6">
        <v>4811050</v>
      </c>
      <c r="AC14" s="6">
        <v>4810500</v>
      </c>
      <c r="AD14" s="6">
        <v>4811110</v>
      </c>
      <c r="AE14" s="6">
        <v>4818410</v>
      </c>
      <c r="AF14" s="6">
        <v>4831250</v>
      </c>
      <c r="AG14" s="6">
        <v>4862400</v>
      </c>
      <c r="AH14" s="6">
        <v>4913200</v>
      </c>
    </row>
    <row r="15" spans="1:34" x14ac:dyDescent="0.25">
      <c r="A15" t="s">
        <v>383</v>
      </c>
      <c r="B15" t="s">
        <v>408</v>
      </c>
      <c r="C15" t="s">
        <v>409</v>
      </c>
      <c r="D15">
        <v>75</v>
      </c>
      <c r="E15">
        <v>447607</v>
      </c>
      <c r="F15">
        <v>775670</v>
      </c>
      <c r="G15" s="6">
        <v>1018870</v>
      </c>
      <c r="H15" s="6">
        <v>1186880</v>
      </c>
      <c r="I15" s="6">
        <v>1379380</v>
      </c>
      <c r="J15" s="6">
        <v>1530740</v>
      </c>
      <c r="K15" s="6">
        <v>1700110</v>
      </c>
      <c r="L15" s="6">
        <v>1895170</v>
      </c>
      <c r="M15" s="6">
        <v>2128010</v>
      </c>
      <c r="N15" s="6">
        <v>2409350</v>
      </c>
      <c r="O15" s="6">
        <v>2617070</v>
      </c>
      <c r="P15" s="6">
        <v>2810130</v>
      </c>
      <c r="Q15" s="6">
        <v>3001380</v>
      </c>
      <c r="R15" s="6">
        <v>3243250</v>
      </c>
      <c r="S15" s="6">
        <v>3299210</v>
      </c>
      <c r="T15" s="6">
        <v>3302010</v>
      </c>
      <c r="U15" s="6">
        <v>3251260</v>
      </c>
      <c r="V15" s="6">
        <v>3199470</v>
      </c>
      <c r="W15" s="6">
        <v>3136570</v>
      </c>
      <c r="X15" s="6">
        <v>3075280</v>
      </c>
      <c r="Y15" s="6">
        <v>3022050</v>
      </c>
      <c r="Z15" s="6">
        <v>2968300</v>
      </c>
      <c r="AA15" s="6">
        <v>2920180</v>
      </c>
      <c r="AB15" s="6">
        <v>2873530</v>
      </c>
      <c r="AC15" s="6">
        <v>2826790</v>
      </c>
      <c r="AD15" s="6">
        <v>2785710</v>
      </c>
      <c r="AE15" s="6">
        <v>2754490</v>
      </c>
      <c r="AF15" s="6">
        <v>2729720</v>
      </c>
      <c r="AG15" s="6">
        <v>2716030</v>
      </c>
      <c r="AH15" s="6">
        <v>2711140</v>
      </c>
    </row>
    <row r="16" spans="1:34" x14ac:dyDescent="0.25">
      <c r="A16" t="s">
        <v>383</v>
      </c>
      <c r="B16" t="s">
        <v>410</v>
      </c>
      <c r="C16" t="s">
        <v>411</v>
      </c>
      <c r="D16">
        <v>75</v>
      </c>
      <c r="E16">
        <v>539616</v>
      </c>
      <c r="F16">
        <v>999256</v>
      </c>
      <c r="G16" s="6">
        <v>1340560</v>
      </c>
      <c r="H16" s="6">
        <v>1612720</v>
      </c>
      <c r="I16" s="6">
        <v>1930890</v>
      </c>
      <c r="J16" s="6">
        <v>2264270</v>
      </c>
      <c r="K16" s="6">
        <v>2555500</v>
      </c>
      <c r="L16" s="6">
        <v>2839820</v>
      </c>
      <c r="M16" s="6">
        <v>3111570</v>
      </c>
      <c r="N16" s="6">
        <v>3409760</v>
      </c>
      <c r="O16" s="6">
        <v>3686260</v>
      </c>
      <c r="P16" s="6">
        <v>3968330</v>
      </c>
      <c r="Q16" s="6">
        <v>4256700</v>
      </c>
      <c r="R16" s="6">
        <v>4605310</v>
      </c>
      <c r="S16" s="6">
        <v>4756740</v>
      </c>
      <c r="T16" s="6">
        <v>4851490</v>
      </c>
      <c r="U16" s="6">
        <v>4870960</v>
      </c>
      <c r="V16" s="6">
        <v>4871690</v>
      </c>
      <c r="W16" s="6">
        <v>4845100</v>
      </c>
      <c r="X16" s="6">
        <v>4816770</v>
      </c>
      <c r="Y16" s="6">
        <v>4798830</v>
      </c>
      <c r="Z16" s="6">
        <v>4785730</v>
      </c>
      <c r="AA16" s="6">
        <v>4783620</v>
      </c>
      <c r="AB16" s="6">
        <v>4782830</v>
      </c>
      <c r="AC16" s="6">
        <v>4781350</v>
      </c>
      <c r="AD16" s="6">
        <v>4781230</v>
      </c>
      <c r="AE16" s="6">
        <v>4787930</v>
      </c>
      <c r="AF16" s="6">
        <v>4800230</v>
      </c>
      <c r="AG16" s="6">
        <v>4830900</v>
      </c>
      <c r="AH16" s="6">
        <v>4881320</v>
      </c>
    </row>
    <row r="17" spans="1:34" x14ac:dyDescent="0.25">
      <c r="A17" t="s">
        <v>383</v>
      </c>
      <c r="B17" t="s">
        <v>412</v>
      </c>
      <c r="C17" t="s">
        <v>413</v>
      </c>
      <c r="D17">
        <v>75</v>
      </c>
      <c r="E17">
        <v>514510</v>
      </c>
      <c r="F17">
        <v>971336</v>
      </c>
      <c r="G17" s="6">
        <v>1318730</v>
      </c>
      <c r="H17" s="6">
        <v>1599600</v>
      </c>
      <c r="I17" s="6">
        <v>1922380</v>
      </c>
      <c r="J17" s="6">
        <v>2256560</v>
      </c>
      <c r="K17" s="6">
        <v>2547260</v>
      </c>
      <c r="L17" s="6">
        <v>2831430</v>
      </c>
      <c r="M17" s="6">
        <v>3102730</v>
      </c>
      <c r="N17" s="6">
        <v>3404940</v>
      </c>
      <c r="O17" s="6">
        <v>3683980</v>
      </c>
      <c r="P17" s="6">
        <v>3965740</v>
      </c>
      <c r="Q17" s="6">
        <v>4253520</v>
      </c>
      <c r="R17" s="6">
        <v>4602390</v>
      </c>
      <c r="S17" s="6">
        <v>4755160</v>
      </c>
      <c r="T17" s="6">
        <v>4850460</v>
      </c>
      <c r="U17" s="6">
        <v>4869740</v>
      </c>
      <c r="V17" s="6">
        <v>4870170</v>
      </c>
      <c r="W17" s="6">
        <v>4843610</v>
      </c>
      <c r="X17" s="6">
        <v>4815760</v>
      </c>
      <c r="Y17" s="6">
        <v>4798900</v>
      </c>
      <c r="Z17" s="6">
        <v>4787290</v>
      </c>
      <c r="AA17" s="6">
        <v>4786810</v>
      </c>
      <c r="AB17" s="6">
        <v>4787790</v>
      </c>
      <c r="AC17" s="6">
        <v>4788050</v>
      </c>
      <c r="AD17" s="6">
        <v>4789460</v>
      </c>
      <c r="AE17" s="6">
        <v>4797220</v>
      </c>
      <c r="AF17" s="6">
        <v>4809890</v>
      </c>
      <c r="AG17" s="6">
        <v>4840380</v>
      </c>
      <c r="AH17" s="6">
        <v>4890290</v>
      </c>
    </row>
    <row r="18" spans="1:34" x14ac:dyDescent="0.25">
      <c r="A18" t="s">
        <v>383</v>
      </c>
      <c r="B18" t="s">
        <v>414</v>
      </c>
      <c r="C18" t="s">
        <v>415</v>
      </c>
      <c r="D18">
        <v>75</v>
      </c>
      <c r="E18">
        <v>514947</v>
      </c>
      <c r="F18">
        <v>949720</v>
      </c>
      <c r="G18" s="6">
        <v>1260210</v>
      </c>
      <c r="H18" s="6">
        <v>1496650</v>
      </c>
      <c r="I18" s="6">
        <v>1774980</v>
      </c>
      <c r="J18" s="6">
        <v>2066270</v>
      </c>
      <c r="K18" s="6">
        <v>2310490</v>
      </c>
      <c r="L18" s="6">
        <v>2523200</v>
      </c>
      <c r="M18" s="6">
        <v>2738160</v>
      </c>
      <c r="N18" s="6">
        <v>2990650</v>
      </c>
      <c r="O18" s="6">
        <v>3224470</v>
      </c>
      <c r="P18" s="6">
        <v>3466310</v>
      </c>
      <c r="Q18" s="6">
        <v>3717020</v>
      </c>
      <c r="R18" s="6">
        <v>4023640</v>
      </c>
      <c r="S18" s="6">
        <v>4150100</v>
      </c>
      <c r="T18" s="6">
        <v>4225390</v>
      </c>
      <c r="U18" s="6">
        <v>4234090</v>
      </c>
      <c r="V18" s="6">
        <v>4229100</v>
      </c>
      <c r="W18" s="6">
        <v>4200710</v>
      </c>
      <c r="X18" s="6">
        <v>4176550</v>
      </c>
      <c r="Y18" s="6">
        <v>4168230</v>
      </c>
      <c r="Z18" s="6">
        <v>4170570</v>
      </c>
      <c r="AA18" s="6">
        <v>4190340</v>
      </c>
      <c r="AB18" s="6">
        <v>4221030</v>
      </c>
      <c r="AC18" s="6">
        <v>4254970</v>
      </c>
      <c r="AD18" s="6">
        <v>4289980</v>
      </c>
      <c r="AE18" s="6">
        <v>4330030</v>
      </c>
      <c r="AF18" s="6">
        <v>4371510</v>
      </c>
      <c r="AG18" s="6">
        <v>4426640</v>
      </c>
      <c r="AH18" s="6">
        <v>4498560</v>
      </c>
    </row>
    <row r="19" spans="1:34" x14ac:dyDescent="0.25">
      <c r="A19" t="s">
        <v>383</v>
      </c>
      <c r="B19" t="s">
        <v>416</v>
      </c>
      <c r="C19" t="s">
        <v>417</v>
      </c>
      <c r="D19">
        <v>75</v>
      </c>
      <c r="E19">
        <v>516002</v>
      </c>
      <c r="F19">
        <v>970277</v>
      </c>
      <c r="G19" s="6">
        <v>1313780</v>
      </c>
      <c r="H19" s="6">
        <v>1590480</v>
      </c>
      <c r="I19" s="6">
        <v>1911610</v>
      </c>
      <c r="J19" s="6">
        <v>2246690</v>
      </c>
      <c r="K19" s="6">
        <v>2539530</v>
      </c>
      <c r="L19" s="6">
        <v>2826160</v>
      </c>
      <c r="M19" s="6">
        <v>3101590</v>
      </c>
      <c r="N19" s="6">
        <v>3410000</v>
      </c>
      <c r="O19" s="6">
        <v>3688920</v>
      </c>
      <c r="P19" s="6">
        <v>3968350</v>
      </c>
      <c r="Q19" s="6">
        <v>4252740</v>
      </c>
      <c r="R19" s="6">
        <v>4597390</v>
      </c>
      <c r="S19" s="6">
        <v>4746180</v>
      </c>
      <c r="T19" s="6">
        <v>4837880</v>
      </c>
      <c r="U19" s="6">
        <v>4853590</v>
      </c>
      <c r="V19" s="6">
        <v>4850290</v>
      </c>
      <c r="W19" s="6">
        <v>4820020</v>
      </c>
      <c r="X19" s="6">
        <v>4788250</v>
      </c>
      <c r="Y19" s="6">
        <v>4767160</v>
      </c>
      <c r="Z19" s="6">
        <v>4750910</v>
      </c>
      <c r="AA19" s="6">
        <v>4745750</v>
      </c>
      <c r="AB19" s="6">
        <v>4742060</v>
      </c>
      <c r="AC19" s="6">
        <v>4737690</v>
      </c>
      <c r="AD19" s="6">
        <v>4734940</v>
      </c>
      <c r="AE19" s="6">
        <v>4738970</v>
      </c>
      <c r="AF19" s="6">
        <v>4748540</v>
      </c>
      <c r="AG19" s="6">
        <v>4776230</v>
      </c>
      <c r="AH19" s="6">
        <v>4823430</v>
      </c>
    </row>
    <row r="20" spans="1:34" x14ac:dyDescent="0.25">
      <c r="A20" t="s">
        <v>383</v>
      </c>
      <c r="B20" t="s">
        <v>418</v>
      </c>
      <c r="C20" t="s">
        <v>419</v>
      </c>
      <c r="D20">
        <v>75</v>
      </c>
      <c r="E20">
        <v>515121</v>
      </c>
      <c r="F20">
        <v>973287</v>
      </c>
      <c r="G20" s="6">
        <v>1318420</v>
      </c>
      <c r="H20" s="6">
        <v>1594130</v>
      </c>
      <c r="I20" s="6">
        <v>1893040</v>
      </c>
      <c r="J20" s="6">
        <v>2196050</v>
      </c>
      <c r="K20" s="6">
        <v>2475220</v>
      </c>
      <c r="L20" s="6">
        <v>2746190</v>
      </c>
      <c r="M20" s="6">
        <v>3014790</v>
      </c>
      <c r="N20" s="6">
        <v>3333790</v>
      </c>
      <c r="O20" s="6">
        <v>3612090</v>
      </c>
      <c r="P20" s="6">
        <v>3887310</v>
      </c>
      <c r="Q20" s="6">
        <v>4163870</v>
      </c>
      <c r="R20" s="6">
        <v>4429650</v>
      </c>
      <c r="S20" s="6">
        <v>4646990</v>
      </c>
      <c r="T20" s="6">
        <v>4802780</v>
      </c>
      <c r="U20" s="6">
        <v>4868670</v>
      </c>
      <c r="V20" s="6">
        <v>4896380</v>
      </c>
      <c r="W20" s="6">
        <v>4898430</v>
      </c>
      <c r="X20" s="6">
        <v>4891620</v>
      </c>
      <c r="Y20" s="6">
        <v>4885970</v>
      </c>
      <c r="Z20" s="6">
        <v>4879420</v>
      </c>
      <c r="AA20" s="6">
        <v>4880270</v>
      </c>
      <c r="AB20" s="6">
        <v>4880890</v>
      </c>
      <c r="AC20" s="6">
        <v>4880840</v>
      </c>
      <c r="AD20" s="6">
        <v>4882840</v>
      </c>
      <c r="AE20" s="6">
        <v>4891590</v>
      </c>
      <c r="AF20" s="6">
        <v>4905750</v>
      </c>
      <c r="AG20" s="6">
        <v>4938090</v>
      </c>
      <c r="AH20" s="6">
        <v>4989940</v>
      </c>
    </row>
    <row r="21" spans="1:34" x14ac:dyDescent="0.25">
      <c r="A21" t="s">
        <v>383</v>
      </c>
      <c r="B21" t="s">
        <v>420</v>
      </c>
      <c r="C21" t="s">
        <v>421</v>
      </c>
      <c r="D21">
        <v>75</v>
      </c>
      <c r="E21">
        <v>503703</v>
      </c>
      <c r="F21">
        <v>928314</v>
      </c>
      <c r="G21" s="6">
        <v>1232640</v>
      </c>
      <c r="H21" s="6">
        <v>1466390</v>
      </c>
      <c r="I21" s="6">
        <v>1745340</v>
      </c>
      <c r="J21" s="6">
        <v>2039630</v>
      </c>
      <c r="K21" s="6">
        <v>2292140</v>
      </c>
      <c r="L21" s="6">
        <v>2542090</v>
      </c>
      <c r="M21" s="6">
        <v>2782120</v>
      </c>
      <c r="N21" s="6">
        <v>3053120</v>
      </c>
      <c r="O21" s="6">
        <v>3299900</v>
      </c>
      <c r="P21" s="6">
        <v>3550960</v>
      </c>
      <c r="Q21" s="6">
        <v>3809070</v>
      </c>
      <c r="R21" s="6">
        <v>4129140</v>
      </c>
      <c r="S21" s="6">
        <v>4254610</v>
      </c>
      <c r="T21" s="6">
        <v>4321310</v>
      </c>
      <c r="U21" s="6">
        <v>4311770</v>
      </c>
      <c r="V21" s="6">
        <v>4284220</v>
      </c>
      <c r="W21" s="6">
        <v>4228820</v>
      </c>
      <c r="X21" s="6">
        <v>4171530</v>
      </c>
      <c r="Y21" s="6">
        <v>4124560</v>
      </c>
      <c r="Z21" s="6">
        <v>4082160</v>
      </c>
      <c r="AA21" s="6">
        <v>4049810</v>
      </c>
      <c r="AB21" s="6">
        <v>4018580</v>
      </c>
      <c r="AC21" s="6">
        <v>3985620</v>
      </c>
      <c r="AD21" s="6">
        <v>3951700</v>
      </c>
      <c r="AE21" s="6">
        <v>3923450</v>
      </c>
      <c r="AF21" s="6">
        <v>3899760</v>
      </c>
      <c r="AG21" s="6">
        <v>3893800</v>
      </c>
      <c r="AH21" s="6">
        <v>3907870</v>
      </c>
    </row>
    <row r="22" spans="1:34" x14ac:dyDescent="0.25">
      <c r="A22" t="s">
        <v>383</v>
      </c>
      <c r="B22" t="s">
        <v>422</v>
      </c>
      <c r="C22" t="s">
        <v>423</v>
      </c>
      <c r="D22">
        <v>75</v>
      </c>
      <c r="E22">
        <v>531466</v>
      </c>
      <c r="F22">
        <v>993905</v>
      </c>
      <c r="G22" s="6">
        <v>1340660</v>
      </c>
      <c r="H22" s="6">
        <v>1618520</v>
      </c>
      <c r="I22" s="6">
        <v>1941040</v>
      </c>
      <c r="J22" s="6">
        <v>2277840</v>
      </c>
      <c r="K22" s="6">
        <v>2572920</v>
      </c>
      <c r="L22" s="6">
        <v>2862420</v>
      </c>
      <c r="M22" s="6">
        <v>3140550</v>
      </c>
      <c r="N22" s="6">
        <v>3451560</v>
      </c>
      <c r="O22" s="6">
        <v>3735290</v>
      </c>
      <c r="P22" s="6">
        <v>4019610</v>
      </c>
      <c r="Q22" s="6">
        <v>4309000</v>
      </c>
      <c r="R22" s="6">
        <v>4658960</v>
      </c>
      <c r="S22" s="6">
        <v>4813050</v>
      </c>
      <c r="T22" s="6">
        <v>4910020</v>
      </c>
      <c r="U22" s="6">
        <v>4931080</v>
      </c>
      <c r="V22" s="6">
        <v>4933330</v>
      </c>
      <c r="W22" s="6">
        <v>4908670</v>
      </c>
      <c r="X22" s="6">
        <v>4882870</v>
      </c>
      <c r="Y22" s="6">
        <v>4868140</v>
      </c>
      <c r="Z22" s="6">
        <v>4858640</v>
      </c>
      <c r="AA22" s="6">
        <v>4860490</v>
      </c>
      <c r="AB22" s="6">
        <v>4863890</v>
      </c>
      <c r="AC22" s="6">
        <v>4866730</v>
      </c>
      <c r="AD22" s="6">
        <v>4870540</v>
      </c>
      <c r="AE22" s="6">
        <v>4880860</v>
      </c>
      <c r="AF22" s="6">
        <v>4896650</v>
      </c>
      <c r="AG22" s="6">
        <v>4930670</v>
      </c>
      <c r="AH22" s="6">
        <v>4984370</v>
      </c>
    </row>
    <row r="23" spans="1:34" x14ac:dyDescent="0.25">
      <c r="A23" t="s">
        <v>383</v>
      </c>
      <c r="B23" t="s">
        <v>424</v>
      </c>
      <c r="C23" t="s">
        <v>425</v>
      </c>
      <c r="D23">
        <v>75</v>
      </c>
      <c r="E23">
        <v>533616</v>
      </c>
      <c r="F23">
        <v>999660</v>
      </c>
      <c r="G23" s="6">
        <v>1350530</v>
      </c>
      <c r="H23" s="6">
        <v>1632450</v>
      </c>
      <c r="I23" s="6">
        <v>1959430</v>
      </c>
      <c r="J23" s="6">
        <v>2300630</v>
      </c>
      <c r="K23" s="6">
        <v>2599950</v>
      </c>
      <c r="L23" s="6">
        <v>2893760</v>
      </c>
      <c r="M23" s="6">
        <v>3175680</v>
      </c>
      <c r="N23" s="6">
        <v>3490220</v>
      </c>
      <c r="O23" s="6">
        <v>3777530</v>
      </c>
      <c r="P23" s="6">
        <v>4065220</v>
      </c>
      <c r="Q23" s="6">
        <v>4357690</v>
      </c>
      <c r="R23" s="6">
        <v>4710550</v>
      </c>
      <c r="S23" s="6">
        <v>4867270</v>
      </c>
      <c r="T23" s="6">
        <v>4966480</v>
      </c>
      <c r="U23" s="6">
        <v>4989490</v>
      </c>
      <c r="V23" s="6">
        <v>4993250</v>
      </c>
      <c r="W23" s="6">
        <v>4969740</v>
      </c>
      <c r="X23" s="6">
        <v>4944810</v>
      </c>
      <c r="Y23" s="6">
        <v>4930950</v>
      </c>
      <c r="Z23" s="6">
        <v>4922070</v>
      </c>
      <c r="AA23" s="6">
        <v>4924550</v>
      </c>
      <c r="AB23" s="6">
        <v>4928520</v>
      </c>
      <c r="AC23" s="6">
        <v>4931650</v>
      </c>
      <c r="AD23" s="6">
        <v>4935770</v>
      </c>
      <c r="AE23" s="6">
        <v>4946360</v>
      </c>
      <c r="AF23" s="6">
        <v>4962480</v>
      </c>
      <c r="AG23" s="6">
        <v>4997010</v>
      </c>
      <c r="AH23" s="6">
        <v>5051500</v>
      </c>
    </row>
    <row r="24" spans="1:34" x14ac:dyDescent="0.25">
      <c r="A24" t="s">
        <v>383</v>
      </c>
      <c r="B24" t="s">
        <v>426</v>
      </c>
      <c r="C24" t="s">
        <v>427</v>
      </c>
      <c r="D24">
        <v>75</v>
      </c>
      <c r="E24">
        <v>530496</v>
      </c>
      <c r="F24">
        <v>991289</v>
      </c>
      <c r="G24" s="6">
        <v>1336110</v>
      </c>
      <c r="H24" s="6">
        <v>1611920</v>
      </c>
      <c r="I24" s="6">
        <v>1932290</v>
      </c>
      <c r="J24" s="6">
        <v>2272290</v>
      </c>
      <c r="K24" s="6">
        <v>2566250</v>
      </c>
      <c r="L24" s="6">
        <v>2848800</v>
      </c>
      <c r="M24" s="6">
        <v>3115730</v>
      </c>
      <c r="N24" s="6">
        <v>3412040</v>
      </c>
      <c r="O24" s="6">
        <v>3681630</v>
      </c>
      <c r="P24" s="6">
        <v>3952300</v>
      </c>
      <c r="Q24" s="6">
        <v>4229750</v>
      </c>
      <c r="R24" s="6">
        <v>4569710</v>
      </c>
      <c r="S24" s="6">
        <v>4717920</v>
      </c>
      <c r="T24" s="6">
        <v>4820130</v>
      </c>
      <c r="U24" s="6">
        <v>4849860</v>
      </c>
      <c r="V24" s="6">
        <v>4861480</v>
      </c>
      <c r="W24" s="6">
        <v>4846150</v>
      </c>
      <c r="X24" s="6">
        <v>4829320</v>
      </c>
      <c r="Y24" s="6">
        <v>4822600</v>
      </c>
      <c r="Z24" s="6">
        <v>4820360</v>
      </c>
      <c r="AA24" s="6">
        <v>4827950</v>
      </c>
      <c r="AB24" s="6">
        <v>4836130</v>
      </c>
      <c r="AC24" s="6">
        <v>4842870</v>
      </c>
      <c r="AD24" s="6">
        <v>4848690</v>
      </c>
      <c r="AE24" s="6">
        <v>4859380</v>
      </c>
      <c r="AF24" s="6">
        <v>4874150</v>
      </c>
      <c r="AG24" s="6">
        <v>4906590</v>
      </c>
      <c r="AH24" s="6">
        <v>4958330</v>
      </c>
    </row>
    <row r="25" spans="1:34" x14ac:dyDescent="0.25">
      <c r="A25" t="s">
        <v>383</v>
      </c>
      <c r="B25" t="s">
        <v>428</v>
      </c>
      <c r="C25" t="s">
        <v>429</v>
      </c>
      <c r="D25">
        <v>75</v>
      </c>
      <c r="E25">
        <v>530340</v>
      </c>
      <c r="F25">
        <v>996636</v>
      </c>
      <c r="G25" s="6">
        <v>1349560</v>
      </c>
      <c r="H25" s="6">
        <v>1634660</v>
      </c>
      <c r="I25" s="6">
        <v>1965660</v>
      </c>
      <c r="J25" s="6">
        <v>2311010</v>
      </c>
      <c r="K25" s="6">
        <v>2616220</v>
      </c>
      <c r="L25" s="6">
        <v>2917020</v>
      </c>
      <c r="M25" s="6">
        <v>3205650</v>
      </c>
      <c r="N25" s="6">
        <v>3519930</v>
      </c>
      <c r="O25" s="6">
        <v>3813370</v>
      </c>
      <c r="P25" s="6">
        <v>4108190</v>
      </c>
      <c r="Q25" s="6">
        <v>4409970</v>
      </c>
      <c r="R25" s="6">
        <v>4774530</v>
      </c>
      <c r="S25" s="6">
        <v>4943110</v>
      </c>
      <c r="T25" s="6">
        <v>5053320</v>
      </c>
      <c r="U25" s="6">
        <v>5086730</v>
      </c>
      <c r="V25" s="6">
        <v>5100280</v>
      </c>
      <c r="W25" s="6">
        <v>5085340</v>
      </c>
      <c r="X25" s="6">
        <v>5070200</v>
      </c>
      <c r="Y25" s="6">
        <v>5068310</v>
      </c>
      <c r="Z25" s="6">
        <v>5072790</v>
      </c>
      <c r="AA25" s="6">
        <v>5090050</v>
      </c>
      <c r="AB25" s="6">
        <v>5110470</v>
      </c>
      <c r="AC25" s="6">
        <v>5131160</v>
      </c>
      <c r="AD25" s="6">
        <v>5149180</v>
      </c>
      <c r="AE25" s="6">
        <v>5172260</v>
      </c>
      <c r="AF25" s="6">
        <v>5200000</v>
      </c>
      <c r="AG25" s="6">
        <v>5247370</v>
      </c>
      <c r="AH25" s="6">
        <v>5317440</v>
      </c>
    </row>
    <row r="26" spans="1:34" x14ac:dyDescent="0.25">
      <c r="A26" t="s">
        <v>383</v>
      </c>
      <c r="B26" t="s">
        <v>430</v>
      </c>
      <c r="C26" t="s">
        <v>431</v>
      </c>
      <c r="D26">
        <v>75</v>
      </c>
      <c r="E26">
        <v>509836</v>
      </c>
      <c r="F26">
        <v>965516</v>
      </c>
      <c r="G26" s="6">
        <v>1319170</v>
      </c>
      <c r="H26" s="6">
        <v>1605790</v>
      </c>
      <c r="I26" s="6">
        <v>1938360</v>
      </c>
      <c r="J26" s="6">
        <v>2289660</v>
      </c>
      <c r="K26" s="6">
        <v>2604160</v>
      </c>
      <c r="L26" s="6">
        <v>2900850</v>
      </c>
      <c r="M26" s="6">
        <v>3180240</v>
      </c>
      <c r="N26" s="6">
        <v>3489420</v>
      </c>
      <c r="O26" s="6">
        <v>3777160</v>
      </c>
      <c r="P26" s="6">
        <v>4066090</v>
      </c>
      <c r="Q26" s="6">
        <v>4362410</v>
      </c>
      <c r="R26" s="6">
        <v>4723420</v>
      </c>
      <c r="S26" s="6">
        <v>4886070</v>
      </c>
      <c r="T26" s="6">
        <v>4986900</v>
      </c>
      <c r="U26" s="6">
        <v>5003690</v>
      </c>
      <c r="V26" s="6">
        <v>5001560</v>
      </c>
      <c r="W26" s="6">
        <v>4975110</v>
      </c>
      <c r="X26" s="6">
        <v>4949350</v>
      </c>
      <c r="Y26" s="6">
        <v>4934670</v>
      </c>
      <c r="Z26" s="6">
        <v>4925620</v>
      </c>
      <c r="AA26" s="6">
        <v>4928590</v>
      </c>
      <c r="AB26" s="6">
        <v>4933370</v>
      </c>
      <c r="AC26" s="6">
        <v>4934670</v>
      </c>
      <c r="AD26" s="6">
        <v>4930000</v>
      </c>
      <c r="AE26" s="6">
        <v>4923740</v>
      </c>
      <c r="AF26" s="6">
        <v>4918710</v>
      </c>
      <c r="AG26" s="6">
        <v>4930830</v>
      </c>
      <c r="AH26" s="6">
        <v>4963550</v>
      </c>
    </row>
    <row r="27" spans="1:34" x14ac:dyDescent="0.25">
      <c r="A27" t="s">
        <v>383</v>
      </c>
      <c r="B27" t="s">
        <v>432</v>
      </c>
      <c r="C27" t="s">
        <v>433</v>
      </c>
      <c r="D27">
        <v>75</v>
      </c>
      <c r="E27">
        <v>530914</v>
      </c>
      <c r="F27">
        <v>992991</v>
      </c>
      <c r="G27" s="6">
        <v>1339060</v>
      </c>
      <c r="H27" s="6">
        <v>1615970</v>
      </c>
      <c r="I27" s="6">
        <v>1937220</v>
      </c>
      <c r="J27" s="6">
        <v>2272340</v>
      </c>
      <c r="K27" s="6">
        <v>2565510</v>
      </c>
      <c r="L27" s="6">
        <v>2849560</v>
      </c>
      <c r="M27" s="6">
        <v>3123530</v>
      </c>
      <c r="N27" s="6">
        <v>3404000</v>
      </c>
      <c r="O27" s="6">
        <v>3607840</v>
      </c>
      <c r="P27" s="6">
        <v>3812170</v>
      </c>
      <c r="Q27" s="6">
        <v>4020520</v>
      </c>
      <c r="R27" s="6">
        <v>4221780</v>
      </c>
      <c r="S27" s="6">
        <v>4340500</v>
      </c>
      <c r="T27" s="6">
        <v>4428400</v>
      </c>
      <c r="U27" s="6">
        <v>4514700</v>
      </c>
      <c r="V27" s="6">
        <v>4589280</v>
      </c>
      <c r="W27" s="6">
        <v>4644730</v>
      </c>
      <c r="X27" s="6">
        <v>4693070</v>
      </c>
      <c r="Y27" s="6">
        <v>4740320</v>
      </c>
      <c r="Z27" s="6">
        <v>4782010</v>
      </c>
      <c r="AA27" s="6">
        <v>4825500</v>
      </c>
      <c r="AB27" s="6">
        <v>4864050</v>
      </c>
      <c r="AC27" s="6">
        <v>4894860</v>
      </c>
      <c r="AD27" s="6">
        <v>4921920</v>
      </c>
      <c r="AE27" s="6">
        <v>4951270</v>
      </c>
      <c r="AF27" s="6">
        <v>4981480</v>
      </c>
      <c r="AG27" s="6">
        <v>5025420</v>
      </c>
      <c r="AH27" s="6">
        <v>5086060</v>
      </c>
    </row>
    <row r="28" spans="1:34" x14ac:dyDescent="0.25">
      <c r="A28" t="s">
        <v>383</v>
      </c>
      <c r="B28" t="s">
        <v>434</v>
      </c>
      <c r="C28" t="s">
        <v>435</v>
      </c>
      <c r="D28">
        <v>75</v>
      </c>
      <c r="E28">
        <v>323559</v>
      </c>
      <c r="F28">
        <v>681606</v>
      </c>
      <c r="G28">
        <v>983424</v>
      </c>
      <c r="H28" s="6">
        <v>1243640</v>
      </c>
      <c r="I28" s="6">
        <v>1563430</v>
      </c>
      <c r="J28" s="6">
        <v>1902630</v>
      </c>
      <c r="K28" s="6">
        <v>2201750</v>
      </c>
      <c r="L28" s="6">
        <v>2495900</v>
      </c>
      <c r="M28" s="6">
        <v>2777610</v>
      </c>
      <c r="N28" s="6">
        <v>3090780</v>
      </c>
      <c r="O28" s="6">
        <v>3376940</v>
      </c>
      <c r="P28" s="6">
        <v>3663350</v>
      </c>
      <c r="Q28" s="6">
        <v>3954290</v>
      </c>
      <c r="R28" s="6">
        <v>4305670</v>
      </c>
      <c r="S28" s="6">
        <v>4460040</v>
      </c>
      <c r="T28" s="6">
        <v>4556680</v>
      </c>
      <c r="U28" s="6">
        <v>4577100</v>
      </c>
      <c r="V28" s="6">
        <v>4578500</v>
      </c>
      <c r="W28" s="6">
        <v>4552760</v>
      </c>
      <c r="X28" s="6">
        <v>4525440</v>
      </c>
      <c r="Y28" s="6">
        <v>4508930</v>
      </c>
      <c r="Z28" s="6">
        <v>4497420</v>
      </c>
      <c r="AA28" s="6">
        <v>4497350</v>
      </c>
      <c r="AB28" s="6">
        <v>4502610</v>
      </c>
      <c r="AC28" s="6">
        <v>4506660</v>
      </c>
      <c r="AD28" s="6">
        <v>4510360</v>
      </c>
      <c r="AE28" s="6">
        <v>4520050</v>
      </c>
      <c r="AF28" s="6">
        <v>4534360</v>
      </c>
      <c r="AG28" s="6">
        <v>4565900</v>
      </c>
      <c r="AH28" s="6">
        <v>4617300</v>
      </c>
    </row>
    <row r="29" spans="1:34" x14ac:dyDescent="0.25">
      <c r="A29" t="s">
        <v>383</v>
      </c>
      <c r="B29" t="s">
        <v>436</v>
      </c>
      <c r="C29" t="s">
        <v>437</v>
      </c>
      <c r="D29">
        <v>75</v>
      </c>
      <c r="E29">
        <v>507330</v>
      </c>
      <c r="F29" s="6">
        <v>1003820</v>
      </c>
      <c r="G29" s="6">
        <v>1418810</v>
      </c>
      <c r="H29" s="6">
        <v>1718390</v>
      </c>
      <c r="I29" s="6">
        <v>2091280</v>
      </c>
      <c r="J29" s="6">
        <v>2492340</v>
      </c>
      <c r="K29" s="6">
        <v>2867430</v>
      </c>
      <c r="L29" s="6">
        <v>3216710</v>
      </c>
      <c r="M29" s="6">
        <v>3431180</v>
      </c>
      <c r="N29" s="6">
        <v>3684600</v>
      </c>
      <c r="O29" s="6">
        <v>3888700</v>
      </c>
      <c r="P29" s="6">
        <v>4106570</v>
      </c>
      <c r="Q29" s="6">
        <v>4339490</v>
      </c>
      <c r="R29" s="6">
        <v>4569850</v>
      </c>
      <c r="S29" s="6">
        <v>4726660</v>
      </c>
      <c r="T29" s="6">
        <v>4802050</v>
      </c>
      <c r="U29" s="6">
        <v>4804860</v>
      </c>
      <c r="V29" s="6">
        <v>4803930</v>
      </c>
      <c r="W29" s="6">
        <v>4782400</v>
      </c>
      <c r="X29" s="6">
        <v>4757340</v>
      </c>
      <c r="Y29" s="6">
        <v>4743740</v>
      </c>
      <c r="Z29" s="6">
        <v>4734980</v>
      </c>
      <c r="AA29" s="6">
        <v>4716400</v>
      </c>
      <c r="AB29" s="6">
        <v>4683570</v>
      </c>
      <c r="AC29" s="6">
        <v>4710530</v>
      </c>
      <c r="AD29" s="6">
        <v>4716270</v>
      </c>
      <c r="AE29" s="6">
        <v>4722650</v>
      </c>
      <c r="AF29" s="6">
        <v>4731200</v>
      </c>
      <c r="AG29" s="6">
        <v>4780150</v>
      </c>
      <c r="AH29" s="6">
        <v>4838000</v>
      </c>
    </row>
    <row r="30" spans="1:34" x14ac:dyDescent="0.25">
      <c r="A30" t="s">
        <v>383</v>
      </c>
      <c r="B30" t="s">
        <v>438</v>
      </c>
      <c r="C30" t="s">
        <v>439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22B9-7BB3-4DD3-9D5A-04AE1E75BD19}">
  <dimension ref="A1:AF30"/>
  <sheetViews>
    <sheetView topLeftCell="Q1" workbookViewId="0">
      <selection sqref="A1:AF30"/>
    </sheetView>
  </sheetViews>
  <sheetFormatPr defaultRowHeight="15" x14ac:dyDescent="0.25"/>
  <cols>
    <col min="1" max="1" width="57.28515625" bestFit="1" customWidth="1"/>
    <col min="2" max="2" width="11.5703125" bestFit="1" customWidth="1"/>
  </cols>
  <sheetData>
    <row r="1" spans="1:32" x14ac:dyDescent="0.25">
      <c r="A1" s="4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381</v>
      </c>
      <c r="B2">
        <f>(US_ContributionTestResults!D2-US_ContributionTestResults!D$2)*-1</f>
        <v>0</v>
      </c>
      <c r="C2">
        <f>(US_ContributionTestResults!E2-US_ContributionTestResults!E$2)*-1</f>
        <v>0</v>
      </c>
      <c r="D2">
        <f>(US_ContributionTestResults!F2-US_ContributionTestResults!F$2)*-1</f>
        <v>0</v>
      </c>
      <c r="E2">
        <f>(US_ContributionTestResults!G2-US_ContributionTestResults!G$2)*-1</f>
        <v>0</v>
      </c>
      <c r="F2">
        <f>(US_ContributionTestResults!H2-US_ContributionTestResults!H$2)*-1</f>
        <v>0</v>
      </c>
      <c r="G2">
        <f>(US_ContributionTestResults!I2-US_ContributionTestResults!I$2)*-1</f>
        <v>0</v>
      </c>
      <c r="H2">
        <f>(US_ContributionTestResults!J2-US_ContributionTestResults!J$2)*-1</f>
        <v>0</v>
      </c>
      <c r="I2">
        <f>(US_ContributionTestResults!K2-US_ContributionTestResults!K$2)*-1</f>
        <v>0</v>
      </c>
      <c r="J2">
        <f>(US_ContributionTestResults!L2-US_ContributionTestResults!L$2)*-1</f>
        <v>0</v>
      </c>
      <c r="K2">
        <f>(US_ContributionTestResults!M2-US_ContributionTestResults!M$2)*-1</f>
        <v>0</v>
      </c>
      <c r="L2">
        <f>(US_ContributionTestResults!N2-US_ContributionTestResults!N$2)*-1</f>
        <v>0</v>
      </c>
      <c r="M2">
        <f>(US_ContributionTestResults!O2-US_ContributionTestResults!O$2)*-1</f>
        <v>0</v>
      </c>
      <c r="N2">
        <f>(US_ContributionTestResults!P2-US_ContributionTestResults!P$2)*-1</f>
        <v>0</v>
      </c>
      <c r="O2">
        <f>(US_ContributionTestResults!Q2-US_ContributionTestResults!Q$2)*-1</f>
        <v>0</v>
      </c>
      <c r="P2">
        <f>(US_ContributionTestResults!R2-US_ContributionTestResults!R$2)*-1</f>
        <v>0</v>
      </c>
      <c r="Q2">
        <f>(US_ContributionTestResults!S2-US_ContributionTestResults!S$2)*-1</f>
        <v>0</v>
      </c>
      <c r="R2">
        <f>(US_ContributionTestResults!T2-US_ContributionTestResults!T$2)*-1</f>
        <v>0</v>
      </c>
      <c r="S2">
        <f>(US_ContributionTestResults!U2-US_ContributionTestResults!U$2)*-1</f>
        <v>0</v>
      </c>
      <c r="T2">
        <f>(US_ContributionTestResults!V2-US_ContributionTestResults!V$2)*-1</f>
        <v>0</v>
      </c>
      <c r="U2">
        <f>(US_ContributionTestResults!W2-US_ContributionTestResults!W$2)*-1</f>
        <v>0</v>
      </c>
      <c r="V2">
        <f>(US_ContributionTestResults!X2-US_ContributionTestResults!X$2)*-1</f>
        <v>0</v>
      </c>
      <c r="W2">
        <f>(US_ContributionTestResults!Y2-US_ContributionTestResults!Y$2)*-1</f>
        <v>0</v>
      </c>
      <c r="X2">
        <f>(US_ContributionTestResults!Z2-US_ContributionTestResults!Z$2)*-1</f>
        <v>0</v>
      </c>
      <c r="Y2">
        <f>(US_ContributionTestResults!AA2-US_ContributionTestResults!AA$2)*-1</f>
        <v>0</v>
      </c>
      <c r="Z2">
        <f>(US_ContributionTestResults!AB2-US_ContributionTestResults!AB$2)*-1</f>
        <v>0</v>
      </c>
      <c r="AA2">
        <f>(US_ContributionTestResults!AC2-US_ContributionTestResults!AC$2)*-1</f>
        <v>0</v>
      </c>
      <c r="AB2">
        <f>(US_ContributionTestResults!AD2-US_ContributionTestResults!AD$2)*-1</f>
        <v>0</v>
      </c>
      <c r="AC2">
        <f>(US_ContributionTestResults!AE2-US_ContributionTestResults!AE$2)*-1</f>
        <v>0</v>
      </c>
      <c r="AD2">
        <f>(US_ContributionTestResults!AF2-US_ContributionTestResults!AF$2)*-1</f>
        <v>0</v>
      </c>
      <c r="AE2">
        <f>(US_ContributionTestResults!AG2-US_ContributionTestResults!AG$2)*-1</f>
        <v>0</v>
      </c>
      <c r="AF2">
        <f>(US_ContributionTestResults!AH2-US_ContributionTestResults!AH$2)*-1</f>
        <v>0</v>
      </c>
    </row>
    <row r="3" spans="1:32" x14ac:dyDescent="0.25">
      <c r="A3" t="s">
        <v>384</v>
      </c>
      <c r="B3">
        <f>(US_ContributionTestResults!D3-US_ContributionTestResults!D$2)*-1</f>
        <v>0</v>
      </c>
      <c r="C3">
        <f>(US_ContributionTestResults!E3-US_ContributionTestResults!E$2)*-1</f>
        <v>259</v>
      </c>
      <c r="D3">
        <f>(US_ContributionTestResults!F3-US_ContributionTestResults!F$2)*-1</f>
        <v>2760</v>
      </c>
      <c r="E3">
        <f>(US_ContributionTestResults!G3-US_ContributionTestResults!G$2)*-1</f>
        <v>14880</v>
      </c>
      <c r="F3">
        <f>(US_ContributionTestResults!H3-US_ContributionTestResults!H$2)*-1</f>
        <v>30850</v>
      </c>
      <c r="G3">
        <f>(US_ContributionTestResults!I3-US_ContributionTestResults!I$2)*-1</f>
        <v>55170</v>
      </c>
      <c r="H3">
        <f>(US_ContributionTestResults!J3-US_ContributionTestResults!J$2)*-1</f>
        <v>90130</v>
      </c>
      <c r="I3">
        <f>(US_ContributionTestResults!K3-US_ContributionTestResults!K$2)*-1</f>
        <v>125750</v>
      </c>
      <c r="J3">
        <f>(US_ContributionTestResults!L3-US_ContributionTestResults!L$2)*-1</f>
        <v>171380</v>
      </c>
      <c r="K3">
        <f>(US_ContributionTestResults!M3-US_ContributionTestResults!M$2)*-1</f>
        <v>198330</v>
      </c>
      <c r="L3">
        <f>(US_ContributionTestResults!N3-US_ContributionTestResults!N$2)*-1</f>
        <v>210840</v>
      </c>
      <c r="M3">
        <f>(US_ContributionTestResults!O3-US_ContributionTestResults!O$2)*-1</f>
        <v>224290</v>
      </c>
      <c r="N3">
        <f>(US_ContributionTestResults!P3-US_ContributionTestResults!P$2)*-1</f>
        <v>247020</v>
      </c>
      <c r="O3">
        <f>(US_ContributionTestResults!Q3-US_ContributionTestResults!Q$2)*-1</f>
        <v>275600</v>
      </c>
      <c r="P3">
        <f>(US_ContributionTestResults!R3-US_ContributionTestResults!R$2)*-1</f>
        <v>312450</v>
      </c>
      <c r="Q3">
        <f>(US_ContributionTestResults!S3-US_ContributionTestResults!S$2)*-1</f>
        <v>344000</v>
      </c>
      <c r="R3">
        <f>(US_ContributionTestResults!T3-US_ContributionTestResults!T$2)*-1</f>
        <v>354300</v>
      </c>
      <c r="S3">
        <f>(US_ContributionTestResults!U3-US_ContributionTestResults!U$2)*-1</f>
        <v>354440</v>
      </c>
      <c r="T3">
        <f>(US_ContributionTestResults!V3-US_ContributionTestResults!V$2)*-1</f>
        <v>351950</v>
      </c>
      <c r="U3">
        <f>(US_ContributionTestResults!W3-US_ContributionTestResults!W$2)*-1</f>
        <v>347600</v>
      </c>
      <c r="V3">
        <f>(US_ContributionTestResults!X3-US_ContributionTestResults!X$2)*-1</f>
        <v>344230</v>
      </c>
      <c r="W3">
        <f>(US_ContributionTestResults!Y3-US_ContributionTestResults!Y$2)*-1</f>
        <v>342930</v>
      </c>
      <c r="X3">
        <f>(US_ContributionTestResults!Z3-US_ContributionTestResults!Z$2)*-1</f>
        <v>341840</v>
      </c>
      <c r="Y3">
        <f>(US_ContributionTestResults!AA3-US_ContributionTestResults!AA$2)*-1</f>
        <v>343740</v>
      </c>
      <c r="Z3">
        <f>(US_ContributionTestResults!AB3-US_ContributionTestResults!AB$2)*-1</f>
        <v>345740</v>
      </c>
      <c r="AA3">
        <f>(US_ContributionTestResults!AC3-US_ContributionTestResults!AC$2)*-1</f>
        <v>345900</v>
      </c>
      <c r="AB3">
        <f>(US_ContributionTestResults!AD3-US_ContributionTestResults!AD$2)*-1</f>
        <v>344550</v>
      </c>
      <c r="AC3">
        <f>(US_ContributionTestResults!AE3-US_ContributionTestResults!AE$2)*-1</f>
        <v>339940</v>
      </c>
      <c r="AD3">
        <f>(US_ContributionTestResults!AF3-US_ContributionTestResults!AF$2)*-1</f>
        <v>331160</v>
      </c>
      <c r="AE3">
        <f>(US_ContributionTestResults!AG3-US_ContributionTestResults!AG$2)*-1</f>
        <v>321380</v>
      </c>
      <c r="AF3">
        <f>(US_ContributionTestResults!AH3-US_ContributionTestResults!AH$2)*-1</f>
        <v>311560</v>
      </c>
    </row>
    <row r="4" spans="1:32" x14ac:dyDescent="0.25">
      <c r="A4" t="s">
        <v>386</v>
      </c>
      <c r="B4">
        <f>(US_ContributionTestResults!D4-US_ContributionTestResults!D$2)*-1</f>
        <v>0</v>
      </c>
      <c r="C4">
        <f>(US_ContributionTestResults!E4-US_ContributionTestResults!E$2)*-1</f>
        <v>2298</v>
      </c>
      <c r="D4">
        <f>(US_ContributionTestResults!F4-US_ContributionTestResults!F$2)*-1</f>
        <v>6571</v>
      </c>
      <c r="E4">
        <f>(US_ContributionTestResults!G4-US_ContributionTestResults!G$2)*-1</f>
        <v>12070</v>
      </c>
      <c r="F4">
        <f>(US_ContributionTestResults!H4-US_ContributionTestResults!H$2)*-1</f>
        <v>24670</v>
      </c>
      <c r="G4">
        <f>(US_ContributionTestResults!I4-US_ContributionTestResults!I$2)*-1</f>
        <v>37380</v>
      </c>
      <c r="H4">
        <f>(US_ContributionTestResults!J4-US_ContributionTestResults!J$2)*-1</f>
        <v>51940</v>
      </c>
      <c r="I4">
        <f>(US_ContributionTestResults!K4-US_ContributionTestResults!K$2)*-1</f>
        <v>69120</v>
      </c>
      <c r="J4">
        <f>(US_ContributionTestResults!L4-US_ContributionTestResults!L$2)*-1</f>
        <v>91150</v>
      </c>
      <c r="K4">
        <f>(US_ContributionTestResults!M4-US_ContributionTestResults!M$2)*-1</f>
        <v>111080</v>
      </c>
      <c r="L4">
        <f>(US_ContributionTestResults!N4-US_ContributionTestResults!N$2)*-1</f>
        <v>129630</v>
      </c>
      <c r="M4">
        <f>(US_ContributionTestResults!O4-US_ContributionTestResults!O$2)*-1</f>
        <v>151230</v>
      </c>
      <c r="N4">
        <f>(US_ContributionTestResults!P4-US_ContributionTestResults!P$2)*-1</f>
        <v>174300</v>
      </c>
      <c r="O4">
        <f>(US_ContributionTestResults!Q4-US_ContributionTestResults!Q$2)*-1</f>
        <v>197650</v>
      </c>
      <c r="P4">
        <f>(US_ContributionTestResults!R4-US_ContributionTestResults!R$2)*-1</f>
        <v>238800</v>
      </c>
      <c r="Q4">
        <f>(US_ContributionTestResults!S4-US_ContributionTestResults!S$2)*-1</f>
        <v>249180</v>
      </c>
      <c r="R4">
        <f>(US_ContributionTestResults!T4-US_ContributionTestResults!T$2)*-1</f>
        <v>266090</v>
      </c>
      <c r="S4">
        <f>(US_ContributionTestResults!U4-US_ContributionTestResults!U$2)*-1</f>
        <v>275200</v>
      </c>
      <c r="T4">
        <f>(US_ContributionTestResults!V4-US_ContributionTestResults!V$2)*-1</f>
        <v>280310</v>
      </c>
      <c r="U4">
        <f>(US_ContributionTestResults!W4-US_ContributionTestResults!W$2)*-1</f>
        <v>281620</v>
      </c>
      <c r="V4">
        <f>(US_ContributionTestResults!X4-US_ContributionTestResults!X$2)*-1</f>
        <v>281910</v>
      </c>
      <c r="W4">
        <f>(US_ContributionTestResults!Y4-US_ContributionTestResults!Y$2)*-1</f>
        <v>282140</v>
      </c>
      <c r="X4">
        <f>(US_ContributionTestResults!Z4-US_ContributionTestResults!Z$2)*-1</f>
        <v>282170</v>
      </c>
      <c r="Y4">
        <f>(US_ContributionTestResults!AA4-US_ContributionTestResults!AA$2)*-1</f>
        <v>282560</v>
      </c>
      <c r="Z4">
        <f>(US_ContributionTestResults!AB4-US_ContributionTestResults!AB$2)*-1</f>
        <v>281110</v>
      </c>
      <c r="AA4">
        <f>(US_ContributionTestResults!AC4-US_ContributionTestResults!AC$2)*-1</f>
        <v>274850</v>
      </c>
      <c r="AB4">
        <f>(US_ContributionTestResults!AD4-US_ContributionTestResults!AD$2)*-1</f>
        <v>264260</v>
      </c>
      <c r="AC4">
        <f>(US_ContributionTestResults!AE4-US_ContributionTestResults!AE$2)*-1</f>
        <v>250330</v>
      </c>
      <c r="AD4">
        <f>(US_ContributionTestResults!AF4-US_ContributionTestResults!AF$2)*-1</f>
        <v>234550</v>
      </c>
      <c r="AE4">
        <f>(US_ContributionTestResults!AG4-US_ContributionTestResults!AG$2)*-1</f>
        <v>218100</v>
      </c>
      <c r="AF4">
        <f>(US_ContributionTestResults!AH4-US_ContributionTestResults!AH$2)*-1</f>
        <v>202010</v>
      </c>
    </row>
    <row r="5" spans="1:32" x14ac:dyDescent="0.25">
      <c r="A5" t="s">
        <v>388</v>
      </c>
      <c r="B5">
        <f>(US_ContributionTestResults!D5-US_ContributionTestResults!D$2)*-1</f>
        <v>0</v>
      </c>
      <c r="C5">
        <f>(US_ContributionTestResults!E5-US_ContributionTestResults!E$2)*-1</f>
        <v>8423</v>
      </c>
      <c r="D5">
        <f>(US_ContributionTestResults!F5-US_ContributionTestResults!F$2)*-1</f>
        <v>23889</v>
      </c>
      <c r="E5">
        <f>(US_ContributionTestResults!G5-US_ContributionTestResults!G$2)*-1</f>
        <v>27410</v>
      </c>
      <c r="F5">
        <f>(US_ContributionTestResults!H5-US_ContributionTestResults!H$2)*-1</f>
        <v>48150</v>
      </c>
      <c r="G5">
        <f>(US_ContributionTestResults!I5-US_ContributionTestResults!I$2)*-1</f>
        <v>58480</v>
      </c>
      <c r="H5">
        <f>(US_ContributionTestResults!J5-US_ContributionTestResults!J$2)*-1</f>
        <v>82350</v>
      </c>
      <c r="I5">
        <f>(US_ContributionTestResults!K5-US_ContributionTestResults!K$2)*-1</f>
        <v>100260</v>
      </c>
      <c r="J5">
        <f>(US_ContributionTestResults!L5-US_ContributionTestResults!L$2)*-1</f>
        <v>129580</v>
      </c>
      <c r="K5">
        <f>(US_ContributionTestResults!M5-US_ContributionTestResults!M$2)*-1</f>
        <v>102420</v>
      </c>
      <c r="L5">
        <f>(US_ContributionTestResults!N5-US_ContributionTestResults!N$2)*-1</f>
        <v>49820</v>
      </c>
      <c r="M5">
        <f>(US_ContributionTestResults!O5-US_ContributionTestResults!O$2)*-1</f>
        <v>27180</v>
      </c>
      <c r="N5">
        <f>(US_ContributionTestResults!P5-US_ContributionTestResults!P$2)*-1</f>
        <v>4190</v>
      </c>
      <c r="O5">
        <f>(US_ContributionTestResults!Q5-US_ContributionTestResults!Q$2)*-1</f>
        <v>-9120</v>
      </c>
      <c r="P5">
        <f>(US_ContributionTestResults!R5-US_ContributionTestResults!R$2)*-1</f>
        <v>-11160</v>
      </c>
      <c r="Q5">
        <f>(US_ContributionTestResults!S5-US_ContributionTestResults!S$2)*-1</f>
        <v>-12970</v>
      </c>
      <c r="R5">
        <f>(US_ContributionTestResults!T5-US_ContributionTestResults!T$2)*-1</f>
        <v>-9330</v>
      </c>
      <c r="S5">
        <f>(US_ContributionTestResults!U5-US_ContributionTestResults!U$2)*-1</f>
        <v>-5710</v>
      </c>
      <c r="T5">
        <f>(US_ContributionTestResults!V5-US_ContributionTestResults!V$2)*-1</f>
        <v>-4810</v>
      </c>
      <c r="U5">
        <f>(US_ContributionTestResults!W5-US_ContributionTestResults!W$2)*-1</f>
        <v>-2550</v>
      </c>
      <c r="V5">
        <f>(US_ContributionTestResults!X5-US_ContributionTestResults!X$2)*-1</f>
        <v>-890</v>
      </c>
      <c r="W5">
        <f>(US_ContributionTestResults!Y5-US_ContributionTestResults!Y$2)*-1</f>
        <v>490</v>
      </c>
      <c r="X5">
        <f>(US_ContributionTestResults!Z5-US_ContributionTestResults!Z$2)*-1</f>
        <v>2160</v>
      </c>
      <c r="Y5">
        <f>(US_ContributionTestResults!AA5-US_ContributionTestResults!AA$2)*-1</f>
        <v>3860</v>
      </c>
      <c r="Z5">
        <f>(US_ContributionTestResults!AB5-US_ContributionTestResults!AB$2)*-1</f>
        <v>5380</v>
      </c>
      <c r="AA5">
        <f>(US_ContributionTestResults!AC5-US_ContributionTestResults!AC$2)*-1</f>
        <v>2760</v>
      </c>
      <c r="AB5">
        <f>(US_ContributionTestResults!AD5-US_ContributionTestResults!AD$2)*-1</f>
        <v>6110</v>
      </c>
      <c r="AC5">
        <f>(US_ContributionTestResults!AE5-US_ContributionTestResults!AE$2)*-1</f>
        <v>7590</v>
      </c>
      <c r="AD5">
        <f>(US_ContributionTestResults!AF5-US_ContributionTestResults!AF$2)*-1</f>
        <v>6890</v>
      </c>
      <c r="AE5">
        <f>(US_ContributionTestResults!AG5-US_ContributionTestResults!AG$2)*-1</f>
        <v>8860</v>
      </c>
      <c r="AF5">
        <f>(US_ContributionTestResults!AH5-US_ContributionTestResults!AH$2)*-1</f>
        <v>9090</v>
      </c>
    </row>
    <row r="6" spans="1:32" x14ac:dyDescent="0.25">
      <c r="A6" t="s">
        <v>390</v>
      </c>
      <c r="B6">
        <f>(US_ContributionTestResults!D6-US_ContributionTestResults!D$2)*-1</f>
        <v>75</v>
      </c>
      <c r="C6">
        <f>(US_ContributionTestResults!E6-US_ContributionTestResults!E$2)*-1</f>
        <v>409</v>
      </c>
      <c r="D6">
        <f>(US_ContributionTestResults!F6-US_ContributionTestResults!F$2)*-1</f>
        <v>5513</v>
      </c>
      <c r="E6">
        <f>(US_ContributionTestResults!G6-US_ContributionTestResults!G$2)*-1</f>
        <v>-4500</v>
      </c>
      <c r="F6">
        <f>(US_ContributionTestResults!H6-US_ContributionTestResults!H$2)*-1</f>
        <v>-5060</v>
      </c>
      <c r="G6">
        <f>(US_ContributionTestResults!I6-US_ContributionTestResults!I$2)*-1</f>
        <v>14690</v>
      </c>
      <c r="H6">
        <f>(US_ContributionTestResults!J6-US_ContributionTestResults!J$2)*-1</f>
        <v>59950</v>
      </c>
      <c r="I6">
        <f>(US_ContributionTestResults!K6-US_ContributionTestResults!K$2)*-1</f>
        <v>88460</v>
      </c>
      <c r="J6">
        <f>(US_ContributionTestResults!L6-US_ContributionTestResults!L$2)*-1</f>
        <v>120640</v>
      </c>
      <c r="K6">
        <f>(US_ContributionTestResults!M6-US_ContributionTestResults!M$2)*-1</f>
        <v>105100</v>
      </c>
      <c r="L6">
        <f>(US_ContributionTestResults!N6-US_ContributionTestResults!N$2)*-1</f>
        <v>72620</v>
      </c>
      <c r="M6">
        <f>(US_ContributionTestResults!O6-US_ContributionTestResults!O$2)*-1</f>
        <v>80900</v>
      </c>
      <c r="N6">
        <f>(US_ContributionTestResults!P6-US_ContributionTestResults!P$2)*-1</f>
        <v>93110</v>
      </c>
      <c r="O6">
        <f>(US_ContributionTestResults!Q6-US_ContributionTestResults!Q$2)*-1</f>
        <v>115530</v>
      </c>
      <c r="P6">
        <f>(US_ContributionTestResults!R6-US_ContributionTestResults!R$2)*-1</f>
        <v>148280</v>
      </c>
      <c r="Q6">
        <f>(US_ContributionTestResults!S6-US_ContributionTestResults!S$2)*-1</f>
        <v>176610</v>
      </c>
      <c r="R6">
        <f>(US_ContributionTestResults!T6-US_ContributionTestResults!T$2)*-1</f>
        <v>202520</v>
      </c>
      <c r="S6">
        <f>(US_ContributionTestResults!U6-US_ContributionTestResults!U$2)*-1</f>
        <v>210790</v>
      </c>
      <c r="T6">
        <f>(US_ContributionTestResults!V6-US_ContributionTestResults!V$2)*-1</f>
        <v>209780</v>
      </c>
      <c r="U6">
        <f>(US_ContributionTestResults!W6-US_ContributionTestResults!W$2)*-1</f>
        <v>203530</v>
      </c>
      <c r="V6">
        <f>(US_ContributionTestResults!X6-US_ContributionTestResults!X$2)*-1</f>
        <v>195540</v>
      </c>
      <c r="W6">
        <f>(US_ContributionTestResults!Y6-US_ContributionTestResults!Y$2)*-1</f>
        <v>186710</v>
      </c>
      <c r="X6">
        <f>(US_ContributionTestResults!Z6-US_ContributionTestResults!Z$2)*-1</f>
        <v>177320</v>
      </c>
      <c r="Y6">
        <f>(US_ContributionTestResults!AA6-US_ContributionTestResults!AA$2)*-1</f>
        <v>167500</v>
      </c>
      <c r="Z6">
        <f>(US_ContributionTestResults!AB6-US_ContributionTestResults!AB$2)*-1</f>
        <v>157550</v>
      </c>
      <c r="AA6">
        <f>(US_ContributionTestResults!AC6-US_ContributionTestResults!AC$2)*-1</f>
        <v>147350</v>
      </c>
      <c r="AB6">
        <f>(US_ContributionTestResults!AD6-US_ContributionTestResults!AD$2)*-1</f>
        <v>136810</v>
      </c>
      <c r="AC6">
        <f>(US_ContributionTestResults!AE6-US_ContributionTestResults!AE$2)*-1</f>
        <v>126970</v>
      </c>
      <c r="AD6">
        <f>(US_ContributionTestResults!AF6-US_ContributionTestResults!AF$2)*-1</f>
        <v>118360</v>
      </c>
      <c r="AE6">
        <f>(US_ContributionTestResults!AG6-US_ContributionTestResults!AG$2)*-1</f>
        <v>111140</v>
      </c>
      <c r="AF6">
        <f>(US_ContributionTestResults!AH6-US_ContributionTestResults!AH$2)*-1</f>
        <v>105390</v>
      </c>
    </row>
    <row r="7" spans="1:32" x14ac:dyDescent="0.25">
      <c r="A7" t="s">
        <v>392</v>
      </c>
      <c r="B7">
        <f>(US_ContributionTestResults!D7-US_ContributionTestResults!D$2)*-1</f>
        <v>0</v>
      </c>
      <c r="C7">
        <f>(US_ContributionTestResults!E7-US_ContributionTestResults!E$2)*-1</f>
        <v>-135</v>
      </c>
      <c r="D7">
        <f>(US_ContributionTestResults!F7-US_ContributionTestResults!F$2)*-1</f>
        <v>51</v>
      </c>
      <c r="E7">
        <f>(US_ContributionTestResults!G7-US_ContributionTestResults!G$2)*-1</f>
        <v>140</v>
      </c>
      <c r="F7">
        <f>(US_ContributionTestResults!H7-US_ContributionTestResults!H$2)*-1</f>
        <v>190</v>
      </c>
      <c r="G7">
        <f>(US_ContributionTestResults!I7-US_ContributionTestResults!I$2)*-1</f>
        <v>250</v>
      </c>
      <c r="H7">
        <f>(US_ContributionTestResults!J7-US_ContributionTestResults!J$2)*-1</f>
        <v>310</v>
      </c>
      <c r="I7">
        <f>(US_ContributionTestResults!K7-US_ContributionTestResults!K$2)*-1</f>
        <v>350</v>
      </c>
      <c r="J7">
        <f>(US_ContributionTestResults!L7-US_ContributionTestResults!L$2)*-1</f>
        <v>370</v>
      </c>
      <c r="K7">
        <f>(US_ContributionTestResults!M7-US_ContributionTestResults!M$2)*-1</f>
        <v>420</v>
      </c>
      <c r="L7">
        <f>(US_ContributionTestResults!N7-US_ContributionTestResults!N$2)*-1</f>
        <v>470</v>
      </c>
      <c r="M7">
        <f>(US_ContributionTestResults!O7-US_ContributionTestResults!O$2)*-1</f>
        <v>130</v>
      </c>
      <c r="N7">
        <f>(US_ContributionTestResults!P7-US_ContributionTestResults!P$2)*-1</f>
        <v>60</v>
      </c>
      <c r="O7">
        <f>(US_ContributionTestResults!Q7-US_ContributionTestResults!Q$2)*-1</f>
        <v>20</v>
      </c>
      <c r="P7">
        <f>(US_ContributionTestResults!R7-US_ContributionTestResults!R$2)*-1</f>
        <v>10</v>
      </c>
      <c r="Q7">
        <f>(US_ContributionTestResults!S7-US_ContributionTestResults!S$2)*-1</f>
        <v>10</v>
      </c>
      <c r="R7">
        <f>(US_ContributionTestResults!T7-US_ContributionTestResults!T$2)*-1</f>
        <v>60</v>
      </c>
      <c r="S7">
        <f>(US_ContributionTestResults!U7-US_ContributionTestResults!U$2)*-1</f>
        <v>0</v>
      </c>
      <c r="T7">
        <f>(US_ContributionTestResults!V7-US_ContributionTestResults!V$2)*-1</f>
        <v>-20</v>
      </c>
      <c r="U7">
        <f>(US_ContributionTestResults!W7-US_ContributionTestResults!W$2)*-1</f>
        <v>-30</v>
      </c>
      <c r="V7">
        <f>(US_ContributionTestResults!X7-US_ContributionTestResults!X$2)*-1</f>
        <v>-50</v>
      </c>
      <c r="W7">
        <f>(US_ContributionTestResults!Y7-US_ContributionTestResults!Y$2)*-1</f>
        <v>-40</v>
      </c>
      <c r="X7">
        <f>(US_ContributionTestResults!Z7-US_ContributionTestResults!Z$2)*-1</f>
        <v>-30</v>
      </c>
      <c r="Y7">
        <f>(US_ContributionTestResults!AA7-US_ContributionTestResults!AA$2)*-1</f>
        <v>-10</v>
      </c>
      <c r="Z7">
        <f>(US_ContributionTestResults!AB7-US_ContributionTestResults!AB$2)*-1</f>
        <v>-20</v>
      </c>
      <c r="AA7">
        <f>(US_ContributionTestResults!AC7-US_ContributionTestResults!AC$2)*-1</f>
        <v>-30</v>
      </c>
      <c r="AB7">
        <f>(US_ContributionTestResults!AD7-US_ContributionTestResults!AD$2)*-1</f>
        <v>-10</v>
      </c>
      <c r="AC7">
        <f>(US_ContributionTestResults!AE7-US_ContributionTestResults!AE$2)*-1</f>
        <v>-20</v>
      </c>
      <c r="AD7">
        <f>(US_ContributionTestResults!AF7-US_ContributionTestResults!AF$2)*-1</f>
        <v>-10</v>
      </c>
      <c r="AE7">
        <f>(US_ContributionTestResults!AG7-US_ContributionTestResults!AG$2)*-1</f>
        <v>-20</v>
      </c>
      <c r="AF7">
        <f>(US_ContributionTestResults!AH7-US_ContributionTestResults!AH$2)*-1</f>
        <v>-20</v>
      </c>
    </row>
    <row r="8" spans="1:32" x14ac:dyDescent="0.25">
      <c r="A8" t="s">
        <v>394</v>
      </c>
      <c r="B8">
        <f>(US_ContributionTestResults!D8-US_ContributionTestResults!D$2)*-1</f>
        <v>0</v>
      </c>
      <c r="C8">
        <f>(US_ContributionTestResults!E8-US_ContributionTestResults!E$2)*-1</f>
        <v>88501</v>
      </c>
      <c r="D8">
        <f>(US_ContributionTestResults!F8-US_ContributionTestResults!F$2)*-1</f>
        <v>118086</v>
      </c>
      <c r="E8">
        <f>(US_ContributionTestResults!G8-US_ContributionTestResults!G$2)*-1</f>
        <v>133790</v>
      </c>
      <c r="F8">
        <f>(US_ContributionTestResults!H8-US_ContributionTestResults!H$2)*-1</f>
        <v>146020</v>
      </c>
      <c r="G8">
        <f>(US_ContributionTestResults!I8-US_ContributionTestResults!I$2)*-1</f>
        <v>150830</v>
      </c>
      <c r="H8">
        <f>(US_ContributionTestResults!J8-US_ContributionTestResults!J$2)*-1</f>
        <v>128170</v>
      </c>
      <c r="I8">
        <f>(US_ContributionTestResults!K8-US_ContributionTestResults!K$2)*-1</f>
        <v>82510</v>
      </c>
      <c r="J8">
        <f>(US_ContributionTestResults!L8-US_ContributionTestResults!L$2)*-1</f>
        <v>37980</v>
      </c>
      <c r="K8">
        <f>(US_ContributionTestResults!M8-US_ContributionTestResults!M$2)*-1</f>
        <v>1100</v>
      </c>
      <c r="L8">
        <f>(US_ContributionTestResults!N8-US_ContributionTestResults!N$2)*-1</f>
        <v>-14400</v>
      </c>
      <c r="M8">
        <f>(US_ContributionTestResults!O8-US_ContributionTestResults!O$2)*-1</f>
        <v>-19980</v>
      </c>
      <c r="N8">
        <f>(US_ContributionTestResults!P8-US_ContributionTestResults!P$2)*-1</f>
        <v>-40820</v>
      </c>
      <c r="O8">
        <f>(US_ContributionTestResults!Q8-US_ContributionTestResults!Q$2)*-1</f>
        <v>-54600</v>
      </c>
      <c r="P8">
        <f>(US_ContributionTestResults!R8-US_ContributionTestResults!R$2)*-1</f>
        <v>-20690</v>
      </c>
      <c r="Q8">
        <f>(US_ContributionTestResults!S8-US_ContributionTestResults!S$2)*-1</f>
        <v>-102600</v>
      </c>
      <c r="R8">
        <f>(US_ContributionTestResults!T8-US_ContributionTestResults!T$2)*-1</f>
        <v>-180930</v>
      </c>
      <c r="S8">
        <f>(US_ContributionTestResults!U8-US_ContributionTestResults!U$2)*-1</f>
        <v>-236890</v>
      </c>
      <c r="T8">
        <f>(US_ContributionTestResults!V8-US_ContributionTestResults!V$2)*-1</f>
        <v>-274130</v>
      </c>
      <c r="U8">
        <f>(US_ContributionTestResults!W8-US_ContributionTestResults!W$2)*-1</f>
        <v>-234730</v>
      </c>
      <c r="V8">
        <f>(US_ContributionTestResults!X8-US_ContributionTestResults!X$2)*-1</f>
        <v>-201970</v>
      </c>
      <c r="W8">
        <f>(US_ContributionTestResults!Y8-US_ContributionTestResults!Y$2)*-1</f>
        <v>-189860</v>
      </c>
      <c r="X8">
        <f>(US_ContributionTestResults!Z8-US_ContributionTestResults!Z$2)*-1</f>
        <v>-198380</v>
      </c>
      <c r="Y8">
        <f>(US_ContributionTestResults!AA8-US_ContributionTestResults!AA$2)*-1</f>
        <v>-212040</v>
      </c>
      <c r="Z8">
        <f>(US_ContributionTestResults!AB8-US_ContributionTestResults!AB$2)*-1</f>
        <v>-240450</v>
      </c>
      <c r="AA8">
        <f>(US_ContributionTestResults!AC8-US_ContributionTestResults!AC$2)*-1</f>
        <v>-270230</v>
      </c>
      <c r="AB8">
        <f>(US_ContributionTestResults!AD8-US_ContributionTestResults!AD$2)*-1</f>
        <v>-321970</v>
      </c>
      <c r="AC8">
        <f>(US_ContributionTestResults!AE8-US_ContributionTestResults!AE$2)*-1</f>
        <v>-371660</v>
      </c>
      <c r="AD8">
        <f>(US_ContributionTestResults!AF8-US_ContributionTestResults!AF$2)*-1</f>
        <v>-429800</v>
      </c>
      <c r="AE8">
        <f>(US_ContributionTestResults!AG8-US_ContributionTestResults!AG$2)*-1</f>
        <v>-484580</v>
      </c>
      <c r="AF8">
        <f>(US_ContributionTestResults!AH8-US_ContributionTestResults!AH$2)*-1</f>
        <v>-538190</v>
      </c>
    </row>
    <row r="9" spans="1:32" x14ac:dyDescent="0.25">
      <c r="A9" t="s">
        <v>396</v>
      </c>
      <c r="B9">
        <f>(US_ContributionTestResults!D9-US_ContributionTestResults!D$2)*-1</f>
        <v>0</v>
      </c>
      <c r="C9">
        <f>(US_ContributionTestResults!E9-US_ContributionTestResults!E$2)*-1</f>
        <v>746</v>
      </c>
      <c r="D9">
        <f>(US_ContributionTestResults!F9-US_ContributionTestResults!F$2)*-1</f>
        <v>1975</v>
      </c>
      <c r="E9">
        <f>(US_ContributionTestResults!G9-US_ContributionTestResults!G$2)*-1</f>
        <v>3630</v>
      </c>
      <c r="F9">
        <f>(US_ContributionTestResults!H9-US_ContributionTestResults!H$2)*-1</f>
        <v>5560</v>
      </c>
      <c r="G9">
        <f>(US_ContributionTestResults!I9-US_ContributionTestResults!I$2)*-1</f>
        <v>7490</v>
      </c>
      <c r="H9">
        <f>(US_ContributionTestResults!J9-US_ContributionTestResults!J$2)*-1</f>
        <v>9530</v>
      </c>
      <c r="I9">
        <f>(US_ContributionTestResults!K9-US_ContributionTestResults!K$2)*-1</f>
        <v>11670</v>
      </c>
      <c r="J9">
        <f>(US_ContributionTestResults!L9-US_ContributionTestResults!L$2)*-1</f>
        <v>13900</v>
      </c>
      <c r="K9">
        <f>(US_ContributionTestResults!M9-US_ContributionTestResults!M$2)*-1</f>
        <v>16240</v>
      </c>
      <c r="L9">
        <f>(US_ContributionTestResults!N9-US_ContributionTestResults!N$2)*-1</f>
        <v>18770</v>
      </c>
      <c r="M9">
        <f>(US_ContributionTestResults!O9-US_ContributionTestResults!O$2)*-1</f>
        <v>20910</v>
      </c>
      <c r="N9">
        <f>(US_ContributionTestResults!P9-US_ContributionTestResults!P$2)*-1</f>
        <v>22830</v>
      </c>
      <c r="O9">
        <f>(US_ContributionTestResults!Q9-US_ContributionTestResults!Q$2)*-1</f>
        <v>24480</v>
      </c>
      <c r="P9">
        <f>(US_ContributionTestResults!R9-US_ContributionTestResults!R$2)*-1</f>
        <v>25980</v>
      </c>
      <c r="Q9">
        <f>(US_ContributionTestResults!S9-US_ContributionTestResults!S$2)*-1</f>
        <v>27770</v>
      </c>
      <c r="R9">
        <f>(US_ContributionTestResults!T9-US_ContributionTestResults!T$2)*-1</f>
        <v>29440</v>
      </c>
      <c r="S9">
        <f>(US_ContributionTestResults!U9-US_ContributionTestResults!U$2)*-1</f>
        <v>30870</v>
      </c>
      <c r="T9">
        <f>(US_ContributionTestResults!V9-US_ContributionTestResults!V$2)*-1</f>
        <v>32210</v>
      </c>
      <c r="U9">
        <f>(US_ContributionTestResults!W9-US_ContributionTestResults!W$2)*-1</f>
        <v>33440</v>
      </c>
      <c r="V9">
        <f>(US_ContributionTestResults!X9-US_ContributionTestResults!X$2)*-1</f>
        <v>34630</v>
      </c>
      <c r="W9">
        <f>(US_ContributionTestResults!Y9-US_ContributionTestResults!Y$2)*-1</f>
        <v>35770</v>
      </c>
      <c r="X9">
        <f>(US_ContributionTestResults!Z9-US_ContributionTestResults!Z$2)*-1</f>
        <v>36810</v>
      </c>
      <c r="Y9">
        <f>(US_ContributionTestResults!AA9-US_ContributionTestResults!AA$2)*-1</f>
        <v>37790</v>
      </c>
      <c r="Z9">
        <f>(US_ContributionTestResults!AB9-US_ContributionTestResults!AB$2)*-1</f>
        <v>38750</v>
      </c>
      <c r="AA9">
        <f>(US_ContributionTestResults!AC9-US_ContributionTestResults!AC$2)*-1</f>
        <v>39640</v>
      </c>
      <c r="AB9">
        <f>(US_ContributionTestResults!AD9-US_ContributionTestResults!AD$2)*-1</f>
        <v>40450</v>
      </c>
      <c r="AC9">
        <f>(US_ContributionTestResults!AE9-US_ContributionTestResults!AE$2)*-1</f>
        <v>41160</v>
      </c>
      <c r="AD9">
        <f>(US_ContributionTestResults!AF9-US_ContributionTestResults!AF$2)*-1</f>
        <v>41750</v>
      </c>
      <c r="AE9">
        <f>(US_ContributionTestResults!AG9-US_ContributionTestResults!AG$2)*-1</f>
        <v>42160</v>
      </c>
      <c r="AF9">
        <f>(US_ContributionTestResults!AH9-US_ContributionTestResults!AH$2)*-1</f>
        <v>42490</v>
      </c>
    </row>
    <row r="10" spans="1:32" x14ac:dyDescent="0.25">
      <c r="A10" t="s">
        <v>398</v>
      </c>
      <c r="B10">
        <f>(US_ContributionTestResults!D10-US_ContributionTestResults!D$2)*-1</f>
        <v>0</v>
      </c>
      <c r="C10">
        <f>(US_ContributionTestResults!E10-US_ContributionTestResults!E$2)*-1</f>
        <v>-133</v>
      </c>
      <c r="D10">
        <f>(US_ContributionTestResults!F10-US_ContributionTestResults!F$2)*-1</f>
        <v>-488</v>
      </c>
      <c r="E10">
        <f>(US_ContributionTestResults!G10-US_ContributionTestResults!G$2)*-1</f>
        <v>-910</v>
      </c>
      <c r="F10">
        <f>(US_ContributionTestResults!H10-US_ContributionTestResults!H$2)*-1</f>
        <v>-1350</v>
      </c>
      <c r="G10">
        <f>(US_ContributionTestResults!I10-US_ContributionTestResults!I$2)*-1</f>
        <v>-1830</v>
      </c>
      <c r="H10">
        <f>(US_ContributionTestResults!J10-US_ContributionTestResults!J$2)*-1</f>
        <v>-2340</v>
      </c>
      <c r="I10">
        <f>(US_ContributionTestResults!K10-US_ContributionTestResults!K$2)*-1</f>
        <v>-2870</v>
      </c>
      <c r="J10">
        <f>(US_ContributionTestResults!L10-US_ContributionTestResults!L$2)*-1</f>
        <v>-3540</v>
      </c>
      <c r="K10">
        <f>(US_ContributionTestResults!M10-US_ContributionTestResults!M$2)*-1</f>
        <v>-4100</v>
      </c>
      <c r="L10">
        <f>(US_ContributionTestResults!N10-US_ContributionTestResults!N$2)*-1</f>
        <v>-4740</v>
      </c>
      <c r="M10">
        <f>(US_ContributionTestResults!O10-US_ContributionTestResults!O$2)*-1</f>
        <v>-4060</v>
      </c>
      <c r="N10">
        <f>(US_ContributionTestResults!P10-US_ContributionTestResults!P$2)*-1</f>
        <v>-3780</v>
      </c>
      <c r="O10">
        <f>(US_ContributionTestResults!Q10-US_ContributionTestResults!Q$2)*-1</f>
        <v>-3820</v>
      </c>
      <c r="P10">
        <f>(US_ContributionTestResults!R10-US_ContributionTestResults!R$2)*-1</f>
        <v>-4030</v>
      </c>
      <c r="Q10">
        <f>(US_ContributionTestResults!S10-US_ContributionTestResults!S$2)*-1</f>
        <v>-4360</v>
      </c>
      <c r="R10">
        <f>(US_ContributionTestResults!T10-US_ContributionTestResults!T$2)*-1</f>
        <v>-4690</v>
      </c>
      <c r="S10">
        <f>(US_ContributionTestResults!U10-US_ContributionTestResults!U$2)*-1</f>
        <v>-5110</v>
      </c>
      <c r="T10">
        <f>(US_ContributionTestResults!V10-US_ContributionTestResults!V$2)*-1</f>
        <v>-5540</v>
      </c>
      <c r="U10">
        <f>(US_ContributionTestResults!W10-US_ContributionTestResults!W$2)*-1</f>
        <v>-5890</v>
      </c>
      <c r="V10">
        <f>(US_ContributionTestResults!X10-US_ContributionTestResults!X$2)*-1</f>
        <v>-6310</v>
      </c>
      <c r="W10">
        <f>(US_ContributionTestResults!Y10-US_ContributionTestResults!Y$2)*-1</f>
        <v>-6740</v>
      </c>
      <c r="X10">
        <f>(US_ContributionTestResults!Z10-US_ContributionTestResults!Z$2)*-1</f>
        <v>-7220</v>
      </c>
      <c r="Y10">
        <f>(US_ContributionTestResults!AA10-US_ContributionTestResults!AA$2)*-1</f>
        <v>-7700</v>
      </c>
      <c r="Z10">
        <f>(US_ContributionTestResults!AB10-US_ContributionTestResults!AB$2)*-1</f>
        <v>-8160</v>
      </c>
      <c r="AA10">
        <f>(US_ContributionTestResults!AC10-US_ContributionTestResults!AC$2)*-1</f>
        <v>-8650</v>
      </c>
      <c r="AB10">
        <f>(US_ContributionTestResults!AD10-US_ContributionTestResults!AD$2)*-1</f>
        <v>-9080</v>
      </c>
      <c r="AC10">
        <f>(US_ContributionTestResults!AE10-US_ContributionTestResults!AE$2)*-1</f>
        <v>-9520</v>
      </c>
      <c r="AD10">
        <f>(US_ContributionTestResults!AF10-US_ContributionTestResults!AF$2)*-1</f>
        <v>-9940</v>
      </c>
      <c r="AE10">
        <f>(US_ContributionTestResults!AG10-US_ContributionTestResults!AG$2)*-1</f>
        <v>-10420</v>
      </c>
      <c r="AF10">
        <f>(US_ContributionTestResults!AH10-US_ContributionTestResults!AH$2)*-1</f>
        <v>-10900</v>
      </c>
    </row>
    <row r="11" spans="1:32" x14ac:dyDescent="0.25">
      <c r="A11" t="s">
        <v>400</v>
      </c>
      <c r="B11">
        <f>(US_ContributionTestResults!D11-US_ContributionTestResults!D$2)*-1</f>
        <v>0</v>
      </c>
      <c r="C11">
        <f>(US_ContributionTestResults!E11-US_ContributionTestResults!E$2)*-1</f>
        <v>-4970</v>
      </c>
      <c r="D11">
        <f>(US_ContributionTestResults!F11-US_ContributionTestResults!F$2)*-1</f>
        <v>-9701</v>
      </c>
      <c r="E11">
        <f>(US_ContributionTestResults!G11-US_ContributionTestResults!G$2)*-1</f>
        <v>-12520</v>
      </c>
      <c r="F11">
        <f>(US_ContributionTestResults!H11-US_ContributionTestResults!H$2)*-1</f>
        <v>-12510</v>
      </c>
      <c r="G11">
        <f>(US_ContributionTestResults!I11-US_ContributionTestResults!I$2)*-1</f>
        <v>-11410</v>
      </c>
      <c r="H11">
        <f>(US_ContributionTestResults!J11-US_ContributionTestResults!J$2)*-1</f>
        <v>-10690</v>
      </c>
      <c r="I11">
        <f>(US_ContributionTestResults!K11-US_ContributionTestResults!K$2)*-1</f>
        <v>-10160</v>
      </c>
      <c r="J11">
        <f>(US_ContributionTestResults!L11-US_ContributionTestResults!L$2)*-1</f>
        <v>-9190</v>
      </c>
      <c r="K11">
        <f>(US_ContributionTestResults!M11-US_ContributionTestResults!M$2)*-1</f>
        <v>-7210</v>
      </c>
      <c r="L11">
        <f>(US_ContributionTestResults!N11-US_ContributionTestResults!N$2)*-1</f>
        <v>-360</v>
      </c>
      <c r="M11">
        <f>(US_ContributionTestResults!O11-US_ContributionTestResults!O$2)*-1</f>
        <v>2740</v>
      </c>
      <c r="N11">
        <f>(US_ContributionTestResults!P11-US_ContributionTestResults!P$2)*-1</f>
        <v>2560</v>
      </c>
      <c r="O11">
        <f>(US_ContributionTestResults!Q11-US_ContributionTestResults!Q$2)*-1</f>
        <v>1210</v>
      </c>
      <c r="P11">
        <f>(US_ContributionTestResults!R11-US_ContributionTestResults!R$2)*-1</f>
        <v>-210</v>
      </c>
      <c r="Q11">
        <f>(US_ContributionTestResults!S11-US_ContributionTestResults!S$2)*-1</f>
        <v>-610</v>
      </c>
      <c r="R11">
        <f>(US_ContributionTestResults!T11-US_ContributionTestResults!T$2)*-1</f>
        <v>-780</v>
      </c>
      <c r="S11">
        <f>(US_ContributionTestResults!U11-US_ContributionTestResults!U$2)*-1</f>
        <v>-1230</v>
      </c>
      <c r="T11">
        <f>(US_ContributionTestResults!V11-US_ContributionTestResults!V$2)*-1</f>
        <v>-1950</v>
      </c>
      <c r="U11">
        <f>(US_ContributionTestResults!W11-US_ContributionTestResults!W$2)*-1</f>
        <v>-2580</v>
      </c>
      <c r="V11">
        <f>(US_ContributionTestResults!X11-US_ContributionTestResults!X$2)*-1</f>
        <v>-2980</v>
      </c>
      <c r="W11">
        <f>(US_ContributionTestResults!Y11-US_ContributionTestResults!Y$2)*-1</f>
        <v>-3310</v>
      </c>
      <c r="X11">
        <f>(US_ContributionTestResults!Z11-US_ContributionTestResults!Z$2)*-1</f>
        <v>-3580</v>
      </c>
      <c r="Y11">
        <f>(US_ContributionTestResults!AA11-US_ContributionTestResults!AA$2)*-1</f>
        <v>-3770</v>
      </c>
      <c r="Z11">
        <f>(US_ContributionTestResults!AB11-US_ContributionTestResults!AB$2)*-1</f>
        <v>-3920</v>
      </c>
      <c r="AA11">
        <f>(US_ContributionTestResults!AC11-US_ContributionTestResults!AC$2)*-1</f>
        <v>-3990</v>
      </c>
      <c r="AB11">
        <f>(US_ContributionTestResults!AD11-US_ContributionTestResults!AD$2)*-1</f>
        <v>-3750</v>
      </c>
      <c r="AC11">
        <f>(US_ContributionTestResults!AE11-US_ContributionTestResults!AE$2)*-1</f>
        <v>-3360</v>
      </c>
      <c r="AD11">
        <f>(US_ContributionTestResults!AF11-US_ContributionTestResults!AF$2)*-1</f>
        <v>-2950</v>
      </c>
      <c r="AE11">
        <f>(US_ContributionTestResults!AG11-US_ContributionTestResults!AG$2)*-1</f>
        <v>-2690</v>
      </c>
      <c r="AF11">
        <f>(US_ContributionTestResults!AH11-US_ContributionTestResults!AH$2)*-1</f>
        <v>-2480</v>
      </c>
    </row>
    <row r="12" spans="1:32" x14ac:dyDescent="0.25">
      <c r="A12" t="s">
        <v>402</v>
      </c>
      <c r="B12">
        <f>(US_ContributionTestResults!D12-US_ContributionTestResults!D$2)*-1</f>
        <v>0</v>
      </c>
      <c r="C12">
        <f>(US_ContributionTestResults!E12-US_ContributionTestResults!E$2)*-1</f>
        <v>-293</v>
      </c>
      <c r="D12">
        <f>(US_ContributionTestResults!F12-US_ContributionTestResults!F$2)*-1</f>
        <v>-749</v>
      </c>
      <c r="E12">
        <f>(US_ContributionTestResults!G12-US_ContributionTestResults!G$2)*-1</f>
        <v>-760</v>
      </c>
      <c r="F12">
        <f>(US_ContributionTestResults!H12-US_ContributionTestResults!H$2)*-1</f>
        <v>170</v>
      </c>
      <c r="G12">
        <f>(US_ContributionTestResults!I12-US_ContributionTestResults!I$2)*-1</f>
        <v>1590</v>
      </c>
      <c r="H12">
        <f>(US_ContributionTestResults!J12-US_ContributionTestResults!J$2)*-1</f>
        <v>2740</v>
      </c>
      <c r="I12">
        <f>(US_ContributionTestResults!K12-US_ContributionTestResults!K$2)*-1</f>
        <v>3730</v>
      </c>
      <c r="J12">
        <f>(US_ContributionTestResults!L12-US_ContributionTestResults!L$2)*-1</f>
        <v>5070</v>
      </c>
      <c r="K12">
        <f>(US_ContributionTestResults!M12-US_ContributionTestResults!M$2)*-1</f>
        <v>6980</v>
      </c>
      <c r="L12">
        <f>(US_ContributionTestResults!N12-US_ContributionTestResults!N$2)*-1</f>
        <v>9470</v>
      </c>
      <c r="M12">
        <f>(US_ContributionTestResults!O12-US_ContributionTestResults!O$2)*-1</f>
        <v>10650</v>
      </c>
      <c r="N12">
        <f>(US_ContributionTestResults!P12-US_ContributionTestResults!P$2)*-1</f>
        <v>11060</v>
      </c>
      <c r="O12">
        <f>(US_ContributionTestResults!Q12-US_ContributionTestResults!Q$2)*-1</f>
        <v>11110</v>
      </c>
      <c r="P12">
        <f>(US_ContributionTestResults!R12-US_ContributionTestResults!R$2)*-1</f>
        <v>11030</v>
      </c>
      <c r="Q12">
        <f>(US_ContributionTestResults!S12-US_ContributionTestResults!S$2)*-1</f>
        <v>10890</v>
      </c>
      <c r="R12">
        <f>(US_ContributionTestResults!T12-US_ContributionTestResults!T$2)*-1</f>
        <v>10350</v>
      </c>
      <c r="S12">
        <f>(US_ContributionTestResults!U12-US_ContributionTestResults!U$2)*-1</f>
        <v>9570</v>
      </c>
      <c r="T12">
        <f>(US_ContributionTestResults!V12-US_ContributionTestResults!V$2)*-1</f>
        <v>8700</v>
      </c>
      <c r="U12">
        <f>(US_ContributionTestResults!W12-US_ContributionTestResults!W$2)*-1</f>
        <v>7860</v>
      </c>
      <c r="V12">
        <f>(US_ContributionTestResults!X12-US_ContributionTestResults!X$2)*-1</f>
        <v>7090</v>
      </c>
      <c r="W12">
        <f>(US_ContributionTestResults!Y12-US_ContributionTestResults!Y$2)*-1</f>
        <v>6890</v>
      </c>
      <c r="X12">
        <f>(US_ContributionTestResults!Z12-US_ContributionTestResults!Z$2)*-1</f>
        <v>7030</v>
      </c>
      <c r="Y12">
        <f>(US_ContributionTestResults!AA12-US_ContributionTestResults!AA$2)*-1</f>
        <v>7390</v>
      </c>
      <c r="Z12">
        <f>(US_ContributionTestResults!AB12-US_ContributionTestResults!AB$2)*-1</f>
        <v>7620</v>
      </c>
      <c r="AA12">
        <f>(US_ContributionTestResults!AC12-US_ContributionTestResults!AC$2)*-1</f>
        <v>7380</v>
      </c>
      <c r="AB12">
        <f>(US_ContributionTestResults!AD12-US_ContributionTestResults!AD$2)*-1</f>
        <v>7030</v>
      </c>
      <c r="AC12">
        <f>(US_ContributionTestResults!AE12-US_ContributionTestResults!AE$2)*-1</f>
        <v>6800</v>
      </c>
      <c r="AD12">
        <f>(US_ContributionTestResults!AF12-US_ContributionTestResults!AF$2)*-1</f>
        <v>6710</v>
      </c>
      <c r="AE12">
        <f>(US_ContributionTestResults!AG12-US_ContributionTestResults!AG$2)*-1</f>
        <v>6670</v>
      </c>
      <c r="AF12">
        <f>(US_ContributionTestResults!AH12-US_ContributionTestResults!AH$2)*-1</f>
        <v>6720</v>
      </c>
    </row>
    <row r="13" spans="1:32" x14ac:dyDescent="0.25">
      <c r="A13" t="s">
        <v>404</v>
      </c>
      <c r="B13">
        <f>(US_ContributionTestResults!D13-US_ContributionTestResults!D$2)*-1</f>
        <v>0</v>
      </c>
      <c r="C13">
        <f>(US_ContributionTestResults!E13-US_ContributionTestResults!E$2)*-1</f>
        <v>297</v>
      </c>
      <c r="D13">
        <f>(US_ContributionTestResults!F13-US_ContributionTestResults!F$2)*-1</f>
        <v>2516</v>
      </c>
      <c r="E13">
        <f>(US_ContributionTestResults!G13-US_ContributionTestResults!G$2)*-1</f>
        <v>8530</v>
      </c>
      <c r="F13">
        <f>(US_ContributionTestResults!H13-US_ContributionTestResults!H$2)*-1</f>
        <v>18730</v>
      </c>
      <c r="G13">
        <f>(US_ContributionTestResults!I13-US_ContributionTestResults!I$2)*-1</f>
        <v>34030</v>
      </c>
      <c r="H13">
        <f>(US_ContributionTestResults!J13-US_ContributionTestResults!J$2)*-1</f>
        <v>52780</v>
      </c>
      <c r="I13">
        <f>(US_ContributionTestResults!K13-US_ContributionTestResults!K$2)*-1</f>
        <v>76680</v>
      </c>
      <c r="J13">
        <f>(US_ContributionTestResults!L13-US_ContributionTestResults!L$2)*-1</f>
        <v>98530</v>
      </c>
      <c r="K13">
        <f>(US_ContributionTestResults!M13-US_ContributionTestResults!M$2)*-1</f>
        <v>120070</v>
      </c>
      <c r="L13">
        <f>(US_ContributionTestResults!N13-US_ContributionTestResults!N$2)*-1</f>
        <v>128710</v>
      </c>
      <c r="M13">
        <f>(US_ContributionTestResults!O13-US_ContributionTestResults!O$2)*-1</f>
        <v>151620</v>
      </c>
      <c r="N13">
        <f>(US_ContributionTestResults!P13-US_ContributionTestResults!P$2)*-1</f>
        <v>176570</v>
      </c>
      <c r="O13">
        <f>(US_ContributionTestResults!Q13-US_ContributionTestResults!Q$2)*-1</f>
        <v>205640</v>
      </c>
      <c r="P13">
        <f>(US_ContributionTestResults!R13-US_ContributionTestResults!R$2)*-1</f>
        <v>240050</v>
      </c>
      <c r="Q13">
        <f>(US_ContributionTestResults!S13-US_ContributionTestResults!S$2)*-1</f>
        <v>269350</v>
      </c>
      <c r="R13">
        <f>(US_ContributionTestResults!T13-US_ContributionTestResults!T$2)*-1</f>
        <v>302000</v>
      </c>
      <c r="S13">
        <f>(US_ContributionTestResults!U13-US_ContributionTestResults!U$2)*-1</f>
        <v>331920</v>
      </c>
      <c r="T13">
        <f>(US_ContributionTestResults!V13-US_ContributionTestResults!V$2)*-1</f>
        <v>361190</v>
      </c>
      <c r="U13">
        <f>(US_ContributionTestResults!W13-US_ContributionTestResults!W$2)*-1</f>
        <v>384540</v>
      </c>
      <c r="V13">
        <f>(US_ContributionTestResults!X13-US_ContributionTestResults!X$2)*-1</f>
        <v>406330</v>
      </c>
      <c r="W13">
        <f>(US_ContributionTestResults!Y13-US_ContributionTestResults!Y$2)*-1</f>
        <v>427180</v>
      </c>
      <c r="X13">
        <f>(US_ContributionTestResults!Z13-US_ContributionTestResults!Z$2)*-1</f>
        <v>448610</v>
      </c>
      <c r="Y13">
        <f>(US_ContributionTestResults!AA13-US_ContributionTestResults!AA$2)*-1</f>
        <v>470220</v>
      </c>
      <c r="Z13">
        <f>(US_ContributionTestResults!AB13-US_ContributionTestResults!AB$2)*-1</f>
        <v>494080</v>
      </c>
      <c r="AA13">
        <f>(US_ContributionTestResults!AC13-US_ContributionTestResults!AC$2)*-1</f>
        <v>518080</v>
      </c>
      <c r="AB13">
        <f>(US_ContributionTestResults!AD13-US_ContributionTestResults!AD$2)*-1</f>
        <v>553190</v>
      </c>
      <c r="AC13">
        <f>(US_ContributionTestResults!AE13-US_ContributionTestResults!AE$2)*-1</f>
        <v>587220</v>
      </c>
      <c r="AD13">
        <f>(US_ContributionTestResults!AF13-US_ContributionTestResults!AF$2)*-1</f>
        <v>621000</v>
      </c>
      <c r="AE13">
        <f>(US_ContributionTestResults!AG13-US_ContributionTestResults!AG$2)*-1</f>
        <v>653320</v>
      </c>
      <c r="AF13">
        <f>(US_ContributionTestResults!AH13-US_ContributionTestResults!AH$2)*-1</f>
        <v>689890</v>
      </c>
    </row>
    <row r="14" spans="1:32" x14ac:dyDescent="0.25">
      <c r="A14" t="s">
        <v>406</v>
      </c>
      <c r="B14">
        <f>(US_ContributionTestResults!D14-US_ContributionTestResults!D$2)*-1</f>
        <v>0</v>
      </c>
      <c r="C14">
        <f>(US_ContributionTestResults!E14-US_ContributionTestResults!E$2)*-1</f>
        <v>230</v>
      </c>
      <c r="D14">
        <f>(US_ContributionTestResults!F14-US_ContributionTestResults!F$2)*-1</f>
        <v>537</v>
      </c>
      <c r="E14">
        <f>(US_ContributionTestResults!G14-US_ContributionTestResults!G$2)*-1</f>
        <v>870</v>
      </c>
      <c r="F14">
        <f>(US_ContributionTestResults!H14-US_ContributionTestResults!H$2)*-1</f>
        <v>1170</v>
      </c>
      <c r="G14">
        <f>(US_ContributionTestResults!I14-US_ContributionTestResults!I$2)*-1</f>
        <v>1420</v>
      </c>
      <c r="H14">
        <f>(US_ContributionTestResults!J14-US_ContributionTestResults!J$2)*-1</f>
        <v>1660</v>
      </c>
      <c r="I14">
        <f>(US_ContributionTestResults!K14-US_ContributionTestResults!K$2)*-1</f>
        <v>1870</v>
      </c>
      <c r="J14">
        <f>(US_ContributionTestResults!L14-US_ContributionTestResults!L$2)*-1</f>
        <v>2040</v>
      </c>
      <c r="K14">
        <f>(US_ContributionTestResults!M14-US_ContributionTestResults!M$2)*-1</f>
        <v>2200</v>
      </c>
      <c r="L14">
        <f>(US_ContributionTestResults!N14-US_ContributionTestResults!N$2)*-1</f>
        <v>2380</v>
      </c>
      <c r="M14">
        <f>(US_ContributionTestResults!O14-US_ContributionTestResults!O$2)*-1</f>
        <v>2420</v>
      </c>
      <c r="N14">
        <f>(US_ContributionTestResults!P14-US_ContributionTestResults!P$2)*-1</f>
        <v>2390</v>
      </c>
      <c r="O14">
        <f>(US_ContributionTestResults!Q14-US_ContributionTestResults!Q$2)*-1</f>
        <v>2300</v>
      </c>
      <c r="P14">
        <f>(US_ContributionTestResults!R14-US_ContributionTestResults!R$2)*-1</f>
        <v>2290</v>
      </c>
      <c r="Q14">
        <f>(US_ContributionTestResults!S14-US_ContributionTestResults!S$2)*-1</f>
        <v>2270</v>
      </c>
      <c r="R14">
        <f>(US_ContributionTestResults!T14-US_ContributionTestResults!T$2)*-1</f>
        <v>2210</v>
      </c>
      <c r="S14">
        <f>(US_ContributionTestResults!U14-US_ContributionTestResults!U$2)*-1</f>
        <v>2050</v>
      </c>
      <c r="T14">
        <f>(US_ContributionTestResults!V14-US_ContributionTestResults!V$2)*-1</f>
        <v>1940</v>
      </c>
      <c r="U14">
        <f>(US_ContributionTestResults!W14-US_ContributionTestResults!W$2)*-1</f>
        <v>1860</v>
      </c>
      <c r="V14">
        <f>(US_ContributionTestResults!X14-US_ContributionTestResults!X$2)*-1</f>
        <v>1800</v>
      </c>
      <c r="W14">
        <f>(US_ContributionTestResults!Y14-US_ContributionTestResults!Y$2)*-1</f>
        <v>1760</v>
      </c>
      <c r="X14">
        <f>(US_ContributionTestResults!Z14-US_ContributionTestResults!Z$2)*-1</f>
        <v>1710</v>
      </c>
      <c r="Y14">
        <f>(US_ContributionTestResults!AA14-US_ContributionTestResults!AA$2)*-1</f>
        <v>1670</v>
      </c>
      <c r="Z14">
        <f>(US_ContributionTestResults!AB14-US_ContributionTestResults!AB$2)*-1</f>
        <v>1620</v>
      </c>
      <c r="AA14">
        <f>(US_ContributionTestResults!AC14-US_ContributionTestResults!AC$2)*-1</f>
        <v>1570</v>
      </c>
      <c r="AB14">
        <f>(US_ContributionTestResults!AD14-US_ContributionTestResults!AD$2)*-1</f>
        <v>1540</v>
      </c>
      <c r="AC14">
        <f>(US_ContributionTestResults!AE14-US_ContributionTestResults!AE$2)*-1</f>
        <v>1490</v>
      </c>
      <c r="AD14">
        <f>(US_ContributionTestResults!AF14-US_ContributionTestResults!AF$2)*-1</f>
        <v>1460</v>
      </c>
      <c r="AE14">
        <f>(US_ContributionTestResults!AG14-US_ContributionTestResults!AG$2)*-1</f>
        <v>1410</v>
      </c>
      <c r="AF14">
        <f>(US_ContributionTestResults!AH14-US_ContributionTestResults!AH$2)*-1</f>
        <v>1400</v>
      </c>
    </row>
    <row r="15" spans="1:32" x14ac:dyDescent="0.25">
      <c r="A15" t="s">
        <v>408</v>
      </c>
      <c r="B15">
        <f>(US_ContributionTestResults!D15-US_ContributionTestResults!D$2)*-1</f>
        <v>0</v>
      </c>
      <c r="C15">
        <f>(US_ContributionTestResults!E15-US_ContributionTestResults!E$2)*-1</f>
        <v>83418</v>
      </c>
      <c r="D15">
        <f>(US_ContributionTestResults!F15-US_ContributionTestResults!F$2)*-1</f>
        <v>217069</v>
      </c>
      <c r="E15">
        <f>(US_ContributionTestResults!G15-US_ContributionTestResults!G$2)*-1</f>
        <v>319690</v>
      </c>
      <c r="F15">
        <f>(US_ContributionTestResults!H15-US_ContributionTestResults!H$2)*-1</f>
        <v>428430</v>
      </c>
      <c r="G15">
        <f>(US_ContributionTestResults!I15-US_ContributionTestResults!I$2)*-1</f>
        <v>557180</v>
      </c>
      <c r="H15">
        <f>(US_ContributionTestResults!J15-US_ContributionTestResults!J$2)*-1</f>
        <v>741180</v>
      </c>
      <c r="I15">
        <f>(US_ContributionTestResults!K15-US_ContributionTestResults!K$2)*-1</f>
        <v>865280</v>
      </c>
      <c r="J15">
        <f>(US_ContributionTestResults!L15-US_ContributionTestResults!L$2)*-1</f>
        <v>957940</v>
      </c>
      <c r="K15">
        <f>(US_ContributionTestResults!M15-US_ContributionTestResults!M$2)*-1</f>
        <v>1001340</v>
      </c>
      <c r="L15">
        <f>(US_ContributionTestResults!N15-US_ContributionTestResults!N$2)*-1</f>
        <v>1029050</v>
      </c>
      <c r="M15">
        <f>(US_ContributionTestResults!O15-US_ContributionTestResults!O$2)*-1</f>
        <v>1102910</v>
      </c>
      <c r="N15">
        <f>(US_ContributionTestResults!P15-US_ContributionTestResults!P$2)*-1</f>
        <v>1191980</v>
      </c>
      <c r="O15">
        <f>(US_ContributionTestResults!Q15-US_ContributionTestResults!Q$2)*-1</f>
        <v>1287720</v>
      </c>
      <c r="P15">
        <f>(US_ContributionTestResults!R15-US_ContributionTestResults!R$2)*-1</f>
        <v>1393360</v>
      </c>
      <c r="Q15">
        <f>(US_ContributionTestResults!S15-US_ContributionTestResults!S$2)*-1</f>
        <v>1488940</v>
      </c>
      <c r="R15">
        <f>(US_ContributionTestResults!T15-US_ContributionTestResults!T$2)*-1</f>
        <v>1580510</v>
      </c>
      <c r="S15">
        <f>(US_ContributionTestResults!U15-US_ContributionTestResults!U$2)*-1</f>
        <v>1649680</v>
      </c>
      <c r="T15">
        <f>(US_ContributionTestResults!V15-US_ContributionTestResults!V$2)*-1</f>
        <v>1700990</v>
      </c>
      <c r="U15">
        <f>(US_ContributionTestResults!W15-US_ContributionTestResults!W$2)*-1</f>
        <v>1736470</v>
      </c>
      <c r="V15">
        <f>(US_ContributionTestResults!X15-US_ContributionTestResults!X$2)*-1</f>
        <v>1769070</v>
      </c>
      <c r="W15">
        <f>(US_ContributionTestResults!Y15-US_ContributionTestResults!Y$2)*-1</f>
        <v>1804570</v>
      </c>
      <c r="X15">
        <f>(US_ContributionTestResults!Z15-US_ContributionTestResults!Z$2)*-1</f>
        <v>1845720</v>
      </c>
      <c r="Y15">
        <f>(US_ContributionTestResults!AA15-US_ContributionTestResults!AA$2)*-1</f>
        <v>1892470</v>
      </c>
      <c r="Z15">
        <f>(US_ContributionTestResults!AB15-US_ContributionTestResults!AB$2)*-1</f>
        <v>1939140</v>
      </c>
      <c r="AA15">
        <f>(US_ContributionTestResults!AC15-US_ContributionTestResults!AC$2)*-1</f>
        <v>1985280</v>
      </c>
      <c r="AB15">
        <f>(US_ContributionTestResults!AD15-US_ContributionTestResults!AD$2)*-1</f>
        <v>2026940</v>
      </c>
      <c r="AC15">
        <f>(US_ContributionTestResults!AE15-US_ContributionTestResults!AE$2)*-1</f>
        <v>2065410</v>
      </c>
      <c r="AD15">
        <f>(US_ContributionTestResults!AF15-US_ContributionTestResults!AF$2)*-1</f>
        <v>2102990</v>
      </c>
      <c r="AE15">
        <f>(US_ContributionTestResults!AG15-US_ContributionTestResults!AG$2)*-1</f>
        <v>2147780</v>
      </c>
      <c r="AF15">
        <f>(US_ContributionTestResults!AH15-US_ContributionTestResults!AH$2)*-1</f>
        <v>2203460</v>
      </c>
    </row>
    <row r="16" spans="1:32" x14ac:dyDescent="0.25">
      <c r="A16" t="s">
        <v>410</v>
      </c>
      <c r="B16">
        <f>(US_ContributionTestResults!D16-US_ContributionTestResults!D$2)*-1</f>
        <v>0</v>
      </c>
      <c r="C16">
        <f>(US_ContributionTestResults!E16-US_ContributionTestResults!E$2)*-1</f>
        <v>-8591</v>
      </c>
      <c r="D16">
        <f>(US_ContributionTestResults!F16-US_ContributionTestResults!F$2)*-1</f>
        <v>-6517</v>
      </c>
      <c r="E16">
        <f>(US_ContributionTestResults!G16-US_ContributionTestResults!G$2)*-1</f>
        <v>-2000</v>
      </c>
      <c r="F16">
        <f>(US_ContributionTestResults!H16-US_ContributionTestResults!H$2)*-1</f>
        <v>2590</v>
      </c>
      <c r="G16">
        <f>(US_ContributionTestResults!I16-US_ContributionTestResults!I$2)*-1</f>
        <v>5670</v>
      </c>
      <c r="H16">
        <f>(US_ContributionTestResults!J16-US_ContributionTestResults!J$2)*-1</f>
        <v>7650</v>
      </c>
      <c r="I16">
        <f>(US_ContributionTestResults!K16-US_ContributionTestResults!K$2)*-1</f>
        <v>9890</v>
      </c>
      <c r="J16">
        <f>(US_ContributionTestResults!L16-US_ContributionTestResults!L$2)*-1</f>
        <v>13290</v>
      </c>
      <c r="K16">
        <f>(US_ContributionTestResults!M16-US_ContributionTestResults!M$2)*-1</f>
        <v>17780</v>
      </c>
      <c r="L16">
        <f>(US_ContributionTestResults!N16-US_ContributionTestResults!N$2)*-1</f>
        <v>28640</v>
      </c>
      <c r="M16">
        <f>(US_ContributionTestResults!O16-US_ContributionTestResults!O$2)*-1</f>
        <v>33720</v>
      </c>
      <c r="N16">
        <f>(US_ContributionTestResults!P16-US_ContributionTestResults!P$2)*-1</f>
        <v>33780</v>
      </c>
      <c r="O16">
        <f>(US_ContributionTestResults!Q16-US_ContributionTestResults!Q$2)*-1</f>
        <v>32400</v>
      </c>
      <c r="P16">
        <f>(US_ContributionTestResults!R16-US_ContributionTestResults!R$2)*-1</f>
        <v>31300</v>
      </c>
      <c r="Q16">
        <f>(US_ContributionTestResults!S16-US_ContributionTestResults!S$2)*-1</f>
        <v>31410</v>
      </c>
      <c r="R16">
        <f>(US_ContributionTestResults!T16-US_ContributionTestResults!T$2)*-1</f>
        <v>31030</v>
      </c>
      <c r="S16">
        <f>(US_ContributionTestResults!U16-US_ContributionTestResults!U$2)*-1</f>
        <v>29980</v>
      </c>
      <c r="T16">
        <f>(US_ContributionTestResults!V16-US_ContributionTestResults!V$2)*-1</f>
        <v>28770</v>
      </c>
      <c r="U16">
        <f>(US_ContributionTestResults!W16-US_ContributionTestResults!W$2)*-1</f>
        <v>27940</v>
      </c>
      <c r="V16">
        <f>(US_ContributionTestResults!X16-US_ContributionTestResults!X$2)*-1</f>
        <v>27580</v>
      </c>
      <c r="W16">
        <f>(US_ContributionTestResults!Y16-US_ContributionTestResults!Y$2)*-1</f>
        <v>27790</v>
      </c>
      <c r="X16">
        <f>(US_ContributionTestResults!Z16-US_ContributionTestResults!Z$2)*-1</f>
        <v>28290</v>
      </c>
      <c r="Y16">
        <f>(US_ContributionTestResults!AA16-US_ContributionTestResults!AA$2)*-1</f>
        <v>29030</v>
      </c>
      <c r="Z16">
        <f>(US_ContributionTestResults!AB16-US_ContributionTestResults!AB$2)*-1</f>
        <v>29840</v>
      </c>
      <c r="AA16">
        <f>(US_ContributionTestResults!AC16-US_ContributionTestResults!AC$2)*-1</f>
        <v>30720</v>
      </c>
      <c r="AB16">
        <f>(US_ContributionTestResults!AD16-US_ContributionTestResults!AD$2)*-1</f>
        <v>31420</v>
      </c>
      <c r="AC16">
        <f>(US_ContributionTestResults!AE16-US_ContributionTestResults!AE$2)*-1</f>
        <v>31970</v>
      </c>
      <c r="AD16">
        <f>(US_ContributionTestResults!AF16-US_ContributionTestResults!AF$2)*-1</f>
        <v>32480</v>
      </c>
      <c r="AE16">
        <f>(US_ContributionTestResults!AG16-US_ContributionTestResults!AG$2)*-1</f>
        <v>32910</v>
      </c>
      <c r="AF16">
        <f>(US_ContributionTestResults!AH16-US_ContributionTestResults!AH$2)*-1</f>
        <v>33280</v>
      </c>
    </row>
    <row r="17" spans="1:32" x14ac:dyDescent="0.25">
      <c r="A17" t="s">
        <v>412</v>
      </c>
      <c r="B17">
        <f>(US_ContributionTestResults!D17-US_ContributionTestResults!D$2)*-1</f>
        <v>0</v>
      </c>
      <c r="C17">
        <f>(US_ContributionTestResults!E17-US_ContributionTestResults!E$2)*-1</f>
        <v>16515</v>
      </c>
      <c r="D17">
        <f>(US_ContributionTestResults!F17-US_ContributionTestResults!F$2)*-1</f>
        <v>21403</v>
      </c>
      <c r="E17">
        <f>(US_ContributionTestResults!G17-US_ContributionTestResults!G$2)*-1</f>
        <v>19830</v>
      </c>
      <c r="F17">
        <f>(US_ContributionTestResults!H17-US_ContributionTestResults!H$2)*-1</f>
        <v>15710</v>
      </c>
      <c r="G17">
        <f>(US_ContributionTestResults!I17-US_ContributionTestResults!I$2)*-1</f>
        <v>14180</v>
      </c>
      <c r="H17">
        <f>(US_ContributionTestResults!J17-US_ContributionTestResults!J$2)*-1</f>
        <v>15360</v>
      </c>
      <c r="I17">
        <f>(US_ContributionTestResults!K17-US_ContributionTestResults!K$2)*-1</f>
        <v>18130</v>
      </c>
      <c r="J17">
        <f>(US_ContributionTestResults!L17-US_ContributionTestResults!L$2)*-1</f>
        <v>21680</v>
      </c>
      <c r="K17">
        <f>(US_ContributionTestResults!M17-US_ContributionTestResults!M$2)*-1</f>
        <v>26620</v>
      </c>
      <c r="L17">
        <f>(US_ContributionTestResults!N17-US_ContributionTestResults!N$2)*-1</f>
        <v>33460</v>
      </c>
      <c r="M17">
        <f>(US_ContributionTestResults!O17-US_ContributionTestResults!O$2)*-1</f>
        <v>36000</v>
      </c>
      <c r="N17">
        <f>(US_ContributionTestResults!P17-US_ContributionTestResults!P$2)*-1</f>
        <v>36370</v>
      </c>
      <c r="O17">
        <f>(US_ContributionTestResults!Q17-US_ContributionTestResults!Q$2)*-1</f>
        <v>35580</v>
      </c>
      <c r="P17">
        <f>(US_ContributionTestResults!R17-US_ContributionTestResults!R$2)*-1</f>
        <v>34220</v>
      </c>
      <c r="Q17">
        <f>(US_ContributionTestResults!S17-US_ContributionTestResults!S$2)*-1</f>
        <v>32990</v>
      </c>
      <c r="R17">
        <f>(US_ContributionTestResults!T17-US_ContributionTestResults!T$2)*-1</f>
        <v>32060</v>
      </c>
      <c r="S17">
        <f>(US_ContributionTestResults!U17-US_ContributionTestResults!U$2)*-1</f>
        <v>31200</v>
      </c>
      <c r="T17">
        <f>(US_ContributionTestResults!V17-US_ContributionTestResults!V$2)*-1</f>
        <v>30290</v>
      </c>
      <c r="U17">
        <f>(US_ContributionTestResults!W17-US_ContributionTestResults!W$2)*-1</f>
        <v>29430</v>
      </c>
      <c r="V17">
        <f>(US_ContributionTestResults!X17-US_ContributionTestResults!X$2)*-1</f>
        <v>28590</v>
      </c>
      <c r="W17">
        <f>(US_ContributionTestResults!Y17-US_ContributionTestResults!Y$2)*-1</f>
        <v>27720</v>
      </c>
      <c r="X17">
        <f>(US_ContributionTestResults!Z17-US_ContributionTestResults!Z$2)*-1</f>
        <v>26730</v>
      </c>
      <c r="Y17">
        <f>(US_ContributionTestResults!AA17-US_ContributionTestResults!AA$2)*-1</f>
        <v>25840</v>
      </c>
      <c r="Z17">
        <f>(US_ContributionTestResults!AB17-US_ContributionTestResults!AB$2)*-1</f>
        <v>24880</v>
      </c>
      <c r="AA17">
        <f>(US_ContributionTestResults!AC17-US_ContributionTestResults!AC$2)*-1</f>
        <v>24020</v>
      </c>
      <c r="AB17">
        <f>(US_ContributionTestResults!AD17-US_ContributionTestResults!AD$2)*-1</f>
        <v>23190</v>
      </c>
      <c r="AC17">
        <f>(US_ContributionTestResults!AE17-US_ContributionTestResults!AE$2)*-1</f>
        <v>22680</v>
      </c>
      <c r="AD17">
        <f>(US_ContributionTestResults!AF17-US_ContributionTestResults!AF$2)*-1</f>
        <v>22820</v>
      </c>
      <c r="AE17">
        <f>(US_ContributionTestResults!AG17-US_ContributionTestResults!AG$2)*-1</f>
        <v>23430</v>
      </c>
      <c r="AF17">
        <f>(US_ContributionTestResults!AH17-US_ContributionTestResults!AH$2)*-1</f>
        <v>24310</v>
      </c>
    </row>
    <row r="18" spans="1:32" x14ac:dyDescent="0.25">
      <c r="A18" t="s">
        <v>414</v>
      </c>
      <c r="B18">
        <f>(US_ContributionTestResults!D18-US_ContributionTestResults!D$2)*-1</f>
        <v>0</v>
      </c>
      <c r="C18">
        <f>(US_ContributionTestResults!E18-US_ContributionTestResults!E$2)*-1</f>
        <v>16078</v>
      </c>
      <c r="D18">
        <f>(US_ContributionTestResults!F18-US_ContributionTestResults!F$2)*-1</f>
        <v>43019</v>
      </c>
      <c r="E18">
        <f>(US_ContributionTestResults!G18-US_ContributionTestResults!G$2)*-1</f>
        <v>78350</v>
      </c>
      <c r="F18">
        <f>(US_ContributionTestResults!H18-US_ContributionTestResults!H$2)*-1</f>
        <v>118660</v>
      </c>
      <c r="G18">
        <f>(US_ContributionTestResults!I18-US_ContributionTestResults!I$2)*-1</f>
        <v>161580</v>
      </c>
      <c r="H18">
        <f>(US_ContributionTestResults!J18-US_ContributionTestResults!J$2)*-1</f>
        <v>205650</v>
      </c>
      <c r="I18">
        <f>(US_ContributionTestResults!K18-US_ContributionTestResults!K$2)*-1</f>
        <v>254900</v>
      </c>
      <c r="J18">
        <f>(US_ContributionTestResults!L18-US_ContributionTestResults!L$2)*-1</f>
        <v>329910</v>
      </c>
      <c r="K18">
        <f>(US_ContributionTestResults!M18-US_ContributionTestResults!M$2)*-1</f>
        <v>391190</v>
      </c>
      <c r="L18">
        <f>(US_ContributionTestResults!N18-US_ContributionTestResults!N$2)*-1</f>
        <v>447750</v>
      </c>
      <c r="M18">
        <f>(US_ContributionTestResults!O18-US_ContributionTestResults!O$2)*-1</f>
        <v>495510</v>
      </c>
      <c r="N18">
        <f>(US_ContributionTestResults!P18-US_ContributionTestResults!P$2)*-1</f>
        <v>535800</v>
      </c>
      <c r="O18">
        <f>(US_ContributionTestResults!Q18-US_ContributionTestResults!Q$2)*-1</f>
        <v>572080</v>
      </c>
      <c r="P18">
        <f>(US_ContributionTestResults!R18-US_ContributionTestResults!R$2)*-1</f>
        <v>612970</v>
      </c>
      <c r="Q18">
        <f>(US_ContributionTestResults!S18-US_ContributionTestResults!S$2)*-1</f>
        <v>638050</v>
      </c>
      <c r="R18">
        <f>(US_ContributionTestResults!T18-US_ContributionTestResults!T$2)*-1</f>
        <v>657130</v>
      </c>
      <c r="S18">
        <f>(US_ContributionTestResults!U18-US_ContributionTestResults!U$2)*-1</f>
        <v>666850</v>
      </c>
      <c r="T18">
        <f>(US_ContributionTestResults!V18-US_ContributionTestResults!V$2)*-1</f>
        <v>671360</v>
      </c>
      <c r="U18">
        <f>(US_ContributionTestResults!W18-US_ContributionTestResults!W$2)*-1</f>
        <v>672330</v>
      </c>
      <c r="V18">
        <f>(US_ContributionTestResults!X18-US_ContributionTestResults!X$2)*-1</f>
        <v>667800</v>
      </c>
      <c r="W18">
        <f>(US_ContributionTestResults!Y18-US_ContributionTestResults!Y$2)*-1</f>
        <v>658390</v>
      </c>
      <c r="X18">
        <f>(US_ContributionTestResults!Z18-US_ContributionTestResults!Z$2)*-1</f>
        <v>643450</v>
      </c>
      <c r="Y18">
        <f>(US_ContributionTestResults!AA18-US_ContributionTestResults!AA$2)*-1</f>
        <v>622310</v>
      </c>
      <c r="Z18">
        <f>(US_ContributionTestResults!AB18-US_ContributionTestResults!AB$2)*-1</f>
        <v>591640</v>
      </c>
      <c r="AA18">
        <f>(US_ContributionTestResults!AC18-US_ContributionTestResults!AC$2)*-1</f>
        <v>557100</v>
      </c>
      <c r="AB18">
        <f>(US_ContributionTestResults!AD18-US_ContributionTestResults!AD$2)*-1</f>
        <v>522670</v>
      </c>
      <c r="AC18">
        <f>(US_ContributionTestResults!AE18-US_ContributionTestResults!AE$2)*-1</f>
        <v>489870</v>
      </c>
      <c r="AD18">
        <f>(US_ContributionTestResults!AF18-US_ContributionTestResults!AF$2)*-1</f>
        <v>461200</v>
      </c>
      <c r="AE18">
        <f>(US_ContributionTestResults!AG18-US_ContributionTestResults!AG$2)*-1</f>
        <v>437170</v>
      </c>
      <c r="AF18">
        <f>(US_ContributionTestResults!AH18-US_ContributionTestResults!AH$2)*-1</f>
        <v>416040</v>
      </c>
    </row>
    <row r="19" spans="1:32" x14ac:dyDescent="0.25">
      <c r="A19" t="s">
        <v>416</v>
      </c>
      <c r="B19">
        <f>(US_ContributionTestResults!D19-US_ContributionTestResults!D$2)*-1</f>
        <v>0</v>
      </c>
      <c r="C19">
        <f>(US_ContributionTestResults!E19-US_ContributionTestResults!E$2)*-1</f>
        <v>15023</v>
      </c>
      <c r="D19">
        <f>(US_ContributionTestResults!F19-US_ContributionTestResults!F$2)*-1</f>
        <v>22462</v>
      </c>
      <c r="E19">
        <f>(US_ContributionTestResults!G19-US_ContributionTestResults!G$2)*-1</f>
        <v>24780</v>
      </c>
      <c r="F19">
        <f>(US_ContributionTestResults!H19-US_ContributionTestResults!H$2)*-1</f>
        <v>24830</v>
      </c>
      <c r="G19">
        <f>(US_ContributionTestResults!I19-US_ContributionTestResults!I$2)*-1</f>
        <v>24950</v>
      </c>
      <c r="H19">
        <f>(US_ContributionTestResults!J19-US_ContributionTestResults!J$2)*-1</f>
        <v>25230</v>
      </c>
      <c r="I19">
        <f>(US_ContributionTestResults!K19-US_ContributionTestResults!K$2)*-1</f>
        <v>25860</v>
      </c>
      <c r="J19">
        <f>(US_ContributionTestResults!L19-US_ContributionTestResults!L$2)*-1</f>
        <v>26950</v>
      </c>
      <c r="K19">
        <f>(US_ContributionTestResults!M19-US_ContributionTestResults!M$2)*-1</f>
        <v>27760</v>
      </c>
      <c r="L19">
        <f>(US_ContributionTestResults!N19-US_ContributionTestResults!N$2)*-1</f>
        <v>28400</v>
      </c>
      <c r="M19">
        <f>(US_ContributionTestResults!O19-US_ContributionTestResults!O$2)*-1</f>
        <v>31060</v>
      </c>
      <c r="N19">
        <f>(US_ContributionTestResults!P19-US_ContributionTestResults!P$2)*-1</f>
        <v>33760</v>
      </c>
      <c r="O19">
        <f>(US_ContributionTestResults!Q19-US_ContributionTestResults!Q$2)*-1</f>
        <v>36360</v>
      </c>
      <c r="P19">
        <f>(US_ContributionTestResults!R19-US_ContributionTestResults!R$2)*-1</f>
        <v>39220</v>
      </c>
      <c r="Q19">
        <f>(US_ContributionTestResults!S19-US_ContributionTestResults!S$2)*-1</f>
        <v>41970</v>
      </c>
      <c r="R19">
        <f>(US_ContributionTestResults!T19-US_ContributionTestResults!T$2)*-1</f>
        <v>44640</v>
      </c>
      <c r="S19">
        <f>(US_ContributionTestResults!U19-US_ContributionTestResults!U$2)*-1</f>
        <v>47350</v>
      </c>
      <c r="T19">
        <f>(US_ContributionTestResults!V19-US_ContributionTestResults!V$2)*-1</f>
        <v>50170</v>
      </c>
      <c r="U19">
        <f>(US_ContributionTestResults!W19-US_ContributionTestResults!W$2)*-1</f>
        <v>53020</v>
      </c>
      <c r="V19">
        <f>(US_ContributionTestResults!X19-US_ContributionTestResults!X$2)*-1</f>
        <v>56100</v>
      </c>
      <c r="W19">
        <f>(US_ContributionTestResults!Y19-US_ContributionTestResults!Y$2)*-1</f>
        <v>59460</v>
      </c>
      <c r="X19">
        <f>(US_ContributionTestResults!Z19-US_ContributionTestResults!Z$2)*-1</f>
        <v>63110</v>
      </c>
      <c r="Y19">
        <f>(US_ContributionTestResults!AA19-US_ContributionTestResults!AA$2)*-1</f>
        <v>66900</v>
      </c>
      <c r="Z19">
        <f>(US_ContributionTestResults!AB19-US_ContributionTestResults!AB$2)*-1</f>
        <v>70610</v>
      </c>
      <c r="AA19">
        <f>(US_ContributionTestResults!AC19-US_ContributionTestResults!AC$2)*-1</f>
        <v>74380</v>
      </c>
      <c r="AB19">
        <f>(US_ContributionTestResults!AD19-US_ContributionTestResults!AD$2)*-1</f>
        <v>77710</v>
      </c>
      <c r="AC19">
        <f>(US_ContributionTestResults!AE19-US_ContributionTestResults!AE$2)*-1</f>
        <v>80930</v>
      </c>
      <c r="AD19">
        <f>(US_ContributionTestResults!AF19-US_ContributionTestResults!AF$2)*-1</f>
        <v>84170</v>
      </c>
      <c r="AE19">
        <f>(US_ContributionTestResults!AG19-US_ContributionTestResults!AG$2)*-1</f>
        <v>87580</v>
      </c>
      <c r="AF19">
        <f>(US_ContributionTestResults!AH19-US_ContributionTestResults!AH$2)*-1</f>
        <v>91170</v>
      </c>
    </row>
    <row r="20" spans="1:32" x14ac:dyDescent="0.25">
      <c r="A20" t="s">
        <v>418</v>
      </c>
      <c r="B20">
        <f>(US_ContributionTestResults!D20-US_ContributionTestResults!D$2)*-1</f>
        <v>0</v>
      </c>
      <c r="C20">
        <f>(US_ContributionTestResults!E20-US_ContributionTestResults!E$2)*-1</f>
        <v>15904</v>
      </c>
      <c r="D20">
        <f>(US_ContributionTestResults!F20-US_ContributionTestResults!F$2)*-1</f>
        <v>19452</v>
      </c>
      <c r="E20">
        <f>(US_ContributionTestResults!G20-US_ContributionTestResults!G$2)*-1</f>
        <v>20140</v>
      </c>
      <c r="F20">
        <f>(US_ContributionTestResults!H20-US_ContributionTestResults!H$2)*-1</f>
        <v>21180</v>
      </c>
      <c r="G20">
        <f>(US_ContributionTestResults!I20-US_ContributionTestResults!I$2)*-1</f>
        <v>43520</v>
      </c>
      <c r="H20">
        <f>(US_ContributionTestResults!J20-US_ContributionTestResults!J$2)*-1</f>
        <v>75870</v>
      </c>
      <c r="I20">
        <f>(US_ContributionTestResults!K20-US_ContributionTestResults!K$2)*-1</f>
        <v>90170</v>
      </c>
      <c r="J20">
        <f>(US_ContributionTestResults!L20-US_ContributionTestResults!L$2)*-1</f>
        <v>106920</v>
      </c>
      <c r="K20">
        <f>(US_ContributionTestResults!M20-US_ContributionTestResults!M$2)*-1</f>
        <v>114560</v>
      </c>
      <c r="L20">
        <f>(US_ContributionTestResults!N20-US_ContributionTestResults!N$2)*-1</f>
        <v>104610</v>
      </c>
      <c r="M20">
        <f>(US_ContributionTestResults!O20-US_ContributionTestResults!O$2)*-1</f>
        <v>107890</v>
      </c>
      <c r="N20">
        <f>(US_ContributionTestResults!P20-US_ContributionTestResults!P$2)*-1</f>
        <v>114800</v>
      </c>
      <c r="O20">
        <f>(US_ContributionTestResults!Q20-US_ContributionTestResults!Q$2)*-1</f>
        <v>125230</v>
      </c>
      <c r="P20">
        <f>(US_ContributionTestResults!R20-US_ContributionTestResults!R$2)*-1</f>
        <v>206960</v>
      </c>
      <c r="Q20">
        <f>(US_ContributionTestResults!S20-US_ContributionTestResults!S$2)*-1</f>
        <v>141160</v>
      </c>
      <c r="R20">
        <f>(US_ContributionTestResults!T20-US_ContributionTestResults!T$2)*-1</f>
        <v>79740</v>
      </c>
      <c r="S20">
        <f>(US_ContributionTestResults!U20-US_ContributionTestResults!U$2)*-1</f>
        <v>32270</v>
      </c>
      <c r="T20">
        <f>(US_ContributionTestResults!V20-US_ContributionTestResults!V$2)*-1</f>
        <v>4080</v>
      </c>
      <c r="U20">
        <f>(US_ContributionTestResults!W20-US_ContributionTestResults!W$2)*-1</f>
        <v>-25390</v>
      </c>
      <c r="V20">
        <f>(US_ContributionTestResults!X20-US_ContributionTestResults!X$2)*-1</f>
        <v>-47270</v>
      </c>
      <c r="W20">
        <f>(US_ContributionTestResults!Y20-US_ContributionTestResults!Y$2)*-1</f>
        <v>-59350</v>
      </c>
      <c r="X20">
        <f>(US_ContributionTestResults!Z20-US_ContributionTestResults!Z$2)*-1</f>
        <v>-65400</v>
      </c>
      <c r="Y20">
        <f>(US_ContributionTestResults!AA20-US_ContributionTestResults!AA$2)*-1</f>
        <v>-67620</v>
      </c>
      <c r="Z20">
        <f>(US_ContributionTestResults!AB20-US_ContributionTestResults!AB$2)*-1</f>
        <v>-68220</v>
      </c>
      <c r="AA20">
        <f>(US_ContributionTestResults!AC20-US_ContributionTestResults!AC$2)*-1</f>
        <v>-68770</v>
      </c>
      <c r="AB20">
        <f>(US_ContributionTestResults!AD20-US_ContributionTestResults!AD$2)*-1</f>
        <v>-70190</v>
      </c>
      <c r="AC20">
        <f>(US_ContributionTestResults!AE20-US_ContributionTestResults!AE$2)*-1</f>
        <v>-71690</v>
      </c>
      <c r="AD20">
        <f>(US_ContributionTestResults!AF20-US_ContributionTestResults!AF$2)*-1</f>
        <v>-73040</v>
      </c>
      <c r="AE20">
        <f>(US_ContributionTestResults!AG20-US_ContributionTestResults!AG$2)*-1</f>
        <v>-74280</v>
      </c>
      <c r="AF20">
        <f>(US_ContributionTestResults!AH20-US_ContributionTestResults!AH$2)*-1</f>
        <v>-75340</v>
      </c>
    </row>
    <row r="21" spans="1:32" x14ac:dyDescent="0.25">
      <c r="A21" t="s">
        <v>420</v>
      </c>
      <c r="B21">
        <f>(US_ContributionTestResults!D21-US_ContributionTestResults!D$2)*-1</f>
        <v>0</v>
      </c>
      <c r="C21">
        <f>(US_ContributionTestResults!E21-US_ContributionTestResults!E$2)*-1</f>
        <v>27322</v>
      </c>
      <c r="D21">
        <f>(US_ContributionTestResults!F21-US_ContributionTestResults!F$2)*-1</f>
        <v>64425</v>
      </c>
      <c r="E21">
        <f>(US_ContributionTestResults!G21-US_ContributionTestResults!G$2)*-1</f>
        <v>105920</v>
      </c>
      <c r="F21">
        <f>(US_ContributionTestResults!H21-US_ContributionTestResults!H$2)*-1</f>
        <v>148920</v>
      </c>
      <c r="G21">
        <f>(US_ContributionTestResults!I21-US_ContributionTestResults!I$2)*-1</f>
        <v>191220</v>
      </c>
      <c r="H21">
        <f>(US_ContributionTestResults!J21-US_ContributionTestResults!J$2)*-1</f>
        <v>232290</v>
      </c>
      <c r="I21">
        <f>(US_ContributionTestResults!K21-US_ContributionTestResults!K$2)*-1</f>
        <v>273250</v>
      </c>
      <c r="J21">
        <f>(US_ContributionTestResults!L21-US_ContributionTestResults!L$2)*-1</f>
        <v>311020</v>
      </c>
      <c r="K21">
        <f>(US_ContributionTestResults!M21-US_ContributionTestResults!M$2)*-1</f>
        <v>347230</v>
      </c>
      <c r="L21">
        <f>(US_ContributionTestResults!N21-US_ContributionTestResults!N$2)*-1</f>
        <v>385280</v>
      </c>
      <c r="M21">
        <f>(US_ContributionTestResults!O21-US_ContributionTestResults!O$2)*-1</f>
        <v>420080</v>
      </c>
      <c r="N21">
        <f>(US_ContributionTestResults!P21-US_ContributionTestResults!P$2)*-1</f>
        <v>451150</v>
      </c>
      <c r="O21">
        <f>(US_ContributionTestResults!Q21-US_ContributionTestResults!Q$2)*-1</f>
        <v>480030</v>
      </c>
      <c r="P21">
        <f>(US_ContributionTestResults!R21-US_ContributionTestResults!R$2)*-1</f>
        <v>507470</v>
      </c>
      <c r="Q21">
        <f>(US_ContributionTestResults!S21-US_ContributionTestResults!S$2)*-1</f>
        <v>533540</v>
      </c>
      <c r="R21">
        <f>(US_ContributionTestResults!T21-US_ContributionTestResults!T$2)*-1</f>
        <v>561210</v>
      </c>
      <c r="S21">
        <f>(US_ContributionTestResults!U21-US_ContributionTestResults!U$2)*-1</f>
        <v>589170</v>
      </c>
      <c r="T21">
        <f>(US_ContributionTestResults!V21-US_ContributionTestResults!V$2)*-1</f>
        <v>616240</v>
      </c>
      <c r="U21">
        <f>(US_ContributionTestResults!W21-US_ContributionTestResults!W$2)*-1</f>
        <v>644220</v>
      </c>
      <c r="V21">
        <f>(US_ContributionTestResults!X21-US_ContributionTestResults!X$2)*-1</f>
        <v>672820</v>
      </c>
      <c r="W21">
        <f>(US_ContributionTestResults!Y21-US_ContributionTestResults!Y$2)*-1</f>
        <v>702060</v>
      </c>
      <c r="X21">
        <f>(US_ContributionTestResults!Z21-US_ContributionTestResults!Z$2)*-1</f>
        <v>731860</v>
      </c>
      <c r="Y21">
        <f>(US_ContributionTestResults!AA21-US_ContributionTestResults!AA$2)*-1</f>
        <v>762840</v>
      </c>
      <c r="Z21">
        <f>(US_ContributionTestResults!AB21-US_ContributionTestResults!AB$2)*-1</f>
        <v>794090</v>
      </c>
      <c r="AA21">
        <f>(US_ContributionTestResults!AC21-US_ContributionTestResults!AC$2)*-1</f>
        <v>826450</v>
      </c>
      <c r="AB21">
        <f>(US_ContributionTestResults!AD21-US_ContributionTestResults!AD$2)*-1</f>
        <v>860950</v>
      </c>
      <c r="AC21">
        <f>(US_ContributionTestResults!AE21-US_ContributionTestResults!AE$2)*-1</f>
        <v>896450</v>
      </c>
      <c r="AD21">
        <f>(US_ContributionTestResults!AF21-US_ContributionTestResults!AF$2)*-1</f>
        <v>932950</v>
      </c>
      <c r="AE21">
        <f>(US_ContributionTestResults!AG21-US_ContributionTestResults!AG$2)*-1</f>
        <v>970010</v>
      </c>
      <c r="AF21">
        <f>(US_ContributionTestResults!AH21-US_ContributionTestResults!AH$2)*-1</f>
        <v>1006730</v>
      </c>
    </row>
    <row r="22" spans="1:32" x14ac:dyDescent="0.25">
      <c r="A22" t="s">
        <v>422</v>
      </c>
      <c r="B22">
        <f>(US_ContributionTestResults!D22-US_ContributionTestResults!D$2)*-1</f>
        <v>0</v>
      </c>
      <c r="C22">
        <f>(US_ContributionTestResults!E22-US_ContributionTestResults!E$2)*-1</f>
        <v>-441</v>
      </c>
      <c r="D22">
        <f>(US_ContributionTestResults!F22-US_ContributionTestResults!F$2)*-1</f>
        <v>-1166</v>
      </c>
      <c r="E22">
        <f>(US_ContributionTestResults!G22-US_ContributionTestResults!G$2)*-1</f>
        <v>-2100</v>
      </c>
      <c r="F22">
        <f>(US_ContributionTestResults!H22-US_ContributionTestResults!H$2)*-1</f>
        <v>-3210</v>
      </c>
      <c r="G22">
        <f>(US_ContributionTestResults!I22-US_ContributionTestResults!I$2)*-1</f>
        <v>-4480</v>
      </c>
      <c r="H22">
        <f>(US_ContributionTestResults!J22-US_ContributionTestResults!J$2)*-1</f>
        <v>-5920</v>
      </c>
      <c r="I22">
        <f>(US_ContributionTestResults!K22-US_ContributionTestResults!K$2)*-1</f>
        <v>-7530</v>
      </c>
      <c r="J22">
        <f>(US_ContributionTestResults!L22-US_ContributionTestResults!L$2)*-1</f>
        <v>-9310</v>
      </c>
      <c r="K22">
        <f>(US_ContributionTestResults!M22-US_ContributionTestResults!M$2)*-1</f>
        <v>-11200</v>
      </c>
      <c r="L22">
        <f>(US_ContributionTestResults!N22-US_ContributionTestResults!N$2)*-1</f>
        <v>-13160</v>
      </c>
      <c r="M22">
        <f>(US_ContributionTestResults!O22-US_ContributionTestResults!O$2)*-1</f>
        <v>-15310</v>
      </c>
      <c r="N22">
        <f>(US_ContributionTestResults!P22-US_ContributionTestResults!P$2)*-1</f>
        <v>-17500</v>
      </c>
      <c r="O22">
        <f>(US_ContributionTestResults!Q22-US_ContributionTestResults!Q$2)*-1</f>
        <v>-19900</v>
      </c>
      <c r="P22">
        <f>(US_ContributionTestResults!R22-US_ContributionTestResults!R$2)*-1</f>
        <v>-22350</v>
      </c>
      <c r="Q22">
        <f>(US_ContributionTestResults!S22-US_ContributionTestResults!S$2)*-1</f>
        <v>-24900</v>
      </c>
      <c r="R22">
        <f>(US_ContributionTestResults!T22-US_ContributionTestResults!T$2)*-1</f>
        <v>-27500</v>
      </c>
      <c r="S22">
        <f>(US_ContributionTestResults!U22-US_ContributionTestResults!U$2)*-1</f>
        <v>-30140</v>
      </c>
      <c r="T22">
        <f>(US_ContributionTestResults!V22-US_ContributionTestResults!V$2)*-1</f>
        <v>-32870</v>
      </c>
      <c r="U22">
        <f>(US_ContributionTestResults!W22-US_ContributionTestResults!W$2)*-1</f>
        <v>-35630</v>
      </c>
      <c r="V22">
        <f>(US_ContributionTestResults!X22-US_ContributionTestResults!X$2)*-1</f>
        <v>-38520</v>
      </c>
      <c r="W22">
        <f>(US_ContributionTestResults!Y22-US_ContributionTestResults!Y$2)*-1</f>
        <v>-41520</v>
      </c>
      <c r="X22">
        <f>(US_ContributionTestResults!Z22-US_ContributionTestResults!Z$2)*-1</f>
        <v>-44620</v>
      </c>
      <c r="Y22">
        <f>(US_ContributionTestResults!AA22-US_ContributionTestResults!AA$2)*-1</f>
        <v>-47840</v>
      </c>
      <c r="Z22">
        <f>(US_ContributionTestResults!AB22-US_ContributionTestResults!AB$2)*-1</f>
        <v>-51220</v>
      </c>
      <c r="AA22">
        <f>(US_ContributionTestResults!AC22-US_ContributionTestResults!AC$2)*-1</f>
        <v>-54660</v>
      </c>
      <c r="AB22">
        <f>(US_ContributionTestResults!AD22-US_ContributionTestResults!AD$2)*-1</f>
        <v>-57890</v>
      </c>
      <c r="AC22">
        <f>(US_ContributionTestResults!AE22-US_ContributionTestResults!AE$2)*-1</f>
        <v>-60960</v>
      </c>
      <c r="AD22">
        <f>(US_ContributionTestResults!AF22-US_ContributionTestResults!AF$2)*-1</f>
        <v>-63940</v>
      </c>
      <c r="AE22">
        <f>(US_ContributionTestResults!AG22-US_ContributionTestResults!AG$2)*-1</f>
        <v>-66860</v>
      </c>
      <c r="AF22">
        <f>(US_ContributionTestResults!AH22-US_ContributionTestResults!AH$2)*-1</f>
        <v>-69770</v>
      </c>
    </row>
    <row r="23" spans="1:32" x14ac:dyDescent="0.25">
      <c r="A23" t="s">
        <v>424</v>
      </c>
      <c r="B23">
        <f>(US_ContributionTestResults!D23-US_ContributionTestResults!D$2)*-1</f>
        <v>0</v>
      </c>
      <c r="C23">
        <f>(US_ContributionTestResults!E23-US_ContributionTestResults!E$2)*-1</f>
        <v>-2591</v>
      </c>
      <c r="D23">
        <f>(US_ContributionTestResults!F23-US_ContributionTestResults!F$2)*-1</f>
        <v>-6921</v>
      </c>
      <c r="E23">
        <f>(US_ContributionTestResults!G23-US_ContributionTestResults!G$2)*-1</f>
        <v>-11970</v>
      </c>
      <c r="F23">
        <f>(US_ContributionTestResults!H23-US_ContributionTestResults!H$2)*-1</f>
        <v>-17140</v>
      </c>
      <c r="G23">
        <f>(US_ContributionTestResults!I23-US_ContributionTestResults!I$2)*-1</f>
        <v>-22870</v>
      </c>
      <c r="H23">
        <f>(US_ContributionTestResults!J23-US_ContributionTestResults!J$2)*-1</f>
        <v>-28710</v>
      </c>
      <c r="I23">
        <f>(US_ContributionTestResults!K23-US_ContributionTestResults!K$2)*-1</f>
        <v>-34560</v>
      </c>
      <c r="J23">
        <f>(US_ContributionTestResults!L23-US_ContributionTestResults!L$2)*-1</f>
        <v>-40650</v>
      </c>
      <c r="K23">
        <f>(US_ContributionTestResults!M23-US_ContributionTestResults!M$2)*-1</f>
        <v>-46330</v>
      </c>
      <c r="L23">
        <f>(US_ContributionTestResults!N23-US_ContributionTestResults!N$2)*-1</f>
        <v>-51820</v>
      </c>
      <c r="M23">
        <f>(US_ContributionTestResults!O23-US_ContributionTestResults!O$2)*-1</f>
        <v>-57550</v>
      </c>
      <c r="N23">
        <f>(US_ContributionTestResults!P23-US_ContributionTestResults!P$2)*-1</f>
        <v>-63110</v>
      </c>
      <c r="O23">
        <f>(US_ContributionTestResults!Q23-US_ContributionTestResults!Q$2)*-1</f>
        <v>-68590</v>
      </c>
      <c r="P23">
        <f>(US_ContributionTestResults!R23-US_ContributionTestResults!R$2)*-1</f>
        <v>-73940</v>
      </c>
      <c r="Q23">
        <f>(US_ContributionTestResults!S23-US_ContributionTestResults!S$2)*-1</f>
        <v>-79120</v>
      </c>
      <c r="R23">
        <f>(US_ContributionTestResults!T23-US_ContributionTestResults!T$2)*-1</f>
        <v>-83960</v>
      </c>
      <c r="S23">
        <f>(US_ContributionTestResults!U23-US_ContributionTestResults!U$2)*-1</f>
        <v>-88550</v>
      </c>
      <c r="T23">
        <f>(US_ContributionTestResults!V23-US_ContributionTestResults!V$2)*-1</f>
        <v>-92790</v>
      </c>
      <c r="U23">
        <f>(US_ContributionTestResults!W23-US_ContributionTestResults!W$2)*-1</f>
        <v>-96700</v>
      </c>
      <c r="V23">
        <f>(US_ContributionTestResults!X23-US_ContributionTestResults!X$2)*-1</f>
        <v>-100460</v>
      </c>
      <c r="W23">
        <f>(US_ContributionTestResults!Y23-US_ContributionTestResults!Y$2)*-1</f>
        <v>-104330</v>
      </c>
      <c r="X23">
        <f>(US_ContributionTestResults!Z23-US_ContributionTestResults!Z$2)*-1</f>
        <v>-108050</v>
      </c>
      <c r="Y23">
        <f>(US_ContributionTestResults!AA23-US_ContributionTestResults!AA$2)*-1</f>
        <v>-111900</v>
      </c>
      <c r="Z23">
        <f>(US_ContributionTestResults!AB23-US_ContributionTestResults!AB$2)*-1</f>
        <v>-115850</v>
      </c>
      <c r="AA23">
        <f>(US_ContributionTestResults!AC23-US_ContributionTestResults!AC$2)*-1</f>
        <v>-119580</v>
      </c>
      <c r="AB23">
        <f>(US_ContributionTestResults!AD23-US_ContributionTestResults!AD$2)*-1</f>
        <v>-123120</v>
      </c>
      <c r="AC23">
        <f>(US_ContributionTestResults!AE23-US_ContributionTestResults!AE$2)*-1</f>
        <v>-126460</v>
      </c>
      <c r="AD23">
        <f>(US_ContributionTestResults!AF23-US_ContributionTestResults!AF$2)*-1</f>
        <v>-129770</v>
      </c>
      <c r="AE23">
        <f>(US_ContributionTestResults!AG23-US_ContributionTestResults!AG$2)*-1</f>
        <v>-133200</v>
      </c>
      <c r="AF23">
        <f>(US_ContributionTestResults!AH23-US_ContributionTestResults!AH$2)*-1</f>
        <v>-136900</v>
      </c>
    </row>
    <row r="24" spans="1:32" x14ac:dyDescent="0.25">
      <c r="A24" t="s">
        <v>426</v>
      </c>
      <c r="B24">
        <f>(US_ContributionTestResults!D24-US_ContributionTestResults!D$2)*-1</f>
        <v>0</v>
      </c>
      <c r="C24">
        <f>(US_ContributionTestResults!E24-US_ContributionTestResults!E$2)*-1</f>
        <v>529</v>
      </c>
      <c r="D24">
        <f>(US_ContributionTestResults!F24-US_ContributionTestResults!F$2)*-1</f>
        <v>1450</v>
      </c>
      <c r="E24">
        <f>(US_ContributionTestResults!G24-US_ContributionTestResults!G$2)*-1</f>
        <v>2450</v>
      </c>
      <c r="F24">
        <f>(US_ContributionTestResults!H24-US_ContributionTestResults!H$2)*-1</f>
        <v>3390</v>
      </c>
      <c r="G24">
        <f>(US_ContributionTestResults!I24-US_ContributionTestResults!I$2)*-1</f>
        <v>4270</v>
      </c>
      <c r="H24">
        <f>(US_ContributionTestResults!J24-US_ContributionTestResults!J$2)*-1</f>
        <v>-370</v>
      </c>
      <c r="I24">
        <f>(US_ContributionTestResults!K24-US_ContributionTestResults!K$2)*-1</f>
        <v>-860</v>
      </c>
      <c r="J24">
        <f>(US_ContributionTestResults!L24-US_ContributionTestResults!L$2)*-1</f>
        <v>4310</v>
      </c>
      <c r="K24">
        <f>(US_ContributionTestResults!M24-US_ContributionTestResults!M$2)*-1</f>
        <v>13620</v>
      </c>
      <c r="L24">
        <f>(US_ContributionTestResults!N24-US_ContributionTestResults!N$2)*-1</f>
        <v>26360</v>
      </c>
      <c r="M24">
        <f>(US_ContributionTestResults!O24-US_ContributionTestResults!O$2)*-1</f>
        <v>38350</v>
      </c>
      <c r="N24">
        <f>(US_ContributionTestResults!P24-US_ContributionTestResults!P$2)*-1</f>
        <v>49810</v>
      </c>
      <c r="O24">
        <f>(US_ContributionTestResults!Q24-US_ContributionTestResults!Q$2)*-1</f>
        <v>59350</v>
      </c>
      <c r="P24">
        <f>(US_ContributionTestResults!R24-US_ContributionTestResults!R$2)*-1</f>
        <v>66900</v>
      </c>
      <c r="Q24">
        <f>(US_ContributionTestResults!S24-US_ContributionTestResults!S$2)*-1</f>
        <v>70230</v>
      </c>
      <c r="R24">
        <f>(US_ContributionTestResults!T24-US_ContributionTestResults!T$2)*-1</f>
        <v>62390</v>
      </c>
      <c r="S24">
        <f>(US_ContributionTestResults!U24-US_ContributionTestResults!U$2)*-1</f>
        <v>51080</v>
      </c>
      <c r="T24">
        <f>(US_ContributionTestResults!V24-US_ContributionTestResults!V$2)*-1</f>
        <v>38980</v>
      </c>
      <c r="U24">
        <f>(US_ContributionTestResults!W24-US_ContributionTestResults!W$2)*-1</f>
        <v>26890</v>
      </c>
      <c r="V24">
        <f>(US_ContributionTestResults!X24-US_ContributionTestResults!X$2)*-1</f>
        <v>15030</v>
      </c>
      <c r="W24">
        <f>(US_ContributionTestResults!Y24-US_ContributionTestResults!Y$2)*-1</f>
        <v>4020</v>
      </c>
      <c r="X24">
        <f>(US_ContributionTestResults!Z24-US_ContributionTestResults!Z$2)*-1</f>
        <v>-6340</v>
      </c>
      <c r="Y24">
        <f>(US_ContributionTestResults!AA24-US_ContributionTestResults!AA$2)*-1</f>
        <v>-15300</v>
      </c>
      <c r="Z24">
        <f>(US_ContributionTestResults!AB24-US_ContributionTestResults!AB$2)*-1</f>
        <v>-23460</v>
      </c>
      <c r="AA24">
        <f>(US_ContributionTestResults!AC24-US_ContributionTestResults!AC$2)*-1</f>
        <v>-30800</v>
      </c>
      <c r="AB24">
        <f>(US_ContributionTestResults!AD24-US_ContributionTestResults!AD$2)*-1</f>
        <v>-36040</v>
      </c>
      <c r="AC24">
        <f>(US_ContributionTestResults!AE24-US_ContributionTestResults!AE$2)*-1</f>
        <v>-39480</v>
      </c>
      <c r="AD24">
        <f>(US_ContributionTestResults!AF24-US_ContributionTestResults!AF$2)*-1</f>
        <v>-41440</v>
      </c>
      <c r="AE24">
        <f>(US_ContributionTestResults!AG24-US_ContributionTestResults!AG$2)*-1</f>
        <v>-42780</v>
      </c>
      <c r="AF24">
        <f>(US_ContributionTestResults!AH24-US_ContributionTestResults!AH$2)*-1</f>
        <v>-43730</v>
      </c>
    </row>
    <row r="25" spans="1:32" x14ac:dyDescent="0.25">
      <c r="A25" t="s">
        <v>428</v>
      </c>
      <c r="B25">
        <f>(US_ContributionTestResults!D25-US_ContributionTestResults!D$2)*-1</f>
        <v>0</v>
      </c>
      <c r="C25">
        <f>(US_ContributionTestResults!E25-US_ContributionTestResults!E$2)*-1</f>
        <v>685</v>
      </c>
      <c r="D25">
        <f>(US_ContributionTestResults!F25-US_ContributionTestResults!F$2)*-1</f>
        <v>-3897</v>
      </c>
      <c r="E25">
        <f>(US_ContributionTestResults!G25-US_ContributionTestResults!G$2)*-1</f>
        <v>-11000</v>
      </c>
      <c r="F25">
        <f>(US_ContributionTestResults!H25-US_ContributionTestResults!H$2)*-1</f>
        <v>-19350</v>
      </c>
      <c r="G25">
        <f>(US_ContributionTestResults!I25-US_ContributionTestResults!I$2)*-1</f>
        <v>-29100</v>
      </c>
      <c r="H25">
        <f>(US_ContributionTestResults!J25-US_ContributionTestResults!J$2)*-1</f>
        <v>-39090</v>
      </c>
      <c r="I25">
        <f>(US_ContributionTestResults!K25-US_ContributionTestResults!K$2)*-1</f>
        <v>-50830</v>
      </c>
      <c r="J25">
        <f>(US_ContributionTestResults!L25-US_ContributionTestResults!L$2)*-1</f>
        <v>-63910</v>
      </c>
      <c r="K25">
        <f>(US_ContributionTestResults!M25-US_ContributionTestResults!M$2)*-1</f>
        <v>-76300</v>
      </c>
      <c r="L25">
        <f>(US_ContributionTestResults!N25-US_ContributionTestResults!N$2)*-1</f>
        <v>-81530</v>
      </c>
      <c r="M25">
        <f>(US_ContributionTestResults!O25-US_ContributionTestResults!O$2)*-1</f>
        <v>-93390</v>
      </c>
      <c r="N25">
        <f>(US_ContributionTestResults!P25-US_ContributionTestResults!P$2)*-1</f>
        <v>-106080</v>
      </c>
      <c r="O25">
        <f>(US_ContributionTestResults!Q25-US_ContributionTestResults!Q$2)*-1</f>
        <v>-120870</v>
      </c>
      <c r="P25">
        <f>(US_ContributionTestResults!R25-US_ContributionTestResults!R$2)*-1</f>
        <v>-137920</v>
      </c>
      <c r="Q25">
        <f>(US_ContributionTestResults!S25-US_ContributionTestResults!S$2)*-1</f>
        <v>-154960</v>
      </c>
      <c r="R25">
        <f>(US_ContributionTestResults!T25-US_ContributionTestResults!T$2)*-1</f>
        <v>-170800</v>
      </c>
      <c r="S25">
        <f>(US_ContributionTestResults!U25-US_ContributionTestResults!U$2)*-1</f>
        <v>-185790</v>
      </c>
      <c r="T25">
        <f>(US_ContributionTestResults!V25-US_ContributionTestResults!V$2)*-1</f>
        <v>-199820</v>
      </c>
      <c r="U25">
        <f>(US_ContributionTestResults!W25-US_ContributionTestResults!W$2)*-1</f>
        <v>-212300</v>
      </c>
      <c r="V25">
        <f>(US_ContributionTestResults!X25-US_ContributionTestResults!X$2)*-1</f>
        <v>-225850</v>
      </c>
      <c r="W25">
        <f>(US_ContributionTestResults!Y25-US_ContributionTestResults!Y$2)*-1</f>
        <v>-241690</v>
      </c>
      <c r="X25">
        <f>(US_ContributionTestResults!Z25-US_ContributionTestResults!Z$2)*-1</f>
        <v>-258770</v>
      </c>
      <c r="Y25">
        <f>(US_ContributionTestResults!AA25-US_ContributionTestResults!AA$2)*-1</f>
        <v>-277400</v>
      </c>
      <c r="Z25">
        <f>(US_ContributionTestResults!AB25-US_ContributionTestResults!AB$2)*-1</f>
        <v>-297800</v>
      </c>
      <c r="AA25">
        <f>(US_ContributionTestResults!AC25-US_ContributionTestResults!AC$2)*-1</f>
        <v>-319090</v>
      </c>
      <c r="AB25">
        <f>(US_ContributionTestResults!AD25-US_ContributionTestResults!AD$2)*-1</f>
        <v>-336530</v>
      </c>
      <c r="AC25">
        <f>(US_ContributionTestResults!AE25-US_ContributionTestResults!AE$2)*-1</f>
        <v>-352360</v>
      </c>
      <c r="AD25">
        <f>(US_ContributionTestResults!AF25-US_ContributionTestResults!AF$2)*-1</f>
        <v>-367290</v>
      </c>
      <c r="AE25">
        <f>(US_ContributionTestResults!AG25-US_ContributionTestResults!AG$2)*-1</f>
        <v>-383560</v>
      </c>
      <c r="AF25">
        <f>(US_ContributionTestResults!AH25-US_ContributionTestResults!AH$2)*-1</f>
        <v>-402840</v>
      </c>
    </row>
    <row r="26" spans="1:32" x14ac:dyDescent="0.25">
      <c r="A26" t="s">
        <v>430</v>
      </c>
      <c r="B26">
        <f>(US_ContributionTestResults!D26-US_ContributionTestResults!D$2)*-1</f>
        <v>0</v>
      </c>
      <c r="C26">
        <f>(US_ContributionTestResults!E26-US_ContributionTestResults!E$2)*-1</f>
        <v>21189</v>
      </c>
      <c r="D26">
        <f>(US_ContributionTestResults!F26-US_ContributionTestResults!F$2)*-1</f>
        <v>27223</v>
      </c>
      <c r="E26">
        <f>(US_ContributionTestResults!G26-US_ContributionTestResults!G$2)*-1</f>
        <v>19390</v>
      </c>
      <c r="F26">
        <f>(US_ContributionTestResults!H26-US_ContributionTestResults!H$2)*-1</f>
        <v>9520</v>
      </c>
      <c r="G26">
        <f>(US_ContributionTestResults!I26-US_ContributionTestResults!I$2)*-1</f>
        <v>-1800</v>
      </c>
      <c r="H26">
        <f>(US_ContributionTestResults!J26-US_ContributionTestResults!J$2)*-1</f>
        <v>-17740</v>
      </c>
      <c r="I26">
        <f>(US_ContributionTestResults!K26-US_ContributionTestResults!K$2)*-1</f>
        <v>-38770</v>
      </c>
      <c r="J26">
        <f>(US_ContributionTestResults!L26-US_ContributionTestResults!L$2)*-1</f>
        <v>-47740</v>
      </c>
      <c r="K26">
        <f>(US_ContributionTestResults!M26-US_ContributionTestResults!M$2)*-1</f>
        <v>-50890</v>
      </c>
      <c r="L26">
        <f>(US_ContributionTestResults!N26-US_ContributionTestResults!N$2)*-1</f>
        <v>-51020</v>
      </c>
      <c r="M26">
        <f>(US_ContributionTestResults!O26-US_ContributionTestResults!O$2)*-1</f>
        <v>-57180</v>
      </c>
      <c r="N26">
        <f>(US_ContributionTestResults!P26-US_ContributionTestResults!P$2)*-1</f>
        <v>-63980</v>
      </c>
      <c r="O26">
        <f>(US_ContributionTestResults!Q26-US_ContributionTestResults!Q$2)*-1</f>
        <v>-73310</v>
      </c>
      <c r="P26">
        <f>(US_ContributionTestResults!R26-US_ContributionTestResults!R$2)*-1</f>
        <v>-86810</v>
      </c>
      <c r="Q26">
        <f>(US_ContributionTestResults!S26-US_ContributionTestResults!S$2)*-1</f>
        <v>-97920</v>
      </c>
      <c r="R26">
        <f>(US_ContributionTestResults!T26-US_ContributionTestResults!T$2)*-1</f>
        <v>-104380</v>
      </c>
      <c r="S26">
        <f>(US_ContributionTestResults!U26-US_ContributionTestResults!U$2)*-1</f>
        <v>-102750</v>
      </c>
      <c r="T26">
        <f>(US_ContributionTestResults!V26-US_ContributionTestResults!V$2)*-1</f>
        <v>-101100</v>
      </c>
      <c r="U26">
        <f>(US_ContributionTestResults!W26-US_ContributionTestResults!W$2)*-1</f>
        <v>-102070</v>
      </c>
      <c r="V26">
        <f>(US_ContributionTestResults!X26-US_ContributionTestResults!X$2)*-1</f>
        <v>-105000</v>
      </c>
      <c r="W26">
        <f>(US_ContributionTestResults!Y26-US_ContributionTestResults!Y$2)*-1</f>
        <v>-108050</v>
      </c>
      <c r="X26">
        <f>(US_ContributionTestResults!Z26-US_ContributionTestResults!Z$2)*-1</f>
        <v>-111600</v>
      </c>
      <c r="Y26">
        <f>(US_ContributionTestResults!AA26-US_ContributionTestResults!AA$2)*-1</f>
        <v>-115940</v>
      </c>
      <c r="Z26">
        <f>(US_ContributionTestResults!AB26-US_ContributionTestResults!AB$2)*-1</f>
        <v>-120700</v>
      </c>
      <c r="AA26">
        <f>(US_ContributionTestResults!AC26-US_ContributionTestResults!AC$2)*-1</f>
        <v>-122600</v>
      </c>
      <c r="AB26">
        <f>(US_ContributionTestResults!AD26-US_ContributionTestResults!AD$2)*-1</f>
        <v>-117350</v>
      </c>
      <c r="AC26">
        <f>(US_ContributionTestResults!AE26-US_ContributionTestResults!AE$2)*-1</f>
        <v>-103840</v>
      </c>
      <c r="AD26">
        <f>(US_ContributionTestResults!AF26-US_ContributionTestResults!AF$2)*-1</f>
        <v>-86000</v>
      </c>
      <c r="AE26">
        <f>(US_ContributionTestResults!AG26-US_ContributionTestResults!AG$2)*-1</f>
        <v>-67020</v>
      </c>
      <c r="AF26">
        <f>(US_ContributionTestResults!AH26-US_ContributionTestResults!AH$2)*-1</f>
        <v>-48950</v>
      </c>
    </row>
    <row r="27" spans="1:32" x14ac:dyDescent="0.25">
      <c r="A27" t="s">
        <v>432</v>
      </c>
      <c r="B27">
        <f>(US_ContributionTestResults!D27-US_ContributionTestResults!D$2)*-1</f>
        <v>0</v>
      </c>
      <c r="C27">
        <f>(US_ContributionTestResults!E27-US_ContributionTestResults!E$2)*-1</f>
        <v>111</v>
      </c>
      <c r="D27">
        <f>(US_ContributionTestResults!F27-US_ContributionTestResults!F$2)*-1</f>
        <v>-252</v>
      </c>
      <c r="E27">
        <f>(US_ContributionTestResults!G27-US_ContributionTestResults!G$2)*-1</f>
        <v>-500</v>
      </c>
      <c r="F27">
        <f>(US_ContributionTestResults!H27-US_ContributionTestResults!H$2)*-1</f>
        <v>-660</v>
      </c>
      <c r="G27">
        <f>(US_ContributionTestResults!I27-US_ContributionTestResults!I$2)*-1</f>
        <v>-660</v>
      </c>
      <c r="H27">
        <f>(US_ContributionTestResults!J27-US_ContributionTestResults!J$2)*-1</f>
        <v>-420</v>
      </c>
      <c r="I27">
        <f>(US_ContributionTestResults!K27-US_ContributionTestResults!K$2)*-1</f>
        <v>-120</v>
      </c>
      <c r="J27">
        <f>(US_ContributionTestResults!L27-US_ContributionTestResults!L$2)*-1</f>
        <v>3550</v>
      </c>
      <c r="K27">
        <f>(US_ContributionTestResults!M27-US_ContributionTestResults!M$2)*-1</f>
        <v>5820</v>
      </c>
      <c r="L27">
        <f>(US_ContributionTestResults!N27-US_ContributionTestResults!N$2)*-1</f>
        <v>34400</v>
      </c>
      <c r="M27">
        <f>(US_ContributionTestResults!O27-US_ContributionTestResults!O$2)*-1</f>
        <v>112140</v>
      </c>
      <c r="N27">
        <f>(US_ContributionTestResults!P27-US_ContributionTestResults!P$2)*-1</f>
        <v>189940</v>
      </c>
      <c r="O27">
        <f>(US_ContributionTestResults!Q27-US_ContributionTestResults!Q$2)*-1</f>
        <v>268580</v>
      </c>
      <c r="P27">
        <f>(US_ContributionTestResults!R27-US_ContributionTestResults!R$2)*-1</f>
        <v>414830</v>
      </c>
      <c r="Q27">
        <f>(US_ContributionTestResults!S27-US_ContributionTestResults!S$2)*-1</f>
        <v>447650</v>
      </c>
      <c r="R27">
        <f>(US_ContributionTestResults!T27-US_ContributionTestResults!T$2)*-1</f>
        <v>454120</v>
      </c>
      <c r="S27">
        <f>(US_ContributionTestResults!U27-US_ContributionTestResults!U$2)*-1</f>
        <v>386240</v>
      </c>
      <c r="T27">
        <f>(US_ContributionTestResults!V27-US_ContributionTestResults!V$2)*-1</f>
        <v>311180</v>
      </c>
      <c r="U27">
        <f>(US_ContributionTestResults!W27-US_ContributionTestResults!W$2)*-1</f>
        <v>228310</v>
      </c>
      <c r="V27">
        <f>(US_ContributionTestResults!X27-US_ContributionTestResults!X$2)*-1</f>
        <v>151280</v>
      </c>
      <c r="W27">
        <f>(US_ContributionTestResults!Y27-US_ContributionTestResults!Y$2)*-1</f>
        <v>86300</v>
      </c>
      <c r="X27">
        <f>(US_ContributionTestResults!Z27-US_ContributionTestResults!Z$2)*-1</f>
        <v>32010</v>
      </c>
      <c r="Y27">
        <f>(US_ContributionTestResults!AA27-US_ContributionTestResults!AA$2)*-1</f>
        <v>-12850</v>
      </c>
      <c r="Z27">
        <f>(US_ContributionTestResults!AB27-US_ContributionTestResults!AB$2)*-1</f>
        <v>-51380</v>
      </c>
      <c r="AA27">
        <f>(US_ContributionTestResults!AC27-US_ContributionTestResults!AC$2)*-1</f>
        <v>-82790</v>
      </c>
      <c r="AB27">
        <f>(US_ContributionTestResults!AD27-US_ContributionTestResults!AD$2)*-1</f>
        <v>-109270</v>
      </c>
      <c r="AC27">
        <f>(US_ContributionTestResults!AE27-US_ContributionTestResults!AE$2)*-1</f>
        <v>-131370</v>
      </c>
      <c r="AD27">
        <f>(US_ContributionTestResults!AF27-US_ContributionTestResults!AF$2)*-1</f>
        <v>-148770</v>
      </c>
      <c r="AE27">
        <f>(US_ContributionTestResults!AG27-US_ContributionTestResults!AG$2)*-1</f>
        <v>-161610</v>
      </c>
      <c r="AF27">
        <f>(US_ContributionTestResults!AH27-US_ContributionTestResults!AH$2)*-1</f>
        <v>-171460</v>
      </c>
    </row>
    <row r="28" spans="1:32" x14ac:dyDescent="0.25">
      <c r="A28" t="s">
        <v>434</v>
      </c>
      <c r="B28">
        <f>(US_ContributionTestResults!D28-US_ContributionTestResults!D$2)*-1</f>
        <v>0</v>
      </c>
      <c r="C28">
        <f>(US_ContributionTestResults!E28-US_ContributionTestResults!E$2)*-1</f>
        <v>207466</v>
      </c>
      <c r="D28">
        <f>(US_ContributionTestResults!F28-US_ContributionTestResults!F$2)*-1</f>
        <v>311133</v>
      </c>
      <c r="E28">
        <f>(US_ContributionTestResults!G28-US_ContributionTestResults!G$2)*-1</f>
        <v>355136</v>
      </c>
      <c r="F28">
        <f>(US_ContributionTestResults!H28-US_ContributionTestResults!H$2)*-1</f>
        <v>371670</v>
      </c>
      <c r="G28">
        <f>(US_ContributionTestResults!I28-US_ContributionTestResults!I$2)*-1</f>
        <v>373130</v>
      </c>
      <c r="H28">
        <f>(US_ContributionTestResults!J28-US_ContributionTestResults!J$2)*-1</f>
        <v>369290</v>
      </c>
      <c r="I28">
        <f>(US_ContributionTestResults!K28-US_ContributionTestResults!K$2)*-1</f>
        <v>363640</v>
      </c>
      <c r="J28">
        <f>(US_ContributionTestResults!L28-US_ContributionTestResults!L$2)*-1</f>
        <v>357210</v>
      </c>
      <c r="K28">
        <f>(US_ContributionTestResults!M28-US_ContributionTestResults!M$2)*-1</f>
        <v>351740</v>
      </c>
      <c r="L28">
        <f>(US_ContributionTestResults!N28-US_ContributionTestResults!N$2)*-1</f>
        <v>347620</v>
      </c>
      <c r="M28">
        <f>(US_ContributionTestResults!O28-US_ContributionTestResults!O$2)*-1</f>
        <v>343040</v>
      </c>
      <c r="N28">
        <f>(US_ContributionTestResults!P28-US_ContributionTestResults!P$2)*-1</f>
        <v>338760</v>
      </c>
      <c r="O28">
        <f>(US_ContributionTestResults!Q28-US_ContributionTestResults!Q$2)*-1</f>
        <v>334810</v>
      </c>
      <c r="P28">
        <f>(US_ContributionTestResults!R28-US_ContributionTestResults!R$2)*-1</f>
        <v>330940</v>
      </c>
      <c r="Q28">
        <f>(US_ContributionTestResults!S28-US_ContributionTestResults!S$2)*-1</f>
        <v>328110</v>
      </c>
      <c r="R28">
        <f>(US_ContributionTestResults!T28-US_ContributionTestResults!T$2)*-1</f>
        <v>325840</v>
      </c>
      <c r="S28">
        <f>(US_ContributionTestResults!U28-US_ContributionTestResults!U$2)*-1</f>
        <v>323840</v>
      </c>
      <c r="T28">
        <f>(US_ContributionTestResults!V28-US_ContributionTestResults!V$2)*-1</f>
        <v>321960</v>
      </c>
      <c r="U28">
        <f>(US_ContributionTestResults!W28-US_ContributionTestResults!W$2)*-1</f>
        <v>320280</v>
      </c>
      <c r="V28">
        <f>(US_ContributionTestResults!X28-US_ContributionTestResults!X$2)*-1</f>
        <v>318910</v>
      </c>
      <c r="W28">
        <f>(US_ContributionTestResults!Y28-US_ContributionTestResults!Y$2)*-1</f>
        <v>317690</v>
      </c>
      <c r="X28">
        <f>(US_ContributionTestResults!Z28-US_ContributionTestResults!Z$2)*-1</f>
        <v>316600</v>
      </c>
      <c r="Y28">
        <f>(US_ContributionTestResults!AA28-US_ContributionTestResults!AA$2)*-1</f>
        <v>315300</v>
      </c>
      <c r="Z28">
        <f>(US_ContributionTestResults!AB28-US_ContributionTestResults!AB$2)*-1</f>
        <v>310060</v>
      </c>
      <c r="AA28">
        <f>(US_ContributionTestResults!AC28-US_ContributionTestResults!AC$2)*-1</f>
        <v>305410</v>
      </c>
      <c r="AB28">
        <f>(US_ContributionTestResults!AD28-US_ContributionTestResults!AD$2)*-1</f>
        <v>302290</v>
      </c>
      <c r="AC28">
        <f>(US_ContributionTestResults!AE28-US_ContributionTestResults!AE$2)*-1</f>
        <v>299850</v>
      </c>
      <c r="AD28">
        <f>(US_ContributionTestResults!AF28-US_ContributionTestResults!AF$2)*-1</f>
        <v>298350</v>
      </c>
      <c r="AE28">
        <f>(US_ContributionTestResults!AG28-US_ContributionTestResults!AG$2)*-1</f>
        <v>297910</v>
      </c>
      <c r="AF28">
        <f>(US_ContributionTestResults!AH28-US_ContributionTestResults!AH$2)*-1</f>
        <v>297300</v>
      </c>
    </row>
    <row r="29" spans="1:32" x14ac:dyDescent="0.25">
      <c r="A29" t="s">
        <v>436</v>
      </c>
      <c r="B29">
        <f>(US_ContributionTestResults!D29-US_ContributionTestResults!D$2)*-1</f>
        <v>0</v>
      </c>
      <c r="C29">
        <f>(US_ContributionTestResults!E29-US_ContributionTestResults!E$2)*-1</f>
        <v>23695</v>
      </c>
      <c r="D29">
        <f>(US_ContributionTestResults!F29-US_ContributionTestResults!F$2)*-1</f>
        <v>-11081</v>
      </c>
      <c r="E29">
        <f>(US_ContributionTestResults!G29-US_ContributionTestResults!G$2)*-1</f>
        <v>-80250</v>
      </c>
      <c r="F29">
        <f>(US_ContributionTestResults!H29-US_ContributionTestResults!H$2)*-1</f>
        <v>-103080</v>
      </c>
      <c r="G29">
        <f>(US_ContributionTestResults!I29-US_ContributionTestResults!I$2)*-1</f>
        <v>-154720</v>
      </c>
      <c r="H29">
        <f>(US_ContributionTestResults!J29-US_ContributionTestResults!J$2)*-1</f>
        <v>-220420</v>
      </c>
      <c r="I29">
        <f>(US_ContributionTestResults!K29-US_ContributionTestResults!K$2)*-1</f>
        <v>-302040</v>
      </c>
      <c r="J29">
        <f>(US_ContributionTestResults!L29-US_ContributionTestResults!L$2)*-1</f>
        <v>-363600</v>
      </c>
      <c r="K29">
        <f>(US_ContributionTestResults!M29-US_ContributionTestResults!M$2)*-1</f>
        <v>-301830</v>
      </c>
      <c r="L29">
        <f>(US_ContributionTestResults!N29-US_ContributionTestResults!N$2)*-1</f>
        <v>-246200</v>
      </c>
      <c r="M29">
        <f>(US_ContributionTestResults!O29-US_ContributionTestResults!O$2)*-1</f>
        <v>-168720</v>
      </c>
      <c r="N29">
        <f>(US_ContributionTestResults!P29-US_ContributionTestResults!P$2)*-1</f>
        <v>-104460</v>
      </c>
      <c r="O29">
        <f>(US_ContributionTestResults!Q29-US_ContributionTestResults!Q$2)*-1</f>
        <v>-50390</v>
      </c>
      <c r="P29">
        <f>(US_ContributionTestResults!R29-US_ContributionTestResults!R$2)*-1</f>
        <v>66760</v>
      </c>
      <c r="Q29">
        <f>(US_ContributionTestResults!S29-US_ContributionTestResults!S$2)*-1</f>
        <v>61490</v>
      </c>
      <c r="R29">
        <f>(US_ContributionTestResults!T29-US_ContributionTestResults!T$2)*-1</f>
        <v>80470</v>
      </c>
      <c r="S29">
        <f>(US_ContributionTestResults!U29-US_ContributionTestResults!U$2)*-1</f>
        <v>96080</v>
      </c>
      <c r="T29">
        <f>(US_ContributionTestResults!V29-US_ContributionTestResults!V$2)*-1</f>
        <v>96530</v>
      </c>
      <c r="U29">
        <f>(US_ContributionTestResults!W29-US_ContributionTestResults!W$2)*-1</f>
        <v>90640</v>
      </c>
      <c r="V29">
        <f>(US_ContributionTestResults!X29-US_ContributionTestResults!X$2)*-1</f>
        <v>87010</v>
      </c>
      <c r="W29">
        <f>(US_ContributionTestResults!Y29-US_ContributionTestResults!Y$2)*-1</f>
        <v>82880</v>
      </c>
      <c r="X29">
        <f>(US_ContributionTestResults!Z29-US_ContributionTestResults!Z$2)*-1</f>
        <v>79040</v>
      </c>
      <c r="Y29">
        <f>(US_ContributionTestResults!AA29-US_ContributionTestResults!AA$2)*-1</f>
        <v>96250</v>
      </c>
      <c r="Z29">
        <f>(US_ContributionTestResults!AB29-US_ContributionTestResults!AB$2)*-1</f>
        <v>129100</v>
      </c>
      <c r="AA29">
        <f>(US_ContributionTestResults!AC29-US_ContributionTestResults!AC$2)*-1</f>
        <v>101540</v>
      </c>
      <c r="AB29">
        <f>(US_ContributionTestResults!AD29-US_ContributionTestResults!AD$2)*-1</f>
        <v>96380</v>
      </c>
      <c r="AC29">
        <f>(US_ContributionTestResults!AE29-US_ContributionTestResults!AE$2)*-1</f>
        <v>97250</v>
      </c>
      <c r="AD29">
        <f>(US_ContributionTestResults!AF29-US_ContributionTestResults!AF$2)*-1</f>
        <v>101510</v>
      </c>
      <c r="AE29">
        <f>(US_ContributionTestResults!AG29-US_ContributionTestResults!AG$2)*-1</f>
        <v>83660</v>
      </c>
      <c r="AF29">
        <f>(US_ContributionTestResults!AH29-US_ContributionTestResults!AH$2)*-1</f>
        <v>76600</v>
      </c>
    </row>
    <row r="30" spans="1:32" x14ac:dyDescent="0.25">
      <c r="A30" t="s">
        <v>438</v>
      </c>
      <c r="B30">
        <f>(US_ContributionTestResults!D30-US_ContributionTestResults!D$2)*-1</f>
        <v>75</v>
      </c>
      <c r="C30">
        <f>(US_ContributionTestResults!E30-US_ContributionTestResults!E$2)*-1</f>
        <v>531025</v>
      </c>
      <c r="D30">
        <f>(US_ContributionTestResults!F30-US_ContributionTestResults!F$2)*-1</f>
        <v>992739</v>
      </c>
      <c r="E30">
        <f>(US_ContributionTestResults!G30-US_ContributionTestResults!G$2)*-1</f>
        <v>1338560</v>
      </c>
      <c r="F30">
        <f>(US_ContributionTestResults!H30-US_ContributionTestResults!H$2)*-1</f>
        <v>1615310</v>
      </c>
      <c r="G30">
        <f>(US_ContributionTestResults!I30-US_ContributionTestResults!I$2)*-1</f>
        <v>1936560</v>
      </c>
      <c r="H30">
        <f>(US_ContributionTestResults!J30-US_ContributionTestResults!J$2)*-1</f>
        <v>2271920</v>
      </c>
      <c r="I30">
        <f>(US_ContributionTestResults!K30-US_ContributionTestResults!K$2)*-1</f>
        <v>2565390</v>
      </c>
      <c r="J30">
        <f>(US_ContributionTestResults!L30-US_ContributionTestResults!L$2)*-1</f>
        <v>2853110</v>
      </c>
      <c r="K30">
        <f>(US_ContributionTestResults!M30-US_ContributionTestResults!M$2)*-1</f>
        <v>3129350</v>
      </c>
      <c r="L30">
        <f>(US_ContributionTestResults!N30-US_ContributionTestResults!N$2)*-1</f>
        <v>3438400</v>
      </c>
      <c r="M30">
        <f>(US_ContributionTestResults!O30-US_ContributionTestResults!O$2)*-1</f>
        <v>3719980</v>
      </c>
      <c r="N30">
        <f>(US_ContributionTestResults!P30-US_ContributionTestResults!P$2)*-1</f>
        <v>4002110</v>
      </c>
      <c r="O30">
        <f>(US_ContributionTestResults!Q30-US_ContributionTestResults!Q$2)*-1</f>
        <v>4289100</v>
      </c>
      <c r="P30">
        <f>(US_ContributionTestResults!R30-US_ContributionTestResults!R$2)*-1</f>
        <v>4636610</v>
      </c>
      <c r="Q30">
        <f>(US_ContributionTestResults!S30-US_ContributionTestResults!S$2)*-1</f>
        <v>4788150</v>
      </c>
      <c r="R30">
        <f>(US_ContributionTestResults!T30-US_ContributionTestResults!T$2)*-1</f>
        <v>4882520</v>
      </c>
      <c r="S30">
        <f>(US_ContributionTestResults!U30-US_ContributionTestResults!U$2)*-1</f>
        <v>4900940</v>
      </c>
      <c r="T30">
        <f>(US_ContributionTestResults!V30-US_ContributionTestResults!V$2)*-1</f>
        <v>4900460</v>
      </c>
      <c r="U30">
        <f>(US_ContributionTestResults!W30-US_ContributionTestResults!W$2)*-1</f>
        <v>4873040</v>
      </c>
      <c r="V30">
        <f>(US_ContributionTestResults!X30-US_ContributionTestResults!X$2)*-1</f>
        <v>4844350</v>
      </c>
      <c r="W30">
        <f>(US_ContributionTestResults!Y30-US_ContributionTestResults!Y$2)*-1</f>
        <v>4826620</v>
      </c>
      <c r="X30">
        <f>(US_ContributionTestResults!Z30-US_ContributionTestResults!Z$2)*-1</f>
        <v>4814020</v>
      </c>
      <c r="Y30">
        <f>(US_ContributionTestResults!AA30-US_ContributionTestResults!AA$2)*-1</f>
        <v>4812650</v>
      </c>
      <c r="Z30">
        <f>(US_ContributionTestResults!AB30-US_ContributionTestResults!AB$2)*-1</f>
        <v>4812670</v>
      </c>
      <c r="AA30">
        <f>(US_ContributionTestResults!AC30-US_ContributionTestResults!AC$2)*-1</f>
        <v>4812070</v>
      </c>
      <c r="AB30">
        <f>(US_ContributionTestResults!AD30-US_ContributionTestResults!AD$2)*-1</f>
        <v>4812650</v>
      </c>
      <c r="AC30">
        <f>(US_ContributionTestResults!AE30-US_ContributionTestResults!AE$2)*-1</f>
        <v>4819900</v>
      </c>
      <c r="AD30">
        <f>(US_ContributionTestResults!AF30-US_ContributionTestResults!AF$2)*-1</f>
        <v>4832710</v>
      </c>
      <c r="AE30">
        <f>(US_ContributionTestResults!AG30-US_ContributionTestResults!AG$2)*-1</f>
        <v>4863810</v>
      </c>
      <c r="AF30">
        <f>(US_ContributionTestResults!AH30-US_ContributionTestResults!AH$2)*-1</f>
        <v>4914600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4093-5C49-41BB-ACBD-1CB9E69C415D}">
  <dimension ref="A1:AE34"/>
  <sheetViews>
    <sheetView topLeftCell="O1" zoomScale="90" zoomScaleNormal="90" workbookViewId="0">
      <selection activeCell="U2" sqref="U2"/>
    </sheetView>
  </sheetViews>
  <sheetFormatPr defaultRowHeight="15" x14ac:dyDescent="0.25"/>
  <cols>
    <col min="1" max="1" width="11.85546875" bestFit="1" customWidth="1"/>
    <col min="2" max="2" width="49.28515625" bestFit="1" customWidth="1"/>
    <col min="3" max="3" width="50" bestFit="1" customWidth="1"/>
    <col min="4" max="4" width="23.42578125" bestFit="1" customWidth="1"/>
    <col min="5" max="5" width="57.42578125" bestFit="1" customWidth="1"/>
    <col min="6" max="6" width="41.5703125" bestFit="1" customWidth="1"/>
    <col min="7" max="7" width="39.5703125" bestFit="1" customWidth="1"/>
    <col min="8" max="8" width="39.7109375" bestFit="1" customWidth="1"/>
    <col min="9" max="9" width="46.85546875" bestFit="1" customWidth="1"/>
    <col min="10" max="10" width="38.7109375" bestFit="1" customWidth="1"/>
    <col min="11" max="11" width="37.42578125" bestFit="1" customWidth="1"/>
    <col min="12" max="12" width="43.140625" bestFit="1" customWidth="1"/>
    <col min="13" max="13" width="33.5703125" bestFit="1" customWidth="1"/>
    <col min="14" max="14" width="39.42578125" bestFit="1" customWidth="1"/>
    <col min="15" max="15" width="35.5703125" bestFit="1" customWidth="1"/>
    <col min="16" max="16" width="43.140625" bestFit="1" customWidth="1"/>
    <col min="17" max="17" width="34.5703125" bestFit="1" customWidth="1"/>
    <col min="18" max="18" width="40.5703125" bestFit="1" customWidth="1"/>
    <col min="19" max="19" width="33.42578125" bestFit="1" customWidth="1"/>
    <col min="20" max="20" width="55.140625" bestFit="1" customWidth="1"/>
    <col min="21" max="21" width="43.42578125" bestFit="1" customWidth="1"/>
    <col min="22" max="22" width="38.85546875" bestFit="1" customWidth="1"/>
    <col min="23" max="23" width="52" bestFit="1" customWidth="1"/>
    <col min="24" max="24" width="26" bestFit="1" customWidth="1"/>
    <col min="25" max="25" width="51.28515625" bestFit="1" customWidth="1"/>
    <col min="26" max="26" width="43.7109375" bestFit="1" customWidth="1"/>
    <col min="27" max="27" width="42.28515625" bestFit="1" customWidth="1"/>
    <col min="28" max="28" width="41.5703125" bestFit="1" customWidth="1"/>
    <col min="29" max="29" width="56.140625" bestFit="1" customWidth="1"/>
    <col min="30" max="30" width="54.5703125" bestFit="1" customWidth="1"/>
    <col min="31" max="31" width="11.28515625" bestFit="1" customWidth="1"/>
    <col min="32" max="32" width="11.5703125" bestFit="1" customWidth="1"/>
  </cols>
  <sheetData>
    <row r="1" spans="1:31" x14ac:dyDescent="0.25">
      <c r="B1" s="7" t="s">
        <v>472</v>
      </c>
    </row>
    <row r="2" spans="1:31" x14ac:dyDescent="0.25">
      <c r="A2" s="7" t="s">
        <v>473</v>
      </c>
      <c r="B2" t="s">
        <v>432</v>
      </c>
      <c r="C2" t="s">
        <v>396</v>
      </c>
      <c r="D2" t="s">
        <v>438</v>
      </c>
      <c r="E2" t="s">
        <v>430</v>
      </c>
      <c r="F2" t="s">
        <v>414</v>
      </c>
      <c r="G2" t="s">
        <v>434</v>
      </c>
      <c r="H2" t="s">
        <v>386</v>
      </c>
      <c r="I2" t="s">
        <v>398</v>
      </c>
      <c r="J2" t="s">
        <v>400</v>
      </c>
      <c r="K2" t="s">
        <v>418</v>
      </c>
      <c r="L2" t="s">
        <v>392</v>
      </c>
      <c r="M2" t="s">
        <v>402</v>
      </c>
      <c r="N2" t="s">
        <v>406</v>
      </c>
      <c r="O2" t="s">
        <v>422</v>
      </c>
      <c r="P2" t="s">
        <v>426</v>
      </c>
      <c r="Q2" t="s">
        <v>394</v>
      </c>
      <c r="R2" t="s">
        <v>404</v>
      </c>
      <c r="S2" t="s">
        <v>416</v>
      </c>
      <c r="T2" t="s">
        <v>428</v>
      </c>
      <c r="U2" t="s">
        <v>408</v>
      </c>
      <c r="V2" t="s">
        <v>410</v>
      </c>
      <c r="W2" t="s">
        <v>412</v>
      </c>
      <c r="X2" t="s">
        <v>381</v>
      </c>
      <c r="Y2" t="s">
        <v>384</v>
      </c>
      <c r="Z2" t="s">
        <v>420</v>
      </c>
      <c r="AA2" t="s">
        <v>388</v>
      </c>
      <c r="AB2" t="s">
        <v>390</v>
      </c>
      <c r="AC2" t="s">
        <v>424</v>
      </c>
      <c r="AD2" t="s">
        <v>436</v>
      </c>
      <c r="AE2" t="s">
        <v>440</v>
      </c>
    </row>
    <row r="3" spans="1:31" x14ac:dyDescent="0.25">
      <c r="A3" s="8" t="s">
        <v>441</v>
      </c>
      <c r="B3" s="9">
        <v>0</v>
      </c>
      <c r="C3" s="9">
        <v>0</v>
      </c>
      <c r="D3" s="9">
        <v>75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75</v>
      </c>
      <c r="AC3" s="9">
        <v>0</v>
      </c>
      <c r="AD3" s="9">
        <v>0</v>
      </c>
      <c r="AE3" s="9">
        <v>150</v>
      </c>
    </row>
    <row r="4" spans="1:31" x14ac:dyDescent="0.25">
      <c r="A4" s="8" t="s">
        <v>442</v>
      </c>
      <c r="B4" s="9">
        <v>111</v>
      </c>
      <c r="C4" s="9">
        <v>746</v>
      </c>
      <c r="D4" s="9">
        <v>531025</v>
      </c>
      <c r="E4" s="9">
        <v>21189</v>
      </c>
      <c r="F4" s="9">
        <v>16078</v>
      </c>
      <c r="G4" s="9">
        <v>207466</v>
      </c>
      <c r="H4" s="9">
        <v>2298</v>
      </c>
      <c r="I4" s="9">
        <v>-133</v>
      </c>
      <c r="J4" s="9">
        <v>-4970</v>
      </c>
      <c r="K4" s="9">
        <v>15904</v>
      </c>
      <c r="L4" s="9">
        <v>-135</v>
      </c>
      <c r="M4" s="9">
        <v>-293</v>
      </c>
      <c r="N4" s="9">
        <v>230</v>
      </c>
      <c r="O4" s="9">
        <v>-441</v>
      </c>
      <c r="P4" s="9">
        <v>529</v>
      </c>
      <c r="Q4" s="9">
        <v>88501</v>
      </c>
      <c r="R4" s="9">
        <v>297</v>
      </c>
      <c r="S4" s="9">
        <v>15023</v>
      </c>
      <c r="T4" s="9">
        <v>685</v>
      </c>
      <c r="U4" s="9">
        <v>83418</v>
      </c>
      <c r="V4" s="9">
        <v>-8591</v>
      </c>
      <c r="W4" s="9">
        <v>16515</v>
      </c>
      <c r="X4" s="9">
        <v>0</v>
      </c>
      <c r="Y4" s="9">
        <v>259</v>
      </c>
      <c r="Z4" s="9">
        <v>27322</v>
      </c>
      <c r="AA4" s="9">
        <v>8423</v>
      </c>
      <c r="AB4" s="9">
        <v>409</v>
      </c>
      <c r="AC4" s="9">
        <v>-2591</v>
      </c>
      <c r="AD4" s="9">
        <v>23695</v>
      </c>
      <c r="AE4" s="9">
        <v>1042969</v>
      </c>
    </row>
    <row r="5" spans="1:31" x14ac:dyDescent="0.25">
      <c r="A5" s="8" t="s">
        <v>443</v>
      </c>
      <c r="B5" s="9">
        <v>-252</v>
      </c>
      <c r="C5" s="9">
        <v>1975</v>
      </c>
      <c r="D5" s="9">
        <v>992739</v>
      </c>
      <c r="E5" s="9">
        <v>27223</v>
      </c>
      <c r="F5" s="9">
        <v>43019</v>
      </c>
      <c r="G5" s="9">
        <v>311133</v>
      </c>
      <c r="H5" s="9">
        <v>6571</v>
      </c>
      <c r="I5" s="9">
        <v>-488</v>
      </c>
      <c r="J5" s="9">
        <v>-9701</v>
      </c>
      <c r="K5" s="9">
        <v>19452</v>
      </c>
      <c r="L5" s="9">
        <v>51</v>
      </c>
      <c r="M5" s="9">
        <v>-749</v>
      </c>
      <c r="N5" s="9">
        <v>537</v>
      </c>
      <c r="O5" s="9">
        <v>-1166</v>
      </c>
      <c r="P5" s="9">
        <v>1450</v>
      </c>
      <c r="Q5" s="9">
        <v>118086</v>
      </c>
      <c r="R5" s="9">
        <v>2516</v>
      </c>
      <c r="S5" s="9">
        <v>22462</v>
      </c>
      <c r="T5" s="9">
        <v>-3897</v>
      </c>
      <c r="U5" s="9">
        <v>217069</v>
      </c>
      <c r="V5" s="9">
        <v>-6517</v>
      </c>
      <c r="W5" s="9">
        <v>21403</v>
      </c>
      <c r="X5" s="9">
        <v>0</v>
      </c>
      <c r="Y5" s="9">
        <v>2760</v>
      </c>
      <c r="Z5" s="9">
        <v>64425</v>
      </c>
      <c r="AA5" s="9">
        <v>23889</v>
      </c>
      <c r="AB5" s="9">
        <v>5513</v>
      </c>
      <c r="AC5" s="9">
        <v>-6921</v>
      </c>
      <c r="AD5" s="9">
        <v>-11081</v>
      </c>
      <c r="AE5" s="9">
        <v>1841501</v>
      </c>
    </row>
    <row r="6" spans="1:31" x14ac:dyDescent="0.25">
      <c r="A6" s="8" t="s">
        <v>444</v>
      </c>
      <c r="B6" s="9">
        <v>-500</v>
      </c>
      <c r="C6" s="9">
        <v>3630</v>
      </c>
      <c r="D6" s="9">
        <v>1338560</v>
      </c>
      <c r="E6" s="9">
        <v>19390</v>
      </c>
      <c r="F6" s="9">
        <v>78350</v>
      </c>
      <c r="G6" s="9">
        <v>355136</v>
      </c>
      <c r="H6" s="9">
        <v>12070</v>
      </c>
      <c r="I6" s="9">
        <v>-910</v>
      </c>
      <c r="J6" s="9">
        <v>-12520</v>
      </c>
      <c r="K6" s="9">
        <v>20140</v>
      </c>
      <c r="L6" s="9">
        <v>140</v>
      </c>
      <c r="M6" s="9">
        <v>-760</v>
      </c>
      <c r="N6" s="9">
        <v>870</v>
      </c>
      <c r="O6" s="9">
        <v>-2100</v>
      </c>
      <c r="P6" s="9">
        <v>2450</v>
      </c>
      <c r="Q6" s="9">
        <v>133790</v>
      </c>
      <c r="R6" s="9">
        <v>8530</v>
      </c>
      <c r="S6" s="9">
        <v>24780</v>
      </c>
      <c r="T6" s="9">
        <v>-11000</v>
      </c>
      <c r="U6" s="9">
        <v>319690</v>
      </c>
      <c r="V6" s="9">
        <v>-2000</v>
      </c>
      <c r="W6" s="9">
        <v>19830</v>
      </c>
      <c r="X6" s="9">
        <v>0</v>
      </c>
      <c r="Y6" s="9">
        <v>14880</v>
      </c>
      <c r="Z6" s="9">
        <v>105920</v>
      </c>
      <c r="AA6" s="9">
        <v>27410</v>
      </c>
      <c r="AB6" s="9">
        <v>-4500</v>
      </c>
      <c r="AC6" s="9">
        <v>-11970</v>
      </c>
      <c r="AD6" s="9">
        <v>-80250</v>
      </c>
      <c r="AE6" s="9">
        <v>2359056</v>
      </c>
    </row>
    <row r="7" spans="1:31" x14ac:dyDescent="0.25">
      <c r="A7" s="8" t="s">
        <v>445</v>
      </c>
      <c r="B7" s="9">
        <v>-660</v>
      </c>
      <c r="C7" s="9">
        <v>5560</v>
      </c>
      <c r="D7" s="9">
        <v>1615310</v>
      </c>
      <c r="E7" s="9">
        <v>9520</v>
      </c>
      <c r="F7" s="9">
        <v>118660</v>
      </c>
      <c r="G7" s="9">
        <v>371670</v>
      </c>
      <c r="H7" s="9">
        <v>24670</v>
      </c>
      <c r="I7" s="9">
        <v>-1350</v>
      </c>
      <c r="J7" s="9">
        <v>-12510</v>
      </c>
      <c r="K7" s="9">
        <v>21180</v>
      </c>
      <c r="L7" s="9">
        <v>190</v>
      </c>
      <c r="M7" s="9">
        <v>170</v>
      </c>
      <c r="N7" s="9">
        <v>1170</v>
      </c>
      <c r="O7" s="9">
        <v>-3210</v>
      </c>
      <c r="P7" s="9">
        <v>3390</v>
      </c>
      <c r="Q7" s="9">
        <v>146020</v>
      </c>
      <c r="R7" s="9">
        <v>18730</v>
      </c>
      <c r="S7" s="9">
        <v>24830</v>
      </c>
      <c r="T7" s="9">
        <v>-19350</v>
      </c>
      <c r="U7" s="9">
        <v>428430</v>
      </c>
      <c r="V7" s="9">
        <v>2590</v>
      </c>
      <c r="W7" s="9">
        <v>15710</v>
      </c>
      <c r="X7" s="9">
        <v>0</v>
      </c>
      <c r="Y7" s="9">
        <v>30850</v>
      </c>
      <c r="Z7" s="9">
        <v>148920</v>
      </c>
      <c r="AA7" s="9">
        <v>48150</v>
      </c>
      <c r="AB7" s="9">
        <v>-5060</v>
      </c>
      <c r="AC7" s="9">
        <v>-17140</v>
      </c>
      <c r="AD7" s="9">
        <v>-103080</v>
      </c>
      <c r="AE7" s="9">
        <v>2873360</v>
      </c>
    </row>
    <row r="8" spans="1:31" x14ac:dyDescent="0.25">
      <c r="A8" s="8" t="s">
        <v>446</v>
      </c>
      <c r="B8" s="9">
        <v>-660</v>
      </c>
      <c r="C8" s="9">
        <v>7490</v>
      </c>
      <c r="D8" s="9">
        <v>1936560</v>
      </c>
      <c r="E8" s="9">
        <v>-1800</v>
      </c>
      <c r="F8" s="9">
        <v>161580</v>
      </c>
      <c r="G8" s="9">
        <v>373130</v>
      </c>
      <c r="H8" s="9">
        <v>37380</v>
      </c>
      <c r="I8" s="9">
        <v>-1830</v>
      </c>
      <c r="J8" s="9">
        <v>-11410</v>
      </c>
      <c r="K8" s="9">
        <v>43520</v>
      </c>
      <c r="L8" s="9">
        <v>250</v>
      </c>
      <c r="M8" s="9">
        <v>1590</v>
      </c>
      <c r="N8" s="9">
        <v>1420</v>
      </c>
      <c r="O8" s="9">
        <v>-4480</v>
      </c>
      <c r="P8" s="9">
        <v>4270</v>
      </c>
      <c r="Q8" s="9">
        <v>150830</v>
      </c>
      <c r="R8" s="9">
        <v>34030</v>
      </c>
      <c r="S8" s="9">
        <v>24950</v>
      </c>
      <c r="T8" s="9">
        <v>-29100</v>
      </c>
      <c r="U8" s="9">
        <v>557180</v>
      </c>
      <c r="V8" s="9">
        <v>5670</v>
      </c>
      <c r="W8" s="9">
        <v>14180</v>
      </c>
      <c r="X8" s="9">
        <v>0</v>
      </c>
      <c r="Y8" s="9">
        <v>55170</v>
      </c>
      <c r="Z8" s="9">
        <v>191220</v>
      </c>
      <c r="AA8" s="9">
        <v>58480</v>
      </c>
      <c r="AB8" s="9">
        <v>14690</v>
      </c>
      <c r="AC8" s="9">
        <v>-22870</v>
      </c>
      <c r="AD8" s="9">
        <v>-154720</v>
      </c>
      <c r="AE8" s="9">
        <v>3446720</v>
      </c>
    </row>
    <row r="9" spans="1:31" x14ac:dyDescent="0.25">
      <c r="A9" s="8" t="s">
        <v>447</v>
      </c>
      <c r="B9" s="9">
        <v>-420</v>
      </c>
      <c r="C9" s="9">
        <v>9530</v>
      </c>
      <c r="D9" s="9">
        <v>2271920</v>
      </c>
      <c r="E9" s="9">
        <v>-17740</v>
      </c>
      <c r="F9" s="9">
        <v>205650</v>
      </c>
      <c r="G9" s="9">
        <v>369290</v>
      </c>
      <c r="H9" s="9">
        <v>51940</v>
      </c>
      <c r="I9" s="9">
        <v>-2340</v>
      </c>
      <c r="J9" s="9">
        <v>-10690</v>
      </c>
      <c r="K9" s="9">
        <v>75870</v>
      </c>
      <c r="L9" s="9">
        <v>310</v>
      </c>
      <c r="M9" s="9">
        <v>2740</v>
      </c>
      <c r="N9" s="9">
        <v>1660</v>
      </c>
      <c r="O9" s="9">
        <v>-5920</v>
      </c>
      <c r="P9" s="9">
        <v>-370</v>
      </c>
      <c r="Q9" s="9">
        <v>128170</v>
      </c>
      <c r="R9" s="9">
        <v>52780</v>
      </c>
      <c r="S9" s="9">
        <v>25230</v>
      </c>
      <c r="T9" s="9">
        <v>-39090</v>
      </c>
      <c r="U9" s="9">
        <v>741180</v>
      </c>
      <c r="V9" s="9">
        <v>7650</v>
      </c>
      <c r="W9" s="9">
        <v>15360</v>
      </c>
      <c r="X9" s="9">
        <v>0</v>
      </c>
      <c r="Y9" s="9">
        <v>90130</v>
      </c>
      <c r="Z9" s="9">
        <v>232290</v>
      </c>
      <c r="AA9" s="9">
        <v>82350</v>
      </c>
      <c r="AB9" s="9">
        <v>59950</v>
      </c>
      <c r="AC9" s="9">
        <v>-28710</v>
      </c>
      <c r="AD9" s="9">
        <v>-220420</v>
      </c>
      <c r="AE9" s="9">
        <v>4098300</v>
      </c>
    </row>
    <row r="10" spans="1:31" x14ac:dyDescent="0.25">
      <c r="A10" s="8" t="s">
        <v>448</v>
      </c>
      <c r="B10" s="9">
        <v>-120</v>
      </c>
      <c r="C10" s="9">
        <v>11670</v>
      </c>
      <c r="D10" s="9">
        <v>2565390</v>
      </c>
      <c r="E10" s="9">
        <v>-38770</v>
      </c>
      <c r="F10" s="9">
        <v>254900</v>
      </c>
      <c r="G10" s="9">
        <v>363640</v>
      </c>
      <c r="H10" s="9">
        <v>69120</v>
      </c>
      <c r="I10" s="9">
        <v>-2870</v>
      </c>
      <c r="J10" s="9">
        <v>-10160</v>
      </c>
      <c r="K10" s="9">
        <v>90170</v>
      </c>
      <c r="L10" s="9">
        <v>350</v>
      </c>
      <c r="M10" s="9">
        <v>3730</v>
      </c>
      <c r="N10" s="9">
        <v>1870</v>
      </c>
      <c r="O10" s="9">
        <v>-7530</v>
      </c>
      <c r="P10" s="9">
        <v>-860</v>
      </c>
      <c r="Q10" s="9">
        <v>82510</v>
      </c>
      <c r="R10" s="9">
        <v>76680</v>
      </c>
      <c r="S10" s="9">
        <v>25860</v>
      </c>
      <c r="T10" s="9">
        <v>-50830</v>
      </c>
      <c r="U10" s="9">
        <v>865280</v>
      </c>
      <c r="V10" s="9">
        <v>9890</v>
      </c>
      <c r="W10" s="9">
        <v>18130</v>
      </c>
      <c r="X10" s="9">
        <v>0</v>
      </c>
      <c r="Y10" s="9">
        <v>125750</v>
      </c>
      <c r="Z10" s="9">
        <v>273250</v>
      </c>
      <c r="AA10" s="9">
        <v>100260</v>
      </c>
      <c r="AB10" s="9">
        <v>88460</v>
      </c>
      <c r="AC10" s="9">
        <v>-34560</v>
      </c>
      <c r="AD10" s="9">
        <v>-302040</v>
      </c>
      <c r="AE10" s="9">
        <v>4579170</v>
      </c>
    </row>
    <row r="11" spans="1:31" x14ac:dyDescent="0.25">
      <c r="A11" s="8" t="s">
        <v>449</v>
      </c>
      <c r="B11" s="9">
        <v>3550</v>
      </c>
      <c r="C11" s="9">
        <v>13900</v>
      </c>
      <c r="D11" s="9">
        <v>2853110</v>
      </c>
      <c r="E11" s="9">
        <v>-47740</v>
      </c>
      <c r="F11" s="9">
        <v>329910</v>
      </c>
      <c r="G11" s="9">
        <v>357210</v>
      </c>
      <c r="H11" s="9">
        <v>91150</v>
      </c>
      <c r="I11" s="9">
        <v>-3540</v>
      </c>
      <c r="J11" s="9">
        <v>-9190</v>
      </c>
      <c r="K11" s="9">
        <v>106920</v>
      </c>
      <c r="L11" s="9">
        <v>370</v>
      </c>
      <c r="M11" s="9">
        <v>5070</v>
      </c>
      <c r="N11" s="9">
        <v>2040</v>
      </c>
      <c r="O11" s="9">
        <v>-9310</v>
      </c>
      <c r="P11" s="9">
        <v>4310</v>
      </c>
      <c r="Q11" s="9">
        <v>37980</v>
      </c>
      <c r="R11" s="9">
        <v>98530</v>
      </c>
      <c r="S11" s="9">
        <v>26950</v>
      </c>
      <c r="T11" s="9">
        <v>-63910</v>
      </c>
      <c r="U11" s="9">
        <v>957940</v>
      </c>
      <c r="V11" s="9">
        <v>13290</v>
      </c>
      <c r="W11" s="9">
        <v>21680</v>
      </c>
      <c r="X11" s="9">
        <v>0</v>
      </c>
      <c r="Y11" s="9">
        <v>171380</v>
      </c>
      <c r="Z11" s="9">
        <v>311020</v>
      </c>
      <c r="AA11" s="9">
        <v>129580</v>
      </c>
      <c r="AB11" s="9">
        <v>120640</v>
      </c>
      <c r="AC11" s="9">
        <v>-40650</v>
      </c>
      <c r="AD11" s="9">
        <v>-363600</v>
      </c>
      <c r="AE11" s="9">
        <v>5118590</v>
      </c>
    </row>
    <row r="12" spans="1:31" x14ac:dyDescent="0.25">
      <c r="A12" s="8" t="s">
        <v>450</v>
      </c>
      <c r="B12" s="9">
        <v>5820</v>
      </c>
      <c r="C12" s="9">
        <v>16240</v>
      </c>
      <c r="D12" s="9">
        <v>3129350</v>
      </c>
      <c r="E12" s="9">
        <v>-50890</v>
      </c>
      <c r="F12" s="9">
        <v>391190</v>
      </c>
      <c r="G12" s="9">
        <v>351740</v>
      </c>
      <c r="H12" s="9">
        <v>111080</v>
      </c>
      <c r="I12" s="9">
        <v>-4100</v>
      </c>
      <c r="J12" s="9">
        <v>-7210</v>
      </c>
      <c r="K12" s="9">
        <v>114560</v>
      </c>
      <c r="L12" s="9">
        <v>420</v>
      </c>
      <c r="M12" s="9">
        <v>6980</v>
      </c>
      <c r="N12" s="9">
        <v>2200</v>
      </c>
      <c r="O12" s="9">
        <v>-11200</v>
      </c>
      <c r="P12" s="9">
        <v>13620</v>
      </c>
      <c r="Q12" s="9">
        <v>1100</v>
      </c>
      <c r="R12" s="9">
        <v>120070</v>
      </c>
      <c r="S12" s="9">
        <v>27760</v>
      </c>
      <c r="T12" s="9">
        <v>-76300</v>
      </c>
      <c r="U12" s="9">
        <v>1001340</v>
      </c>
      <c r="V12" s="9">
        <v>17780</v>
      </c>
      <c r="W12" s="9">
        <v>26620</v>
      </c>
      <c r="X12" s="9">
        <v>0</v>
      </c>
      <c r="Y12" s="9">
        <v>198330</v>
      </c>
      <c r="Z12" s="9">
        <v>347230</v>
      </c>
      <c r="AA12" s="9">
        <v>102420</v>
      </c>
      <c r="AB12" s="9">
        <v>105100</v>
      </c>
      <c r="AC12" s="9">
        <v>-46330</v>
      </c>
      <c r="AD12" s="9">
        <v>-301830</v>
      </c>
      <c r="AE12" s="9">
        <v>5593090</v>
      </c>
    </row>
    <row r="13" spans="1:31" x14ac:dyDescent="0.25">
      <c r="A13" s="8" t="s">
        <v>451</v>
      </c>
      <c r="B13" s="9">
        <v>34400</v>
      </c>
      <c r="C13" s="9">
        <v>18770</v>
      </c>
      <c r="D13" s="9">
        <v>3438400</v>
      </c>
      <c r="E13" s="9">
        <v>-51020</v>
      </c>
      <c r="F13" s="9">
        <v>447750</v>
      </c>
      <c r="G13" s="9">
        <v>347620</v>
      </c>
      <c r="H13" s="9">
        <v>129630</v>
      </c>
      <c r="I13" s="9">
        <v>-4740</v>
      </c>
      <c r="J13" s="9">
        <v>-360</v>
      </c>
      <c r="K13" s="9">
        <v>104610</v>
      </c>
      <c r="L13" s="9">
        <v>470</v>
      </c>
      <c r="M13" s="9">
        <v>9470</v>
      </c>
      <c r="N13" s="9">
        <v>2380</v>
      </c>
      <c r="O13" s="9">
        <v>-13160</v>
      </c>
      <c r="P13" s="9">
        <v>26360</v>
      </c>
      <c r="Q13" s="9">
        <v>-14400</v>
      </c>
      <c r="R13" s="9">
        <v>128710</v>
      </c>
      <c r="S13" s="9">
        <v>28400</v>
      </c>
      <c r="T13" s="9">
        <v>-81530</v>
      </c>
      <c r="U13" s="9">
        <v>1029050</v>
      </c>
      <c r="V13" s="9">
        <v>28640</v>
      </c>
      <c r="W13" s="9">
        <v>33460</v>
      </c>
      <c r="X13" s="9">
        <v>0</v>
      </c>
      <c r="Y13" s="9">
        <v>210840</v>
      </c>
      <c r="Z13" s="9">
        <v>385280</v>
      </c>
      <c r="AA13" s="9">
        <v>49820</v>
      </c>
      <c r="AB13" s="9">
        <v>72620</v>
      </c>
      <c r="AC13" s="9">
        <v>-51820</v>
      </c>
      <c r="AD13" s="9">
        <v>-246200</v>
      </c>
      <c r="AE13" s="9">
        <v>6063450</v>
      </c>
    </row>
    <row r="14" spans="1:31" x14ac:dyDescent="0.25">
      <c r="A14" s="8" t="s">
        <v>452</v>
      </c>
      <c r="B14" s="9">
        <v>112140</v>
      </c>
      <c r="C14" s="9">
        <v>20910</v>
      </c>
      <c r="D14" s="9">
        <v>3719980</v>
      </c>
      <c r="E14" s="9">
        <v>-57180</v>
      </c>
      <c r="F14" s="9">
        <v>495510</v>
      </c>
      <c r="G14" s="9">
        <v>343040</v>
      </c>
      <c r="H14" s="9">
        <v>151230</v>
      </c>
      <c r="I14" s="9">
        <v>-4060</v>
      </c>
      <c r="J14" s="9">
        <v>2740</v>
      </c>
      <c r="K14" s="9">
        <v>107890</v>
      </c>
      <c r="L14" s="9">
        <v>130</v>
      </c>
      <c r="M14" s="9">
        <v>10650</v>
      </c>
      <c r="N14" s="9">
        <v>2420</v>
      </c>
      <c r="O14" s="9">
        <v>-15310</v>
      </c>
      <c r="P14" s="9">
        <v>38350</v>
      </c>
      <c r="Q14" s="9">
        <v>-19980</v>
      </c>
      <c r="R14" s="9">
        <v>151620</v>
      </c>
      <c r="S14" s="9">
        <v>31060</v>
      </c>
      <c r="T14" s="9">
        <v>-93390</v>
      </c>
      <c r="U14" s="9">
        <v>1102910</v>
      </c>
      <c r="V14" s="9">
        <v>33720</v>
      </c>
      <c r="W14" s="9">
        <v>36000</v>
      </c>
      <c r="X14" s="9">
        <v>0</v>
      </c>
      <c r="Y14" s="9">
        <v>224290</v>
      </c>
      <c r="Z14" s="9">
        <v>420080</v>
      </c>
      <c r="AA14" s="9">
        <v>27180</v>
      </c>
      <c r="AB14" s="9">
        <v>80900</v>
      </c>
      <c r="AC14" s="9">
        <v>-57550</v>
      </c>
      <c r="AD14" s="9">
        <v>-168720</v>
      </c>
      <c r="AE14" s="9">
        <v>6696560</v>
      </c>
    </row>
    <row r="15" spans="1:31" x14ac:dyDescent="0.25">
      <c r="A15" s="8" t="s">
        <v>453</v>
      </c>
      <c r="B15" s="9">
        <v>189940</v>
      </c>
      <c r="C15" s="9">
        <v>22830</v>
      </c>
      <c r="D15" s="9">
        <v>4002110</v>
      </c>
      <c r="E15" s="9">
        <v>-63980</v>
      </c>
      <c r="F15" s="9">
        <v>535800</v>
      </c>
      <c r="G15" s="9">
        <v>338760</v>
      </c>
      <c r="H15" s="9">
        <v>174300</v>
      </c>
      <c r="I15" s="9">
        <v>-3780</v>
      </c>
      <c r="J15" s="9">
        <v>2560</v>
      </c>
      <c r="K15" s="9">
        <v>114800</v>
      </c>
      <c r="L15" s="9">
        <v>60</v>
      </c>
      <c r="M15" s="9">
        <v>11060</v>
      </c>
      <c r="N15" s="9">
        <v>2390</v>
      </c>
      <c r="O15" s="9">
        <v>-17500</v>
      </c>
      <c r="P15" s="9">
        <v>49810</v>
      </c>
      <c r="Q15" s="9">
        <v>-40820</v>
      </c>
      <c r="R15" s="9">
        <v>176570</v>
      </c>
      <c r="S15" s="9">
        <v>33760</v>
      </c>
      <c r="T15" s="9">
        <v>-106080</v>
      </c>
      <c r="U15" s="9">
        <v>1191980</v>
      </c>
      <c r="V15" s="9">
        <v>33780</v>
      </c>
      <c r="W15" s="9">
        <v>36370</v>
      </c>
      <c r="X15" s="9">
        <v>0</v>
      </c>
      <c r="Y15" s="9">
        <v>247020</v>
      </c>
      <c r="Z15" s="9">
        <v>451150</v>
      </c>
      <c r="AA15" s="9">
        <v>4190</v>
      </c>
      <c r="AB15" s="9">
        <v>93110</v>
      </c>
      <c r="AC15" s="9">
        <v>-63110</v>
      </c>
      <c r="AD15" s="9">
        <v>-104460</v>
      </c>
      <c r="AE15" s="9">
        <v>7312620</v>
      </c>
    </row>
    <row r="16" spans="1:31" x14ac:dyDescent="0.25">
      <c r="A16" s="8" t="s">
        <v>454</v>
      </c>
      <c r="B16" s="9">
        <v>268580</v>
      </c>
      <c r="C16" s="9">
        <v>24480</v>
      </c>
      <c r="D16" s="9">
        <v>4289100</v>
      </c>
      <c r="E16" s="9">
        <v>-73310</v>
      </c>
      <c r="F16" s="9">
        <v>572080</v>
      </c>
      <c r="G16" s="9">
        <v>334810</v>
      </c>
      <c r="H16" s="9">
        <v>197650</v>
      </c>
      <c r="I16" s="9">
        <v>-3820</v>
      </c>
      <c r="J16" s="9">
        <v>1210</v>
      </c>
      <c r="K16" s="9">
        <v>125230</v>
      </c>
      <c r="L16" s="9">
        <v>20</v>
      </c>
      <c r="M16" s="9">
        <v>11110</v>
      </c>
      <c r="N16" s="9">
        <v>2300</v>
      </c>
      <c r="O16" s="9">
        <v>-19900</v>
      </c>
      <c r="P16" s="9">
        <v>59350</v>
      </c>
      <c r="Q16" s="9">
        <v>-54600</v>
      </c>
      <c r="R16" s="9">
        <v>205640</v>
      </c>
      <c r="S16" s="9">
        <v>36360</v>
      </c>
      <c r="T16" s="9">
        <v>-120870</v>
      </c>
      <c r="U16" s="9">
        <v>1287720</v>
      </c>
      <c r="V16" s="9">
        <v>32400</v>
      </c>
      <c r="W16" s="9">
        <v>35580</v>
      </c>
      <c r="X16" s="9">
        <v>0</v>
      </c>
      <c r="Y16" s="9">
        <v>275600</v>
      </c>
      <c r="Z16" s="9">
        <v>480030</v>
      </c>
      <c r="AA16" s="9">
        <v>-9120</v>
      </c>
      <c r="AB16" s="9">
        <v>115530</v>
      </c>
      <c r="AC16" s="9">
        <v>-68590</v>
      </c>
      <c r="AD16" s="9">
        <v>-50390</v>
      </c>
      <c r="AE16" s="9">
        <v>7954180</v>
      </c>
    </row>
    <row r="17" spans="1:31" x14ac:dyDescent="0.25">
      <c r="A17" s="8" t="s">
        <v>455</v>
      </c>
      <c r="B17" s="9">
        <v>414830</v>
      </c>
      <c r="C17" s="9">
        <v>25980</v>
      </c>
      <c r="D17" s="9">
        <v>4636610</v>
      </c>
      <c r="E17" s="9">
        <v>-86810</v>
      </c>
      <c r="F17" s="9">
        <v>612970</v>
      </c>
      <c r="G17" s="9">
        <v>330940</v>
      </c>
      <c r="H17" s="9">
        <v>238800</v>
      </c>
      <c r="I17" s="9">
        <v>-4030</v>
      </c>
      <c r="J17" s="9">
        <v>-210</v>
      </c>
      <c r="K17" s="9">
        <v>206960</v>
      </c>
      <c r="L17" s="9">
        <v>10</v>
      </c>
      <c r="M17" s="9">
        <v>11030</v>
      </c>
      <c r="N17" s="9">
        <v>2290</v>
      </c>
      <c r="O17" s="9">
        <v>-22350</v>
      </c>
      <c r="P17" s="9">
        <v>66900</v>
      </c>
      <c r="Q17" s="9">
        <v>-20690</v>
      </c>
      <c r="R17" s="9">
        <v>240050</v>
      </c>
      <c r="S17" s="9">
        <v>39220</v>
      </c>
      <c r="T17" s="9">
        <v>-137920</v>
      </c>
      <c r="U17" s="9">
        <v>1393360</v>
      </c>
      <c r="V17" s="9">
        <v>31300</v>
      </c>
      <c r="W17" s="9">
        <v>34220</v>
      </c>
      <c r="X17" s="9">
        <v>0</v>
      </c>
      <c r="Y17" s="9">
        <v>312450</v>
      </c>
      <c r="Z17" s="9">
        <v>507470</v>
      </c>
      <c r="AA17" s="9">
        <v>-11160</v>
      </c>
      <c r="AB17" s="9">
        <v>148280</v>
      </c>
      <c r="AC17" s="9">
        <v>-73940</v>
      </c>
      <c r="AD17" s="9">
        <v>66760</v>
      </c>
      <c r="AE17" s="9">
        <v>8963320</v>
      </c>
    </row>
    <row r="18" spans="1:31" x14ac:dyDescent="0.25">
      <c r="A18" s="8" t="s">
        <v>456</v>
      </c>
      <c r="B18" s="9">
        <v>447650</v>
      </c>
      <c r="C18" s="9">
        <v>27770</v>
      </c>
      <c r="D18" s="9">
        <v>4788150</v>
      </c>
      <c r="E18" s="9">
        <v>-97920</v>
      </c>
      <c r="F18" s="9">
        <v>638050</v>
      </c>
      <c r="G18" s="9">
        <v>328110</v>
      </c>
      <c r="H18" s="9">
        <v>249180</v>
      </c>
      <c r="I18" s="9">
        <v>-4360</v>
      </c>
      <c r="J18" s="9">
        <v>-610</v>
      </c>
      <c r="K18" s="9">
        <v>141160</v>
      </c>
      <c r="L18" s="9">
        <v>10</v>
      </c>
      <c r="M18" s="9">
        <v>10890</v>
      </c>
      <c r="N18" s="9">
        <v>2270</v>
      </c>
      <c r="O18" s="9">
        <v>-24900</v>
      </c>
      <c r="P18" s="9">
        <v>70230</v>
      </c>
      <c r="Q18" s="9">
        <v>-102600</v>
      </c>
      <c r="R18" s="9">
        <v>269350</v>
      </c>
      <c r="S18" s="9">
        <v>41970</v>
      </c>
      <c r="T18" s="9">
        <v>-154960</v>
      </c>
      <c r="U18" s="9">
        <v>1488940</v>
      </c>
      <c r="V18" s="9">
        <v>31410</v>
      </c>
      <c r="W18" s="9">
        <v>32990</v>
      </c>
      <c r="X18" s="9">
        <v>0</v>
      </c>
      <c r="Y18" s="9">
        <v>344000</v>
      </c>
      <c r="Z18" s="9">
        <v>533540</v>
      </c>
      <c r="AA18" s="9">
        <v>-12970</v>
      </c>
      <c r="AB18" s="9">
        <v>176610</v>
      </c>
      <c r="AC18" s="9">
        <v>-79120</v>
      </c>
      <c r="AD18" s="9">
        <v>61490</v>
      </c>
      <c r="AE18" s="9">
        <v>9206330</v>
      </c>
    </row>
    <row r="19" spans="1:31" x14ac:dyDescent="0.25">
      <c r="A19" s="8" t="s">
        <v>457</v>
      </c>
      <c r="B19" s="9">
        <v>454120</v>
      </c>
      <c r="C19" s="9">
        <v>29440</v>
      </c>
      <c r="D19" s="9">
        <v>4882520</v>
      </c>
      <c r="E19" s="9">
        <v>-104380</v>
      </c>
      <c r="F19" s="9">
        <v>657130</v>
      </c>
      <c r="G19" s="9">
        <v>325840</v>
      </c>
      <c r="H19" s="9">
        <v>266090</v>
      </c>
      <c r="I19" s="9">
        <v>-4690</v>
      </c>
      <c r="J19" s="9">
        <v>-780</v>
      </c>
      <c r="K19" s="9">
        <v>79740</v>
      </c>
      <c r="L19" s="9">
        <v>60</v>
      </c>
      <c r="M19" s="9">
        <v>10350</v>
      </c>
      <c r="N19" s="9">
        <v>2210</v>
      </c>
      <c r="O19" s="9">
        <v>-27500</v>
      </c>
      <c r="P19" s="9">
        <v>62390</v>
      </c>
      <c r="Q19" s="9">
        <v>-180930</v>
      </c>
      <c r="R19" s="9">
        <v>302000</v>
      </c>
      <c r="S19" s="9">
        <v>44640</v>
      </c>
      <c r="T19" s="9">
        <v>-170800</v>
      </c>
      <c r="U19" s="9">
        <v>1580510</v>
      </c>
      <c r="V19" s="9">
        <v>31030</v>
      </c>
      <c r="W19" s="9">
        <v>32060</v>
      </c>
      <c r="X19" s="9">
        <v>0</v>
      </c>
      <c r="Y19" s="9">
        <v>354300</v>
      </c>
      <c r="Z19" s="9">
        <v>561210</v>
      </c>
      <c r="AA19" s="9">
        <v>-9330</v>
      </c>
      <c r="AB19" s="9">
        <v>202520</v>
      </c>
      <c r="AC19" s="9">
        <v>-83960</v>
      </c>
      <c r="AD19" s="9">
        <v>80470</v>
      </c>
      <c r="AE19" s="9">
        <v>9376260</v>
      </c>
    </row>
    <row r="20" spans="1:31" x14ac:dyDescent="0.25">
      <c r="A20" s="8" t="s">
        <v>458</v>
      </c>
      <c r="B20" s="9">
        <v>386240</v>
      </c>
      <c r="C20" s="9">
        <v>30870</v>
      </c>
      <c r="D20" s="9">
        <v>4900940</v>
      </c>
      <c r="E20" s="9">
        <v>-102750</v>
      </c>
      <c r="F20" s="9">
        <v>666850</v>
      </c>
      <c r="G20" s="9">
        <v>323840</v>
      </c>
      <c r="H20" s="9">
        <v>275200</v>
      </c>
      <c r="I20" s="9">
        <v>-5110</v>
      </c>
      <c r="J20" s="9">
        <v>-1230</v>
      </c>
      <c r="K20" s="9">
        <v>32270</v>
      </c>
      <c r="L20" s="9">
        <v>0</v>
      </c>
      <c r="M20" s="9">
        <v>9570</v>
      </c>
      <c r="N20" s="9">
        <v>2050</v>
      </c>
      <c r="O20" s="9">
        <v>-30140</v>
      </c>
      <c r="P20" s="9">
        <v>51080</v>
      </c>
      <c r="Q20" s="9">
        <v>-236890</v>
      </c>
      <c r="R20" s="9">
        <v>331920</v>
      </c>
      <c r="S20" s="9">
        <v>47350</v>
      </c>
      <c r="T20" s="9">
        <v>-185790</v>
      </c>
      <c r="U20" s="9">
        <v>1649680</v>
      </c>
      <c r="V20" s="9">
        <v>29980</v>
      </c>
      <c r="W20" s="9">
        <v>31200</v>
      </c>
      <c r="X20" s="9">
        <v>0</v>
      </c>
      <c r="Y20" s="9">
        <v>354440</v>
      </c>
      <c r="Z20" s="9">
        <v>589170</v>
      </c>
      <c r="AA20" s="9">
        <v>-5710</v>
      </c>
      <c r="AB20" s="9">
        <v>210790</v>
      </c>
      <c r="AC20" s="9">
        <v>-88550</v>
      </c>
      <c r="AD20" s="9">
        <v>96080</v>
      </c>
      <c r="AE20" s="9">
        <v>9363350</v>
      </c>
    </row>
    <row r="21" spans="1:31" x14ac:dyDescent="0.25">
      <c r="A21" s="8" t="s">
        <v>459</v>
      </c>
      <c r="B21" s="9">
        <v>311180</v>
      </c>
      <c r="C21" s="9">
        <v>32210</v>
      </c>
      <c r="D21" s="9">
        <v>4900460</v>
      </c>
      <c r="E21" s="9">
        <v>-101100</v>
      </c>
      <c r="F21" s="9">
        <v>671360</v>
      </c>
      <c r="G21" s="9">
        <v>321960</v>
      </c>
      <c r="H21" s="9">
        <v>280310</v>
      </c>
      <c r="I21" s="9">
        <v>-5540</v>
      </c>
      <c r="J21" s="9">
        <v>-1950</v>
      </c>
      <c r="K21" s="9">
        <v>4080</v>
      </c>
      <c r="L21" s="9">
        <v>-20</v>
      </c>
      <c r="M21" s="9">
        <v>8700</v>
      </c>
      <c r="N21" s="9">
        <v>1940</v>
      </c>
      <c r="O21" s="9">
        <v>-32870</v>
      </c>
      <c r="P21" s="9">
        <v>38980</v>
      </c>
      <c r="Q21" s="9">
        <v>-274130</v>
      </c>
      <c r="R21" s="9">
        <v>361190</v>
      </c>
      <c r="S21" s="9">
        <v>50170</v>
      </c>
      <c r="T21" s="9">
        <v>-199820</v>
      </c>
      <c r="U21" s="9">
        <v>1700990</v>
      </c>
      <c r="V21" s="9">
        <v>28770</v>
      </c>
      <c r="W21" s="9">
        <v>30290</v>
      </c>
      <c r="X21" s="9">
        <v>0</v>
      </c>
      <c r="Y21" s="9">
        <v>351950</v>
      </c>
      <c r="Z21" s="9">
        <v>616240</v>
      </c>
      <c r="AA21" s="9">
        <v>-4810</v>
      </c>
      <c r="AB21" s="9">
        <v>209780</v>
      </c>
      <c r="AC21" s="9">
        <v>-92790</v>
      </c>
      <c r="AD21" s="9">
        <v>96530</v>
      </c>
      <c r="AE21" s="9">
        <v>9304060</v>
      </c>
    </row>
    <row r="22" spans="1:31" x14ac:dyDescent="0.25">
      <c r="A22" s="8" t="s">
        <v>460</v>
      </c>
      <c r="B22" s="9">
        <v>228310</v>
      </c>
      <c r="C22" s="9">
        <v>33440</v>
      </c>
      <c r="D22" s="9">
        <v>4873040</v>
      </c>
      <c r="E22" s="9">
        <v>-102070</v>
      </c>
      <c r="F22" s="9">
        <v>672330</v>
      </c>
      <c r="G22" s="9">
        <v>320280</v>
      </c>
      <c r="H22" s="9">
        <v>281620</v>
      </c>
      <c r="I22" s="9">
        <v>-5890</v>
      </c>
      <c r="J22" s="9">
        <v>-2580</v>
      </c>
      <c r="K22" s="9">
        <v>-25390</v>
      </c>
      <c r="L22" s="9">
        <v>-30</v>
      </c>
      <c r="M22" s="9">
        <v>7860</v>
      </c>
      <c r="N22" s="9">
        <v>1860</v>
      </c>
      <c r="O22" s="9">
        <v>-35630</v>
      </c>
      <c r="P22" s="9">
        <v>26890</v>
      </c>
      <c r="Q22" s="9">
        <v>-234730</v>
      </c>
      <c r="R22" s="9">
        <v>384540</v>
      </c>
      <c r="S22" s="9">
        <v>53020</v>
      </c>
      <c r="T22" s="9">
        <v>-212300</v>
      </c>
      <c r="U22" s="9">
        <v>1736470</v>
      </c>
      <c r="V22" s="9">
        <v>27940</v>
      </c>
      <c r="W22" s="9">
        <v>29430</v>
      </c>
      <c r="X22" s="9">
        <v>0</v>
      </c>
      <c r="Y22" s="9">
        <v>347600</v>
      </c>
      <c r="Z22" s="9">
        <v>644220</v>
      </c>
      <c r="AA22" s="9">
        <v>-2550</v>
      </c>
      <c r="AB22" s="9">
        <v>203530</v>
      </c>
      <c r="AC22" s="9">
        <v>-96700</v>
      </c>
      <c r="AD22" s="9">
        <v>90640</v>
      </c>
      <c r="AE22" s="9">
        <v>9245150</v>
      </c>
    </row>
    <row r="23" spans="1:31" x14ac:dyDescent="0.25">
      <c r="A23" s="8" t="s">
        <v>461</v>
      </c>
      <c r="B23" s="9">
        <v>151280</v>
      </c>
      <c r="C23" s="9">
        <v>34630</v>
      </c>
      <c r="D23" s="9">
        <v>4844350</v>
      </c>
      <c r="E23" s="9">
        <v>-105000</v>
      </c>
      <c r="F23" s="9">
        <v>667800</v>
      </c>
      <c r="G23" s="9">
        <v>318910</v>
      </c>
      <c r="H23" s="9">
        <v>281910</v>
      </c>
      <c r="I23" s="9">
        <v>-6310</v>
      </c>
      <c r="J23" s="9">
        <v>-2980</v>
      </c>
      <c r="K23" s="9">
        <v>-47270</v>
      </c>
      <c r="L23" s="9">
        <v>-50</v>
      </c>
      <c r="M23" s="9">
        <v>7090</v>
      </c>
      <c r="N23" s="9">
        <v>1800</v>
      </c>
      <c r="O23" s="9">
        <v>-38520</v>
      </c>
      <c r="P23" s="9">
        <v>15030</v>
      </c>
      <c r="Q23" s="9">
        <v>-201970</v>
      </c>
      <c r="R23" s="9">
        <v>406330</v>
      </c>
      <c r="S23" s="9">
        <v>56100</v>
      </c>
      <c r="T23" s="9">
        <v>-225850</v>
      </c>
      <c r="U23" s="9">
        <v>1769070</v>
      </c>
      <c r="V23" s="9">
        <v>27580</v>
      </c>
      <c r="W23" s="9">
        <v>28590</v>
      </c>
      <c r="X23" s="9">
        <v>0</v>
      </c>
      <c r="Y23" s="9">
        <v>344230</v>
      </c>
      <c r="Z23" s="9">
        <v>672820</v>
      </c>
      <c r="AA23" s="9">
        <v>-890</v>
      </c>
      <c r="AB23" s="9">
        <v>195540</v>
      </c>
      <c r="AC23" s="9">
        <v>-100460</v>
      </c>
      <c r="AD23" s="9">
        <v>87010</v>
      </c>
      <c r="AE23" s="9">
        <v>9180770</v>
      </c>
    </row>
    <row r="24" spans="1:31" x14ac:dyDescent="0.25">
      <c r="A24" s="8" t="s">
        <v>462</v>
      </c>
      <c r="B24" s="9">
        <v>86300</v>
      </c>
      <c r="C24" s="9">
        <v>35770</v>
      </c>
      <c r="D24" s="9">
        <v>4826620</v>
      </c>
      <c r="E24" s="9">
        <v>-108050</v>
      </c>
      <c r="F24" s="9">
        <v>658390</v>
      </c>
      <c r="G24" s="9">
        <v>317690</v>
      </c>
      <c r="H24" s="9">
        <v>282140</v>
      </c>
      <c r="I24" s="9">
        <v>-6740</v>
      </c>
      <c r="J24" s="9">
        <v>-3310</v>
      </c>
      <c r="K24" s="9">
        <v>-59350</v>
      </c>
      <c r="L24" s="9">
        <v>-40</v>
      </c>
      <c r="M24" s="9">
        <v>6890</v>
      </c>
      <c r="N24" s="9">
        <v>1760</v>
      </c>
      <c r="O24" s="9">
        <v>-41520</v>
      </c>
      <c r="P24" s="9">
        <v>4020</v>
      </c>
      <c r="Q24" s="9">
        <v>-189860</v>
      </c>
      <c r="R24" s="9">
        <v>427180</v>
      </c>
      <c r="S24" s="9">
        <v>59460</v>
      </c>
      <c r="T24" s="9">
        <v>-241690</v>
      </c>
      <c r="U24" s="9">
        <v>1804570</v>
      </c>
      <c r="V24" s="9">
        <v>27790</v>
      </c>
      <c r="W24" s="9">
        <v>27720</v>
      </c>
      <c r="X24" s="9">
        <v>0</v>
      </c>
      <c r="Y24" s="9">
        <v>342930</v>
      </c>
      <c r="Z24" s="9">
        <v>702060</v>
      </c>
      <c r="AA24" s="9">
        <v>490</v>
      </c>
      <c r="AB24" s="9">
        <v>186710</v>
      </c>
      <c r="AC24" s="9">
        <v>-104330</v>
      </c>
      <c r="AD24" s="9">
        <v>82880</v>
      </c>
      <c r="AE24" s="9">
        <v>9126480</v>
      </c>
    </row>
    <row r="25" spans="1:31" x14ac:dyDescent="0.25">
      <c r="A25" s="8" t="s">
        <v>463</v>
      </c>
      <c r="B25" s="9">
        <v>32010</v>
      </c>
      <c r="C25" s="9">
        <v>36810</v>
      </c>
      <c r="D25" s="9">
        <v>4814020</v>
      </c>
      <c r="E25" s="9">
        <v>-111600</v>
      </c>
      <c r="F25" s="9">
        <v>643450</v>
      </c>
      <c r="G25" s="9">
        <v>316600</v>
      </c>
      <c r="H25" s="9">
        <v>282170</v>
      </c>
      <c r="I25" s="9">
        <v>-7220</v>
      </c>
      <c r="J25" s="9">
        <v>-3580</v>
      </c>
      <c r="K25" s="9">
        <v>-65400</v>
      </c>
      <c r="L25" s="9">
        <v>-30</v>
      </c>
      <c r="M25" s="9">
        <v>7030</v>
      </c>
      <c r="N25" s="9">
        <v>1710</v>
      </c>
      <c r="O25" s="9">
        <v>-44620</v>
      </c>
      <c r="P25" s="9">
        <v>-6340</v>
      </c>
      <c r="Q25" s="9">
        <v>-198380</v>
      </c>
      <c r="R25" s="9">
        <v>448610</v>
      </c>
      <c r="S25" s="9">
        <v>63110</v>
      </c>
      <c r="T25" s="9">
        <v>-258770</v>
      </c>
      <c r="U25" s="9">
        <v>1845720</v>
      </c>
      <c r="V25" s="9">
        <v>28290</v>
      </c>
      <c r="W25" s="9">
        <v>26730</v>
      </c>
      <c r="X25" s="9">
        <v>0</v>
      </c>
      <c r="Y25" s="9">
        <v>341840</v>
      </c>
      <c r="Z25" s="9">
        <v>731860</v>
      </c>
      <c r="AA25" s="9">
        <v>2160</v>
      </c>
      <c r="AB25" s="9">
        <v>177320</v>
      </c>
      <c r="AC25" s="9">
        <v>-108050</v>
      </c>
      <c r="AD25" s="9">
        <v>79040</v>
      </c>
      <c r="AE25" s="9">
        <v>9074490</v>
      </c>
    </row>
    <row r="26" spans="1:31" x14ac:dyDescent="0.25">
      <c r="A26" s="8" t="s">
        <v>464</v>
      </c>
      <c r="B26" s="9">
        <v>-12850</v>
      </c>
      <c r="C26" s="9">
        <v>37790</v>
      </c>
      <c r="D26" s="9">
        <v>4812650</v>
      </c>
      <c r="E26" s="9">
        <v>-115940</v>
      </c>
      <c r="F26" s="9">
        <v>622310</v>
      </c>
      <c r="G26" s="9">
        <v>315300</v>
      </c>
      <c r="H26" s="9">
        <v>282560</v>
      </c>
      <c r="I26" s="9">
        <v>-7700</v>
      </c>
      <c r="J26" s="9">
        <v>-3770</v>
      </c>
      <c r="K26" s="9">
        <v>-67620</v>
      </c>
      <c r="L26" s="9">
        <v>-10</v>
      </c>
      <c r="M26" s="9">
        <v>7390</v>
      </c>
      <c r="N26" s="9">
        <v>1670</v>
      </c>
      <c r="O26" s="9">
        <v>-47840</v>
      </c>
      <c r="P26" s="9">
        <v>-15300</v>
      </c>
      <c r="Q26" s="9">
        <v>-212040</v>
      </c>
      <c r="R26" s="9">
        <v>470220</v>
      </c>
      <c r="S26" s="9">
        <v>66900</v>
      </c>
      <c r="T26" s="9">
        <v>-277400</v>
      </c>
      <c r="U26" s="9">
        <v>1892470</v>
      </c>
      <c r="V26" s="9">
        <v>29030</v>
      </c>
      <c r="W26" s="9">
        <v>25840</v>
      </c>
      <c r="X26" s="9">
        <v>0</v>
      </c>
      <c r="Y26" s="9">
        <v>343740</v>
      </c>
      <c r="Z26" s="9">
        <v>762840</v>
      </c>
      <c r="AA26" s="9">
        <v>3860</v>
      </c>
      <c r="AB26" s="9">
        <v>167500</v>
      </c>
      <c r="AC26" s="9">
        <v>-111900</v>
      </c>
      <c r="AD26" s="9">
        <v>96250</v>
      </c>
      <c r="AE26" s="9">
        <v>9065950</v>
      </c>
    </row>
    <row r="27" spans="1:31" x14ac:dyDescent="0.25">
      <c r="A27" s="8" t="s">
        <v>465</v>
      </c>
      <c r="B27" s="9">
        <v>-51380</v>
      </c>
      <c r="C27" s="9">
        <v>38750</v>
      </c>
      <c r="D27" s="9">
        <v>4812670</v>
      </c>
      <c r="E27" s="9">
        <v>-120700</v>
      </c>
      <c r="F27" s="9">
        <v>591640</v>
      </c>
      <c r="G27" s="9">
        <v>310060</v>
      </c>
      <c r="H27" s="9">
        <v>281110</v>
      </c>
      <c r="I27" s="9">
        <v>-8160</v>
      </c>
      <c r="J27" s="9">
        <v>-3920</v>
      </c>
      <c r="K27" s="9">
        <v>-68220</v>
      </c>
      <c r="L27" s="9">
        <v>-20</v>
      </c>
      <c r="M27" s="9">
        <v>7620</v>
      </c>
      <c r="N27" s="9">
        <v>1620</v>
      </c>
      <c r="O27" s="9">
        <v>-51220</v>
      </c>
      <c r="P27" s="9">
        <v>-23460</v>
      </c>
      <c r="Q27" s="9">
        <v>-240450</v>
      </c>
      <c r="R27" s="9">
        <v>494080</v>
      </c>
      <c r="S27" s="9">
        <v>70610</v>
      </c>
      <c r="T27" s="9">
        <v>-297800</v>
      </c>
      <c r="U27" s="9">
        <v>1939140</v>
      </c>
      <c r="V27" s="9">
        <v>29840</v>
      </c>
      <c r="W27" s="9">
        <v>24880</v>
      </c>
      <c r="X27" s="9">
        <v>0</v>
      </c>
      <c r="Y27" s="9">
        <v>345740</v>
      </c>
      <c r="Z27" s="9">
        <v>794090</v>
      </c>
      <c r="AA27" s="9">
        <v>5380</v>
      </c>
      <c r="AB27" s="9">
        <v>157550</v>
      </c>
      <c r="AC27" s="9">
        <v>-115850</v>
      </c>
      <c r="AD27" s="9">
        <v>129100</v>
      </c>
      <c r="AE27" s="9">
        <v>9052700</v>
      </c>
    </row>
    <row r="28" spans="1:31" x14ac:dyDescent="0.25">
      <c r="A28" s="8" t="s">
        <v>466</v>
      </c>
      <c r="B28" s="9">
        <v>-82790</v>
      </c>
      <c r="C28" s="9">
        <v>39640</v>
      </c>
      <c r="D28" s="9">
        <v>4812070</v>
      </c>
      <c r="E28" s="9">
        <v>-122600</v>
      </c>
      <c r="F28" s="9">
        <v>557100</v>
      </c>
      <c r="G28" s="9">
        <v>305410</v>
      </c>
      <c r="H28" s="9">
        <v>274850</v>
      </c>
      <c r="I28" s="9">
        <v>-8650</v>
      </c>
      <c r="J28" s="9">
        <v>-3990</v>
      </c>
      <c r="K28" s="9">
        <v>-68770</v>
      </c>
      <c r="L28" s="9">
        <v>-30</v>
      </c>
      <c r="M28" s="9">
        <v>7380</v>
      </c>
      <c r="N28" s="9">
        <v>1570</v>
      </c>
      <c r="O28" s="9">
        <v>-54660</v>
      </c>
      <c r="P28" s="9">
        <v>-30800</v>
      </c>
      <c r="Q28" s="9">
        <v>-270230</v>
      </c>
      <c r="R28" s="9">
        <v>518080</v>
      </c>
      <c r="S28" s="9">
        <v>74380</v>
      </c>
      <c r="T28" s="9">
        <v>-319090</v>
      </c>
      <c r="U28" s="9">
        <v>1985280</v>
      </c>
      <c r="V28" s="9">
        <v>30720</v>
      </c>
      <c r="W28" s="9">
        <v>24020</v>
      </c>
      <c r="X28" s="9">
        <v>0</v>
      </c>
      <c r="Y28" s="9">
        <v>345900</v>
      </c>
      <c r="Z28" s="9">
        <v>826450</v>
      </c>
      <c r="AA28" s="9">
        <v>2760</v>
      </c>
      <c r="AB28" s="9">
        <v>147350</v>
      </c>
      <c r="AC28" s="9">
        <v>-119580</v>
      </c>
      <c r="AD28" s="9">
        <v>101540</v>
      </c>
      <c r="AE28" s="9">
        <v>8973310</v>
      </c>
    </row>
    <row r="29" spans="1:31" x14ac:dyDescent="0.25">
      <c r="A29" s="8" t="s">
        <v>467</v>
      </c>
      <c r="B29" s="9">
        <v>-109270</v>
      </c>
      <c r="C29" s="9">
        <v>40450</v>
      </c>
      <c r="D29" s="9">
        <v>4812650</v>
      </c>
      <c r="E29" s="9">
        <v>-117350</v>
      </c>
      <c r="F29" s="9">
        <v>522670</v>
      </c>
      <c r="G29" s="9">
        <v>302290</v>
      </c>
      <c r="H29" s="9">
        <v>264260</v>
      </c>
      <c r="I29" s="9">
        <v>-9080</v>
      </c>
      <c r="J29" s="9">
        <v>-3750</v>
      </c>
      <c r="K29" s="9">
        <v>-70190</v>
      </c>
      <c r="L29" s="9">
        <v>-10</v>
      </c>
      <c r="M29" s="9">
        <v>7030</v>
      </c>
      <c r="N29" s="9">
        <v>1540</v>
      </c>
      <c r="O29" s="9">
        <v>-57890</v>
      </c>
      <c r="P29" s="9">
        <v>-36040</v>
      </c>
      <c r="Q29" s="9">
        <v>-321970</v>
      </c>
      <c r="R29" s="9">
        <v>553190</v>
      </c>
      <c r="S29" s="9">
        <v>77710</v>
      </c>
      <c r="T29" s="9">
        <v>-336530</v>
      </c>
      <c r="U29" s="9">
        <v>2026940</v>
      </c>
      <c r="V29" s="9">
        <v>31420</v>
      </c>
      <c r="W29" s="9">
        <v>23190</v>
      </c>
      <c r="X29" s="9">
        <v>0</v>
      </c>
      <c r="Y29" s="9">
        <v>344550</v>
      </c>
      <c r="Z29" s="9">
        <v>860950</v>
      </c>
      <c r="AA29" s="9">
        <v>6110</v>
      </c>
      <c r="AB29" s="9">
        <v>136810</v>
      </c>
      <c r="AC29" s="9">
        <v>-123120</v>
      </c>
      <c r="AD29" s="9">
        <v>96380</v>
      </c>
      <c r="AE29" s="9">
        <v>8922940</v>
      </c>
    </row>
    <row r="30" spans="1:31" x14ac:dyDescent="0.25">
      <c r="A30" s="8" t="s">
        <v>468</v>
      </c>
      <c r="B30" s="9">
        <v>-131370</v>
      </c>
      <c r="C30" s="9">
        <v>41160</v>
      </c>
      <c r="D30" s="9">
        <v>4819900</v>
      </c>
      <c r="E30" s="9">
        <v>-103840</v>
      </c>
      <c r="F30" s="9">
        <v>489870</v>
      </c>
      <c r="G30" s="9">
        <v>299850</v>
      </c>
      <c r="H30" s="9">
        <v>250330</v>
      </c>
      <c r="I30" s="9">
        <v>-9520</v>
      </c>
      <c r="J30" s="9">
        <v>-3360</v>
      </c>
      <c r="K30" s="9">
        <v>-71690</v>
      </c>
      <c r="L30" s="9">
        <v>-20</v>
      </c>
      <c r="M30" s="9">
        <v>6800</v>
      </c>
      <c r="N30" s="9">
        <v>1490</v>
      </c>
      <c r="O30" s="9">
        <v>-60960</v>
      </c>
      <c r="P30" s="9">
        <v>-39480</v>
      </c>
      <c r="Q30" s="9">
        <v>-371660</v>
      </c>
      <c r="R30" s="9">
        <v>587220</v>
      </c>
      <c r="S30" s="9">
        <v>80930</v>
      </c>
      <c r="T30" s="9">
        <v>-352360</v>
      </c>
      <c r="U30" s="9">
        <v>2065410</v>
      </c>
      <c r="V30" s="9">
        <v>31970</v>
      </c>
      <c r="W30" s="9">
        <v>22680</v>
      </c>
      <c r="X30" s="9">
        <v>0</v>
      </c>
      <c r="Y30" s="9">
        <v>339940</v>
      </c>
      <c r="Z30" s="9">
        <v>896450</v>
      </c>
      <c r="AA30" s="9">
        <v>7590</v>
      </c>
      <c r="AB30" s="9">
        <v>126970</v>
      </c>
      <c r="AC30" s="9">
        <v>-126460</v>
      </c>
      <c r="AD30" s="9">
        <v>97250</v>
      </c>
      <c r="AE30" s="9">
        <v>8895090</v>
      </c>
    </row>
    <row r="31" spans="1:31" x14ac:dyDescent="0.25">
      <c r="A31" s="8" t="s">
        <v>469</v>
      </c>
      <c r="B31" s="9">
        <v>-148770</v>
      </c>
      <c r="C31" s="9">
        <v>41750</v>
      </c>
      <c r="D31" s="9">
        <v>4832710</v>
      </c>
      <c r="E31" s="9">
        <v>-86000</v>
      </c>
      <c r="F31" s="9">
        <v>461200</v>
      </c>
      <c r="G31" s="9">
        <v>298350</v>
      </c>
      <c r="H31" s="9">
        <v>234550</v>
      </c>
      <c r="I31" s="9">
        <v>-9940</v>
      </c>
      <c r="J31" s="9">
        <v>-2950</v>
      </c>
      <c r="K31" s="9">
        <v>-73040</v>
      </c>
      <c r="L31" s="9">
        <v>-10</v>
      </c>
      <c r="M31" s="9">
        <v>6710</v>
      </c>
      <c r="N31" s="9">
        <v>1460</v>
      </c>
      <c r="O31" s="9">
        <v>-63940</v>
      </c>
      <c r="P31" s="9">
        <v>-41440</v>
      </c>
      <c r="Q31" s="9">
        <v>-429800</v>
      </c>
      <c r="R31" s="9">
        <v>621000</v>
      </c>
      <c r="S31" s="9">
        <v>84170</v>
      </c>
      <c r="T31" s="9">
        <v>-367290</v>
      </c>
      <c r="U31" s="9">
        <v>2102990</v>
      </c>
      <c r="V31" s="9">
        <v>32480</v>
      </c>
      <c r="W31" s="9">
        <v>22820</v>
      </c>
      <c r="X31" s="9">
        <v>0</v>
      </c>
      <c r="Y31" s="9">
        <v>331160</v>
      </c>
      <c r="Z31" s="9">
        <v>932950</v>
      </c>
      <c r="AA31" s="9">
        <v>6890</v>
      </c>
      <c r="AB31" s="9">
        <v>118360</v>
      </c>
      <c r="AC31" s="9">
        <v>-129770</v>
      </c>
      <c r="AD31" s="9">
        <v>101510</v>
      </c>
      <c r="AE31" s="9">
        <v>8878110</v>
      </c>
    </row>
    <row r="32" spans="1:31" x14ac:dyDescent="0.25">
      <c r="A32" s="8" t="s">
        <v>470</v>
      </c>
      <c r="B32" s="9">
        <v>-161610</v>
      </c>
      <c r="C32" s="9">
        <v>42160</v>
      </c>
      <c r="D32" s="9">
        <v>4863810</v>
      </c>
      <c r="E32" s="9">
        <v>-67020</v>
      </c>
      <c r="F32" s="9">
        <v>437170</v>
      </c>
      <c r="G32" s="9">
        <v>297910</v>
      </c>
      <c r="H32" s="9">
        <v>218100</v>
      </c>
      <c r="I32" s="9">
        <v>-10420</v>
      </c>
      <c r="J32" s="9">
        <v>-2690</v>
      </c>
      <c r="K32" s="9">
        <v>-74280</v>
      </c>
      <c r="L32" s="9">
        <v>-20</v>
      </c>
      <c r="M32" s="9">
        <v>6670</v>
      </c>
      <c r="N32" s="9">
        <v>1410</v>
      </c>
      <c r="O32" s="9">
        <v>-66860</v>
      </c>
      <c r="P32" s="9">
        <v>-42780</v>
      </c>
      <c r="Q32" s="9">
        <v>-484580</v>
      </c>
      <c r="R32" s="9">
        <v>653320</v>
      </c>
      <c r="S32" s="9">
        <v>87580</v>
      </c>
      <c r="T32" s="9">
        <v>-383560</v>
      </c>
      <c r="U32" s="9">
        <v>2147780</v>
      </c>
      <c r="V32" s="9">
        <v>32910</v>
      </c>
      <c r="W32" s="9">
        <v>23430</v>
      </c>
      <c r="X32" s="9">
        <v>0</v>
      </c>
      <c r="Y32" s="9">
        <v>321380</v>
      </c>
      <c r="Z32" s="9">
        <v>970010</v>
      </c>
      <c r="AA32" s="9">
        <v>8860</v>
      </c>
      <c r="AB32" s="9">
        <v>111140</v>
      </c>
      <c r="AC32" s="9">
        <v>-133200</v>
      </c>
      <c r="AD32" s="9">
        <v>83660</v>
      </c>
      <c r="AE32" s="9">
        <v>8880280</v>
      </c>
    </row>
    <row r="33" spans="1:31" x14ac:dyDescent="0.25">
      <c r="A33" s="8" t="s">
        <v>471</v>
      </c>
      <c r="B33" s="9">
        <v>-171460</v>
      </c>
      <c r="C33" s="9">
        <v>42490</v>
      </c>
      <c r="D33" s="9">
        <v>4914600</v>
      </c>
      <c r="E33" s="9">
        <v>-48950</v>
      </c>
      <c r="F33" s="9">
        <v>416040</v>
      </c>
      <c r="G33" s="9">
        <v>297300</v>
      </c>
      <c r="H33" s="9">
        <v>202010</v>
      </c>
      <c r="I33" s="9">
        <v>-10900</v>
      </c>
      <c r="J33" s="9">
        <v>-2480</v>
      </c>
      <c r="K33" s="9">
        <v>-75340</v>
      </c>
      <c r="L33" s="9">
        <v>-20</v>
      </c>
      <c r="M33" s="9">
        <v>6720</v>
      </c>
      <c r="N33" s="9">
        <v>1400</v>
      </c>
      <c r="O33" s="9">
        <v>-69770</v>
      </c>
      <c r="P33" s="9">
        <v>-43730</v>
      </c>
      <c r="Q33" s="9">
        <v>-538190</v>
      </c>
      <c r="R33" s="9">
        <v>689890</v>
      </c>
      <c r="S33" s="9">
        <v>91170</v>
      </c>
      <c r="T33" s="9">
        <v>-402840</v>
      </c>
      <c r="U33" s="9">
        <v>2203460</v>
      </c>
      <c r="V33" s="9">
        <v>33280</v>
      </c>
      <c r="W33" s="9">
        <v>24310</v>
      </c>
      <c r="X33" s="9">
        <v>0</v>
      </c>
      <c r="Y33" s="9">
        <v>311560</v>
      </c>
      <c r="Z33" s="9">
        <v>1006730</v>
      </c>
      <c r="AA33" s="9">
        <v>9090</v>
      </c>
      <c r="AB33" s="9">
        <v>105390</v>
      </c>
      <c r="AC33" s="9">
        <v>-136900</v>
      </c>
      <c r="AD33" s="9">
        <v>76600</v>
      </c>
      <c r="AE33" s="9">
        <v>8931460</v>
      </c>
    </row>
    <row r="34" spans="1:31" x14ac:dyDescent="0.25">
      <c r="B34" s="10" t="str">
        <f>IF(B33&lt;0,"NEG","POS")</f>
        <v>NEG</v>
      </c>
      <c r="C34" s="10" t="str">
        <f t="shared" ref="C34:AE34" si="0">IF(C33&lt;0,"NEG","POS")</f>
        <v>POS</v>
      </c>
      <c r="D34" s="10" t="str">
        <f t="shared" si="0"/>
        <v>POS</v>
      </c>
      <c r="E34" s="10" t="str">
        <f t="shared" si="0"/>
        <v>NEG</v>
      </c>
      <c r="F34" s="10" t="str">
        <f t="shared" si="0"/>
        <v>POS</v>
      </c>
      <c r="G34" s="10" t="str">
        <f t="shared" si="0"/>
        <v>POS</v>
      </c>
      <c r="H34" s="10" t="str">
        <f t="shared" si="0"/>
        <v>POS</v>
      </c>
      <c r="I34" s="10" t="str">
        <f t="shared" si="0"/>
        <v>NEG</v>
      </c>
      <c r="J34" s="10" t="str">
        <f t="shared" si="0"/>
        <v>NEG</v>
      </c>
      <c r="K34" s="10" t="str">
        <f t="shared" si="0"/>
        <v>NEG</v>
      </c>
      <c r="L34" s="10" t="str">
        <f t="shared" si="0"/>
        <v>NEG</v>
      </c>
      <c r="M34" s="10" t="str">
        <f t="shared" si="0"/>
        <v>POS</v>
      </c>
      <c r="N34" s="10" t="str">
        <f t="shared" si="0"/>
        <v>POS</v>
      </c>
      <c r="O34" s="10" t="str">
        <f t="shared" si="0"/>
        <v>NEG</v>
      </c>
      <c r="P34" s="10" t="str">
        <f t="shared" si="0"/>
        <v>NEG</v>
      </c>
      <c r="Q34" s="10" t="str">
        <f t="shared" si="0"/>
        <v>NEG</v>
      </c>
      <c r="R34" s="10" t="str">
        <f t="shared" si="0"/>
        <v>POS</v>
      </c>
      <c r="S34" s="10" t="str">
        <f t="shared" si="0"/>
        <v>POS</v>
      </c>
      <c r="T34" s="10" t="str">
        <f t="shared" si="0"/>
        <v>NEG</v>
      </c>
      <c r="U34" s="10" t="str">
        <f t="shared" si="0"/>
        <v>POS</v>
      </c>
      <c r="V34" s="10" t="str">
        <f t="shared" si="0"/>
        <v>POS</v>
      </c>
      <c r="W34" s="10" t="str">
        <f t="shared" si="0"/>
        <v>POS</v>
      </c>
      <c r="X34" s="10" t="str">
        <f t="shared" si="0"/>
        <v>POS</v>
      </c>
      <c r="Y34" s="10" t="str">
        <f t="shared" si="0"/>
        <v>POS</v>
      </c>
      <c r="Z34" s="10" t="str">
        <f t="shared" si="0"/>
        <v>POS</v>
      </c>
      <c r="AA34" s="10" t="str">
        <f t="shared" si="0"/>
        <v>POS</v>
      </c>
      <c r="AB34" s="10" t="str">
        <f t="shared" si="0"/>
        <v>POS</v>
      </c>
      <c r="AC34" s="10" t="str">
        <f t="shared" si="0"/>
        <v>NEG</v>
      </c>
      <c r="AD34" s="10" t="str">
        <f t="shared" si="0"/>
        <v>POS</v>
      </c>
      <c r="AE34" s="10" t="str">
        <f t="shared" si="0"/>
        <v>POS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120D-62B4-48F8-9596-E8B1B4786665}">
  <dimension ref="A1:AI29"/>
  <sheetViews>
    <sheetView workbookViewId="0">
      <selection activeCell="B28" sqref="B28"/>
    </sheetView>
  </sheetViews>
  <sheetFormatPr defaultRowHeight="15" x14ac:dyDescent="0.25"/>
  <sheetData>
    <row r="1" spans="1:35" x14ac:dyDescent="0.25">
      <c r="A1" t="s">
        <v>380</v>
      </c>
      <c r="B1" t="s">
        <v>381</v>
      </c>
      <c r="C1" t="s">
        <v>382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383</v>
      </c>
      <c r="B2" t="s">
        <v>381</v>
      </c>
      <c r="C2" t="s">
        <v>382</v>
      </c>
      <c r="D2">
        <v>0</v>
      </c>
      <c r="E2">
        <v>0</v>
      </c>
      <c r="F2">
        <v>5677</v>
      </c>
      <c r="G2">
        <v>9807</v>
      </c>
      <c r="H2">
        <v>12582</v>
      </c>
      <c r="I2">
        <v>15177</v>
      </c>
      <c r="J2">
        <v>16949</v>
      </c>
      <c r="K2">
        <v>17856</v>
      </c>
      <c r="L2">
        <v>18773</v>
      </c>
      <c r="M2">
        <v>19709</v>
      </c>
      <c r="N2">
        <v>20650</v>
      </c>
      <c r="O2">
        <v>21486</v>
      </c>
      <c r="P2">
        <v>22732</v>
      </c>
      <c r="Q2">
        <v>24386</v>
      </c>
      <c r="R2">
        <v>25906</v>
      </c>
      <c r="S2">
        <v>27038</v>
      </c>
      <c r="T2">
        <v>28320</v>
      </c>
      <c r="U2">
        <v>29630</v>
      </c>
      <c r="V2">
        <v>29985</v>
      </c>
      <c r="W2">
        <v>29864</v>
      </c>
      <c r="X2">
        <v>29538</v>
      </c>
      <c r="Y2">
        <v>29324</v>
      </c>
      <c r="Z2">
        <v>29332</v>
      </c>
      <c r="AA2">
        <v>29558</v>
      </c>
      <c r="AB2">
        <v>29791</v>
      </c>
      <c r="AC2">
        <v>30116</v>
      </c>
      <c r="AD2">
        <v>30541</v>
      </c>
      <c r="AE2">
        <v>30913</v>
      </c>
      <c r="AF2">
        <v>31411</v>
      </c>
      <c r="AG2">
        <v>31432</v>
      </c>
      <c r="AH2">
        <v>31468</v>
      </c>
      <c r="AI2">
        <v>31807</v>
      </c>
    </row>
    <row r="3" spans="1:35" x14ac:dyDescent="0.25">
      <c r="A3" t="s">
        <v>383</v>
      </c>
      <c r="B3" t="s">
        <v>384</v>
      </c>
      <c r="C3" t="s">
        <v>385</v>
      </c>
      <c r="D3">
        <v>0</v>
      </c>
      <c r="E3">
        <v>0</v>
      </c>
      <c r="F3">
        <v>5697</v>
      </c>
      <c r="G3">
        <v>9995</v>
      </c>
      <c r="H3">
        <v>12982</v>
      </c>
      <c r="I3">
        <v>15401</v>
      </c>
      <c r="J3">
        <v>16987</v>
      </c>
      <c r="K3">
        <v>17723</v>
      </c>
      <c r="L3">
        <v>18426</v>
      </c>
      <c r="M3">
        <v>19105</v>
      </c>
      <c r="N3">
        <v>19833</v>
      </c>
      <c r="O3">
        <v>20490</v>
      </c>
      <c r="P3">
        <v>21597</v>
      </c>
      <c r="Q3">
        <v>23034</v>
      </c>
      <c r="R3">
        <v>24321</v>
      </c>
      <c r="S3">
        <v>25233</v>
      </c>
      <c r="T3">
        <v>26285</v>
      </c>
      <c r="U3">
        <v>27552</v>
      </c>
      <c r="V3">
        <v>27984</v>
      </c>
      <c r="W3">
        <v>27956</v>
      </c>
      <c r="X3">
        <v>27691</v>
      </c>
      <c r="Y3">
        <v>27539</v>
      </c>
      <c r="Z3">
        <v>27592</v>
      </c>
      <c r="AA3">
        <v>27841</v>
      </c>
      <c r="AB3">
        <v>28096</v>
      </c>
      <c r="AC3">
        <v>28458</v>
      </c>
      <c r="AD3">
        <v>28893</v>
      </c>
      <c r="AE3">
        <v>29343</v>
      </c>
      <c r="AF3">
        <v>29871</v>
      </c>
      <c r="AG3">
        <v>29900</v>
      </c>
      <c r="AH3">
        <v>29995</v>
      </c>
      <c r="AI3">
        <v>30334</v>
      </c>
    </row>
    <row r="4" spans="1:35" x14ac:dyDescent="0.25">
      <c r="A4" t="s">
        <v>383</v>
      </c>
      <c r="B4" t="s">
        <v>386</v>
      </c>
      <c r="C4" t="s">
        <v>387</v>
      </c>
      <c r="D4">
        <v>0</v>
      </c>
      <c r="E4">
        <v>0</v>
      </c>
      <c r="F4">
        <v>5671</v>
      </c>
      <c r="G4">
        <v>9802</v>
      </c>
      <c r="H4">
        <v>12587</v>
      </c>
      <c r="I4">
        <v>15141</v>
      </c>
      <c r="J4">
        <v>16919</v>
      </c>
      <c r="K4">
        <v>17813</v>
      </c>
      <c r="L4">
        <v>18718</v>
      </c>
      <c r="M4">
        <v>19672</v>
      </c>
      <c r="N4">
        <v>20651</v>
      </c>
      <c r="O4">
        <v>21537</v>
      </c>
      <c r="P4">
        <v>22854</v>
      </c>
      <c r="Q4">
        <v>24596</v>
      </c>
      <c r="R4">
        <v>26212</v>
      </c>
      <c r="S4">
        <v>27469</v>
      </c>
      <c r="T4">
        <v>28879</v>
      </c>
      <c r="U4">
        <v>30320</v>
      </c>
      <c r="V4">
        <v>30829</v>
      </c>
      <c r="W4">
        <v>30891</v>
      </c>
      <c r="X4">
        <v>30771</v>
      </c>
      <c r="Y4">
        <v>30755</v>
      </c>
      <c r="Z4">
        <v>30982</v>
      </c>
      <c r="AA4">
        <v>31435</v>
      </c>
      <c r="AB4">
        <v>31919</v>
      </c>
      <c r="AC4">
        <v>32516</v>
      </c>
      <c r="AD4">
        <v>33214</v>
      </c>
      <c r="AE4">
        <v>33890</v>
      </c>
      <c r="AF4">
        <v>34681</v>
      </c>
      <c r="AG4">
        <v>35023</v>
      </c>
      <c r="AH4">
        <v>35358</v>
      </c>
      <c r="AI4">
        <v>35843</v>
      </c>
    </row>
    <row r="5" spans="1:35" x14ac:dyDescent="0.25">
      <c r="A5" t="s">
        <v>383</v>
      </c>
      <c r="B5" t="s">
        <v>388</v>
      </c>
      <c r="C5" t="s">
        <v>477</v>
      </c>
      <c r="D5">
        <v>0</v>
      </c>
      <c r="E5">
        <v>0</v>
      </c>
      <c r="F5">
        <v>5488</v>
      </c>
      <c r="G5">
        <v>9562</v>
      </c>
      <c r="H5">
        <v>11973</v>
      </c>
      <c r="I5">
        <v>13648</v>
      </c>
      <c r="J5">
        <v>15138</v>
      </c>
      <c r="K5">
        <v>15877</v>
      </c>
      <c r="L5">
        <v>16970</v>
      </c>
      <c r="M5">
        <v>18201</v>
      </c>
      <c r="N5">
        <v>19749</v>
      </c>
      <c r="O5">
        <v>21617</v>
      </c>
      <c r="P5">
        <v>23531</v>
      </c>
      <c r="Q5">
        <v>25354</v>
      </c>
      <c r="R5">
        <v>26758</v>
      </c>
      <c r="S5">
        <v>27618</v>
      </c>
      <c r="T5">
        <v>28759</v>
      </c>
      <c r="U5">
        <v>29914</v>
      </c>
      <c r="V5">
        <v>30162</v>
      </c>
      <c r="W5">
        <v>30001</v>
      </c>
      <c r="X5">
        <v>29654</v>
      </c>
      <c r="Y5">
        <v>29423</v>
      </c>
      <c r="Z5">
        <v>29437</v>
      </c>
      <c r="AA5">
        <v>29670</v>
      </c>
      <c r="AB5">
        <v>29897</v>
      </c>
      <c r="AC5">
        <v>30218</v>
      </c>
      <c r="AD5">
        <v>30630</v>
      </c>
      <c r="AE5">
        <v>31016</v>
      </c>
      <c r="AF5">
        <v>31509</v>
      </c>
      <c r="AG5">
        <v>31541</v>
      </c>
      <c r="AH5">
        <v>31620</v>
      </c>
      <c r="AI5">
        <v>31989</v>
      </c>
    </row>
    <row r="6" spans="1:35" x14ac:dyDescent="0.25">
      <c r="A6" t="s">
        <v>383</v>
      </c>
      <c r="B6" t="s">
        <v>390</v>
      </c>
      <c r="C6" t="s">
        <v>478</v>
      </c>
      <c r="D6">
        <v>0</v>
      </c>
      <c r="E6">
        <v>0</v>
      </c>
      <c r="F6">
        <v>5677</v>
      </c>
      <c r="G6">
        <v>9807</v>
      </c>
      <c r="H6">
        <v>12429</v>
      </c>
      <c r="I6">
        <v>14550</v>
      </c>
      <c r="J6">
        <v>16209</v>
      </c>
      <c r="K6">
        <v>17404</v>
      </c>
      <c r="L6">
        <v>18562</v>
      </c>
      <c r="M6">
        <v>19739</v>
      </c>
      <c r="N6">
        <v>20788</v>
      </c>
      <c r="O6">
        <v>21704</v>
      </c>
      <c r="P6">
        <v>23119</v>
      </c>
      <c r="Q6">
        <v>24729</v>
      </c>
      <c r="R6">
        <v>26150</v>
      </c>
      <c r="S6">
        <v>27082</v>
      </c>
      <c r="T6">
        <v>28197</v>
      </c>
      <c r="U6">
        <v>29391</v>
      </c>
      <c r="V6">
        <v>29730</v>
      </c>
      <c r="W6">
        <v>29628</v>
      </c>
      <c r="X6">
        <v>29347</v>
      </c>
      <c r="Y6">
        <v>29164</v>
      </c>
      <c r="Z6">
        <v>29210</v>
      </c>
      <c r="AA6">
        <v>29450</v>
      </c>
      <c r="AB6">
        <v>29695</v>
      </c>
      <c r="AC6">
        <v>30021</v>
      </c>
      <c r="AD6">
        <v>30442</v>
      </c>
      <c r="AE6">
        <v>30829</v>
      </c>
      <c r="AF6">
        <v>31324</v>
      </c>
      <c r="AG6">
        <v>31351</v>
      </c>
      <c r="AH6">
        <v>31397</v>
      </c>
      <c r="AI6">
        <v>31748</v>
      </c>
    </row>
    <row r="7" spans="1:35" x14ac:dyDescent="0.25">
      <c r="A7" t="s">
        <v>383</v>
      </c>
      <c r="B7" t="s">
        <v>394</v>
      </c>
      <c r="C7" t="s">
        <v>395</v>
      </c>
      <c r="D7">
        <v>0</v>
      </c>
      <c r="E7">
        <v>0</v>
      </c>
      <c r="F7">
        <v>4831</v>
      </c>
      <c r="G7">
        <v>8274</v>
      </c>
      <c r="H7">
        <v>10829</v>
      </c>
      <c r="I7">
        <v>13506</v>
      </c>
      <c r="J7">
        <v>15494</v>
      </c>
      <c r="K7">
        <v>16526</v>
      </c>
      <c r="L7">
        <v>17508</v>
      </c>
      <c r="M7">
        <v>18490</v>
      </c>
      <c r="N7">
        <v>19455</v>
      </c>
      <c r="O7">
        <v>20304</v>
      </c>
      <c r="P7">
        <v>21544</v>
      </c>
      <c r="Q7">
        <v>23199</v>
      </c>
      <c r="R7">
        <v>24721</v>
      </c>
      <c r="S7">
        <v>25864</v>
      </c>
      <c r="T7">
        <v>27158</v>
      </c>
      <c r="U7">
        <v>28476</v>
      </c>
      <c r="V7">
        <v>28810</v>
      </c>
      <c r="W7">
        <v>28687</v>
      </c>
      <c r="X7">
        <v>28338</v>
      </c>
      <c r="Y7">
        <v>28102</v>
      </c>
      <c r="Z7">
        <v>28108</v>
      </c>
      <c r="AA7">
        <v>28287</v>
      </c>
      <c r="AB7">
        <v>28455</v>
      </c>
      <c r="AC7">
        <v>28817</v>
      </c>
      <c r="AD7">
        <v>29237</v>
      </c>
      <c r="AE7">
        <v>29630</v>
      </c>
      <c r="AF7">
        <v>30108</v>
      </c>
      <c r="AG7">
        <v>30102</v>
      </c>
      <c r="AH7">
        <v>30113</v>
      </c>
      <c r="AI7">
        <v>30428</v>
      </c>
    </row>
    <row r="8" spans="1:35" x14ac:dyDescent="0.25">
      <c r="A8" t="s">
        <v>383</v>
      </c>
      <c r="B8" t="s">
        <v>396</v>
      </c>
      <c r="C8" t="s">
        <v>397</v>
      </c>
      <c r="D8">
        <v>0</v>
      </c>
      <c r="E8">
        <v>0</v>
      </c>
      <c r="F8">
        <v>5676</v>
      </c>
      <c r="G8">
        <v>9804</v>
      </c>
      <c r="H8">
        <v>12581</v>
      </c>
      <c r="I8">
        <v>15171</v>
      </c>
      <c r="J8">
        <v>16945</v>
      </c>
      <c r="K8">
        <v>17853</v>
      </c>
      <c r="L8">
        <v>18763</v>
      </c>
      <c r="M8">
        <v>19704</v>
      </c>
      <c r="N8">
        <v>20641</v>
      </c>
      <c r="O8">
        <v>21481</v>
      </c>
      <c r="P8">
        <v>22729</v>
      </c>
      <c r="Q8">
        <v>24382</v>
      </c>
      <c r="R8">
        <v>25900</v>
      </c>
      <c r="S8">
        <v>27026</v>
      </c>
      <c r="T8">
        <v>28313</v>
      </c>
      <c r="U8">
        <v>29620</v>
      </c>
      <c r="V8">
        <v>29981</v>
      </c>
      <c r="W8">
        <v>29860</v>
      </c>
      <c r="X8">
        <v>29537</v>
      </c>
      <c r="Y8">
        <v>29320</v>
      </c>
      <c r="Z8">
        <v>29327</v>
      </c>
      <c r="AA8">
        <v>29553</v>
      </c>
      <c r="AB8">
        <v>29788</v>
      </c>
      <c r="AC8">
        <v>30113</v>
      </c>
      <c r="AD8">
        <v>30535</v>
      </c>
      <c r="AE8">
        <v>30908</v>
      </c>
      <c r="AF8">
        <v>31408</v>
      </c>
      <c r="AG8">
        <v>31432</v>
      </c>
      <c r="AH8">
        <v>31466</v>
      </c>
      <c r="AI8">
        <v>31804</v>
      </c>
    </row>
    <row r="9" spans="1:35" x14ac:dyDescent="0.25">
      <c r="A9" t="s">
        <v>383</v>
      </c>
      <c r="B9" t="s">
        <v>398</v>
      </c>
      <c r="C9" t="s">
        <v>399</v>
      </c>
      <c r="D9">
        <v>0</v>
      </c>
      <c r="E9">
        <v>0</v>
      </c>
      <c r="F9">
        <v>5677</v>
      </c>
      <c r="G9">
        <v>9806</v>
      </c>
      <c r="H9">
        <v>12581</v>
      </c>
      <c r="I9">
        <v>15173</v>
      </c>
      <c r="J9">
        <v>16945</v>
      </c>
      <c r="K9">
        <v>17854</v>
      </c>
      <c r="L9">
        <v>18770</v>
      </c>
      <c r="M9">
        <v>19704</v>
      </c>
      <c r="N9">
        <v>20646</v>
      </c>
      <c r="O9">
        <v>21483</v>
      </c>
      <c r="P9">
        <v>22727</v>
      </c>
      <c r="Q9">
        <v>24380</v>
      </c>
      <c r="R9">
        <v>25900</v>
      </c>
      <c r="S9">
        <v>27033</v>
      </c>
      <c r="T9">
        <v>28332</v>
      </c>
      <c r="U9">
        <v>29649</v>
      </c>
      <c r="V9">
        <v>30008</v>
      </c>
      <c r="W9">
        <v>29892</v>
      </c>
      <c r="X9">
        <v>29570</v>
      </c>
      <c r="Y9">
        <v>29363</v>
      </c>
      <c r="Z9">
        <v>29373</v>
      </c>
      <c r="AA9">
        <v>29602</v>
      </c>
      <c r="AB9">
        <v>29834</v>
      </c>
      <c r="AC9">
        <v>30164</v>
      </c>
      <c r="AD9">
        <v>30592</v>
      </c>
      <c r="AE9">
        <v>30976</v>
      </c>
      <c r="AF9">
        <v>31473</v>
      </c>
      <c r="AG9">
        <v>31500</v>
      </c>
      <c r="AH9">
        <v>31537</v>
      </c>
      <c r="AI9">
        <v>31884</v>
      </c>
    </row>
    <row r="10" spans="1:35" x14ac:dyDescent="0.25">
      <c r="A10" t="s">
        <v>383</v>
      </c>
      <c r="B10" t="s">
        <v>400</v>
      </c>
      <c r="C10" t="s">
        <v>401</v>
      </c>
      <c r="D10">
        <v>0</v>
      </c>
      <c r="E10">
        <v>0</v>
      </c>
      <c r="F10">
        <v>5701</v>
      </c>
      <c r="G10">
        <v>9846</v>
      </c>
      <c r="H10">
        <v>12617</v>
      </c>
      <c r="I10">
        <v>15191</v>
      </c>
      <c r="J10">
        <v>16947</v>
      </c>
      <c r="K10">
        <v>17834</v>
      </c>
      <c r="L10">
        <v>18739</v>
      </c>
      <c r="M10">
        <v>19660</v>
      </c>
      <c r="N10">
        <v>20602</v>
      </c>
      <c r="O10">
        <v>21394</v>
      </c>
      <c r="P10">
        <v>22636</v>
      </c>
      <c r="Q10">
        <v>24327</v>
      </c>
      <c r="R10">
        <v>25860</v>
      </c>
      <c r="S10">
        <v>27003</v>
      </c>
      <c r="T10">
        <v>28291</v>
      </c>
      <c r="U10">
        <v>29606</v>
      </c>
      <c r="V10">
        <v>29960</v>
      </c>
      <c r="W10">
        <v>29846</v>
      </c>
      <c r="X10">
        <v>29519</v>
      </c>
      <c r="Y10">
        <v>29304</v>
      </c>
      <c r="Z10">
        <v>29306</v>
      </c>
      <c r="AA10">
        <v>29534</v>
      </c>
      <c r="AB10">
        <v>29758</v>
      </c>
      <c r="AC10">
        <v>30092</v>
      </c>
      <c r="AD10">
        <v>30509</v>
      </c>
      <c r="AE10">
        <v>30892</v>
      </c>
      <c r="AF10">
        <v>31384</v>
      </c>
      <c r="AG10">
        <v>31404</v>
      </c>
      <c r="AH10">
        <v>31443</v>
      </c>
      <c r="AI10">
        <v>31786</v>
      </c>
    </row>
    <row r="11" spans="1:35" x14ac:dyDescent="0.25">
      <c r="A11" t="s">
        <v>383</v>
      </c>
      <c r="B11" t="s">
        <v>402</v>
      </c>
      <c r="C11" t="s">
        <v>479</v>
      </c>
      <c r="D11">
        <v>0</v>
      </c>
      <c r="E11">
        <v>0</v>
      </c>
      <c r="F11">
        <v>5678</v>
      </c>
      <c r="G11">
        <v>9804</v>
      </c>
      <c r="H11">
        <v>12583</v>
      </c>
      <c r="I11">
        <v>15177</v>
      </c>
      <c r="J11">
        <v>16948</v>
      </c>
      <c r="K11">
        <v>17857</v>
      </c>
      <c r="L11">
        <v>18771</v>
      </c>
      <c r="M11">
        <v>19704</v>
      </c>
      <c r="N11">
        <v>20648</v>
      </c>
      <c r="O11">
        <v>21480</v>
      </c>
      <c r="P11">
        <v>22723</v>
      </c>
      <c r="Q11">
        <v>24382</v>
      </c>
      <c r="R11">
        <v>25903</v>
      </c>
      <c r="S11">
        <v>27032</v>
      </c>
      <c r="T11">
        <v>28315</v>
      </c>
      <c r="U11">
        <v>29625</v>
      </c>
      <c r="V11">
        <v>29980</v>
      </c>
      <c r="W11">
        <v>29861</v>
      </c>
      <c r="X11">
        <v>29527</v>
      </c>
      <c r="Y11">
        <v>29320</v>
      </c>
      <c r="Z11">
        <v>29329</v>
      </c>
      <c r="AA11">
        <v>29553</v>
      </c>
      <c r="AB11">
        <v>29774</v>
      </c>
      <c r="AC11">
        <v>30104</v>
      </c>
      <c r="AD11">
        <v>30526</v>
      </c>
      <c r="AE11">
        <v>30908</v>
      </c>
      <c r="AF11">
        <v>31404</v>
      </c>
      <c r="AG11">
        <v>31424</v>
      </c>
      <c r="AH11">
        <v>31455</v>
      </c>
      <c r="AI11">
        <v>31797</v>
      </c>
    </row>
    <row r="12" spans="1:35" x14ac:dyDescent="0.25">
      <c r="A12" t="s">
        <v>383</v>
      </c>
      <c r="B12" t="s">
        <v>404</v>
      </c>
      <c r="C12" t="s">
        <v>405</v>
      </c>
      <c r="D12">
        <v>0</v>
      </c>
      <c r="E12">
        <v>0</v>
      </c>
      <c r="F12">
        <v>5672</v>
      </c>
      <c r="G12">
        <v>9776</v>
      </c>
      <c r="H12">
        <v>12392</v>
      </c>
      <c r="I12">
        <v>14771</v>
      </c>
      <c r="J12">
        <v>16348</v>
      </c>
      <c r="K12">
        <v>16968</v>
      </c>
      <c r="L12">
        <v>17554</v>
      </c>
      <c r="M12">
        <v>18242</v>
      </c>
      <c r="N12">
        <v>18961</v>
      </c>
      <c r="O12">
        <v>19534</v>
      </c>
      <c r="P12">
        <v>20621</v>
      </c>
      <c r="Q12">
        <v>22030</v>
      </c>
      <c r="R12">
        <v>23273</v>
      </c>
      <c r="S12">
        <v>24157</v>
      </c>
      <c r="T12">
        <v>25162</v>
      </c>
      <c r="U12">
        <v>26049</v>
      </c>
      <c r="V12">
        <v>26104</v>
      </c>
      <c r="W12">
        <v>25698</v>
      </c>
      <c r="X12">
        <v>25256</v>
      </c>
      <c r="Y12">
        <v>24976</v>
      </c>
      <c r="Z12">
        <v>24920</v>
      </c>
      <c r="AA12">
        <v>25013</v>
      </c>
      <c r="AB12">
        <v>25089</v>
      </c>
      <c r="AC12">
        <v>25279</v>
      </c>
      <c r="AD12">
        <v>25531</v>
      </c>
      <c r="AE12">
        <v>25715</v>
      </c>
      <c r="AF12">
        <v>26085</v>
      </c>
      <c r="AG12">
        <v>26263</v>
      </c>
      <c r="AH12">
        <v>26489</v>
      </c>
      <c r="AI12">
        <v>26828</v>
      </c>
    </row>
    <row r="13" spans="1:35" x14ac:dyDescent="0.25">
      <c r="A13" t="s">
        <v>383</v>
      </c>
      <c r="B13" t="s">
        <v>406</v>
      </c>
      <c r="C13" t="s">
        <v>407</v>
      </c>
      <c r="D13">
        <v>0</v>
      </c>
      <c r="E13">
        <v>0</v>
      </c>
      <c r="F13">
        <v>5675</v>
      </c>
      <c r="G13">
        <v>9801</v>
      </c>
      <c r="H13">
        <v>12580</v>
      </c>
      <c r="I13">
        <v>15170</v>
      </c>
      <c r="J13">
        <v>16943</v>
      </c>
      <c r="K13">
        <v>17850</v>
      </c>
      <c r="L13">
        <v>18764</v>
      </c>
      <c r="M13">
        <v>19702</v>
      </c>
      <c r="N13">
        <v>20641</v>
      </c>
      <c r="O13">
        <v>21479</v>
      </c>
      <c r="P13">
        <v>22724</v>
      </c>
      <c r="Q13">
        <v>24381</v>
      </c>
      <c r="R13">
        <v>25898</v>
      </c>
      <c r="S13">
        <v>27024</v>
      </c>
      <c r="T13">
        <v>28314</v>
      </c>
      <c r="U13">
        <v>29622</v>
      </c>
      <c r="V13">
        <v>29980</v>
      </c>
      <c r="W13">
        <v>29860</v>
      </c>
      <c r="X13">
        <v>29534</v>
      </c>
      <c r="Y13">
        <v>29319</v>
      </c>
      <c r="Z13">
        <v>29324</v>
      </c>
      <c r="AA13">
        <v>29553</v>
      </c>
      <c r="AB13">
        <v>29787</v>
      </c>
      <c r="AC13">
        <v>30111</v>
      </c>
      <c r="AD13">
        <v>30533</v>
      </c>
      <c r="AE13">
        <v>30912</v>
      </c>
      <c r="AF13">
        <v>31409</v>
      </c>
      <c r="AG13">
        <v>31431</v>
      </c>
      <c r="AH13">
        <v>31469</v>
      </c>
      <c r="AI13">
        <v>31804</v>
      </c>
    </row>
    <row r="14" spans="1:35" x14ac:dyDescent="0.25">
      <c r="A14" t="s">
        <v>383</v>
      </c>
      <c r="B14" t="s">
        <v>480</v>
      </c>
      <c r="C14" t="s">
        <v>481</v>
      </c>
      <c r="D14">
        <v>0</v>
      </c>
      <c r="E14">
        <v>0</v>
      </c>
      <c r="F14">
        <v>4366</v>
      </c>
      <c r="G14">
        <v>6816</v>
      </c>
      <c r="H14">
        <v>8243</v>
      </c>
      <c r="I14">
        <v>9787</v>
      </c>
      <c r="J14">
        <v>11143</v>
      </c>
      <c r="K14">
        <v>11675</v>
      </c>
      <c r="L14">
        <v>12465</v>
      </c>
      <c r="M14">
        <v>13389</v>
      </c>
      <c r="N14">
        <v>14375</v>
      </c>
      <c r="O14">
        <v>15470</v>
      </c>
      <c r="P14">
        <v>16532</v>
      </c>
      <c r="Q14">
        <v>17484</v>
      </c>
      <c r="R14">
        <v>18286</v>
      </c>
      <c r="S14">
        <v>18786</v>
      </c>
      <c r="T14">
        <v>19508</v>
      </c>
      <c r="U14">
        <v>20141</v>
      </c>
      <c r="V14">
        <v>19913</v>
      </c>
      <c r="W14">
        <v>19415</v>
      </c>
      <c r="X14">
        <v>18961</v>
      </c>
      <c r="Y14">
        <v>18631</v>
      </c>
      <c r="Z14">
        <v>18458</v>
      </c>
      <c r="AA14">
        <v>18383</v>
      </c>
      <c r="AB14">
        <v>18307</v>
      </c>
      <c r="AC14">
        <v>18283</v>
      </c>
      <c r="AD14">
        <v>18280</v>
      </c>
      <c r="AE14">
        <v>18279</v>
      </c>
      <c r="AF14">
        <v>18348</v>
      </c>
      <c r="AG14">
        <v>18429</v>
      </c>
      <c r="AH14">
        <v>18543</v>
      </c>
      <c r="AI14">
        <v>18666</v>
      </c>
    </row>
    <row r="15" spans="1:35" x14ac:dyDescent="0.25">
      <c r="A15" t="s">
        <v>383</v>
      </c>
      <c r="B15" t="s">
        <v>410</v>
      </c>
      <c r="C15" t="s">
        <v>411</v>
      </c>
      <c r="D15">
        <v>0</v>
      </c>
      <c r="E15">
        <v>0</v>
      </c>
      <c r="F15">
        <v>5681</v>
      </c>
      <c r="G15">
        <v>9795</v>
      </c>
      <c r="H15">
        <v>12550</v>
      </c>
      <c r="I15">
        <v>15118</v>
      </c>
      <c r="J15">
        <v>16870</v>
      </c>
      <c r="K15">
        <v>17747</v>
      </c>
      <c r="L15">
        <v>18630</v>
      </c>
      <c r="M15">
        <v>19528</v>
      </c>
      <c r="N15">
        <v>20433</v>
      </c>
      <c r="O15">
        <v>21161</v>
      </c>
      <c r="P15">
        <v>22400</v>
      </c>
      <c r="Q15">
        <v>24090</v>
      </c>
      <c r="R15">
        <v>25630</v>
      </c>
      <c r="S15">
        <v>26770</v>
      </c>
      <c r="T15">
        <v>28049</v>
      </c>
      <c r="U15">
        <v>29372</v>
      </c>
      <c r="V15">
        <v>29741</v>
      </c>
      <c r="W15">
        <v>29630</v>
      </c>
      <c r="X15">
        <v>29304</v>
      </c>
      <c r="Y15">
        <v>29092</v>
      </c>
      <c r="Z15">
        <v>29083</v>
      </c>
      <c r="AA15">
        <v>29284</v>
      </c>
      <c r="AB15">
        <v>29499</v>
      </c>
      <c r="AC15">
        <v>29818</v>
      </c>
      <c r="AD15">
        <v>30220</v>
      </c>
      <c r="AE15">
        <v>30593</v>
      </c>
      <c r="AF15">
        <v>31079</v>
      </c>
      <c r="AG15">
        <v>31090</v>
      </c>
      <c r="AH15">
        <v>31123</v>
      </c>
      <c r="AI15">
        <v>31451</v>
      </c>
    </row>
    <row r="16" spans="1:35" x14ac:dyDescent="0.25">
      <c r="A16" t="s">
        <v>383</v>
      </c>
      <c r="B16" t="s">
        <v>412</v>
      </c>
      <c r="C16" t="s">
        <v>482</v>
      </c>
      <c r="D16">
        <v>0</v>
      </c>
      <c r="E16">
        <v>0</v>
      </c>
      <c r="F16">
        <v>5677</v>
      </c>
      <c r="G16">
        <v>9806</v>
      </c>
      <c r="H16">
        <v>12580</v>
      </c>
      <c r="I16">
        <v>15174</v>
      </c>
      <c r="J16">
        <v>16943</v>
      </c>
      <c r="K16">
        <v>17851</v>
      </c>
      <c r="L16">
        <v>18767</v>
      </c>
      <c r="M16">
        <v>19698</v>
      </c>
      <c r="N16">
        <v>20636</v>
      </c>
      <c r="O16">
        <v>21468</v>
      </c>
      <c r="P16">
        <v>22712</v>
      </c>
      <c r="Q16">
        <v>24366</v>
      </c>
      <c r="R16">
        <v>25886</v>
      </c>
      <c r="S16">
        <v>27018</v>
      </c>
      <c r="T16">
        <v>28302</v>
      </c>
      <c r="U16">
        <v>29612</v>
      </c>
      <c r="V16">
        <v>29971</v>
      </c>
      <c r="W16">
        <v>29850</v>
      </c>
      <c r="X16">
        <v>29520</v>
      </c>
      <c r="Y16">
        <v>29310</v>
      </c>
      <c r="Z16">
        <v>29317</v>
      </c>
      <c r="AA16">
        <v>29545</v>
      </c>
      <c r="AB16">
        <v>29777</v>
      </c>
      <c r="AC16">
        <v>30102</v>
      </c>
      <c r="AD16">
        <v>30525</v>
      </c>
      <c r="AE16">
        <v>30899</v>
      </c>
      <c r="AF16">
        <v>31399</v>
      </c>
      <c r="AG16">
        <v>31421</v>
      </c>
      <c r="AH16">
        <v>31453</v>
      </c>
      <c r="AI16">
        <v>31792</v>
      </c>
    </row>
    <row r="17" spans="1:35" x14ac:dyDescent="0.25">
      <c r="A17" t="s">
        <v>383</v>
      </c>
      <c r="B17" t="s">
        <v>414</v>
      </c>
      <c r="C17" t="s">
        <v>483</v>
      </c>
      <c r="D17">
        <v>0</v>
      </c>
      <c r="E17">
        <v>0</v>
      </c>
      <c r="F17">
        <v>5434</v>
      </c>
      <c r="G17">
        <v>9268</v>
      </c>
      <c r="H17">
        <v>11578</v>
      </c>
      <c r="I17">
        <v>13692</v>
      </c>
      <c r="J17">
        <v>15063</v>
      </c>
      <c r="K17">
        <v>15480</v>
      </c>
      <c r="L17">
        <v>15874</v>
      </c>
      <c r="M17">
        <v>16342</v>
      </c>
      <c r="N17">
        <v>16823</v>
      </c>
      <c r="O17">
        <v>17133</v>
      </c>
      <c r="P17">
        <v>18217</v>
      </c>
      <c r="Q17">
        <v>19674</v>
      </c>
      <c r="R17">
        <v>20995</v>
      </c>
      <c r="S17">
        <v>22018</v>
      </c>
      <c r="T17">
        <v>23201</v>
      </c>
      <c r="U17">
        <v>24356</v>
      </c>
      <c r="V17">
        <v>24707</v>
      </c>
      <c r="W17">
        <v>24611</v>
      </c>
      <c r="X17">
        <v>24342</v>
      </c>
      <c r="Y17">
        <v>24172</v>
      </c>
      <c r="Z17">
        <v>24300</v>
      </c>
      <c r="AA17">
        <v>24691</v>
      </c>
      <c r="AB17">
        <v>25128</v>
      </c>
      <c r="AC17">
        <v>25688</v>
      </c>
      <c r="AD17">
        <v>26321</v>
      </c>
      <c r="AE17">
        <v>26915</v>
      </c>
      <c r="AF17">
        <v>27585</v>
      </c>
      <c r="AG17">
        <v>27739</v>
      </c>
      <c r="AH17">
        <v>28015</v>
      </c>
      <c r="AI17">
        <v>28355</v>
      </c>
    </row>
    <row r="18" spans="1:35" x14ac:dyDescent="0.25">
      <c r="A18" t="s">
        <v>383</v>
      </c>
      <c r="B18" t="s">
        <v>416</v>
      </c>
      <c r="C18" t="s">
        <v>484</v>
      </c>
      <c r="D18">
        <v>0</v>
      </c>
      <c r="E18">
        <v>0</v>
      </c>
      <c r="F18">
        <v>5677</v>
      </c>
      <c r="G18">
        <v>9807</v>
      </c>
      <c r="H18">
        <v>12582</v>
      </c>
      <c r="I18">
        <v>15177</v>
      </c>
      <c r="J18">
        <v>16949</v>
      </c>
      <c r="K18">
        <v>17856</v>
      </c>
      <c r="L18">
        <v>18773</v>
      </c>
      <c r="M18">
        <v>19709</v>
      </c>
      <c r="N18">
        <v>20650</v>
      </c>
      <c r="O18">
        <v>21486</v>
      </c>
      <c r="P18">
        <v>22732</v>
      </c>
      <c r="Q18">
        <v>24386</v>
      </c>
      <c r="R18">
        <v>25906</v>
      </c>
      <c r="S18">
        <v>27038</v>
      </c>
      <c r="T18">
        <v>28112</v>
      </c>
      <c r="U18">
        <v>29346</v>
      </c>
      <c r="V18">
        <v>29798</v>
      </c>
      <c r="W18">
        <v>29784</v>
      </c>
      <c r="X18">
        <v>29532</v>
      </c>
      <c r="Y18">
        <v>29371</v>
      </c>
      <c r="Z18">
        <v>29421</v>
      </c>
      <c r="AA18">
        <v>29672</v>
      </c>
      <c r="AB18">
        <v>29915</v>
      </c>
      <c r="AC18">
        <v>30265</v>
      </c>
      <c r="AD18">
        <v>30689</v>
      </c>
      <c r="AE18">
        <v>31074</v>
      </c>
      <c r="AF18">
        <v>31570</v>
      </c>
      <c r="AG18">
        <v>31615</v>
      </c>
      <c r="AH18">
        <v>31629</v>
      </c>
      <c r="AI18">
        <v>31959</v>
      </c>
    </row>
    <row r="19" spans="1:35" x14ac:dyDescent="0.25">
      <c r="A19" t="s">
        <v>383</v>
      </c>
      <c r="B19" t="s">
        <v>418</v>
      </c>
      <c r="C19" t="s">
        <v>485</v>
      </c>
      <c r="D19">
        <v>0</v>
      </c>
      <c r="E19">
        <v>0</v>
      </c>
      <c r="F19">
        <v>5661</v>
      </c>
      <c r="G19">
        <v>9782</v>
      </c>
      <c r="H19">
        <v>12366</v>
      </c>
      <c r="I19">
        <v>14566</v>
      </c>
      <c r="J19">
        <v>16275</v>
      </c>
      <c r="K19">
        <v>17438</v>
      </c>
      <c r="L19">
        <v>18382</v>
      </c>
      <c r="M19">
        <v>19295</v>
      </c>
      <c r="N19">
        <v>20167</v>
      </c>
      <c r="O19">
        <v>20753</v>
      </c>
      <c r="P19">
        <v>21686</v>
      </c>
      <c r="Q19">
        <v>23041</v>
      </c>
      <c r="R19">
        <v>24679</v>
      </c>
      <c r="S19">
        <v>26188</v>
      </c>
      <c r="T19">
        <v>27868</v>
      </c>
      <c r="U19">
        <v>29183</v>
      </c>
      <c r="V19">
        <v>29515</v>
      </c>
      <c r="W19">
        <v>29510</v>
      </c>
      <c r="X19">
        <v>29324</v>
      </c>
      <c r="Y19">
        <v>29214</v>
      </c>
      <c r="Z19">
        <v>29299</v>
      </c>
      <c r="AA19">
        <v>29585</v>
      </c>
      <c r="AB19">
        <v>29845</v>
      </c>
      <c r="AC19">
        <v>30193</v>
      </c>
      <c r="AD19">
        <v>30617</v>
      </c>
      <c r="AE19">
        <v>31027</v>
      </c>
      <c r="AF19">
        <v>31561</v>
      </c>
      <c r="AG19">
        <v>31587</v>
      </c>
      <c r="AH19">
        <v>31653</v>
      </c>
      <c r="AI19">
        <v>32012</v>
      </c>
    </row>
    <row r="20" spans="1:35" x14ac:dyDescent="0.25">
      <c r="A20" t="s">
        <v>383</v>
      </c>
      <c r="B20" t="s">
        <v>420</v>
      </c>
      <c r="C20" t="s">
        <v>421</v>
      </c>
      <c r="D20">
        <v>0</v>
      </c>
      <c r="E20">
        <v>0</v>
      </c>
      <c r="F20">
        <v>5450</v>
      </c>
      <c r="G20">
        <v>9284</v>
      </c>
      <c r="H20">
        <v>11811</v>
      </c>
      <c r="I20">
        <v>14097</v>
      </c>
      <c r="J20">
        <v>15587</v>
      </c>
      <c r="K20">
        <v>16229</v>
      </c>
      <c r="L20">
        <v>16878</v>
      </c>
      <c r="M20">
        <v>17566</v>
      </c>
      <c r="N20">
        <v>18282</v>
      </c>
      <c r="O20">
        <v>18894</v>
      </c>
      <c r="P20">
        <v>19929</v>
      </c>
      <c r="Q20">
        <v>21385</v>
      </c>
      <c r="R20">
        <v>22717</v>
      </c>
      <c r="S20">
        <v>23676</v>
      </c>
      <c r="T20">
        <v>24774</v>
      </c>
      <c r="U20">
        <v>25912</v>
      </c>
      <c r="V20">
        <v>26060</v>
      </c>
      <c r="W20">
        <v>25720</v>
      </c>
      <c r="X20">
        <v>25170</v>
      </c>
      <c r="Y20">
        <v>24721</v>
      </c>
      <c r="Z20">
        <v>24484</v>
      </c>
      <c r="AA20">
        <v>24448</v>
      </c>
      <c r="AB20">
        <v>24398</v>
      </c>
      <c r="AC20">
        <v>24464</v>
      </c>
      <c r="AD20">
        <v>24600</v>
      </c>
      <c r="AE20">
        <v>24708</v>
      </c>
      <c r="AF20">
        <v>24892</v>
      </c>
      <c r="AG20">
        <v>24588</v>
      </c>
      <c r="AH20">
        <v>24328</v>
      </c>
      <c r="AI20">
        <v>24355</v>
      </c>
    </row>
    <row r="21" spans="1:35" x14ac:dyDescent="0.25">
      <c r="A21" t="s">
        <v>383</v>
      </c>
      <c r="B21" t="s">
        <v>422</v>
      </c>
      <c r="C21" t="s">
        <v>423</v>
      </c>
      <c r="D21">
        <v>0</v>
      </c>
      <c r="E21">
        <v>0</v>
      </c>
      <c r="F21">
        <v>5683</v>
      </c>
      <c r="G21">
        <v>9802</v>
      </c>
      <c r="H21">
        <v>12601</v>
      </c>
      <c r="I21">
        <v>15193</v>
      </c>
      <c r="J21">
        <v>16968</v>
      </c>
      <c r="K21">
        <v>17859</v>
      </c>
      <c r="L21">
        <v>18770</v>
      </c>
      <c r="M21">
        <v>19715</v>
      </c>
      <c r="N21">
        <v>20645</v>
      </c>
      <c r="O21">
        <v>21479</v>
      </c>
      <c r="P21">
        <v>22710</v>
      </c>
      <c r="Q21">
        <v>24373</v>
      </c>
      <c r="R21">
        <v>25851</v>
      </c>
      <c r="S21">
        <v>26985</v>
      </c>
      <c r="T21">
        <v>28238</v>
      </c>
      <c r="U21">
        <v>29545</v>
      </c>
      <c r="V21">
        <v>29866</v>
      </c>
      <c r="W21">
        <v>29725</v>
      </c>
      <c r="X21">
        <v>29372</v>
      </c>
      <c r="Y21">
        <v>29102</v>
      </c>
      <c r="Z21">
        <v>29088</v>
      </c>
      <c r="AA21">
        <v>29263</v>
      </c>
      <c r="AB21">
        <v>29432</v>
      </c>
      <c r="AC21">
        <v>29702</v>
      </c>
      <c r="AD21">
        <v>30048</v>
      </c>
      <c r="AE21">
        <v>30370</v>
      </c>
      <c r="AF21">
        <v>30783</v>
      </c>
      <c r="AG21">
        <v>30727</v>
      </c>
      <c r="AH21">
        <v>30663</v>
      </c>
      <c r="AI21">
        <v>30915</v>
      </c>
    </row>
    <row r="22" spans="1:35" x14ac:dyDescent="0.25">
      <c r="A22" t="s">
        <v>383</v>
      </c>
      <c r="B22" t="s">
        <v>486</v>
      </c>
      <c r="C22" t="s">
        <v>487</v>
      </c>
      <c r="D22">
        <v>0</v>
      </c>
      <c r="E22">
        <v>0</v>
      </c>
      <c r="F22">
        <v>5684</v>
      </c>
      <c r="G22">
        <v>9820</v>
      </c>
      <c r="H22">
        <v>12609</v>
      </c>
      <c r="I22">
        <v>15212</v>
      </c>
      <c r="J22">
        <v>16998</v>
      </c>
      <c r="K22">
        <v>17910</v>
      </c>
      <c r="L22">
        <v>18832</v>
      </c>
      <c r="M22">
        <v>19777</v>
      </c>
      <c r="N22">
        <v>20732</v>
      </c>
      <c r="O22">
        <v>21583</v>
      </c>
      <c r="P22">
        <v>22833</v>
      </c>
      <c r="Q22">
        <v>24487</v>
      </c>
      <c r="R22">
        <v>26015</v>
      </c>
      <c r="S22">
        <v>27152</v>
      </c>
      <c r="T22">
        <v>28447</v>
      </c>
      <c r="U22">
        <v>29762</v>
      </c>
      <c r="V22">
        <v>30118</v>
      </c>
      <c r="W22">
        <v>30011</v>
      </c>
      <c r="X22">
        <v>29688</v>
      </c>
      <c r="Y22">
        <v>29488</v>
      </c>
      <c r="Z22">
        <v>29505</v>
      </c>
      <c r="AA22">
        <v>29737</v>
      </c>
      <c r="AB22">
        <v>29966</v>
      </c>
      <c r="AC22">
        <v>30294</v>
      </c>
      <c r="AD22">
        <v>30723</v>
      </c>
      <c r="AE22">
        <v>31108</v>
      </c>
      <c r="AF22">
        <v>31610</v>
      </c>
      <c r="AG22">
        <v>31641</v>
      </c>
      <c r="AH22">
        <v>31684</v>
      </c>
      <c r="AI22">
        <v>32029</v>
      </c>
    </row>
    <row r="23" spans="1:35" x14ac:dyDescent="0.25">
      <c r="A23" t="s">
        <v>383</v>
      </c>
      <c r="B23" t="s">
        <v>426</v>
      </c>
      <c r="C23" t="s">
        <v>427</v>
      </c>
      <c r="D23">
        <v>0</v>
      </c>
      <c r="E23">
        <v>0</v>
      </c>
      <c r="F23">
        <v>5677</v>
      </c>
      <c r="G23">
        <v>9806</v>
      </c>
      <c r="H23">
        <v>12581</v>
      </c>
      <c r="I23">
        <v>15186</v>
      </c>
      <c r="J23">
        <v>16965</v>
      </c>
      <c r="K23">
        <v>17904</v>
      </c>
      <c r="L23">
        <v>18836</v>
      </c>
      <c r="M23">
        <v>19752</v>
      </c>
      <c r="N23">
        <v>20642</v>
      </c>
      <c r="O23">
        <v>21427</v>
      </c>
      <c r="P23">
        <v>22590</v>
      </c>
      <c r="Q23">
        <v>24173</v>
      </c>
      <c r="R23">
        <v>25605</v>
      </c>
      <c r="S23">
        <v>26714</v>
      </c>
      <c r="T23">
        <v>27991</v>
      </c>
      <c r="U23">
        <v>29402</v>
      </c>
      <c r="V23">
        <v>29869</v>
      </c>
      <c r="W23">
        <v>29849</v>
      </c>
      <c r="X23">
        <v>29618</v>
      </c>
      <c r="Y23">
        <v>29505</v>
      </c>
      <c r="Z23">
        <v>29584</v>
      </c>
      <c r="AA23">
        <v>29867</v>
      </c>
      <c r="AB23">
        <v>30121</v>
      </c>
      <c r="AC23">
        <v>30486</v>
      </c>
      <c r="AD23">
        <v>30910</v>
      </c>
      <c r="AE23">
        <v>31309</v>
      </c>
      <c r="AF23">
        <v>31804</v>
      </c>
      <c r="AG23">
        <v>31832</v>
      </c>
      <c r="AH23">
        <v>31836</v>
      </c>
      <c r="AI23">
        <v>32096</v>
      </c>
    </row>
    <row r="24" spans="1:35" x14ac:dyDescent="0.25">
      <c r="A24" t="s">
        <v>383</v>
      </c>
      <c r="B24" t="s">
        <v>428</v>
      </c>
      <c r="C24" t="s">
        <v>488</v>
      </c>
      <c r="D24">
        <v>0</v>
      </c>
      <c r="E24">
        <v>0</v>
      </c>
      <c r="F24">
        <v>5688</v>
      </c>
      <c r="G24">
        <v>9875</v>
      </c>
      <c r="H24">
        <v>12814</v>
      </c>
      <c r="I24">
        <v>15530</v>
      </c>
      <c r="J24">
        <v>17354</v>
      </c>
      <c r="K24">
        <v>18301</v>
      </c>
      <c r="L24">
        <v>19255</v>
      </c>
      <c r="M24">
        <v>20182</v>
      </c>
      <c r="N24">
        <v>21093</v>
      </c>
      <c r="O24">
        <v>21884</v>
      </c>
      <c r="P24">
        <v>23086</v>
      </c>
      <c r="Q24">
        <v>24792</v>
      </c>
      <c r="R24">
        <v>26318</v>
      </c>
      <c r="S24">
        <v>27522</v>
      </c>
      <c r="T24">
        <v>28810</v>
      </c>
      <c r="U24">
        <v>30193</v>
      </c>
      <c r="V24">
        <v>30588</v>
      </c>
      <c r="W24">
        <v>30489</v>
      </c>
      <c r="X24">
        <v>30180</v>
      </c>
      <c r="Y24">
        <v>29962</v>
      </c>
      <c r="Z24">
        <v>30016</v>
      </c>
      <c r="AA24">
        <v>30302</v>
      </c>
      <c r="AB24">
        <v>30595</v>
      </c>
      <c r="AC24">
        <v>31014</v>
      </c>
      <c r="AD24">
        <v>31543</v>
      </c>
      <c r="AE24">
        <v>32047</v>
      </c>
      <c r="AF24">
        <v>32647</v>
      </c>
      <c r="AG24">
        <v>32640</v>
      </c>
      <c r="AH24">
        <v>32828</v>
      </c>
      <c r="AI24">
        <v>33308</v>
      </c>
    </row>
    <row r="25" spans="1:35" x14ac:dyDescent="0.25">
      <c r="A25" t="s">
        <v>383</v>
      </c>
      <c r="B25" t="s">
        <v>430</v>
      </c>
      <c r="C25" t="s">
        <v>431</v>
      </c>
      <c r="D25">
        <v>0</v>
      </c>
      <c r="E25">
        <v>0</v>
      </c>
      <c r="F25">
        <v>5214</v>
      </c>
      <c r="G25">
        <v>9331</v>
      </c>
      <c r="H25">
        <v>12355</v>
      </c>
      <c r="I25">
        <v>15127</v>
      </c>
      <c r="J25">
        <v>17005</v>
      </c>
      <c r="K25">
        <v>18030</v>
      </c>
      <c r="L25">
        <v>19063</v>
      </c>
      <c r="M25">
        <v>20096</v>
      </c>
      <c r="N25">
        <v>21144</v>
      </c>
      <c r="O25">
        <v>22106</v>
      </c>
      <c r="P25">
        <v>23372</v>
      </c>
      <c r="Q25">
        <v>25100</v>
      </c>
      <c r="R25">
        <v>26714</v>
      </c>
      <c r="S25">
        <v>27918</v>
      </c>
      <c r="T25">
        <v>29264</v>
      </c>
      <c r="U25">
        <v>30672</v>
      </c>
      <c r="V25">
        <v>31012</v>
      </c>
      <c r="W25">
        <v>30878</v>
      </c>
      <c r="X25">
        <v>30545</v>
      </c>
      <c r="Y25">
        <v>30342</v>
      </c>
      <c r="Z25">
        <v>30371</v>
      </c>
      <c r="AA25">
        <v>30599</v>
      </c>
      <c r="AB25">
        <v>30837</v>
      </c>
      <c r="AC25">
        <v>31177</v>
      </c>
      <c r="AD25">
        <v>31595</v>
      </c>
      <c r="AE25">
        <v>31973</v>
      </c>
      <c r="AF25">
        <v>32443</v>
      </c>
      <c r="AG25">
        <v>32349</v>
      </c>
      <c r="AH25">
        <v>32389</v>
      </c>
      <c r="AI25">
        <v>32734</v>
      </c>
    </row>
    <row r="26" spans="1:35" x14ac:dyDescent="0.25">
      <c r="A26" t="s">
        <v>383</v>
      </c>
      <c r="B26" t="s">
        <v>432</v>
      </c>
      <c r="C26" t="s">
        <v>433</v>
      </c>
      <c r="D26">
        <v>0</v>
      </c>
      <c r="E26">
        <v>0</v>
      </c>
      <c r="F26">
        <v>5700</v>
      </c>
      <c r="G26">
        <v>9351</v>
      </c>
      <c r="H26">
        <v>12725</v>
      </c>
      <c r="I26">
        <v>15430</v>
      </c>
      <c r="J26">
        <v>17145</v>
      </c>
      <c r="K26">
        <v>18086</v>
      </c>
      <c r="L26">
        <v>18958</v>
      </c>
      <c r="M26">
        <v>19788</v>
      </c>
      <c r="N26">
        <v>20679</v>
      </c>
      <c r="O26">
        <v>21286</v>
      </c>
      <c r="P26">
        <v>22168</v>
      </c>
      <c r="Q26">
        <v>23366</v>
      </c>
      <c r="R26">
        <v>24471</v>
      </c>
      <c r="S26">
        <v>25450</v>
      </c>
      <c r="T26">
        <v>26562</v>
      </c>
      <c r="U26">
        <v>27584</v>
      </c>
      <c r="V26">
        <v>28304</v>
      </c>
      <c r="W26">
        <v>28804</v>
      </c>
      <c r="X26">
        <v>29167</v>
      </c>
      <c r="Y26">
        <v>29488</v>
      </c>
      <c r="Z26">
        <v>29853</v>
      </c>
      <c r="AA26">
        <v>30305</v>
      </c>
      <c r="AB26">
        <v>30689</v>
      </c>
      <c r="AC26">
        <v>31128</v>
      </c>
      <c r="AD26">
        <v>31618</v>
      </c>
      <c r="AE26">
        <v>31857</v>
      </c>
      <c r="AF26">
        <v>32349</v>
      </c>
      <c r="AG26">
        <v>32445</v>
      </c>
      <c r="AH26">
        <v>32730</v>
      </c>
      <c r="AI26">
        <v>33215</v>
      </c>
    </row>
    <row r="27" spans="1:35" x14ac:dyDescent="0.25">
      <c r="A27" t="s">
        <v>383</v>
      </c>
      <c r="B27" t="s">
        <v>434</v>
      </c>
      <c r="C27" t="s">
        <v>435</v>
      </c>
      <c r="D27">
        <v>0</v>
      </c>
      <c r="E27">
        <v>0</v>
      </c>
      <c r="F27">
        <v>3216</v>
      </c>
      <c r="G27">
        <v>6867</v>
      </c>
      <c r="H27">
        <v>9579</v>
      </c>
      <c r="I27">
        <v>12164</v>
      </c>
      <c r="J27">
        <v>13954</v>
      </c>
      <c r="K27">
        <v>14873</v>
      </c>
      <c r="L27">
        <v>15802</v>
      </c>
      <c r="M27">
        <v>16745</v>
      </c>
      <c r="N27">
        <v>17699</v>
      </c>
      <c r="O27">
        <v>18542</v>
      </c>
      <c r="P27">
        <v>19793</v>
      </c>
      <c r="Q27">
        <v>21455</v>
      </c>
      <c r="R27">
        <v>22961</v>
      </c>
      <c r="S27">
        <v>24100</v>
      </c>
      <c r="T27">
        <v>25384</v>
      </c>
      <c r="U27">
        <v>26701</v>
      </c>
      <c r="V27">
        <v>27051</v>
      </c>
      <c r="W27">
        <v>26925</v>
      </c>
      <c r="X27">
        <v>26599</v>
      </c>
      <c r="Y27">
        <v>26377</v>
      </c>
      <c r="Z27">
        <v>26376</v>
      </c>
      <c r="AA27">
        <v>26597</v>
      </c>
      <c r="AB27">
        <v>26826</v>
      </c>
      <c r="AC27">
        <v>27153</v>
      </c>
      <c r="AD27">
        <v>27576</v>
      </c>
      <c r="AE27">
        <v>27965</v>
      </c>
      <c r="AF27">
        <v>28450</v>
      </c>
      <c r="AG27">
        <v>28460</v>
      </c>
      <c r="AH27">
        <v>28469</v>
      </c>
      <c r="AI27">
        <v>28801</v>
      </c>
    </row>
    <row r="28" spans="1:35" x14ac:dyDescent="0.25">
      <c r="A28" t="s">
        <v>383</v>
      </c>
      <c r="B28" t="s">
        <v>438</v>
      </c>
      <c r="C28" t="s">
        <v>439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5">
      <c r="AF29" s="6"/>
      <c r="AG29" s="6"/>
      <c r="AH29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06A2-324B-471D-8888-1D438BEABEF7}">
  <dimension ref="A1:AF28"/>
  <sheetViews>
    <sheetView workbookViewId="0">
      <selection activeCell="A28" sqref="A28"/>
    </sheetView>
  </sheetViews>
  <sheetFormatPr defaultRowHeight="15" x14ac:dyDescent="0.25"/>
  <cols>
    <col min="1" max="1" width="59.28515625" customWidth="1"/>
  </cols>
  <sheetData>
    <row r="1" spans="1:32" x14ac:dyDescent="0.25">
      <c r="A1" s="4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tr">
        <f>State_ContributionTestResults!B2</f>
        <v>DisabledPolicyGroup=None</v>
      </c>
      <c r="B2">
        <f>(State_ContributionTestResults!D2-State_ContributionTestResults!D$2)*-1</f>
        <v>0</v>
      </c>
      <c r="C2">
        <f>(State_ContributionTestResults!E2-State_ContributionTestResults!E$2)*-1</f>
        <v>0</v>
      </c>
      <c r="D2">
        <f>(State_ContributionTestResults!F2-State_ContributionTestResults!F$2)*-1</f>
        <v>0</v>
      </c>
      <c r="E2">
        <f>(State_ContributionTestResults!G2-State_ContributionTestResults!G$2)*-1</f>
        <v>0</v>
      </c>
      <c r="F2">
        <f>(State_ContributionTestResults!H2-State_ContributionTestResults!H$2)*-1</f>
        <v>0</v>
      </c>
      <c r="G2">
        <f>(State_ContributionTestResults!I2-State_ContributionTestResults!I$2)*-1</f>
        <v>0</v>
      </c>
      <c r="H2">
        <f>(State_ContributionTestResults!J2-State_ContributionTestResults!J$2)*-1</f>
        <v>0</v>
      </c>
      <c r="I2">
        <f>(State_ContributionTestResults!K2-State_ContributionTestResults!K$2)*-1</f>
        <v>0</v>
      </c>
      <c r="J2">
        <f>(State_ContributionTestResults!L2-State_ContributionTestResults!L$2)*-1</f>
        <v>0</v>
      </c>
      <c r="K2">
        <f>(State_ContributionTestResults!M2-State_ContributionTestResults!M$2)*-1</f>
        <v>0</v>
      </c>
      <c r="L2">
        <f>(State_ContributionTestResults!N2-State_ContributionTestResults!N$2)*-1</f>
        <v>0</v>
      </c>
      <c r="M2">
        <f>(State_ContributionTestResults!O2-State_ContributionTestResults!O$2)*-1</f>
        <v>0</v>
      </c>
      <c r="N2">
        <f>(State_ContributionTestResults!P2-State_ContributionTestResults!P$2)*-1</f>
        <v>0</v>
      </c>
      <c r="O2">
        <f>(State_ContributionTestResults!Q2-State_ContributionTestResults!Q$2)*-1</f>
        <v>0</v>
      </c>
      <c r="P2">
        <f>(State_ContributionTestResults!R2-State_ContributionTestResults!R$2)*-1</f>
        <v>0</v>
      </c>
      <c r="Q2">
        <f>(State_ContributionTestResults!S2-State_ContributionTestResults!S$2)*-1</f>
        <v>0</v>
      </c>
      <c r="R2">
        <f>(State_ContributionTestResults!T2-State_ContributionTestResults!T$2)*-1</f>
        <v>0</v>
      </c>
      <c r="S2">
        <f>(State_ContributionTestResults!U2-State_ContributionTestResults!U$2)*-1</f>
        <v>0</v>
      </c>
      <c r="T2">
        <f>(State_ContributionTestResults!V2-State_ContributionTestResults!V$2)*-1</f>
        <v>0</v>
      </c>
      <c r="U2">
        <f>(State_ContributionTestResults!W2-State_ContributionTestResults!W$2)*-1</f>
        <v>0</v>
      </c>
      <c r="V2">
        <f>(State_ContributionTestResults!X2-State_ContributionTestResults!X$2)*-1</f>
        <v>0</v>
      </c>
      <c r="W2">
        <f>(State_ContributionTestResults!Y2-State_ContributionTestResults!Y$2)*-1</f>
        <v>0</v>
      </c>
      <c r="X2">
        <f>(State_ContributionTestResults!Z2-State_ContributionTestResults!Z$2)*-1</f>
        <v>0</v>
      </c>
      <c r="Y2">
        <f>(State_ContributionTestResults!AA2-State_ContributionTestResults!AA$2)*-1</f>
        <v>0</v>
      </c>
      <c r="Z2">
        <f>(State_ContributionTestResults!AB2-State_ContributionTestResults!AB$2)*-1</f>
        <v>0</v>
      </c>
      <c r="AA2">
        <f>(State_ContributionTestResults!AC2-State_ContributionTestResults!AC$2)*-1</f>
        <v>0</v>
      </c>
      <c r="AB2">
        <f>(State_ContributionTestResults!AD2-State_ContributionTestResults!AD$2)*-1</f>
        <v>0</v>
      </c>
      <c r="AC2">
        <f>(State_ContributionTestResults!AE2-State_ContributionTestResults!AE$2)*-1</f>
        <v>0</v>
      </c>
      <c r="AD2">
        <f>(State_ContributionTestResults!AF2-State_ContributionTestResults!AF$2)*-1</f>
        <v>0</v>
      </c>
      <c r="AE2">
        <f>(State_ContributionTestResults!AG2-State_ContributionTestResults!AG$2)*-1</f>
        <v>0</v>
      </c>
      <c r="AF2">
        <f>(State_ContributionTestResults!AH2-State_ContributionTestResults!AH$2)*-1</f>
        <v>0</v>
      </c>
    </row>
    <row r="3" spans="1:32" x14ac:dyDescent="0.25">
      <c r="A3" t="str">
        <f>State_ContributionTestResults!B3</f>
        <v>DisabledPolicyGroup=Passenger Car ZEV Sales Standard</v>
      </c>
      <c r="B3">
        <f>(State_ContributionTestResults!D3-State_ContributionTestResults!D$2)*-1</f>
        <v>0</v>
      </c>
      <c r="C3">
        <f>(State_ContributionTestResults!E3-State_ContributionTestResults!E$2)*-1</f>
        <v>0</v>
      </c>
      <c r="D3">
        <f>(State_ContributionTestResults!F3-State_ContributionTestResults!F$2)*-1</f>
        <v>-20</v>
      </c>
      <c r="E3">
        <f>(State_ContributionTestResults!G3-State_ContributionTestResults!G$2)*-1</f>
        <v>-188</v>
      </c>
      <c r="F3">
        <f>(State_ContributionTestResults!H3-State_ContributionTestResults!H$2)*-1</f>
        <v>-400</v>
      </c>
      <c r="G3">
        <f>(State_ContributionTestResults!I3-State_ContributionTestResults!I$2)*-1</f>
        <v>-224</v>
      </c>
      <c r="H3">
        <f>(State_ContributionTestResults!J3-State_ContributionTestResults!J$2)*-1</f>
        <v>-38</v>
      </c>
      <c r="I3">
        <f>(State_ContributionTestResults!K3-State_ContributionTestResults!K$2)*-1</f>
        <v>133</v>
      </c>
      <c r="J3">
        <f>(State_ContributionTestResults!L3-State_ContributionTestResults!L$2)*-1</f>
        <v>347</v>
      </c>
      <c r="K3">
        <f>(State_ContributionTestResults!M3-State_ContributionTestResults!M$2)*-1</f>
        <v>604</v>
      </c>
      <c r="L3">
        <f>(State_ContributionTestResults!N3-State_ContributionTestResults!N$2)*-1</f>
        <v>817</v>
      </c>
      <c r="M3">
        <f>(State_ContributionTestResults!O3-State_ContributionTestResults!O$2)*-1</f>
        <v>996</v>
      </c>
      <c r="N3">
        <f>(State_ContributionTestResults!P3-State_ContributionTestResults!P$2)*-1</f>
        <v>1135</v>
      </c>
      <c r="O3">
        <f>(State_ContributionTestResults!Q3-State_ContributionTestResults!Q$2)*-1</f>
        <v>1352</v>
      </c>
      <c r="P3">
        <f>(State_ContributionTestResults!R3-State_ContributionTestResults!R$2)*-1</f>
        <v>1585</v>
      </c>
      <c r="Q3">
        <f>(State_ContributionTestResults!S3-State_ContributionTestResults!S$2)*-1</f>
        <v>1805</v>
      </c>
      <c r="R3">
        <f>(State_ContributionTestResults!T3-State_ContributionTestResults!T$2)*-1</f>
        <v>2035</v>
      </c>
      <c r="S3">
        <f>(State_ContributionTestResults!U3-State_ContributionTestResults!U$2)*-1</f>
        <v>2078</v>
      </c>
      <c r="T3">
        <f>(State_ContributionTestResults!V3-State_ContributionTestResults!V$2)*-1</f>
        <v>2001</v>
      </c>
      <c r="U3">
        <f>(State_ContributionTestResults!W3-State_ContributionTestResults!W$2)*-1</f>
        <v>1908</v>
      </c>
      <c r="V3">
        <f>(State_ContributionTestResults!X3-State_ContributionTestResults!X$2)*-1</f>
        <v>1847</v>
      </c>
      <c r="W3">
        <f>(State_ContributionTestResults!Y3-State_ContributionTestResults!Y$2)*-1</f>
        <v>1785</v>
      </c>
      <c r="X3">
        <f>(State_ContributionTestResults!Z3-State_ContributionTestResults!Z$2)*-1</f>
        <v>1740</v>
      </c>
      <c r="Y3">
        <f>(State_ContributionTestResults!AA3-State_ContributionTestResults!AA$2)*-1</f>
        <v>1717</v>
      </c>
      <c r="Z3">
        <f>(State_ContributionTestResults!AB3-State_ContributionTestResults!AB$2)*-1</f>
        <v>1695</v>
      </c>
      <c r="AA3">
        <f>(State_ContributionTestResults!AC3-State_ContributionTestResults!AC$2)*-1</f>
        <v>1658</v>
      </c>
      <c r="AB3">
        <f>(State_ContributionTestResults!AD3-State_ContributionTestResults!AD$2)*-1</f>
        <v>1648</v>
      </c>
      <c r="AC3">
        <f>(State_ContributionTestResults!AE3-State_ContributionTestResults!AE$2)*-1</f>
        <v>1570</v>
      </c>
      <c r="AD3">
        <f>(State_ContributionTestResults!AF3-State_ContributionTestResults!AF$2)*-1</f>
        <v>1540</v>
      </c>
      <c r="AE3">
        <f>(State_ContributionTestResults!AG3-State_ContributionTestResults!AG$2)*-1</f>
        <v>1532</v>
      </c>
      <c r="AF3">
        <f>(State_ContributionTestResults!AH3-State_ContributionTestResults!AH$2)*-1</f>
        <v>1473</v>
      </c>
    </row>
    <row r="4" spans="1:32" x14ac:dyDescent="0.25">
      <c r="A4" t="str">
        <f>State_ContributionTestResults!B4</f>
        <v>DisabledPolicyGroup=California HDV Rules</v>
      </c>
      <c r="B4">
        <f>(State_ContributionTestResults!D4-State_ContributionTestResults!D$2)*-1</f>
        <v>0</v>
      </c>
      <c r="C4">
        <f>(State_ContributionTestResults!E4-State_ContributionTestResults!E$2)*-1</f>
        <v>0</v>
      </c>
      <c r="D4">
        <f>(State_ContributionTestResults!F4-State_ContributionTestResults!F$2)*-1</f>
        <v>6</v>
      </c>
      <c r="E4">
        <f>(State_ContributionTestResults!G4-State_ContributionTestResults!G$2)*-1</f>
        <v>5</v>
      </c>
      <c r="F4">
        <f>(State_ContributionTestResults!H4-State_ContributionTestResults!H$2)*-1</f>
        <v>-5</v>
      </c>
      <c r="G4">
        <f>(State_ContributionTestResults!I4-State_ContributionTestResults!I$2)*-1</f>
        <v>36</v>
      </c>
      <c r="H4">
        <f>(State_ContributionTestResults!J4-State_ContributionTestResults!J$2)*-1</f>
        <v>30</v>
      </c>
      <c r="I4">
        <f>(State_ContributionTestResults!K4-State_ContributionTestResults!K$2)*-1</f>
        <v>43</v>
      </c>
      <c r="J4">
        <f>(State_ContributionTestResults!L4-State_ContributionTestResults!L$2)*-1</f>
        <v>55</v>
      </c>
      <c r="K4">
        <f>(State_ContributionTestResults!M4-State_ContributionTestResults!M$2)*-1</f>
        <v>37</v>
      </c>
      <c r="L4">
        <f>(State_ContributionTestResults!N4-State_ContributionTestResults!N$2)*-1</f>
        <v>-1</v>
      </c>
      <c r="M4">
        <f>(State_ContributionTestResults!O4-State_ContributionTestResults!O$2)*-1</f>
        <v>-51</v>
      </c>
      <c r="N4">
        <f>(State_ContributionTestResults!P4-State_ContributionTestResults!P$2)*-1</f>
        <v>-122</v>
      </c>
      <c r="O4">
        <f>(State_ContributionTestResults!Q4-State_ContributionTestResults!Q$2)*-1</f>
        <v>-210</v>
      </c>
      <c r="P4">
        <f>(State_ContributionTestResults!R4-State_ContributionTestResults!R$2)*-1</f>
        <v>-306</v>
      </c>
      <c r="Q4">
        <f>(State_ContributionTestResults!S4-State_ContributionTestResults!S$2)*-1</f>
        <v>-431</v>
      </c>
      <c r="R4">
        <f>(State_ContributionTestResults!T4-State_ContributionTestResults!T$2)*-1</f>
        <v>-559</v>
      </c>
      <c r="S4">
        <f>(State_ContributionTestResults!U4-State_ContributionTestResults!U$2)*-1</f>
        <v>-690</v>
      </c>
      <c r="T4">
        <f>(State_ContributionTestResults!V4-State_ContributionTestResults!V$2)*-1</f>
        <v>-844</v>
      </c>
      <c r="U4">
        <f>(State_ContributionTestResults!W4-State_ContributionTestResults!W$2)*-1</f>
        <v>-1027</v>
      </c>
      <c r="V4">
        <f>(State_ContributionTestResults!X4-State_ContributionTestResults!X$2)*-1</f>
        <v>-1233</v>
      </c>
      <c r="W4">
        <f>(State_ContributionTestResults!Y4-State_ContributionTestResults!Y$2)*-1</f>
        <v>-1431</v>
      </c>
      <c r="X4">
        <f>(State_ContributionTestResults!Z4-State_ContributionTestResults!Z$2)*-1</f>
        <v>-1650</v>
      </c>
      <c r="Y4">
        <f>(State_ContributionTestResults!AA4-State_ContributionTestResults!AA$2)*-1</f>
        <v>-1877</v>
      </c>
      <c r="Z4">
        <f>(State_ContributionTestResults!AB4-State_ContributionTestResults!AB$2)*-1</f>
        <v>-2128</v>
      </c>
      <c r="AA4">
        <f>(State_ContributionTestResults!AC4-State_ContributionTestResults!AC$2)*-1</f>
        <v>-2400</v>
      </c>
      <c r="AB4">
        <f>(State_ContributionTestResults!AD4-State_ContributionTestResults!AD$2)*-1</f>
        <v>-2673</v>
      </c>
      <c r="AC4">
        <f>(State_ContributionTestResults!AE4-State_ContributionTestResults!AE$2)*-1</f>
        <v>-2977</v>
      </c>
      <c r="AD4">
        <f>(State_ContributionTestResults!AF4-State_ContributionTestResults!AF$2)*-1</f>
        <v>-3270</v>
      </c>
      <c r="AE4">
        <f>(State_ContributionTestResults!AG4-State_ContributionTestResults!AG$2)*-1</f>
        <v>-3591</v>
      </c>
      <c r="AF4">
        <f>(State_ContributionTestResults!AH4-State_ContributionTestResults!AH$2)*-1</f>
        <v>-3890</v>
      </c>
    </row>
    <row r="5" spans="1:32" x14ac:dyDescent="0.25">
      <c r="A5" t="str">
        <f>State_ContributionTestResults!B5</f>
        <v>DisabledPolicyGroup=Power Sector Coal Regs</v>
      </c>
      <c r="B5">
        <f>(State_ContributionTestResults!D5-State_ContributionTestResults!D$2)*-1</f>
        <v>0</v>
      </c>
      <c r="C5">
        <f>(State_ContributionTestResults!E5-State_ContributionTestResults!E$2)*-1</f>
        <v>0</v>
      </c>
      <c r="D5">
        <f>(State_ContributionTestResults!F5-State_ContributionTestResults!F$2)*-1</f>
        <v>189</v>
      </c>
      <c r="E5">
        <f>(State_ContributionTestResults!G5-State_ContributionTestResults!G$2)*-1</f>
        <v>245</v>
      </c>
      <c r="F5">
        <f>(State_ContributionTestResults!H5-State_ContributionTestResults!H$2)*-1</f>
        <v>609</v>
      </c>
      <c r="G5">
        <f>(State_ContributionTestResults!I5-State_ContributionTestResults!I$2)*-1</f>
        <v>1529</v>
      </c>
      <c r="H5">
        <f>(State_ContributionTestResults!J5-State_ContributionTestResults!J$2)*-1</f>
        <v>1811</v>
      </c>
      <c r="I5">
        <f>(State_ContributionTestResults!K5-State_ContributionTestResults!K$2)*-1</f>
        <v>1979</v>
      </c>
      <c r="J5">
        <f>(State_ContributionTestResults!L5-State_ContributionTestResults!L$2)*-1</f>
        <v>1803</v>
      </c>
      <c r="K5">
        <f>(State_ContributionTestResults!M5-State_ContributionTestResults!M$2)*-1</f>
        <v>1508</v>
      </c>
      <c r="L5">
        <f>(State_ContributionTestResults!N5-State_ContributionTestResults!N$2)*-1</f>
        <v>901</v>
      </c>
      <c r="M5">
        <f>(State_ContributionTestResults!O5-State_ContributionTestResults!O$2)*-1</f>
        <v>-131</v>
      </c>
      <c r="N5">
        <f>(State_ContributionTestResults!P5-State_ContributionTestResults!P$2)*-1</f>
        <v>-799</v>
      </c>
      <c r="O5">
        <f>(State_ContributionTestResults!Q5-State_ContributionTestResults!Q$2)*-1</f>
        <v>-968</v>
      </c>
      <c r="P5">
        <f>(State_ContributionTestResults!R5-State_ContributionTestResults!R$2)*-1</f>
        <v>-852</v>
      </c>
      <c r="Q5">
        <f>(State_ContributionTestResults!S5-State_ContributionTestResults!S$2)*-1</f>
        <v>-580</v>
      </c>
      <c r="R5">
        <f>(State_ContributionTestResults!T5-State_ContributionTestResults!T$2)*-1</f>
        <v>-439</v>
      </c>
      <c r="S5">
        <f>(State_ContributionTestResults!U5-State_ContributionTestResults!U$2)*-1</f>
        <v>-284</v>
      </c>
      <c r="T5">
        <f>(State_ContributionTestResults!V5-State_ContributionTestResults!V$2)*-1</f>
        <v>-177</v>
      </c>
      <c r="U5">
        <f>(State_ContributionTestResults!W5-State_ContributionTestResults!W$2)*-1</f>
        <v>-137</v>
      </c>
      <c r="V5">
        <f>(State_ContributionTestResults!X5-State_ContributionTestResults!X$2)*-1</f>
        <v>-116</v>
      </c>
      <c r="W5">
        <f>(State_ContributionTestResults!Y5-State_ContributionTestResults!Y$2)*-1</f>
        <v>-99</v>
      </c>
      <c r="X5">
        <f>(State_ContributionTestResults!Z5-State_ContributionTestResults!Z$2)*-1</f>
        <v>-105</v>
      </c>
      <c r="Y5">
        <f>(State_ContributionTestResults!AA5-State_ContributionTestResults!AA$2)*-1</f>
        <v>-112</v>
      </c>
      <c r="Z5">
        <f>(State_ContributionTestResults!AB5-State_ContributionTestResults!AB$2)*-1</f>
        <v>-106</v>
      </c>
      <c r="AA5">
        <f>(State_ContributionTestResults!AC5-State_ContributionTestResults!AC$2)*-1</f>
        <v>-102</v>
      </c>
      <c r="AB5">
        <f>(State_ContributionTestResults!AD5-State_ContributionTestResults!AD$2)*-1</f>
        <v>-89</v>
      </c>
      <c r="AC5">
        <f>(State_ContributionTestResults!AE5-State_ContributionTestResults!AE$2)*-1</f>
        <v>-103</v>
      </c>
      <c r="AD5">
        <f>(State_ContributionTestResults!AF5-State_ContributionTestResults!AF$2)*-1</f>
        <v>-98</v>
      </c>
      <c r="AE5">
        <f>(State_ContributionTestResults!AG5-State_ContributionTestResults!AG$2)*-1</f>
        <v>-109</v>
      </c>
      <c r="AF5">
        <f>(State_ContributionTestResults!AH5-State_ContributionTestResults!AH$2)*-1</f>
        <v>-152</v>
      </c>
    </row>
    <row r="6" spans="1:32" x14ac:dyDescent="0.25">
      <c r="A6" t="str">
        <f>State_ContributionTestResults!B6</f>
        <v>DisabledPolicyGroup=Power Sector Gas Regs</v>
      </c>
      <c r="B6">
        <f>(State_ContributionTestResults!D6-State_ContributionTestResults!D$2)*-1</f>
        <v>0</v>
      </c>
      <c r="C6">
        <f>(State_ContributionTestResults!E6-State_ContributionTestResults!E$2)*-1</f>
        <v>0</v>
      </c>
      <c r="D6">
        <f>(State_ContributionTestResults!F6-State_ContributionTestResults!F$2)*-1</f>
        <v>0</v>
      </c>
      <c r="E6">
        <f>(State_ContributionTestResults!G6-State_ContributionTestResults!G$2)*-1</f>
        <v>0</v>
      </c>
      <c r="F6">
        <f>(State_ContributionTestResults!H6-State_ContributionTestResults!H$2)*-1</f>
        <v>153</v>
      </c>
      <c r="G6">
        <f>(State_ContributionTestResults!I6-State_ContributionTestResults!I$2)*-1</f>
        <v>627</v>
      </c>
      <c r="H6">
        <f>(State_ContributionTestResults!J6-State_ContributionTestResults!J$2)*-1</f>
        <v>740</v>
      </c>
      <c r="I6">
        <f>(State_ContributionTestResults!K6-State_ContributionTestResults!K$2)*-1</f>
        <v>452</v>
      </c>
      <c r="J6">
        <f>(State_ContributionTestResults!L6-State_ContributionTestResults!L$2)*-1</f>
        <v>211</v>
      </c>
      <c r="K6">
        <f>(State_ContributionTestResults!M6-State_ContributionTestResults!M$2)*-1</f>
        <v>-30</v>
      </c>
      <c r="L6">
        <f>(State_ContributionTestResults!N6-State_ContributionTestResults!N$2)*-1</f>
        <v>-138</v>
      </c>
      <c r="M6">
        <f>(State_ContributionTestResults!O6-State_ContributionTestResults!O$2)*-1</f>
        <v>-218</v>
      </c>
      <c r="N6">
        <f>(State_ContributionTestResults!P6-State_ContributionTestResults!P$2)*-1</f>
        <v>-387</v>
      </c>
      <c r="O6">
        <f>(State_ContributionTestResults!Q6-State_ContributionTestResults!Q$2)*-1</f>
        <v>-343</v>
      </c>
      <c r="P6">
        <f>(State_ContributionTestResults!R6-State_ContributionTestResults!R$2)*-1</f>
        <v>-244</v>
      </c>
      <c r="Q6">
        <f>(State_ContributionTestResults!S6-State_ContributionTestResults!S$2)*-1</f>
        <v>-44</v>
      </c>
      <c r="R6">
        <f>(State_ContributionTestResults!T6-State_ContributionTestResults!T$2)*-1</f>
        <v>123</v>
      </c>
      <c r="S6">
        <f>(State_ContributionTestResults!U6-State_ContributionTestResults!U$2)*-1</f>
        <v>239</v>
      </c>
      <c r="T6">
        <f>(State_ContributionTestResults!V6-State_ContributionTestResults!V$2)*-1</f>
        <v>255</v>
      </c>
      <c r="U6">
        <f>(State_ContributionTestResults!W6-State_ContributionTestResults!W$2)*-1</f>
        <v>236</v>
      </c>
      <c r="V6">
        <f>(State_ContributionTestResults!X6-State_ContributionTestResults!X$2)*-1</f>
        <v>191</v>
      </c>
      <c r="W6">
        <f>(State_ContributionTestResults!Y6-State_ContributionTestResults!Y$2)*-1</f>
        <v>160</v>
      </c>
      <c r="X6">
        <f>(State_ContributionTestResults!Z6-State_ContributionTestResults!Z$2)*-1</f>
        <v>122</v>
      </c>
      <c r="Y6">
        <f>(State_ContributionTestResults!AA6-State_ContributionTestResults!AA$2)*-1</f>
        <v>108</v>
      </c>
      <c r="Z6">
        <f>(State_ContributionTestResults!AB6-State_ContributionTestResults!AB$2)*-1</f>
        <v>96</v>
      </c>
      <c r="AA6">
        <f>(State_ContributionTestResults!AC6-State_ContributionTestResults!AC$2)*-1</f>
        <v>95</v>
      </c>
      <c r="AB6">
        <f>(State_ContributionTestResults!AD6-State_ContributionTestResults!AD$2)*-1</f>
        <v>99</v>
      </c>
      <c r="AC6">
        <f>(State_ContributionTestResults!AE6-State_ContributionTestResults!AE$2)*-1</f>
        <v>84</v>
      </c>
      <c r="AD6">
        <f>(State_ContributionTestResults!AF6-State_ContributionTestResults!AF$2)*-1</f>
        <v>87</v>
      </c>
      <c r="AE6">
        <f>(State_ContributionTestResults!AG6-State_ContributionTestResults!AG$2)*-1</f>
        <v>81</v>
      </c>
      <c r="AF6">
        <f>(State_ContributionTestResults!AH6-State_ContributionTestResults!AH$2)*-1</f>
        <v>71</v>
      </c>
    </row>
    <row r="7" spans="1:32" x14ac:dyDescent="0.25">
      <c r="A7" t="str">
        <f>State_ContributionTestResults!B7</f>
        <v>DisabledPolicyGroup=Grid Flexibility</v>
      </c>
      <c r="B7">
        <f>(State_ContributionTestResults!D7-State_ContributionTestResults!D$2)*-1</f>
        <v>0</v>
      </c>
      <c r="C7">
        <f>(State_ContributionTestResults!E7-State_ContributionTestResults!E$2)*-1</f>
        <v>0</v>
      </c>
      <c r="D7">
        <f>(State_ContributionTestResults!F7-State_ContributionTestResults!F$2)*-1</f>
        <v>846</v>
      </c>
      <c r="E7">
        <f>(State_ContributionTestResults!G7-State_ContributionTestResults!G$2)*-1</f>
        <v>1533</v>
      </c>
      <c r="F7">
        <f>(State_ContributionTestResults!H7-State_ContributionTestResults!H$2)*-1</f>
        <v>1753</v>
      </c>
      <c r="G7">
        <f>(State_ContributionTestResults!I7-State_ContributionTestResults!I$2)*-1</f>
        <v>1671</v>
      </c>
      <c r="H7">
        <f>(State_ContributionTestResults!J7-State_ContributionTestResults!J$2)*-1</f>
        <v>1455</v>
      </c>
      <c r="I7">
        <f>(State_ContributionTestResults!K7-State_ContributionTestResults!K$2)*-1</f>
        <v>1330</v>
      </c>
      <c r="J7">
        <f>(State_ContributionTestResults!L7-State_ContributionTestResults!L$2)*-1</f>
        <v>1265</v>
      </c>
      <c r="K7">
        <f>(State_ContributionTestResults!M7-State_ContributionTestResults!M$2)*-1</f>
        <v>1219</v>
      </c>
      <c r="L7">
        <f>(State_ContributionTestResults!N7-State_ContributionTestResults!N$2)*-1</f>
        <v>1195</v>
      </c>
      <c r="M7">
        <f>(State_ContributionTestResults!O7-State_ContributionTestResults!O$2)*-1</f>
        <v>1182</v>
      </c>
      <c r="N7">
        <f>(State_ContributionTestResults!P7-State_ContributionTestResults!P$2)*-1</f>
        <v>1188</v>
      </c>
      <c r="O7">
        <f>(State_ContributionTestResults!Q7-State_ContributionTestResults!Q$2)*-1</f>
        <v>1187</v>
      </c>
      <c r="P7">
        <f>(State_ContributionTestResults!R7-State_ContributionTestResults!R$2)*-1</f>
        <v>1185</v>
      </c>
      <c r="Q7">
        <f>(State_ContributionTestResults!S7-State_ContributionTestResults!S$2)*-1</f>
        <v>1174</v>
      </c>
      <c r="R7">
        <f>(State_ContributionTestResults!T7-State_ContributionTestResults!T$2)*-1</f>
        <v>1162</v>
      </c>
      <c r="S7">
        <f>(State_ContributionTestResults!U7-State_ContributionTestResults!U$2)*-1</f>
        <v>1154</v>
      </c>
      <c r="T7">
        <f>(State_ContributionTestResults!V7-State_ContributionTestResults!V$2)*-1</f>
        <v>1175</v>
      </c>
      <c r="U7">
        <f>(State_ContributionTestResults!W7-State_ContributionTestResults!W$2)*-1</f>
        <v>1177</v>
      </c>
      <c r="V7">
        <f>(State_ContributionTestResults!X7-State_ContributionTestResults!X$2)*-1</f>
        <v>1200</v>
      </c>
      <c r="W7">
        <f>(State_ContributionTestResults!Y7-State_ContributionTestResults!Y$2)*-1</f>
        <v>1222</v>
      </c>
      <c r="X7">
        <f>(State_ContributionTestResults!Z7-State_ContributionTestResults!Z$2)*-1</f>
        <v>1224</v>
      </c>
      <c r="Y7">
        <f>(State_ContributionTestResults!AA7-State_ContributionTestResults!AA$2)*-1</f>
        <v>1271</v>
      </c>
      <c r="Z7">
        <f>(State_ContributionTestResults!AB7-State_ContributionTestResults!AB$2)*-1</f>
        <v>1336</v>
      </c>
      <c r="AA7">
        <f>(State_ContributionTestResults!AC7-State_ContributionTestResults!AC$2)*-1</f>
        <v>1299</v>
      </c>
      <c r="AB7">
        <f>(State_ContributionTestResults!AD7-State_ContributionTestResults!AD$2)*-1</f>
        <v>1304</v>
      </c>
      <c r="AC7">
        <f>(State_ContributionTestResults!AE7-State_ContributionTestResults!AE$2)*-1</f>
        <v>1283</v>
      </c>
      <c r="AD7">
        <f>(State_ContributionTestResults!AF7-State_ContributionTestResults!AF$2)*-1</f>
        <v>1303</v>
      </c>
      <c r="AE7">
        <f>(State_ContributionTestResults!AG7-State_ContributionTestResults!AG$2)*-1</f>
        <v>1330</v>
      </c>
      <c r="AF7">
        <f>(State_ContributionTestResults!AH7-State_ContributionTestResults!AH$2)*-1</f>
        <v>1355</v>
      </c>
    </row>
    <row r="8" spans="1:32" x14ac:dyDescent="0.25">
      <c r="A8" t="str">
        <f>State_ContributionTestResults!B8</f>
        <v>DisabledPolicyGroup=Afforestation and Reforestation</v>
      </c>
      <c r="B8">
        <f>(State_ContributionTestResults!D8-State_ContributionTestResults!D$2)*-1</f>
        <v>0</v>
      </c>
      <c r="C8">
        <f>(State_ContributionTestResults!E8-State_ContributionTestResults!E$2)*-1</f>
        <v>0</v>
      </c>
      <c r="D8">
        <f>(State_ContributionTestResults!F8-State_ContributionTestResults!F$2)*-1</f>
        <v>1</v>
      </c>
      <c r="E8">
        <f>(State_ContributionTestResults!G8-State_ContributionTestResults!G$2)*-1</f>
        <v>3</v>
      </c>
      <c r="F8">
        <f>(State_ContributionTestResults!H8-State_ContributionTestResults!H$2)*-1</f>
        <v>1</v>
      </c>
      <c r="G8">
        <f>(State_ContributionTestResults!I8-State_ContributionTestResults!I$2)*-1</f>
        <v>6</v>
      </c>
      <c r="H8">
        <f>(State_ContributionTestResults!J8-State_ContributionTestResults!J$2)*-1</f>
        <v>4</v>
      </c>
      <c r="I8">
        <f>(State_ContributionTestResults!K8-State_ContributionTestResults!K$2)*-1</f>
        <v>3</v>
      </c>
      <c r="J8">
        <f>(State_ContributionTestResults!L8-State_ContributionTestResults!L$2)*-1</f>
        <v>10</v>
      </c>
      <c r="K8">
        <f>(State_ContributionTestResults!M8-State_ContributionTestResults!M$2)*-1</f>
        <v>5</v>
      </c>
      <c r="L8">
        <f>(State_ContributionTestResults!N8-State_ContributionTestResults!N$2)*-1</f>
        <v>9</v>
      </c>
      <c r="M8">
        <f>(State_ContributionTestResults!O8-State_ContributionTestResults!O$2)*-1</f>
        <v>5</v>
      </c>
      <c r="N8">
        <f>(State_ContributionTestResults!P8-State_ContributionTestResults!P$2)*-1</f>
        <v>3</v>
      </c>
      <c r="O8">
        <f>(State_ContributionTestResults!Q8-State_ContributionTestResults!Q$2)*-1</f>
        <v>4</v>
      </c>
      <c r="P8">
        <f>(State_ContributionTestResults!R8-State_ContributionTestResults!R$2)*-1</f>
        <v>6</v>
      </c>
      <c r="Q8">
        <f>(State_ContributionTestResults!S8-State_ContributionTestResults!S$2)*-1</f>
        <v>12</v>
      </c>
      <c r="R8">
        <f>(State_ContributionTestResults!T8-State_ContributionTestResults!T$2)*-1</f>
        <v>7</v>
      </c>
      <c r="S8">
        <f>(State_ContributionTestResults!U8-State_ContributionTestResults!U$2)*-1</f>
        <v>10</v>
      </c>
      <c r="T8">
        <f>(State_ContributionTestResults!V8-State_ContributionTestResults!V$2)*-1</f>
        <v>4</v>
      </c>
      <c r="U8">
        <f>(State_ContributionTestResults!W8-State_ContributionTestResults!W$2)*-1</f>
        <v>4</v>
      </c>
      <c r="V8">
        <f>(State_ContributionTestResults!X8-State_ContributionTestResults!X$2)*-1</f>
        <v>1</v>
      </c>
      <c r="W8">
        <f>(State_ContributionTestResults!Y8-State_ContributionTestResults!Y$2)*-1</f>
        <v>4</v>
      </c>
      <c r="X8">
        <f>(State_ContributionTestResults!Z8-State_ContributionTestResults!Z$2)*-1</f>
        <v>5</v>
      </c>
      <c r="Y8">
        <f>(State_ContributionTestResults!AA8-State_ContributionTestResults!AA$2)*-1</f>
        <v>5</v>
      </c>
      <c r="Z8">
        <f>(State_ContributionTestResults!AB8-State_ContributionTestResults!AB$2)*-1</f>
        <v>3</v>
      </c>
      <c r="AA8">
        <f>(State_ContributionTestResults!AC8-State_ContributionTestResults!AC$2)*-1</f>
        <v>3</v>
      </c>
      <c r="AB8">
        <f>(State_ContributionTestResults!AD8-State_ContributionTestResults!AD$2)*-1</f>
        <v>6</v>
      </c>
      <c r="AC8">
        <f>(State_ContributionTestResults!AE8-State_ContributionTestResults!AE$2)*-1</f>
        <v>5</v>
      </c>
      <c r="AD8">
        <f>(State_ContributionTestResults!AF8-State_ContributionTestResults!AF$2)*-1</f>
        <v>3</v>
      </c>
      <c r="AE8">
        <f>(State_ContributionTestResults!AG8-State_ContributionTestResults!AG$2)*-1</f>
        <v>0</v>
      </c>
      <c r="AF8">
        <f>(State_ContributionTestResults!AH8-State_ContributionTestResults!AH$2)*-1</f>
        <v>2</v>
      </c>
    </row>
    <row r="9" spans="1:32" x14ac:dyDescent="0.25">
      <c r="A9" t="str">
        <f>State_ContributionTestResults!B9</f>
        <v>DisabledPolicyGroup=Cement Clinker Substitution</v>
      </c>
      <c r="B9">
        <f>(State_ContributionTestResults!D9-State_ContributionTestResults!D$2)*-1</f>
        <v>0</v>
      </c>
      <c r="C9">
        <f>(State_ContributionTestResults!E9-State_ContributionTestResults!E$2)*-1</f>
        <v>0</v>
      </c>
      <c r="D9">
        <f>(State_ContributionTestResults!F9-State_ContributionTestResults!F$2)*-1</f>
        <v>0</v>
      </c>
      <c r="E9">
        <f>(State_ContributionTestResults!G9-State_ContributionTestResults!G$2)*-1</f>
        <v>1</v>
      </c>
      <c r="F9">
        <f>(State_ContributionTestResults!H9-State_ContributionTestResults!H$2)*-1</f>
        <v>1</v>
      </c>
      <c r="G9">
        <f>(State_ContributionTestResults!I9-State_ContributionTestResults!I$2)*-1</f>
        <v>4</v>
      </c>
      <c r="H9">
        <f>(State_ContributionTestResults!J9-State_ContributionTestResults!J$2)*-1</f>
        <v>4</v>
      </c>
      <c r="I9">
        <f>(State_ContributionTestResults!K9-State_ContributionTestResults!K$2)*-1</f>
        <v>2</v>
      </c>
      <c r="J9">
        <f>(State_ContributionTestResults!L9-State_ContributionTestResults!L$2)*-1</f>
        <v>3</v>
      </c>
      <c r="K9">
        <f>(State_ContributionTestResults!M9-State_ContributionTestResults!M$2)*-1</f>
        <v>5</v>
      </c>
      <c r="L9">
        <f>(State_ContributionTestResults!N9-State_ContributionTestResults!N$2)*-1</f>
        <v>4</v>
      </c>
      <c r="M9">
        <f>(State_ContributionTestResults!O9-State_ContributionTestResults!O$2)*-1</f>
        <v>3</v>
      </c>
      <c r="N9">
        <f>(State_ContributionTestResults!P9-State_ContributionTestResults!P$2)*-1</f>
        <v>5</v>
      </c>
      <c r="O9">
        <f>(State_ContributionTestResults!Q9-State_ContributionTestResults!Q$2)*-1</f>
        <v>6</v>
      </c>
      <c r="P9">
        <f>(State_ContributionTestResults!R9-State_ContributionTestResults!R$2)*-1</f>
        <v>6</v>
      </c>
      <c r="Q9">
        <f>(State_ContributionTestResults!S9-State_ContributionTestResults!S$2)*-1</f>
        <v>5</v>
      </c>
      <c r="R9">
        <f>(State_ContributionTestResults!T9-State_ContributionTestResults!T$2)*-1</f>
        <v>-12</v>
      </c>
      <c r="S9">
        <f>(State_ContributionTestResults!U9-State_ContributionTestResults!U$2)*-1</f>
        <v>-19</v>
      </c>
      <c r="T9">
        <f>(State_ContributionTestResults!V9-State_ContributionTestResults!V$2)*-1</f>
        <v>-23</v>
      </c>
      <c r="U9">
        <f>(State_ContributionTestResults!W9-State_ContributionTestResults!W$2)*-1</f>
        <v>-28</v>
      </c>
      <c r="V9">
        <f>(State_ContributionTestResults!X9-State_ContributionTestResults!X$2)*-1</f>
        <v>-32</v>
      </c>
      <c r="W9">
        <f>(State_ContributionTestResults!Y9-State_ContributionTestResults!Y$2)*-1</f>
        <v>-39</v>
      </c>
      <c r="X9">
        <f>(State_ContributionTestResults!Z9-State_ContributionTestResults!Z$2)*-1</f>
        <v>-41</v>
      </c>
      <c r="Y9">
        <f>(State_ContributionTestResults!AA9-State_ContributionTestResults!AA$2)*-1</f>
        <v>-44</v>
      </c>
      <c r="Z9">
        <f>(State_ContributionTestResults!AB9-State_ContributionTestResults!AB$2)*-1</f>
        <v>-43</v>
      </c>
      <c r="AA9">
        <f>(State_ContributionTestResults!AC9-State_ContributionTestResults!AC$2)*-1</f>
        <v>-48</v>
      </c>
      <c r="AB9">
        <f>(State_ContributionTestResults!AD9-State_ContributionTestResults!AD$2)*-1</f>
        <v>-51</v>
      </c>
      <c r="AC9">
        <f>(State_ContributionTestResults!AE9-State_ContributionTestResults!AE$2)*-1</f>
        <v>-63</v>
      </c>
      <c r="AD9">
        <f>(State_ContributionTestResults!AF9-State_ContributionTestResults!AF$2)*-1</f>
        <v>-62</v>
      </c>
      <c r="AE9">
        <f>(State_ContributionTestResults!AG9-State_ContributionTestResults!AG$2)*-1</f>
        <v>-68</v>
      </c>
      <c r="AF9">
        <f>(State_ContributionTestResults!AH9-State_ContributionTestResults!AH$2)*-1</f>
        <v>-69</v>
      </c>
    </row>
    <row r="10" spans="1:32" x14ac:dyDescent="0.25">
      <c r="A10" t="str">
        <f>State_ContributionTestResults!B10</f>
        <v>DisabledPolicyGroup=Cropland Measures</v>
      </c>
      <c r="B10">
        <f>(State_ContributionTestResults!D10-State_ContributionTestResults!D$2)*-1</f>
        <v>0</v>
      </c>
      <c r="C10">
        <f>(State_ContributionTestResults!E10-State_ContributionTestResults!E$2)*-1</f>
        <v>0</v>
      </c>
      <c r="D10">
        <f>(State_ContributionTestResults!F10-State_ContributionTestResults!F$2)*-1</f>
        <v>-24</v>
      </c>
      <c r="E10">
        <f>(State_ContributionTestResults!G10-State_ContributionTestResults!G$2)*-1</f>
        <v>-39</v>
      </c>
      <c r="F10">
        <f>(State_ContributionTestResults!H10-State_ContributionTestResults!H$2)*-1</f>
        <v>-35</v>
      </c>
      <c r="G10">
        <f>(State_ContributionTestResults!I10-State_ContributionTestResults!I$2)*-1</f>
        <v>-14</v>
      </c>
      <c r="H10">
        <f>(State_ContributionTestResults!J10-State_ContributionTestResults!J$2)*-1</f>
        <v>2</v>
      </c>
      <c r="I10">
        <f>(State_ContributionTestResults!K10-State_ContributionTestResults!K$2)*-1</f>
        <v>22</v>
      </c>
      <c r="J10">
        <f>(State_ContributionTestResults!L10-State_ContributionTestResults!L$2)*-1</f>
        <v>34</v>
      </c>
      <c r="K10">
        <f>(State_ContributionTestResults!M10-State_ContributionTestResults!M$2)*-1</f>
        <v>49</v>
      </c>
      <c r="L10">
        <f>(State_ContributionTestResults!N10-State_ContributionTestResults!N$2)*-1</f>
        <v>48</v>
      </c>
      <c r="M10">
        <f>(State_ContributionTestResults!O10-State_ContributionTestResults!O$2)*-1</f>
        <v>92</v>
      </c>
      <c r="N10">
        <f>(State_ContributionTestResults!P10-State_ContributionTestResults!P$2)*-1</f>
        <v>96</v>
      </c>
      <c r="O10">
        <f>(State_ContributionTestResults!Q10-State_ContributionTestResults!Q$2)*-1</f>
        <v>59</v>
      </c>
      <c r="P10">
        <f>(State_ContributionTestResults!R10-State_ContributionTestResults!R$2)*-1</f>
        <v>46</v>
      </c>
      <c r="Q10">
        <f>(State_ContributionTestResults!S10-State_ContributionTestResults!S$2)*-1</f>
        <v>35</v>
      </c>
      <c r="R10">
        <f>(State_ContributionTestResults!T10-State_ContributionTestResults!T$2)*-1</f>
        <v>29</v>
      </c>
      <c r="S10">
        <f>(State_ContributionTestResults!U10-State_ContributionTestResults!U$2)*-1</f>
        <v>24</v>
      </c>
      <c r="T10">
        <f>(State_ContributionTestResults!V10-State_ContributionTestResults!V$2)*-1</f>
        <v>25</v>
      </c>
      <c r="U10">
        <f>(State_ContributionTestResults!W10-State_ContributionTestResults!W$2)*-1</f>
        <v>18</v>
      </c>
      <c r="V10">
        <f>(State_ContributionTestResults!X10-State_ContributionTestResults!X$2)*-1</f>
        <v>19</v>
      </c>
      <c r="W10">
        <f>(State_ContributionTestResults!Y10-State_ContributionTestResults!Y$2)*-1</f>
        <v>20</v>
      </c>
      <c r="X10">
        <f>(State_ContributionTestResults!Z10-State_ContributionTestResults!Z$2)*-1</f>
        <v>26</v>
      </c>
      <c r="Y10">
        <f>(State_ContributionTestResults!AA10-State_ContributionTestResults!AA$2)*-1</f>
        <v>24</v>
      </c>
      <c r="Z10">
        <f>(State_ContributionTestResults!AB10-State_ContributionTestResults!AB$2)*-1</f>
        <v>33</v>
      </c>
      <c r="AA10">
        <f>(State_ContributionTestResults!AC10-State_ContributionTestResults!AC$2)*-1</f>
        <v>24</v>
      </c>
      <c r="AB10">
        <f>(State_ContributionTestResults!AD10-State_ContributionTestResults!AD$2)*-1</f>
        <v>32</v>
      </c>
      <c r="AC10">
        <f>(State_ContributionTestResults!AE10-State_ContributionTestResults!AE$2)*-1</f>
        <v>21</v>
      </c>
      <c r="AD10">
        <f>(State_ContributionTestResults!AF10-State_ContributionTestResults!AF$2)*-1</f>
        <v>27</v>
      </c>
      <c r="AE10">
        <f>(State_ContributionTestResults!AG10-State_ContributionTestResults!AG$2)*-1</f>
        <v>28</v>
      </c>
      <c r="AF10">
        <f>(State_ContributionTestResults!AH10-State_ContributionTestResults!AH$2)*-1</f>
        <v>25</v>
      </c>
    </row>
    <row r="11" spans="1:32" x14ac:dyDescent="0.25">
      <c r="A11" t="str">
        <f>State_ContributionTestResults!B11</f>
        <v>DisabledPolicyGroup=F-Gas Policies</v>
      </c>
      <c r="B11">
        <f>(State_ContributionTestResults!D11-State_ContributionTestResults!D$2)*-1</f>
        <v>0</v>
      </c>
      <c r="C11">
        <f>(State_ContributionTestResults!E11-State_ContributionTestResults!E$2)*-1</f>
        <v>0</v>
      </c>
      <c r="D11">
        <f>(State_ContributionTestResults!F11-State_ContributionTestResults!F$2)*-1</f>
        <v>-1</v>
      </c>
      <c r="E11">
        <f>(State_ContributionTestResults!G11-State_ContributionTestResults!G$2)*-1</f>
        <v>3</v>
      </c>
      <c r="F11">
        <f>(State_ContributionTestResults!H11-State_ContributionTestResults!H$2)*-1</f>
        <v>-1</v>
      </c>
      <c r="G11">
        <f>(State_ContributionTestResults!I11-State_ContributionTestResults!I$2)*-1</f>
        <v>0</v>
      </c>
      <c r="H11">
        <f>(State_ContributionTestResults!J11-State_ContributionTestResults!J$2)*-1</f>
        <v>1</v>
      </c>
      <c r="I11">
        <f>(State_ContributionTestResults!K11-State_ContributionTestResults!K$2)*-1</f>
        <v>-1</v>
      </c>
      <c r="J11">
        <f>(State_ContributionTestResults!L11-State_ContributionTestResults!L$2)*-1</f>
        <v>2</v>
      </c>
      <c r="K11">
        <f>(State_ContributionTestResults!M11-State_ContributionTestResults!M$2)*-1</f>
        <v>5</v>
      </c>
      <c r="L11">
        <f>(State_ContributionTestResults!N11-State_ContributionTestResults!N$2)*-1</f>
        <v>2</v>
      </c>
      <c r="M11">
        <f>(State_ContributionTestResults!O11-State_ContributionTestResults!O$2)*-1</f>
        <v>6</v>
      </c>
      <c r="N11">
        <f>(State_ContributionTestResults!P11-State_ContributionTestResults!P$2)*-1</f>
        <v>9</v>
      </c>
      <c r="O11">
        <f>(State_ContributionTestResults!Q11-State_ContributionTestResults!Q$2)*-1</f>
        <v>4</v>
      </c>
      <c r="P11">
        <f>(State_ContributionTestResults!R11-State_ContributionTestResults!R$2)*-1</f>
        <v>3</v>
      </c>
      <c r="Q11">
        <f>(State_ContributionTestResults!S11-State_ContributionTestResults!S$2)*-1</f>
        <v>6</v>
      </c>
      <c r="R11">
        <f>(State_ContributionTestResults!T11-State_ContributionTestResults!T$2)*-1</f>
        <v>5</v>
      </c>
      <c r="S11">
        <f>(State_ContributionTestResults!U11-State_ContributionTestResults!U$2)*-1</f>
        <v>5</v>
      </c>
      <c r="T11">
        <f>(State_ContributionTestResults!V11-State_ContributionTestResults!V$2)*-1</f>
        <v>5</v>
      </c>
      <c r="U11">
        <f>(State_ContributionTestResults!W11-State_ContributionTestResults!W$2)*-1</f>
        <v>3</v>
      </c>
      <c r="V11">
        <f>(State_ContributionTestResults!X11-State_ContributionTestResults!X$2)*-1</f>
        <v>11</v>
      </c>
      <c r="W11">
        <f>(State_ContributionTestResults!Y11-State_ContributionTestResults!Y$2)*-1</f>
        <v>4</v>
      </c>
      <c r="X11">
        <f>(State_ContributionTestResults!Z11-State_ContributionTestResults!Z$2)*-1</f>
        <v>3</v>
      </c>
      <c r="Y11">
        <f>(State_ContributionTestResults!AA11-State_ContributionTestResults!AA$2)*-1</f>
        <v>5</v>
      </c>
      <c r="Z11">
        <f>(State_ContributionTestResults!AB11-State_ContributionTestResults!AB$2)*-1</f>
        <v>17</v>
      </c>
      <c r="AA11">
        <f>(State_ContributionTestResults!AC11-State_ContributionTestResults!AC$2)*-1</f>
        <v>12</v>
      </c>
      <c r="AB11">
        <f>(State_ContributionTestResults!AD11-State_ContributionTestResults!AD$2)*-1</f>
        <v>15</v>
      </c>
      <c r="AC11">
        <f>(State_ContributionTestResults!AE11-State_ContributionTestResults!AE$2)*-1</f>
        <v>5</v>
      </c>
      <c r="AD11">
        <f>(State_ContributionTestResults!AF11-State_ContributionTestResults!AF$2)*-1</f>
        <v>7</v>
      </c>
      <c r="AE11">
        <f>(State_ContributionTestResults!AG11-State_ContributionTestResults!AG$2)*-1</f>
        <v>8</v>
      </c>
      <c r="AF11">
        <f>(State_ContributionTestResults!AH11-State_ContributionTestResults!AH$2)*-1</f>
        <v>13</v>
      </c>
    </row>
    <row r="12" spans="1:32" x14ac:dyDescent="0.25">
      <c r="A12" t="str">
        <f>State_ContributionTestResults!B12</f>
        <v>DisabledPolicyGroup=Hydrogen Electrolysis</v>
      </c>
      <c r="B12">
        <f>(State_ContributionTestResults!D12-State_ContributionTestResults!D$2)*-1</f>
        <v>0</v>
      </c>
      <c r="C12">
        <f>(State_ContributionTestResults!E12-State_ContributionTestResults!E$2)*-1</f>
        <v>0</v>
      </c>
      <c r="D12">
        <f>(State_ContributionTestResults!F12-State_ContributionTestResults!F$2)*-1</f>
        <v>5</v>
      </c>
      <c r="E12">
        <f>(State_ContributionTestResults!G12-State_ContributionTestResults!G$2)*-1</f>
        <v>31</v>
      </c>
      <c r="F12">
        <f>(State_ContributionTestResults!H12-State_ContributionTestResults!H$2)*-1</f>
        <v>190</v>
      </c>
      <c r="G12">
        <f>(State_ContributionTestResults!I12-State_ContributionTestResults!I$2)*-1</f>
        <v>406</v>
      </c>
      <c r="H12">
        <f>(State_ContributionTestResults!J12-State_ContributionTestResults!J$2)*-1</f>
        <v>601</v>
      </c>
      <c r="I12">
        <f>(State_ContributionTestResults!K12-State_ContributionTestResults!K$2)*-1</f>
        <v>888</v>
      </c>
      <c r="J12">
        <f>(State_ContributionTestResults!L12-State_ContributionTestResults!L$2)*-1</f>
        <v>1219</v>
      </c>
      <c r="K12">
        <f>(State_ContributionTestResults!M12-State_ContributionTestResults!M$2)*-1</f>
        <v>1467</v>
      </c>
      <c r="L12">
        <f>(State_ContributionTestResults!N12-State_ContributionTestResults!N$2)*-1</f>
        <v>1689</v>
      </c>
      <c r="M12">
        <f>(State_ContributionTestResults!O12-State_ContributionTestResults!O$2)*-1</f>
        <v>1952</v>
      </c>
      <c r="N12">
        <f>(State_ContributionTestResults!P12-State_ContributionTestResults!P$2)*-1</f>
        <v>2111</v>
      </c>
      <c r="O12">
        <f>(State_ContributionTestResults!Q12-State_ContributionTestResults!Q$2)*-1</f>
        <v>2356</v>
      </c>
      <c r="P12">
        <f>(State_ContributionTestResults!R12-State_ContributionTestResults!R$2)*-1</f>
        <v>2633</v>
      </c>
      <c r="Q12">
        <f>(State_ContributionTestResults!S12-State_ContributionTestResults!S$2)*-1</f>
        <v>2881</v>
      </c>
      <c r="R12">
        <f>(State_ContributionTestResults!T12-State_ContributionTestResults!T$2)*-1</f>
        <v>3158</v>
      </c>
      <c r="S12">
        <f>(State_ContributionTestResults!U12-State_ContributionTestResults!U$2)*-1</f>
        <v>3581</v>
      </c>
      <c r="T12">
        <f>(State_ContributionTestResults!V12-State_ContributionTestResults!V$2)*-1</f>
        <v>3881</v>
      </c>
      <c r="U12">
        <f>(State_ContributionTestResults!W12-State_ContributionTestResults!W$2)*-1</f>
        <v>4166</v>
      </c>
      <c r="V12">
        <f>(State_ContributionTestResults!X12-State_ContributionTestResults!X$2)*-1</f>
        <v>4282</v>
      </c>
      <c r="W12">
        <f>(State_ContributionTestResults!Y12-State_ContributionTestResults!Y$2)*-1</f>
        <v>4348</v>
      </c>
      <c r="X12">
        <f>(State_ContributionTestResults!Z12-State_ContributionTestResults!Z$2)*-1</f>
        <v>4412</v>
      </c>
      <c r="Y12">
        <f>(State_ContributionTestResults!AA12-State_ContributionTestResults!AA$2)*-1</f>
        <v>4545</v>
      </c>
      <c r="Z12">
        <f>(State_ContributionTestResults!AB12-State_ContributionTestResults!AB$2)*-1</f>
        <v>4702</v>
      </c>
      <c r="AA12">
        <f>(State_ContributionTestResults!AC12-State_ContributionTestResults!AC$2)*-1</f>
        <v>4837</v>
      </c>
      <c r="AB12">
        <f>(State_ContributionTestResults!AD12-State_ContributionTestResults!AD$2)*-1</f>
        <v>5010</v>
      </c>
      <c r="AC12">
        <f>(State_ContributionTestResults!AE12-State_ContributionTestResults!AE$2)*-1</f>
        <v>5198</v>
      </c>
      <c r="AD12">
        <f>(State_ContributionTestResults!AF12-State_ContributionTestResults!AF$2)*-1</f>
        <v>5326</v>
      </c>
      <c r="AE12">
        <f>(State_ContributionTestResults!AG12-State_ContributionTestResults!AG$2)*-1</f>
        <v>5169</v>
      </c>
      <c r="AF12">
        <f>(State_ContributionTestResults!AH12-State_ContributionTestResults!AH$2)*-1</f>
        <v>4979</v>
      </c>
    </row>
    <row r="13" spans="1:32" x14ac:dyDescent="0.25">
      <c r="A13" t="str">
        <f>State_ContributionTestResults!B13</f>
        <v>DisabledPolicyGroup=Forest Management</v>
      </c>
      <c r="B13">
        <f>(State_ContributionTestResults!D13-State_ContributionTestResults!D$2)*-1</f>
        <v>0</v>
      </c>
      <c r="C13">
        <f>(State_ContributionTestResults!E13-State_ContributionTestResults!E$2)*-1</f>
        <v>0</v>
      </c>
      <c r="D13">
        <f>(State_ContributionTestResults!F13-State_ContributionTestResults!F$2)*-1</f>
        <v>2</v>
      </c>
      <c r="E13">
        <f>(State_ContributionTestResults!G13-State_ContributionTestResults!G$2)*-1</f>
        <v>6</v>
      </c>
      <c r="F13">
        <f>(State_ContributionTestResults!H13-State_ContributionTestResults!H$2)*-1</f>
        <v>2</v>
      </c>
      <c r="G13">
        <f>(State_ContributionTestResults!I13-State_ContributionTestResults!I$2)*-1</f>
        <v>7</v>
      </c>
      <c r="H13">
        <f>(State_ContributionTestResults!J13-State_ContributionTestResults!J$2)*-1</f>
        <v>6</v>
      </c>
      <c r="I13">
        <f>(State_ContributionTestResults!K13-State_ContributionTestResults!K$2)*-1</f>
        <v>6</v>
      </c>
      <c r="J13">
        <f>(State_ContributionTestResults!L13-State_ContributionTestResults!L$2)*-1</f>
        <v>9</v>
      </c>
      <c r="K13">
        <f>(State_ContributionTestResults!M13-State_ContributionTestResults!M$2)*-1</f>
        <v>7</v>
      </c>
      <c r="L13">
        <f>(State_ContributionTestResults!N13-State_ContributionTestResults!N$2)*-1</f>
        <v>9</v>
      </c>
      <c r="M13">
        <f>(State_ContributionTestResults!O13-State_ContributionTestResults!O$2)*-1</f>
        <v>7</v>
      </c>
      <c r="N13">
        <f>(State_ContributionTestResults!P13-State_ContributionTestResults!P$2)*-1</f>
        <v>8</v>
      </c>
      <c r="O13">
        <f>(State_ContributionTestResults!Q13-State_ContributionTestResults!Q$2)*-1</f>
        <v>5</v>
      </c>
      <c r="P13">
        <f>(State_ContributionTestResults!R13-State_ContributionTestResults!R$2)*-1</f>
        <v>8</v>
      </c>
      <c r="Q13">
        <f>(State_ContributionTestResults!S13-State_ContributionTestResults!S$2)*-1</f>
        <v>14</v>
      </c>
      <c r="R13">
        <f>(State_ContributionTestResults!T13-State_ContributionTestResults!T$2)*-1</f>
        <v>6</v>
      </c>
      <c r="S13">
        <f>(State_ContributionTestResults!U13-State_ContributionTestResults!U$2)*-1</f>
        <v>8</v>
      </c>
      <c r="T13">
        <f>(State_ContributionTestResults!V13-State_ContributionTestResults!V$2)*-1</f>
        <v>5</v>
      </c>
      <c r="U13">
        <f>(State_ContributionTestResults!W13-State_ContributionTestResults!W$2)*-1</f>
        <v>4</v>
      </c>
      <c r="V13">
        <f>(State_ContributionTestResults!X13-State_ContributionTestResults!X$2)*-1</f>
        <v>4</v>
      </c>
      <c r="W13">
        <f>(State_ContributionTestResults!Y13-State_ContributionTestResults!Y$2)*-1</f>
        <v>5</v>
      </c>
      <c r="X13">
        <f>(State_ContributionTestResults!Z13-State_ContributionTestResults!Z$2)*-1</f>
        <v>8</v>
      </c>
      <c r="Y13">
        <f>(State_ContributionTestResults!AA13-State_ContributionTestResults!AA$2)*-1</f>
        <v>5</v>
      </c>
      <c r="Z13">
        <f>(State_ContributionTestResults!AB13-State_ContributionTestResults!AB$2)*-1</f>
        <v>4</v>
      </c>
      <c r="AA13">
        <f>(State_ContributionTestResults!AC13-State_ContributionTestResults!AC$2)*-1</f>
        <v>5</v>
      </c>
      <c r="AB13">
        <f>(State_ContributionTestResults!AD13-State_ContributionTestResults!AD$2)*-1</f>
        <v>8</v>
      </c>
      <c r="AC13">
        <f>(State_ContributionTestResults!AE13-State_ContributionTestResults!AE$2)*-1</f>
        <v>1</v>
      </c>
      <c r="AD13">
        <f>(State_ContributionTestResults!AF13-State_ContributionTestResults!AF$2)*-1</f>
        <v>2</v>
      </c>
      <c r="AE13">
        <f>(State_ContributionTestResults!AG13-State_ContributionTestResults!AG$2)*-1</f>
        <v>1</v>
      </c>
      <c r="AF13">
        <f>(State_ContributionTestResults!AH13-State_ContributionTestResults!AH$2)*-1</f>
        <v>-1</v>
      </c>
    </row>
    <row r="14" spans="1:32" x14ac:dyDescent="0.25">
      <c r="A14" t="str">
        <f>State_ContributionTestResults!B14</f>
        <v>DisabledPolicyGroup=Industrial Electrification and Hydrogen</v>
      </c>
      <c r="B14">
        <f>(State_ContributionTestResults!D14-State_ContributionTestResults!D$2)*-1</f>
        <v>0</v>
      </c>
      <c r="C14">
        <f>(State_ContributionTestResults!E14-State_ContributionTestResults!E$2)*-1</f>
        <v>0</v>
      </c>
      <c r="D14">
        <f>(State_ContributionTestResults!F14-State_ContributionTestResults!F$2)*-1</f>
        <v>1311</v>
      </c>
      <c r="E14">
        <f>(State_ContributionTestResults!G14-State_ContributionTestResults!G$2)*-1</f>
        <v>2991</v>
      </c>
      <c r="F14">
        <f>(State_ContributionTestResults!H14-State_ContributionTestResults!H$2)*-1</f>
        <v>4339</v>
      </c>
      <c r="G14">
        <f>(State_ContributionTestResults!I14-State_ContributionTestResults!I$2)*-1</f>
        <v>5390</v>
      </c>
      <c r="H14">
        <f>(State_ContributionTestResults!J14-State_ContributionTestResults!J$2)*-1</f>
        <v>5806</v>
      </c>
      <c r="I14">
        <f>(State_ContributionTestResults!K14-State_ContributionTestResults!K$2)*-1</f>
        <v>6181</v>
      </c>
      <c r="J14">
        <f>(State_ContributionTestResults!L14-State_ContributionTestResults!L$2)*-1</f>
        <v>6308</v>
      </c>
      <c r="K14">
        <f>(State_ContributionTestResults!M14-State_ContributionTestResults!M$2)*-1</f>
        <v>6320</v>
      </c>
      <c r="L14">
        <f>(State_ContributionTestResults!N14-State_ContributionTestResults!N$2)*-1</f>
        <v>6275</v>
      </c>
      <c r="M14">
        <f>(State_ContributionTestResults!O14-State_ContributionTestResults!O$2)*-1</f>
        <v>6016</v>
      </c>
      <c r="N14">
        <f>(State_ContributionTestResults!P14-State_ContributionTestResults!P$2)*-1</f>
        <v>6200</v>
      </c>
      <c r="O14">
        <f>(State_ContributionTestResults!Q14-State_ContributionTestResults!Q$2)*-1</f>
        <v>6902</v>
      </c>
      <c r="P14">
        <f>(State_ContributionTestResults!R14-State_ContributionTestResults!R$2)*-1</f>
        <v>7620</v>
      </c>
      <c r="Q14">
        <f>(State_ContributionTestResults!S14-State_ContributionTestResults!S$2)*-1</f>
        <v>8252</v>
      </c>
      <c r="R14">
        <f>(State_ContributionTestResults!T14-State_ContributionTestResults!T$2)*-1</f>
        <v>8812</v>
      </c>
      <c r="S14">
        <f>(State_ContributionTestResults!U14-State_ContributionTestResults!U$2)*-1</f>
        <v>9489</v>
      </c>
      <c r="T14">
        <f>(State_ContributionTestResults!V14-State_ContributionTestResults!V$2)*-1</f>
        <v>10072</v>
      </c>
      <c r="U14">
        <f>(State_ContributionTestResults!W14-State_ContributionTestResults!W$2)*-1</f>
        <v>10449</v>
      </c>
      <c r="V14">
        <f>(State_ContributionTestResults!X14-State_ContributionTestResults!X$2)*-1</f>
        <v>10577</v>
      </c>
      <c r="W14">
        <f>(State_ContributionTestResults!Y14-State_ContributionTestResults!Y$2)*-1</f>
        <v>10693</v>
      </c>
      <c r="X14">
        <f>(State_ContributionTestResults!Z14-State_ContributionTestResults!Z$2)*-1</f>
        <v>10874</v>
      </c>
      <c r="Y14">
        <f>(State_ContributionTestResults!AA14-State_ContributionTestResults!AA$2)*-1</f>
        <v>11175</v>
      </c>
      <c r="Z14">
        <f>(State_ContributionTestResults!AB14-State_ContributionTestResults!AB$2)*-1</f>
        <v>11484</v>
      </c>
      <c r="AA14">
        <f>(State_ContributionTestResults!AC14-State_ContributionTestResults!AC$2)*-1</f>
        <v>11833</v>
      </c>
      <c r="AB14">
        <f>(State_ContributionTestResults!AD14-State_ContributionTestResults!AD$2)*-1</f>
        <v>12261</v>
      </c>
      <c r="AC14">
        <f>(State_ContributionTestResults!AE14-State_ContributionTestResults!AE$2)*-1</f>
        <v>12634</v>
      </c>
      <c r="AD14">
        <f>(State_ContributionTestResults!AF14-State_ContributionTestResults!AF$2)*-1</f>
        <v>13063</v>
      </c>
      <c r="AE14">
        <f>(State_ContributionTestResults!AG14-State_ContributionTestResults!AG$2)*-1</f>
        <v>13003</v>
      </c>
      <c r="AF14">
        <f>(State_ContributionTestResults!AH14-State_ContributionTestResults!AH$2)*-1</f>
        <v>12925</v>
      </c>
    </row>
    <row r="15" spans="1:32" x14ac:dyDescent="0.25">
      <c r="A15" t="str">
        <f>State_ContributionTestResults!B15</f>
        <v>DisabledPolicyGroup=Livestock Measures</v>
      </c>
      <c r="B15">
        <f>(State_ContributionTestResults!D15-State_ContributionTestResults!D$2)*-1</f>
        <v>0</v>
      </c>
      <c r="C15">
        <f>(State_ContributionTestResults!E15-State_ContributionTestResults!E$2)*-1</f>
        <v>0</v>
      </c>
      <c r="D15">
        <f>(State_ContributionTestResults!F15-State_ContributionTestResults!F$2)*-1</f>
        <v>-4</v>
      </c>
      <c r="E15">
        <f>(State_ContributionTestResults!G15-State_ContributionTestResults!G$2)*-1</f>
        <v>12</v>
      </c>
      <c r="F15">
        <f>(State_ContributionTestResults!H15-State_ContributionTestResults!H$2)*-1</f>
        <v>32</v>
      </c>
      <c r="G15">
        <f>(State_ContributionTestResults!I15-State_ContributionTestResults!I$2)*-1</f>
        <v>59</v>
      </c>
      <c r="H15">
        <f>(State_ContributionTestResults!J15-State_ContributionTestResults!J$2)*-1</f>
        <v>79</v>
      </c>
      <c r="I15">
        <f>(State_ContributionTestResults!K15-State_ContributionTestResults!K$2)*-1</f>
        <v>109</v>
      </c>
      <c r="J15">
        <f>(State_ContributionTestResults!L15-State_ContributionTestResults!L$2)*-1</f>
        <v>143</v>
      </c>
      <c r="K15">
        <f>(State_ContributionTestResults!M15-State_ContributionTestResults!M$2)*-1</f>
        <v>181</v>
      </c>
      <c r="L15">
        <f>(State_ContributionTestResults!N15-State_ContributionTestResults!N$2)*-1</f>
        <v>217</v>
      </c>
      <c r="M15">
        <f>(State_ContributionTestResults!O15-State_ContributionTestResults!O$2)*-1</f>
        <v>325</v>
      </c>
      <c r="N15">
        <f>(State_ContributionTestResults!P15-State_ContributionTestResults!P$2)*-1</f>
        <v>332</v>
      </c>
      <c r="O15">
        <f>(State_ContributionTestResults!Q15-State_ContributionTestResults!Q$2)*-1</f>
        <v>296</v>
      </c>
      <c r="P15">
        <f>(State_ContributionTestResults!R15-State_ContributionTestResults!R$2)*-1</f>
        <v>276</v>
      </c>
      <c r="Q15">
        <f>(State_ContributionTestResults!S15-State_ContributionTestResults!S$2)*-1</f>
        <v>268</v>
      </c>
      <c r="R15">
        <f>(State_ContributionTestResults!T15-State_ContributionTestResults!T$2)*-1</f>
        <v>271</v>
      </c>
      <c r="S15">
        <f>(State_ContributionTestResults!U15-State_ContributionTestResults!U$2)*-1</f>
        <v>258</v>
      </c>
      <c r="T15">
        <f>(State_ContributionTestResults!V15-State_ContributionTestResults!V$2)*-1</f>
        <v>244</v>
      </c>
      <c r="U15">
        <f>(State_ContributionTestResults!W15-State_ContributionTestResults!W$2)*-1</f>
        <v>234</v>
      </c>
      <c r="V15">
        <f>(State_ContributionTestResults!X15-State_ContributionTestResults!X$2)*-1</f>
        <v>234</v>
      </c>
      <c r="W15">
        <f>(State_ContributionTestResults!Y15-State_ContributionTestResults!Y$2)*-1</f>
        <v>232</v>
      </c>
      <c r="X15">
        <f>(State_ContributionTestResults!Z15-State_ContributionTestResults!Z$2)*-1</f>
        <v>249</v>
      </c>
      <c r="Y15">
        <f>(State_ContributionTestResults!AA15-State_ContributionTestResults!AA$2)*-1</f>
        <v>274</v>
      </c>
      <c r="Z15">
        <f>(State_ContributionTestResults!AB15-State_ContributionTestResults!AB$2)*-1</f>
        <v>292</v>
      </c>
      <c r="AA15">
        <f>(State_ContributionTestResults!AC15-State_ContributionTestResults!AC$2)*-1</f>
        <v>298</v>
      </c>
      <c r="AB15">
        <f>(State_ContributionTestResults!AD15-State_ContributionTestResults!AD$2)*-1</f>
        <v>321</v>
      </c>
      <c r="AC15">
        <f>(State_ContributionTestResults!AE15-State_ContributionTestResults!AE$2)*-1</f>
        <v>320</v>
      </c>
      <c r="AD15">
        <f>(State_ContributionTestResults!AF15-State_ContributionTestResults!AF$2)*-1</f>
        <v>332</v>
      </c>
      <c r="AE15">
        <f>(State_ContributionTestResults!AG15-State_ContributionTestResults!AG$2)*-1</f>
        <v>342</v>
      </c>
      <c r="AF15">
        <f>(State_ContributionTestResults!AH15-State_ContributionTestResults!AH$2)*-1</f>
        <v>345</v>
      </c>
    </row>
    <row r="16" spans="1:32" x14ac:dyDescent="0.25">
      <c r="A16" t="str">
        <f>State_ContributionTestResults!B16</f>
        <v>DisabledPolicyGroup=Methane Capture and Destruction</v>
      </c>
      <c r="B16">
        <f>(State_ContributionTestResults!D16-State_ContributionTestResults!D$2)*-1</f>
        <v>0</v>
      </c>
      <c r="C16">
        <f>(State_ContributionTestResults!E16-State_ContributionTestResults!E$2)*-1</f>
        <v>0</v>
      </c>
      <c r="D16">
        <f>(State_ContributionTestResults!F16-State_ContributionTestResults!F$2)*-1</f>
        <v>0</v>
      </c>
      <c r="E16">
        <f>(State_ContributionTestResults!G16-State_ContributionTestResults!G$2)*-1</f>
        <v>1</v>
      </c>
      <c r="F16">
        <f>(State_ContributionTestResults!H16-State_ContributionTestResults!H$2)*-1</f>
        <v>2</v>
      </c>
      <c r="G16">
        <f>(State_ContributionTestResults!I16-State_ContributionTestResults!I$2)*-1</f>
        <v>3</v>
      </c>
      <c r="H16">
        <f>(State_ContributionTestResults!J16-State_ContributionTestResults!J$2)*-1</f>
        <v>6</v>
      </c>
      <c r="I16">
        <f>(State_ContributionTestResults!K16-State_ContributionTestResults!K$2)*-1</f>
        <v>5</v>
      </c>
      <c r="J16">
        <f>(State_ContributionTestResults!L16-State_ContributionTestResults!L$2)*-1</f>
        <v>6</v>
      </c>
      <c r="K16">
        <f>(State_ContributionTestResults!M16-State_ContributionTestResults!M$2)*-1</f>
        <v>11</v>
      </c>
      <c r="L16">
        <f>(State_ContributionTestResults!N16-State_ContributionTestResults!N$2)*-1</f>
        <v>14</v>
      </c>
      <c r="M16">
        <f>(State_ContributionTestResults!O16-State_ContributionTestResults!O$2)*-1</f>
        <v>18</v>
      </c>
      <c r="N16">
        <f>(State_ContributionTestResults!P16-State_ContributionTestResults!P$2)*-1</f>
        <v>20</v>
      </c>
      <c r="O16">
        <f>(State_ContributionTestResults!Q16-State_ContributionTestResults!Q$2)*-1</f>
        <v>20</v>
      </c>
      <c r="P16">
        <f>(State_ContributionTestResults!R16-State_ContributionTestResults!R$2)*-1</f>
        <v>20</v>
      </c>
      <c r="Q16">
        <f>(State_ContributionTestResults!S16-State_ContributionTestResults!S$2)*-1</f>
        <v>20</v>
      </c>
      <c r="R16">
        <f>(State_ContributionTestResults!T16-State_ContributionTestResults!T$2)*-1</f>
        <v>18</v>
      </c>
      <c r="S16">
        <f>(State_ContributionTestResults!U16-State_ContributionTestResults!U$2)*-1</f>
        <v>18</v>
      </c>
      <c r="T16">
        <f>(State_ContributionTestResults!V16-State_ContributionTestResults!V$2)*-1</f>
        <v>14</v>
      </c>
      <c r="U16">
        <f>(State_ContributionTestResults!W16-State_ContributionTestResults!W$2)*-1</f>
        <v>14</v>
      </c>
      <c r="V16">
        <f>(State_ContributionTestResults!X16-State_ContributionTestResults!X$2)*-1</f>
        <v>18</v>
      </c>
      <c r="W16">
        <f>(State_ContributionTestResults!Y16-State_ContributionTestResults!Y$2)*-1</f>
        <v>14</v>
      </c>
      <c r="X16">
        <f>(State_ContributionTestResults!Z16-State_ContributionTestResults!Z$2)*-1</f>
        <v>15</v>
      </c>
      <c r="Y16">
        <f>(State_ContributionTestResults!AA16-State_ContributionTestResults!AA$2)*-1</f>
        <v>13</v>
      </c>
      <c r="Z16">
        <f>(State_ContributionTestResults!AB16-State_ContributionTestResults!AB$2)*-1</f>
        <v>14</v>
      </c>
      <c r="AA16">
        <f>(State_ContributionTestResults!AC16-State_ContributionTestResults!AC$2)*-1</f>
        <v>14</v>
      </c>
      <c r="AB16">
        <f>(State_ContributionTestResults!AD16-State_ContributionTestResults!AD$2)*-1</f>
        <v>16</v>
      </c>
      <c r="AC16">
        <f>(State_ContributionTestResults!AE16-State_ContributionTestResults!AE$2)*-1</f>
        <v>14</v>
      </c>
      <c r="AD16">
        <f>(State_ContributionTestResults!AF16-State_ContributionTestResults!AF$2)*-1</f>
        <v>12</v>
      </c>
      <c r="AE16">
        <f>(State_ContributionTestResults!AG16-State_ContributionTestResults!AG$2)*-1</f>
        <v>11</v>
      </c>
      <c r="AF16">
        <f>(State_ContributionTestResults!AH16-State_ContributionTestResults!AH$2)*-1</f>
        <v>15</v>
      </c>
    </row>
    <row r="17" spans="1:32" x14ac:dyDescent="0.25">
      <c r="A17" t="str">
        <f>State_ContributionTestResults!B17</f>
        <v>DisabledPolicyGroup=Building Electrification</v>
      </c>
      <c r="B17">
        <f>(State_ContributionTestResults!D17-State_ContributionTestResults!D$2)*-1</f>
        <v>0</v>
      </c>
      <c r="C17">
        <f>(State_ContributionTestResults!E17-State_ContributionTestResults!E$2)*-1</f>
        <v>0</v>
      </c>
      <c r="D17">
        <f>(State_ContributionTestResults!F17-State_ContributionTestResults!F$2)*-1</f>
        <v>243</v>
      </c>
      <c r="E17">
        <f>(State_ContributionTestResults!G17-State_ContributionTestResults!G$2)*-1</f>
        <v>539</v>
      </c>
      <c r="F17">
        <f>(State_ContributionTestResults!H17-State_ContributionTestResults!H$2)*-1</f>
        <v>1004</v>
      </c>
      <c r="G17">
        <f>(State_ContributionTestResults!I17-State_ContributionTestResults!I$2)*-1</f>
        <v>1485</v>
      </c>
      <c r="H17">
        <f>(State_ContributionTestResults!J17-State_ContributionTestResults!J$2)*-1</f>
        <v>1886</v>
      </c>
      <c r="I17">
        <f>(State_ContributionTestResults!K17-State_ContributionTestResults!K$2)*-1</f>
        <v>2376</v>
      </c>
      <c r="J17">
        <f>(State_ContributionTestResults!L17-State_ContributionTestResults!L$2)*-1</f>
        <v>2899</v>
      </c>
      <c r="K17">
        <f>(State_ContributionTestResults!M17-State_ContributionTestResults!M$2)*-1</f>
        <v>3367</v>
      </c>
      <c r="L17">
        <f>(State_ContributionTestResults!N17-State_ContributionTestResults!N$2)*-1</f>
        <v>3827</v>
      </c>
      <c r="M17">
        <f>(State_ContributionTestResults!O17-State_ContributionTestResults!O$2)*-1</f>
        <v>4353</v>
      </c>
      <c r="N17">
        <f>(State_ContributionTestResults!P17-State_ContributionTestResults!P$2)*-1</f>
        <v>4515</v>
      </c>
      <c r="O17">
        <f>(State_ContributionTestResults!Q17-State_ContributionTestResults!Q$2)*-1</f>
        <v>4712</v>
      </c>
      <c r="P17">
        <f>(State_ContributionTestResults!R17-State_ContributionTestResults!R$2)*-1</f>
        <v>4911</v>
      </c>
      <c r="Q17">
        <f>(State_ContributionTestResults!S17-State_ContributionTestResults!S$2)*-1</f>
        <v>5020</v>
      </c>
      <c r="R17">
        <f>(State_ContributionTestResults!T17-State_ContributionTestResults!T$2)*-1</f>
        <v>5119</v>
      </c>
      <c r="S17">
        <f>(State_ContributionTestResults!U17-State_ContributionTestResults!U$2)*-1</f>
        <v>5274</v>
      </c>
      <c r="T17">
        <f>(State_ContributionTestResults!V17-State_ContributionTestResults!V$2)*-1</f>
        <v>5278</v>
      </c>
      <c r="U17">
        <f>(State_ContributionTestResults!W17-State_ContributionTestResults!W$2)*-1</f>
        <v>5253</v>
      </c>
      <c r="V17">
        <f>(State_ContributionTestResults!X17-State_ContributionTestResults!X$2)*-1</f>
        <v>5196</v>
      </c>
      <c r="W17">
        <f>(State_ContributionTestResults!Y17-State_ContributionTestResults!Y$2)*-1</f>
        <v>5152</v>
      </c>
      <c r="X17">
        <f>(State_ContributionTestResults!Z17-State_ContributionTestResults!Z$2)*-1</f>
        <v>5032</v>
      </c>
      <c r="Y17">
        <f>(State_ContributionTestResults!AA17-State_ContributionTestResults!AA$2)*-1</f>
        <v>4867</v>
      </c>
      <c r="Z17">
        <f>(State_ContributionTestResults!AB17-State_ContributionTestResults!AB$2)*-1</f>
        <v>4663</v>
      </c>
      <c r="AA17">
        <f>(State_ContributionTestResults!AC17-State_ContributionTestResults!AC$2)*-1</f>
        <v>4428</v>
      </c>
      <c r="AB17">
        <f>(State_ContributionTestResults!AD17-State_ContributionTestResults!AD$2)*-1</f>
        <v>4220</v>
      </c>
      <c r="AC17">
        <f>(State_ContributionTestResults!AE17-State_ContributionTestResults!AE$2)*-1</f>
        <v>3998</v>
      </c>
      <c r="AD17">
        <f>(State_ContributionTestResults!AF17-State_ContributionTestResults!AF$2)*-1</f>
        <v>3826</v>
      </c>
      <c r="AE17">
        <f>(State_ContributionTestResults!AG17-State_ContributionTestResults!AG$2)*-1</f>
        <v>3693</v>
      </c>
      <c r="AF17">
        <f>(State_ContributionTestResults!AH17-State_ContributionTestResults!AH$2)*-1</f>
        <v>3453</v>
      </c>
    </row>
    <row r="18" spans="1:32" x14ac:dyDescent="0.25">
      <c r="A18" t="str">
        <f>State_ContributionTestResults!B18</f>
        <v>DisabledPolicyGroup=Industrial CCS</v>
      </c>
      <c r="B18">
        <f>(State_ContributionTestResults!D18-State_ContributionTestResults!D$2)*-1</f>
        <v>0</v>
      </c>
      <c r="C18">
        <f>(State_ContributionTestResults!E18-State_ContributionTestResults!E$2)*-1</f>
        <v>0</v>
      </c>
      <c r="D18">
        <f>(State_ContributionTestResults!F18-State_ContributionTestResults!F$2)*-1</f>
        <v>0</v>
      </c>
      <c r="E18">
        <f>(State_ContributionTestResults!G18-State_ContributionTestResults!G$2)*-1</f>
        <v>0</v>
      </c>
      <c r="F18">
        <f>(State_ContributionTestResults!H18-State_ContributionTestResults!H$2)*-1</f>
        <v>0</v>
      </c>
      <c r="G18">
        <f>(State_ContributionTestResults!I18-State_ContributionTestResults!I$2)*-1</f>
        <v>0</v>
      </c>
      <c r="H18">
        <f>(State_ContributionTestResults!J18-State_ContributionTestResults!J$2)*-1</f>
        <v>0</v>
      </c>
      <c r="I18">
        <f>(State_ContributionTestResults!K18-State_ContributionTestResults!K$2)*-1</f>
        <v>0</v>
      </c>
      <c r="J18">
        <f>(State_ContributionTestResults!L18-State_ContributionTestResults!L$2)*-1</f>
        <v>0</v>
      </c>
      <c r="K18">
        <f>(State_ContributionTestResults!M18-State_ContributionTestResults!M$2)*-1</f>
        <v>0</v>
      </c>
      <c r="L18">
        <f>(State_ContributionTestResults!N18-State_ContributionTestResults!N$2)*-1</f>
        <v>0</v>
      </c>
      <c r="M18">
        <f>(State_ContributionTestResults!O18-State_ContributionTestResults!O$2)*-1</f>
        <v>0</v>
      </c>
      <c r="N18">
        <f>(State_ContributionTestResults!P18-State_ContributionTestResults!P$2)*-1</f>
        <v>0</v>
      </c>
      <c r="O18">
        <f>(State_ContributionTestResults!Q18-State_ContributionTestResults!Q$2)*-1</f>
        <v>0</v>
      </c>
      <c r="P18">
        <f>(State_ContributionTestResults!R18-State_ContributionTestResults!R$2)*-1</f>
        <v>0</v>
      </c>
      <c r="Q18">
        <f>(State_ContributionTestResults!S18-State_ContributionTestResults!S$2)*-1</f>
        <v>0</v>
      </c>
      <c r="R18">
        <f>(State_ContributionTestResults!T18-State_ContributionTestResults!T$2)*-1</f>
        <v>208</v>
      </c>
      <c r="S18">
        <f>(State_ContributionTestResults!U18-State_ContributionTestResults!U$2)*-1</f>
        <v>284</v>
      </c>
      <c r="T18">
        <f>(State_ContributionTestResults!V18-State_ContributionTestResults!V$2)*-1</f>
        <v>187</v>
      </c>
      <c r="U18">
        <f>(State_ContributionTestResults!W18-State_ContributionTestResults!W$2)*-1</f>
        <v>80</v>
      </c>
      <c r="V18">
        <f>(State_ContributionTestResults!X18-State_ContributionTestResults!X$2)*-1</f>
        <v>6</v>
      </c>
      <c r="W18">
        <f>(State_ContributionTestResults!Y18-State_ContributionTestResults!Y$2)*-1</f>
        <v>-47</v>
      </c>
      <c r="X18">
        <f>(State_ContributionTestResults!Z18-State_ContributionTestResults!Z$2)*-1</f>
        <v>-89</v>
      </c>
      <c r="Y18">
        <f>(State_ContributionTestResults!AA18-State_ContributionTestResults!AA$2)*-1</f>
        <v>-114</v>
      </c>
      <c r="Z18">
        <f>(State_ContributionTestResults!AB18-State_ContributionTestResults!AB$2)*-1</f>
        <v>-124</v>
      </c>
      <c r="AA18">
        <f>(State_ContributionTestResults!AC18-State_ContributionTestResults!AC$2)*-1</f>
        <v>-149</v>
      </c>
      <c r="AB18">
        <f>(State_ContributionTestResults!AD18-State_ContributionTestResults!AD$2)*-1</f>
        <v>-148</v>
      </c>
      <c r="AC18">
        <f>(State_ContributionTestResults!AE18-State_ContributionTestResults!AE$2)*-1</f>
        <v>-161</v>
      </c>
      <c r="AD18">
        <f>(State_ContributionTestResults!AF18-State_ContributionTestResults!AF$2)*-1</f>
        <v>-159</v>
      </c>
      <c r="AE18">
        <f>(State_ContributionTestResults!AG18-State_ContributionTestResults!AG$2)*-1</f>
        <v>-183</v>
      </c>
      <c r="AF18">
        <f>(State_ContributionTestResults!AH18-State_ContributionTestResults!AH$2)*-1</f>
        <v>-161</v>
      </c>
    </row>
    <row r="19" spans="1:32" x14ac:dyDescent="0.25">
      <c r="A19" t="str">
        <f>State_ContributionTestResults!B19</f>
        <v>DisabledPolicyGroup=Electricity PTC/ITC</v>
      </c>
      <c r="B19">
        <f>(State_ContributionTestResults!D19-State_ContributionTestResults!D$2)*-1</f>
        <v>0</v>
      </c>
      <c r="C19">
        <f>(State_ContributionTestResults!E19-State_ContributionTestResults!E$2)*-1</f>
        <v>0</v>
      </c>
      <c r="D19">
        <f>(State_ContributionTestResults!F19-State_ContributionTestResults!F$2)*-1</f>
        <v>16</v>
      </c>
      <c r="E19">
        <f>(State_ContributionTestResults!G19-State_ContributionTestResults!G$2)*-1</f>
        <v>25</v>
      </c>
      <c r="F19">
        <f>(State_ContributionTestResults!H19-State_ContributionTestResults!H$2)*-1</f>
        <v>216</v>
      </c>
      <c r="G19">
        <f>(State_ContributionTestResults!I19-State_ContributionTestResults!I$2)*-1</f>
        <v>611</v>
      </c>
      <c r="H19">
        <f>(State_ContributionTestResults!J19-State_ContributionTestResults!J$2)*-1</f>
        <v>674</v>
      </c>
      <c r="I19">
        <f>(State_ContributionTestResults!K19-State_ContributionTestResults!K$2)*-1</f>
        <v>418</v>
      </c>
      <c r="J19">
        <f>(State_ContributionTestResults!L19-State_ContributionTestResults!L$2)*-1</f>
        <v>391</v>
      </c>
      <c r="K19">
        <f>(State_ContributionTestResults!M19-State_ContributionTestResults!M$2)*-1</f>
        <v>414</v>
      </c>
      <c r="L19">
        <f>(State_ContributionTestResults!N19-State_ContributionTestResults!N$2)*-1</f>
        <v>483</v>
      </c>
      <c r="M19">
        <f>(State_ContributionTestResults!O19-State_ContributionTestResults!O$2)*-1</f>
        <v>733</v>
      </c>
      <c r="N19">
        <f>(State_ContributionTestResults!P19-State_ContributionTestResults!P$2)*-1</f>
        <v>1046</v>
      </c>
      <c r="O19">
        <f>(State_ContributionTestResults!Q19-State_ContributionTestResults!Q$2)*-1</f>
        <v>1345</v>
      </c>
      <c r="P19">
        <f>(State_ContributionTestResults!R19-State_ContributionTestResults!R$2)*-1</f>
        <v>1227</v>
      </c>
      <c r="Q19">
        <f>(State_ContributionTestResults!S19-State_ContributionTestResults!S$2)*-1</f>
        <v>850</v>
      </c>
      <c r="R19">
        <f>(State_ContributionTestResults!T19-State_ContributionTestResults!T$2)*-1</f>
        <v>452</v>
      </c>
      <c r="S19">
        <f>(State_ContributionTestResults!U19-State_ContributionTestResults!U$2)*-1</f>
        <v>447</v>
      </c>
      <c r="T19">
        <f>(State_ContributionTestResults!V19-State_ContributionTestResults!V$2)*-1</f>
        <v>470</v>
      </c>
      <c r="U19">
        <f>(State_ContributionTestResults!W19-State_ContributionTestResults!W$2)*-1</f>
        <v>354</v>
      </c>
      <c r="V19">
        <f>(State_ContributionTestResults!X19-State_ContributionTestResults!X$2)*-1</f>
        <v>214</v>
      </c>
      <c r="W19">
        <f>(State_ContributionTestResults!Y19-State_ContributionTestResults!Y$2)*-1</f>
        <v>110</v>
      </c>
      <c r="X19">
        <f>(State_ContributionTestResults!Z19-State_ContributionTestResults!Z$2)*-1</f>
        <v>33</v>
      </c>
      <c r="Y19">
        <f>(State_ContributionTestResults!AA19-State_ContributionTestResults!AA$2)*-1</f>
        <v>-27</v>
      </c>
      <c r="Z19">
        <f>(State_ContributionTestResults!AB19-State_ContributionTestResults!AB$2)*-1</f>
        <v>-54</v>
      </c>
      <c r="AA19">
        <f>(State_ContributionTestResults!AC19-State_ContributionTestResults!AC$2)*-1</f>
        <v>-77</v>
      </c>
      <c r="AB19">
        <f>(State_ContributionTestResults!AD19-State_ContributionTestResults!AD$2)*-1</f>
        <v>-76</v>
      </c>
      <c r="AC19">
        <f>(State_ContributionTestResults!AE19-State_ContributionTestResults!AE$2)*-1</f>
        <v>-114</v>
      </c>
      <c r="AD19">
        <f>(State_ContributionTestResults!AF19-State_ContributionTestResults!AF$2)*-1</f>
        <v>-150</v>
      </c>
      <c r="AE19">
        <f>(State_ContributionTestResults!AG19-State_ContributionTestResults!AG$2)*-1</f>
        <v>-155</v>
      </c>
      <c r="AF19">
        <f>(State_ContributionTestResults!AH19-State_ContributionTestResults!AH$2)*-1</f>
        <v>-185</v>
      </c>
    </row>
    <row r="20" spans="1:32" x14ac:dyDescent="0.25">
      <c r="A20" t="str">
        <f>State_ContributionTestResults!B20</f>
        <v>DisabledPolicyGroup=Passenger Mode Shifting</v>
      </c>
      <c r="B20">
        <f>(State_ContributionTestResults!D20-State_ContributionTestResults!D$2)*-1</f>
        <v>0</v>
      </c>
      <c r="C20">
        <f>(State_ContributionTestResults!E20-State_ContributionTestResults!E$2)*-1</f>
        <v>0</v>
      </c>
      <c r="D20">
        <f>(State_ContributionTestResults!F20-State_ContributionTestResults!F$2)*-1</f>
        <v>227</v>
      </c>
      <c r="E20">
        <f>(State_ContributionTestResults!G20-State_ContributionTestResults!G$2)*-1</f>
        <v>523</v>
      </c>
      <c r="F20">
        <f>(State_ContributionTestResults!H20-State_ContributionTestResults!H$2)*-1</f>
        <v>771</v>
      </c>
      <c r="G20">
        <f>(State_ContributionTestResults!I20-State_ContributionTestResults!I$2)*-1</f>
        <v>1080</v>
      </c>
      <c r="H20">
        <f>(State_ContributionTestResults!J20-State_ContributionTestResults!J$2)*-1</f>
        <v>1362</v>
      </c>
      <c r="I20">
        <f>(State_ContributionTestResults!K20-State_ContributionTestResults!K$2)*-1</f>
        <v>1627</v>
      </c>
      <c r="J20">
        <f>(State_ContributionTestResults!L20-State_ContributionTestResults!L$2)*-1</f>
        <v>1895</v>
      </c>
      <c r="K20">
        <f>(State_ContributionTestResults!M20-State_ContributionTestResults!M$2)*-1</f>
        <v>2143</v>
      </c>
      <c r="L20">
        <f>(State_ContributionTestResults!N20-State_ContributionTestResults!N$2)*-1</f>
        <v>2368</v>
      </c>
      <c r="M20">
        <f>(State_ContributionTestResults!O20-State_ContributionTestResults!O$2)*-1</f>
        <v>2592</v>
      </c>
      <c r="N20">
        <f>(State_ContributionTestResults!P20-State_ContributionTestResults!P$2)*-1</f>
        <v>2803</v>
      </c>
      <c r="O20">
        <f>(State_ContributionTestResults!Q20-State_ContributionTestResults!Q$2)*-1</f>
        <v>3001</v>
      </c>
      <c r="P20">
        <f>(State_ContributionTestResults!R20-State_ContributionTestResults!R$2)*-1</f>
        <v>3189</v>
      </c>
      <c r="Q20">
        <f>(State_ContributionTestResults!S20-State_ContributionTestResults!S$2)*-1</f>
        <v>3362</v>
      </c>
      <c r="R20">
        <f>(State_ContributionTestResults!T20-State_ContributionTestResults!T$2)*-1</f>
        <v>3546</v>
      </c>
      <c r="S20">
        <f>(State_ContributionTestResults!U20-State_ContributionTestResults!U$2)*-1</f>
        <v>3718</v>
      </c>
      <c r="T20">
        <f>(State_ContributionTestResults!V20-State_ContributionTestResults!V$2)*-1</f>
        <v>3925</v>
      </c>
      <c r="U20">
        <f>(State_ContributionTestResults!W20-State_ContributionTestResults!W$2)*-1</f>
        <v>4144</v>
      </c>
      <c r="V20">
        <f>(State_ContributionTestResults!X20-State_ContributionTestResults!X$2)*-1</f>
        <v>4368</v>
      </c>
      <c r="W20">
        <f>(State_ContributionTestResults!Y20-State_ContributionTestResults!Y$2)*-1</f>
        <v>4603</v>
      </c>
      <c r="X20">
        <f>(State_ContributionTestResults!Z20-State_ContributionTestResults!Z$2)*-1</f>
        <v>4848</v>
      </c>
      <c r="Y20">
        <f>(State_ContributionTestResults!AA20-State_ContributionTestResults!AA$2)*-1</f>
        <v>5110</v>
      </c>
      <c r="Z20">
        <f>(State_ContributionTestResults!AB20-State_ContributionTestResults!AB$2)*-1</f>
        <v>5393</v>
      </c>
      <c r="AA20">
        <f>(State_ContributionTestResults!AC20-State_ContributionTestResults!AC$2)*-1</f>
        <v>5652</v>
      </c>
      <c r="AB20">
        <f>(State_ContributionTestResults!AD20-State_ContributionTestResults!AD$2)*-1</f>
        <v>5941</v>
      </c>
      <c r="AC20">
        <f>(State_ContributionTestResults!AE20-State_ContributionTestResults!AE$2)*-1</f>
        <v>6205</v>
      </c>
      <c r="AD20">
        <f>(State_ContributionTestResults!AF20-State_ContributionTestResults!AF$2)*-1</f>
        <v>6519</v>
      </c>
      <c r="AE20">
        <f>(State_ContributionTestResults!AG20-State_ContributionTestResults!AG$2)*-1</f>
        <v>6844</v>
      </c>
      <c r="AF20">
        <f>(State_ContributionTestResults!AH20-State_ContributionTestResults!AH$2)*-1</f>
        <v>7140</v>
      </c>
    </row>
    <row r="21" spans="1:32" x14ac:dyDescent="0.25">
      <c r="A21" t="str">
        <f>State_ContributionTestResults!B21</f>
        <v>DisabledPolicyGroup=Freight Logistics</v>
      </c>
      <c r="B21">
        <f>(State_ContributionTestResults!D21-State_ContributionTestResults!D$2)*-1</f>
        <v>0</v>
      </c>
      <c r="C21">
        <f>(State_ContributionTestResults!E21-State_ContributionTestResults!E$2)*-1</f>
        <v>0</v>
      </c>
      <c r="D21">
        <f>(State_ContributionTestResults!F21-State_ContributionTestResults!F$2)*-1</f>
        <v>-6</v>
      </c>
      <c r="E21">
        <f>(State_ContributionTestResults!G21-State_ContributionTestResults!G$2)*-1</f>
        <v>5</v>
      </c>
      <c r="F21">
        <f>(State_ContributionTestResults!H21-State_ContributionTestResults!H$2)*-1</f>
        <v>-19</v>
      </c>
      <c r="G21">
        <f>(State_ContributionTestResults!I21-State_ContributionTestResults!I$2)*-1</f>
        <v>-16</v>
      </c>
      <c r="H21">
        <f>(State_ContributionTestResults!J21-State_ContributionTestResults!J$2)*-1</f>
        <v>-19</v>
      </c>
      <c r="I21">
        <f>(State_ContributionTestResults!K21-State_ContributionTestResults!K$2)*-1</f>
        <v>-3</v>
      </c>
      <c r="J21">
        <f>(State_ContributionTestResults!L21-State_ContributionTestResults!L$2)*-1</f>
        <v>3</v>
      </c>
      <c r="K21">
        <f>(State_ContributionTestResults!M21-State_ContributionTestResults!M$2)*-1</f>
        <v>-6</v>
      </c>
      <c r="L21">
        <f>(State_ContributionTestResults!N21-State_ContributionTestResults!N$2)*-1</f>
        <v>5</v>
      </c>
      <c r="M21">
        <f>(State_ContributionTestResults!O21-State_ContributionTestResults!O$2)*-1</f>
        <v>7</v>
      </c>
      <c r="N21">
        <f>(State_ContributionTestResults!P21-State_ContributionTestResults!P$2)*-1</f>
        <v>22</v>
      </c>
      <c r="O21">
        <f>(State_ContributionTestResults!Q21-State_ContributionTestResults!Q$2)*-1</f>
        <v>13</v>
      </c>
      <c r="P21">
        <f>(State_ContributionTestResults!R21-State_ContributionTestResults!R$2)*-1</f>
        <v>55</v>
      </c>
      <c r="Q21">
        <f>(State_ContributionTestResults!S21-State_ContributionTestResults!S$2)*-1</f>
        <v>53</v>
      </c>
      <c r="R21">
        <f>(State_ContributionTestResults!T21-State_ContributionTestResults!T$2)*-1</f>
        <v>82</v>
      </c>
      <c r="S21">
        <f>(State_ContributionTestResults!U21-State_ContributionTestResults!U$2)*-1</f>
        <v>85</v>
      </c>
      <c r="T21">
        <f>(State_ContributionTestResults!V21-State_ContributionTestResults!V$2)*-1</f>
        <v>119</v>
      </c>
      <c r="U21">
        <f>(State_ContributionTestResults!W21-State_ContributionTestResults!W$2)*-1</f>
        <v>139</v>
      </c>
      <c r="V21">
        <f>(State_ContributionTestResults!X21-State_ContributionTestResults!X$2)*-1</f>
        <v>166</v>
      </c>
      <c r="W21">
        <f>(State_ContributionTestResults!Y21-State_ContributionTestResults!Y$2)*-1</f>
        <v>222</v>
      </c>
      <c r="X21">
        <f>(State_ContributionTestResults!Z21-State_ContributionTestResults!Z$2)*-1</f>
        <v>244</v>
      </c>
      <c r="Y21">
        <f>(State_ContributionTestResults!AA21-State_ContributionTestResults!AA$2)*-1</f>
        <v>295</v>
      </c>
      <c r="Z21">
        <f>(State_ContributionTestResults!AB21-State_ContributionTestResults!AB$2)*-1</f>
        <v>359</v>
      </c>
      <c r="AA21">
        <f>(State_ContributionTestResults!AC21-State_ContributionTestResults!AC$2)*-1</f>
        <v>414</v>
      </c>
      <c r="AB21">
        <f>(State_ContributionTestResults!AD21-State_ContributionTestResults!AD$2)*-1</f>
        <v>493</v>
      </c>
      <c r="AC21">
        <f>(State_ContributionTestResults!AE21-State_ContributionTestResults!AE$2)*-1</f>
        <v>543</v>
      </c>
      <c r="AD21">
        <f>(State_ContributionTestResults!AF21-State_ContributionTestResults!AF$2)*-1</f>
        <v>628</v>
      </c>
      <c r="AE21">
        <f>(State_ContributionTestResults!AG21-State_ContributionTestResults!AG$2)*-1</f>
        <v>705</v>
      </c>
      <c r="AF21">
        <f>(State_ContributionTestResults!AH21-State_ContributionTestResults!AH$2)*-1</f>
        <v>805</v>
      </c>
    </row>
    <row r="22" spans="1:32" x14ac:dyDescent="0.25">
      <c r="A22" t="str">
        <f>State_ContributionTestResults!B22</f>
        <v>DisabledPolicyGroup=Material Efficiency</v>
      </c>
      <c r="B22">
        <f>(State_ContributionTestResults!D22-State_ContributionTestResults!D$2)*-1</f>
        <v>0</v>
      </c>
      <c r="C22">
        <f>(State_ContributionTestResults!E22-State_ContributionTestResults!E$2)*-1</f>
        <v>0</v>
      </c>
      <c r="D22">
        <f>(State_ContributionTestResults!F22-State_ContributionTestResults!F$2)*-1</f>
        <v>-7</v>
      </c>
      <c r="E22">
        <f>(State_ContributionTestResults!G22-State_ContributionTestResults!G$2)*-1</f>
        <v>-13</v>
      </c>
      <c r="F22">
        <f>(State_ContributionTestResults!H22-State_ContributionTestResults!H$2)*-1</f>
        <v>-27</v>
      </c>
      <c r="G22">
        <f>(State_ContributionTestResults!I22-State_ContributionTestResults!I$2)*-1</f>
        <v>-35</v>
      </c>
      <c r="H22">
        <f>(State_ContributionTestResults!J22-State_ContributionTestResults!J$2)*-1</f>
        <v>-49</v>
      </c>
      <c r="I22">
        <f>(State_ContributionTestResults!K22-State_ContributionTestResults!K$2)*-1</f>
        <v>-54</v>
      </c>
      <c r="J22">
        <f>(State_ContributionTestResults!L22-State_ContributionTestResults!L$2)*-1</f>
        <v>-59</v>
      </c>
      <c r="K22">
        <f>(State_ContributionTestResults!M22-State_ContributionTestResults!M$2)*-1</f>
        <v>-68</v>
      </c>
      <c r="L22">
        <f>(State_ContributionTestResults!N22-State_ContributionTestResults!N$2)*-1</f>
        <v>-82</v>
      </c>
      <c r="M22">
        <f>(State_ContributionTestResults!O22-State_ContributionTestResults!O$2)*-1</f>
        <v>-97</v>
      </c>
      <c r="N22">
        <f>(State_ContributionTestResults!P22-State_ContributionTestResults!P$2)*-1</f>
        <v>-101</v>
      </c>
      <c r="O22">
        <f>(State_ContributionTestResults!Q22-State_ContributionTestResults!Q$2)*-1</f>
        <v>-101</v>
      </c>
      <c r="P22">
        <f>(State_ContributionTestResults!R22-State_ContributionTestResults!R$2)*-1</f>
        <v>-109</v>
      </c>
      <c r="Q22">
        <f>(State_ContributionTestResults!S22-State_ContributionTestResults!S$2)*-1</f>
        <v>-114</v>
      </c>
      <c r="R22">
        <f>(State_ContributionTestResults!T22-State_ContributionTestResults!T$2)*-1</f>
        <v>-127</v>
      </c>
      <c r="S22">
        <f>(State_ContributionTestResults!U22-State_ContributionTestResults!U$2)*-1</f>
        <v>-132</v>
      </c>
      <c r="T22">
        <f>(State_ContributionTestResults!V22-State_ContributionTestResults!V$2)*-1</f>
        <v>-133</v>
      </c>
      <c r="U22">
        <f>(State_ContributionTestResults!W22-State_ContributionTestResults!W$2)*-1</f>
        <v>-147</v>
      </c>
      <c r="V22">
        <f>(State_ContributionTestResults!X22-State_ContributionTestResults!X$2)*-1</f>
        <v>-150</v>
      </c>
      <c r="W22">
        <f>(State_ContributionTestResults!Y22-State_ContributionTestResults!Y$2)*-1</f>
        <v>-164</v>
      </c>
      <c r="X22">
        <f>(State_ContributionTestResults!Z22-State_ContributionTestResults!Z$2)*-1</f>
        <v>-173</v>
      </c>
      <c r="Y22">
        <f>(State_ContributionTestResults!AA22-State_ContributionTestResults!AA$2)*-1</f>
        <v>-179</v>
      </c>
      <c r="Z22">
        <f>(State_ContributionTestResults!AB22-State_ContributionTestResults!AB$2)*-1</f>
        <v>-175</v>
      </c>
      <c r="AA22">
        <f>(State_ContributionTestResults!AC22-State_ContributionTestResults!AC$2)*-1</f>
        <v>-178</v>
      </c>
      <c r="AB22">
        <f>(State_ContributionTestResults!AD22-State_ContributionTestResults!AD$2)*-1</f>
        <v>-182</v>
      </c>
      <c r="AC22">
        <f>(State_ContributionTestResults!AE22-State_ContributionTestResults!AE$2)*-1</f>
        <v>-195</v>
      </c>
      <c r="AD22">
        <f>(State_ContributionTestResults!AF22-State_ContributionTestResults!AF$2)*-1</f>
        <v>-199</v>
      </c>
      <c r="AE22">
        <f>(State_ContributionTestResults!AG22-State_ContributionTestResults!AG$2)*-1</f>
        <v>-209</v>
      </c>
      <c r="AF22">
        <f>(State_ContributionTestResults!AH22-State_ContributionTestResults!AH$2)*-1</f>
        <v>-216</v>
      </c>
    </row>
    <row r="23" spans="1:32" x14ac:dyDescent="0.25">
      <c r="A23" t="str">
        <f>State_ContributionTestResults!B23</f>
        <v>DisabledPolicyGroup=Fuel Economy Standards</v>
      </c>
      <c r="B23">
        <f>(State_ContributionTestResults!D23-State_ContributionTestResults!D$2)*-1</f>
        <v>0</v>
      </c>
      <c r="C23">
        <f>(State_ContributionTestResults!E23-State_ContributionTestResults!E$2)*-1</f>
        <v>0</v>
      </c>
      <c r="D23">
        <f>(State_ContributionTestResults!F23-State_ContributionTestResults!F$2)*-1</f>
        <v>0</v>
      </c>
      <c r="E23">
        <f>(State_ContributionTestResults!G23-State_ContributionTestResults!G$2)*-1</f>
        <v>1</v>
      </c>
      <c r="F23">
        <f>(State_ContributionTestResults!H23-State_ContributionTestResults!H$2)*-1</f>
        <v>1</v>
      </c>
      <c r="G23">
        <f>(State_ContributionTestResults!I23-State_ContributionTestResults!I$2)*-1</f>
        <v>-9</v>
      </c>
      <c r="H23">
        <f>(State_ContributionTestResults!J23-State_ContributionTestResults!J$2)*-1</f>
        <v>-16</v>
      </c>
      <c r="I23">
        <f>(State_ContributionTestResults!K23-State_ContributionTestResults!K$2)*-1</f>
        <v>-48</v>
      </c>
      <c r="J23">
        <f>(State_ContributionTestResults!L23-State_ContributionTestResults!L$2)*-1</f>
        <v>-63</v>
      </c>
      <c r="K23">
        <f>(State_ContributionTestResults!M23-State_ContributionTestResults!M$2)*-1</f>
        <v>-43</v>
      </c>
      <c r="L23">
        <f>(State_ContributionTestResults!N23-State_ContributionTestResults!N$2)*-1</f>
        <v>8</v>
      </c>
      <c r="M23">
        <f>(State_ContributionTestResults!O23-State_ContributionTestResults!O$2)*-1</f>
        <v>59</v>
      </c>
      <c r="N23">
        <f>(State_ContributionTestResults!P23-State_ContributionTestResults!P$2)*-1</f>
        <v>142</v>
      </c>
      <c r="O23">
        <f>(State_ContributionTestResults!Q23-State_ContributionTestResults!Q$2)*-1</f>
        <v>213</v>
      </c>
      <c r="P23">
        <f>(State_ContributionTestResults!R23-State_ContributionTestResults!R$2)*-1</f>
        <v>301</v>
      </c>
      <c r="Q23">
        <f>(State_ContributionTestResults!S23-State_ContributionTestResults!S$2)*-1</f>
        <v>324</v>
      </c>
      <c r="R23">
        <f>(State_ContributionTestResults!T23-State_ContributionTestResults!T$2)*-1</f>
        <v>329</v>
      </c>
      <c r="S23">
        <f>(State_ContributionTestResults!U23-State_ContributionTestResults!U$2)*-1</f>
        <v>228</v>
      </c>
      <c r="T23">
        <f>(State_ContributionTestResults!V23-State_ContributionTestResults!V$2)*-1</f>
        <v>116</v>
      </c>
      <c r="U23">
        <f>(State_ContributionTestResults!W23-State_ContributionTestResults!W$2)*-1</f>
        <v>15</v>
      </c>
      <c r="V23">
        <f>(State_ContributionTestResults!X23-State_ContributionTestResults!X$2)*-1</f>
        <v>-80</v>
      </c>
      <c r="W23">
        <f>(State_ContributionTestResults!Y23-State_ContributionTestResults!Y$2)*-1</f>
        <v>-181</v>
      </c>
      <c r="X23">
        <f>(State_ContributionTestResults!Z23-State_ContributionTestResults!Z$2)*-1</f>
        <v>-252</v>
      </c>
      <c r="Y23">
        <f>(State_ContributionTestResults!AA23-State_ContributionTestResults!AA$2)*-1</f>
        <v>-309</v>
      </c>
      <c r="Z23">
        <f>(State_ContributionTestResults!AB23-State_ContributionTestResults!AB$2)*-1</f>
        <v>-330</v>
      </c>
      <c r="AA23">
        <f>(State_ContributionTestResults!AC23-State_ContributionTestResults!AC$2)*-1</f>
        <v>-370</v>
      </c>
      <c r="AB23">
        <f>(State_ContributionTestResults!AD23-State_ContributionTestResults!AD$2)*-1</f>
        <v>-369</v>
      </c>
      <c r="AC23">
        <f>(State_ContributionTestResults!AE23-State_ContributionTestResults!AE$2)*-1</f>
        <v>-396</v>
      </c>
      <c r="AD23">
        <f>(State_ContributionTestResults!AF23-State_ContributionTestResults!AF$2)*-1</f>
        <v>-393</v>
      </c>
      <c r="AE23">
        <f>(State_ContributionTestResults!AG23-State_ContributionTestResults!AG$2)*-1</f>
        <v>-400</v>
      </c>
      <c r="AF23">
        <f>(State_ContributionTestResults!AH23-State_ContributionTestResults!AH$2)*-1</f>
        <v>-368</v>
      </c>
    </row>
    <row r="24" spans="1:32" x14ac:dyDescent="0.25">
      <c r="A24" t="str">
        <f>State_ContributionTestResults!B24</f>
        <v>DisabledPolicyGroup=Industrial Energy Efficiency Standards</v>
      </c>
      <c r="B24">
        <f>(State_ContributionTestResults!D24-State_ContributionTestResults!D$2)*-1</f>
        <v>0</v>
      </c>
      <c r="C24">
        <f>(State_ContributionTestResults!E24-State_ContributionTestResults!E$2)*-1</f>
        <v>0</v>
      </c>
      <c r="D24">
        <f>(State_ContributionTestResults!F24-State_ContributionTestResults!F$2)*-1</f>
        <v>-11</v>
      </c>
      <c r="E24">
        <f>(State_ContributionTestResults!G24-State_ContributionTestResults!G$2)*-1</f>
        <v>-68</v>
      </c>
      <c r="F24">
        <f>(State_ContributionTestResults!H24-State_ContributionTestResults!H$2)*-1</f>
        <v>-232</v>
      </c>
      <c r="G24">
        <f>(State_ContributionTestResults!I24-State_ContributionTestResults!I$2)*-1</f>
        <v>-353</v>
      </c>
      <c r="H24">
        <f>(State_ContributionTestResults!J24-State_ContributionTestResults!J$2)*-1</f>
        <v>-405</v>
      </c>
      <c r="I24">
        <f>(State_ContributionTestResults!K24-State_ContributionTestResults!K$2)*-1</f>
        <v>-445</v>
      </c>
      <c r="J24">
        <f>(State_ContributionTestResults!L24-State_ContributionTestResults!L$2)*-1</f>
        <v>-482</v>
      </c>
      <c r="K24">
        <f>(State_ContributionTestResults!M24-State_ContributionTestResults!M$2)*-1</f>
        <v>-473</v>
      </c>
      <c r="L24">
        <f>(State_ContributionTestResults!N24-State_ContributionTestResults!N$2)*-1</f>
        <v>-443</v>
      </c>
      <c r="M24">
        <f>(State_ContributionTestResults!O24-State_ContributionTestResults!O$2)*-1</f>
        <v>-398</v>
      </c>
      <c r="N24">
        <f>(State_ContributionTestResults!P24-State_ContributionTestResults!P$2)*-1</f>
        <v>-354</v>
      </c>
      <c r="O24">
        <f>(State_ContributionTestResults!Q24-State_ContributionTestResults!Q$2)*-1</f>
        <v>-406</v>
      </c>
      <c r="P24">
        <f>(State_ContributionTestResults!R24-State_ContributionTestResults!R$2)*-1</f>
        <v>-412</v>
      </c>
      <c r="Q24">
        <f>(State_ContributionTestResults!S24-State_ContributionTestResults!S$2)*-1</f>
        <v>-484</v>
      </c>
      <c r="R24">
        <f>(State_ContributionTestResults!T24-State_ContributionTestResults!T$2)*-1</f>
        <v>-490</v>
      </c>
      <c r="S24">
        <f>(State_ContributionTestResults!U24-State_ContributionTestResults!U$2)*-1</f>
        <v>-563</v>
      </c>
      <c r="T24">
        <f>(State_ContributionTestResults!V24-State_ContributionTestResults!V$2)*-1</f>
        <v>-603</v>
      </c>
      <c r="U24">
        <f>(State_ContributionTestResults!W24-State_ContributionTestResults!W$2)*-1</f>
        <v>-625</v>
      </c>
      <c r="V24">
        <f>(State_ContributionTestResults!X24-State_ContributionTestResults!X$2)*-1</f>
        <v>-642</v>
      </c>
      <c r="W24">
        <f>(State_ContributionTestResults!Y24-State_ContributionTestResults!Y$2)*-1</f>
        <v>-638</v>
      </c>
      <c r="X24">
        <f>(State_ContributionTestResults!Z24-State_ContributionTestResults!Z$2)*-1</f>
        <v>-684</v>
      </c>
      <c r="Y24">
        <f>(State_ContributionTestResults!AA24-State_ContributionTestResults!AA$2)*-1</f>
        <v>-744</v>
      </c>
      <c r="Z24">
        <f>(State_ContributionTestResults!AB24-State_ContributionTestResults!AB$2)*-1</f>
        <v>-804</v>
      </c>
      <c r="AA24">
        <f>(State_ContributionTestResults!AC24-State_ContributionTestResults!AC$2)*-1</f>
        <v>-898</v>
      </c>
      <c r="AB24">
        <f>(State_ContributionTestResults!AD24-State_ContributionTestResults!AD$2)*-1</f>
        <v>-1002</v>
      </c>
      <c r="AC24">
        <f>(State_ContributionTestResults!AE24-State_ContributionTestResults!AE$2)*-1</f>
        <v>-1134</v>
      </c>
      <c r="AD24">
        <f>(State_ContributionTestResults!AF24-State_ContributionTestResults!AF$2)*-1</f>
        <v>-1236</v>
      </c>
      <c r="AE24">
        <f>(State_ContributionTestResults!AG24-State_ContributionTestResults!AG$2)*-1</f>
        <v>-1208</v>
      </c>
      <c r="AF24">
        <f>(State_ContributionTestResults!AH24-State_ContributionTestResults!AH$2)*-1</f>
        <v>-1360</v>
      </c>
    </row>
    <row r="25" spans="1:32" x14ac:dyDescent="0.25">
      <c r="A25" t="str">
        <f>State_ContributionTestResults!B25</f>
        <v>DisabledPolicyGroup=Building Codes and Appliance Standards</v>
      </c>
      <c r="B25">
        <f>(State_ContributionTestResults!D25-State_ContributionTestResults!D$2)*-1</f>
        <v>0</v>
      </c>
      <c r="C25">
        <f>(State_ContributionTestResults!E25-State_ContributionTestResults!E$2)*-1</f>
        <v>0</v>
      </c>
      <c r="D25">
        <f>(State_ContributionTestResults!F25-State_ContributionTestResults!F$2)*-1</f>
        <v>463</v>
      </c>
      <c r="E25">
        <f>(State_ContributionTestResults!G25-State_ContributionTestResults!G$2)*-1</f>
        <v>476</v>
      </c>
      <c r="F25">
        <f>(State_ContributionTestResults!H25-State_ContributionTestResults!H$2)*-1</f>
        <v>227</v>
      </c>
      <c r="G25">
        <f>(State_ContributionTestResults!I25-State_ContributionTestResults!I$2)*-1</f>
        <v>50</v>
      </c>
      <c r="H25">
        <f>(State_ContributionTestResults!J25-State_ContributionTestResults!J$2)*-1</f>
        <v>-56</v>
      </c>
      <c r="I25">
        <f>(State_ContributionTestResults!K25-State_ContributionTestResults!K$2)*-1</f>
        <v>-174</v>
      </c>
      <c r="J25">
        <f>(State_ContributionTestResults!L25-State_ContributionTestResults!L$2)*-1</f>
        <v>-290</v>
      </c>
      <c r="K25">
        <f>(State_ContributionTestResults!M25-State_ContributionTestResults!M$2)*-1</f>
        <v>-387</v>
      </c>
      <c r="L25">
        <f>(State_ContributionTestResults!N25-State_ContributionTestResults!N$2)*-1</f>
        <v>-494</v>
      </c>
      <c r="M25">
        <f>(State_ContributionTestResults!O25-State_ContributionTestResults!O$2)*-1</f>
        <v>-620</v>
      </c>
      <c r="N25">
        <f>(State_ContributionTestResults!P25-State_ContributionTestResults!P$2)*-1</f>
        <v>-640</v>
      </c>
      <c r="O25">
        <f>(State_ContributionTestResults!Q25-State_ContributionTestResults!Q$2)*-1</f>
        <v>-714</v>
      </c>
      <c r="P25">
        <f>(State_ContributionTestResults!R25-State_ContributionTestResults!R$2)*-1</f>
        <v>-808</v>
      </c>
      <c r="Q25">
        <f>(State_ContributionTestResults!S25-State_ContributionTestResults!S$2)*-1</f>
        <v>-880</v>
      </c>
      <c r="R25">
        <f>(State_ContributionTestResults!T25-State_ContributionTestResults!T$2)*-1</f>
        <v>-944</v>
      </c>
      <c r="S25">
        <f>(State_ContributionTestResults!U25-State_ContributionTestResults!U$2)*-1</f>
        <v>-1042</v>
      </c>
      <c r="T25">
        <f>(State_ContributionTestResults!V25-State_ContributionTestResults!V$2)*-1</f>
        <v>-1027</v>
      </c>
      <c r="U25">
        <f>(State_ContributionTestResults!W25-State_ContributionTestResults!W$2)*-1</f>
        <v>-1014</v>
      </c>
      <c r="V25">
        <f>(State_ContributionTestResults!X25-State_ContributionTestResults!X$2)*-1</f>
        <v>-1007</v>
      </c>
      <c r="W25">
        <f>(State_ContributionTestResults!Y25-State_ContributionTestResults!Y$2)*-1</f>
        <v>-1018</v>
      </c>
      <c r="X25">
        <f>(State_ContributionTestResults!Z25-State_ContributionTestResults!Z$2)*-1</f>
        <v>-1039</v>
      </c>
      <c r="Y25">
        <f>(State_ContributionTestResults!AA25-State_ContributionTestResults!AA$2)*-1</f>
        <v>-1041</v>
      </c>
      <c r="Z25">
        <f>(State_ContributionTestResults!AB25-State_ContributionTestResults!AB$2)*-1</f>
        <v>-1046</v>
      </c>
      <c r="AA25">
        <f>(State_ContributionTestResults!AC25-State_ContributionTestResults!AC$2)*-1</f>
        <v>-1061</v>
      </c>
      <c r="AB25">
        <f>(State_ContributionTestResults!AD25-State_ContributionTestResults!AD$2)*-1</f>
        <v>-1054</v>
      </c>
      <c r="AC25">
        <f>(State_ContributionTestResults!AE25-State_ContributionTestResults!AE$2)*-1</f>
        <v>-1060</v>
      </c>
      <c r="AD25">
        <f>(State_ContributionTestResults!AF25-State_ContributionTestResults!AF$2)*-1</f>
        <v>-1032</v>
      </c>
      <c r="AE25">
        <f>(State_ContributionTestResults!AG25-State_ContributionTestResults!AG$2)*-1</f>
        <v>-917</v>
      </c>
      <c r="AF25">
        <f>(State_ContributionTestResults!AH25-State_ContributionTestResults!AH$2)*-1</f>
        <v>-921</v>
      </c>
    </row>
    <row r="26" spans="1:32" x14ac:dyDescent="0.25">
      <c r="A26" t="str">
        <f>State_ContributionTestResults!B26</f>
        <v>DisabledPolicyGroup=100% Clean Electricity Standard</v>
      </c>
      <c r="B26">
        <f>(State_ContributionTestResults!D26-State_ContributionTestResults!D$2)*-1</f>
        <v>0</v>
      </c>
      <c r="C26">
        <f>(State_ContributionTestResults!E26-State_ContributionTestResults!E$2)*-1</f>
        <v>0</v>
      </c>
      <c r="D26">
        <f>(State_ContributionTestResults!F26-State_ContributionTestResults!F$2)*-1</f>
        <v>-23</v>
      </c>
      <c r="E26">
        <f>(State_ContributionTestResults!G26-State_ContributionTestResults!G$2)*-1</f>
        <v>456</v>
      </c>
      <c r="F26">
        <f>(State_ContributionTestResults!H26-State_ContributionTestResults!H$2)*-1</f>
        <v>-143</v>
      </c>
      <c r="G26">
        <f>(State_ContributionTestResults!I26-State_ContributionTestResults!I$2)*-1</f>
        <v>-253</v>
      </c>
      <c r="H26">
        <f>(State_ContributionTestResults!J26-State_ContributionTestResults!J$2)*-1</f>
        <v>-196</v>
      </c>
      <c r="I26">
        <f>(State_ContributionTestResults!K26-State_ContributionTestResults!K$2)*-1</f>
        <v>-230</v>
      </c>
      <c r="J26">
        <f>(State_ContributionTestResults!L26-State_ContributionTestResults!L$2)*-1</f>
        <v>-185</v>
      </c>
      <c r="K26">
        <f>(State_ContributionTestResults!M26-State_ContributionTestResults!M$2)*-1</f>
        <v>-79</v>
      </c>
      <c r="L26">
        <f>(State_ContributionTestResults!N26-State_ContributionTestResults!N$2)*-1</f>
        <v>-29</v>
      </c>
      <c r="M26">
        <f>(State_ContributionTestResults!O26-State_ContributionTestResults!O$2)*-1</f>
        <v>200</v>
      </c>
      <c r="N26">
        <f>(State_ContributionTestResults!P26-State_ContributionTestResults!P$2)*-1</f>
        <v>564</v>
      </c>
      <c r="O26">
        <f>(State_ContributionTestResults!Q26-State_ContributionTestResults!Q$2)*-1</f>
        <v>1020</v>
      </c>
      <c r="P26">
        <f>(State_ContributionTestResults!R26-State_ContributionTestResults!R$2)*-1</f>
        <v>1435</v>
      </c>
      <c r="Q26">
        <f>(State_ContributionTestResults!S26-State_ContributionTestResults!S$2)*-1</f>
        <v>1588</v>
      </c>
      <c r="R26">
        <f>(State_ContributionTestResults!T26-State_ContributionTestResults!T$2)*-1</f>
        <v>1758</v>
      </c>
      <c r="S26">
        <f>(State_ContributionTestResults!U26-State_ContributionTestResults!U$2)*-1</f>
        <v>2046</v>
      </c>
      <c r="T26">
        <f>(State_ContributionTestResults!V26-State_ContributionTestResults!V$2)*-1</f>
        <v>1681</v>
      </c>
      <c r="U26">
        <f>(State_ContributionTestResults!W26-State_ContributionTestResults!W$2)*-1</f>
        <v>1060</v>
      </c>
      <c r="V26">
        <f>(State_ContributionTestResults!X26-State_ContributionTestResults!X$2)*-1</f>
        <v>371</v>
      </c>
      <c r="W26">
        <f>(State_ContributionTestResults!Y26-State_ContributionTestResults!Y$2)*-1</f>
        <v>-164</v>
      </c>
      <c r="X26">
        <f>(State_ContributionTestResults!Z26-State_ContributionTestResults!Z$2)*-1</f>
        <v>-521</v>
      </c>
      <c r="Y26">
        <f>(State_ContributionTestResults!AA26-State_ContributionTestResults!AA$2)*-1</f>
        <v>-747</v>
      </c>
      <c r="Z26">
        <f>(State_ContributionTestResults!AB26-State_ContributionTestResults!AB$2)*-1</f>
        <v>-898</v>
      </c>
      <c r="AA26">
        <f>(State_ContributionTestResults!AC26-State_ContributionTestResults!AC$2)*-1</f>
        <v>-1012</v>
      </c>
      <c r="AB26">
        <f>(State_ContributionTestResults!AD26-State_ContributionTestResults!AD$2)*-1</f>
        <v>-1077</v>
      </c>
      <c r="AC26">
        <f>(State_ContributionTestResults!AE26-State_ContributionTestResults!AE$2)*-1</f>
        <v>-944</v>
      </c>
      <c r="AD26">
        <f>(State_ContributionTestResults!AF26-State_ContributionTestResults!AF$2)*-1</f>
        <v>-938</v>
      </c>
      <c r="AE26">
        <f>(State_ContributionTestResults!AG26-State_ContributionTestResults!AG$2)*-1</f>
        <v>-1013</v>
      </c>
      <c r="AF26">
        <f>(State_ContributionTestResults!AH26-State_ContributionTestResults!AH$2)*-1</f>
        <v>-1262</v>
      </c>
    </row>
    <row r="27" spans="1:32" x14ac:dyDescent="0.25">
      <c r="A27" t="str">
        <f>State_ContributionTestResults!B27</f>
        <v>DisabledPolicyGroup=Building Retrofitting</v>
      </c>
      <c r="B27">
        <f>(State_ContributionTestResults!D27-State_ContributionTestResults!D$2)*-1</f>
        <v>0</v>
      </c>
      <c r="C27">
        <f>(State_ContributionTestResults!E27-State_ContributionTestResults!E$2)*-1</f>
        <v>0</v>
      </c>
      <c r="D27">
        <f>(State_ContributionTestResults!F27-State_ContributionTestResults!F$2)*-1</f>
        <v>2461</v>
      </c>
      <c r="E27">
        <f>(State_ContributionTestResults!G27-State_ContributionTestResults!G$2)*-1</f>
        <v>2940</v>
      </c>
      <c r="F27">
        <f>(State_ContributionTestResults!H27-State_ContributionTestResults!H$2)*-1</f>
        <v>3003</v>
      </c>
      <c r="G27">
        <f>(State_ContributionTestResults!I27-State_ContributionTestResults!I$2)*-1</f>
        <v>3013</v>
      </c>
      <c r="H27">
        <f>(State_ContributionTestResults!J27-State_ContributionTestResults!J$2)*-1</f>
        <v>2995</v>
      </c>
      <c r="I27">
        <f>(State_ContributionTestResults!K27-State_ContributionTestResults!K$2)*-1</f>
        <v>2983</v>
      </c>
      <c r="J27">
        <f>(State_ContributionTestResults!L27-State_ContributionTestResults!L$2)*-1</f>
        <v>2971</v>
      </c>
      <c r="K27">
        <f>(State_ContributionTestResults!M27-State_ContributionTestResults!M$2)*-1</f>
        <v>2964</v>
      </c>
      <c r="L27">
        <f>(State_ContributionTestResults!N27-State_ContributionTestResults!N$2)*-1</f>
        <v>2951</v>
      </c>
      <c r="M27">
        <f>(State_ContributionTestResults!O27-State_ContributionTestResults!O$2)*-1</f>
        <v>2944</v>
      </c>
      <c r="N27">
        <f>(State_ContributionTestResults!P27-State_ContributionTestResults!P$2)*-1</f>
        <v>2939</v>
      </c>
      <c r="O27">
        <f>(State_ContributionTestResults!Q27-State_ContributionTestResults!Q$2)*-1</f>
        <v>2931</v>
      </c>
      <c r="P27">
        <f>(State_ContributionTestResults!R27-State_ContributionTestResults!R$2)*-1</f>
        <v>2945</v>
      </c>
      <c r="Q27">
        <f>(State_ContributionTestResults!S27-State_ContributionTestResults!S$2)*-1</f>
        <v>2938</v>
      </c>
      <c r="R27">
        <f>(State_ContributionTestResults!T27-State_ContributionTestResults!T$2)*-1</f>
        <v>2936</v>
      </c>
      <c r="S27">
        <f>(State_ContributionTestResults!U27-State_ContributionTestResults!U$2)*-1</f>
        <v>2929</v>
      </c>
      <c r="T27">
        <f>(State_ContributionTestResults!V27-State_ContributionTestResults!V$2)*-1</f>
        <v>2934</v>
      </c>
      <c r="U27">
        <f>(State_ContributionTestResults!W27-State_ContributionTestResults!W$2)*-1</f>
        <v>2939</v>
      </c>
      <c r="V27">
        <f>(State_ContributionTestResults!X27-State_ContributionTestResults!X$2)*-1</f>
        <v>2939</v>
      </c>
      <c r="W27">
        <f>(State_ContributionTestResults!Y27-State_ContributionTestResults!Y$2)*-1</f>
        <v>2947</v>
      </c>
      <c r="X27">
        <f>(State_ContributionTestResults!Z27-State_ContributionTestResults!Z$2)*-1</f>
        <v>2956</v>
      </c>
      <c r="Y27">
        <f>(State_ContributionTestResults!AA27-State_ContributionTestResults!AA$2)*-1</f>
        <v>2961</v>
      </c>
      <c r="Z27">
        <f>(State_ContributionTestResults!AB27-State_ContributionTestResults!AB$2)*-1</f>
        <v>2965</v>
      </c>
      <c r="AA27">
        <f>(State_ContributionTestResults!AC27-State_ContributionTestResults!AC$2)*-1</f>
        <v>2963</v>
      </c>
      <c r="AB27">
        <f>(State_ContributionTestResults!AD27-State_ContributionTestResults!AD$2)*-1</f>
        <v>2965</v>
      </c>
      <c r="AC27">
        <f>(State_ContributionTestResults!AE27-State_ContributionTestResults!AE$2)*-1</f>
        <v>2948</v>
      </c>
      <c r="AD27">
        <f>(State_ContributionTestResults!AF27-State_ContributionTestResults!AF$2)*-1</f>
        <v>2961</v>
      </c>
      <c r="AE27">
        <f>(State_ContributionTestResults!AG27-State_ContributionTestResults!AG$2)*-1</f>
        <v>2972</v>
      </c>
      <c r="AF27">
        <f>(State_ContributionTestResults!AH27-State_ContributionTestResults!AH$2)*-1</f>
        <v>2999</v>
      </c>
    </row>
    <row r="28" spans="1:32" x14ac:dyDescent="0.25">
      <c r="A28" t="str">
        <f>State_ContributionTestResults!B28</f>
        <v>DisabledPolicyGroup=All</v>
      </c>
      <c r="B28">
        <f>(State_ContributionTestResults!D28-State_ContributionTestResults!D$2)*-1</f>
        <v>0</v>
      </c>
      <c r="C28">
        <f>(State_ContributionTestResults!E28-State_ContributionTestResults!E$2)*-1</f>
        <v>0</v>
      </c>
      <c r="D28">
        <f>(State_ContributionTestResults!F28-State_ContributionTestResults!F$2)*-1</f>
        <v>5677</v>
      </c>
      <c r="E28">
        <f>(State_ContributionTestResults!G28-State_ContributionTestResults!G$2)*-1</f>
        <v>9807</v>
      </c>
      <c r="F28">
        <f>(State_ContributionTestResults!H28-State_ContributionTestResults!H$2)*-1</f>
        <v>12582</v>
      </c>
      <c r="G28">
        <f>(State_ContributionTestResults!I28-State_ContributionTestResults!I$2)*-1</f>
        <v>15177</v>
      </c>
      <c r="H28">
        <f>(State_ContributionTestResults!J28-State_ContributionTestResults!J$2)*-1</f>
        <v>16949</v>
      </c>
      <c r="I28">
        <f>(State_ContributionTestResults!K28-State_ContributionTestResults!K$2)*-1</f>
        <v>17856</v>
      </c>
      <c r="J28">
        <f>(State_ContributionTestResults!L28-State_ContributionTestResults!L$2)*-1</f>
        <v>18773</v>
      </c>
      <c r="K28">
        <f>(State_ContributionTestResults!M28-State_ContributionTestResults!M$2)*-1</f>
        <v>19709</v>
      </c>
      <c r="L28">
        <f>(State_ContributionTestResults!N28-State_ContributionTestResults!N$2)*-1</f>
        <v>20650</v>
      </c>
      <c r="M28">
        <f>(State_ContributionTestResults!O28-State_ContributionTestResults!O$2)*-1</f>
        <v>21486</v>
      </c>
      <c r="N28">
        <f>(State_ContributionTestResults!P28-State_ContributionTestResults!P$2)*-1</f>
        <v>22732</v>
      </c>
      <c r="O28">
        <f>(State_ContributionTestResults!Q28-State_ContributionTestResults!Q$2)*-1</f>
        <v>24386</v>
      </c>
      <c r="P28">
        <f>(State_ContributionTestResults!R28-State_ContributionTestResults!R$2)*-1</f>
        <v>25906</v>
      </c>
      <c r="Q28">
        <f>(State_ContributionTestResults!S28-State_ContributionTestResults!S$2)*-1</f>
        <v>27038</v>
      </c>
      <c r="R28">
        <f>(State_ContributionTestResults!T28-State_ContributionTestResults!T$2)*-1</f>
        <v>28320</v>
      </c>
      <c r="S28">
        <f>(State_ContributionTestResults!U28-State_ContributionTestResults!U$2)*-1</f>
        <v>29630</v>
      </c>
      <c r="T28">
        <f>(State_ContributionTestResults!V28-State_ContributionTestResults!V$2)*-1</f>
        <v>29985</v>
      </c>
      <c r="U28">
        <f>(State_ContributionTestResults!W28-State_ContributionTestResults!W$2)*-1</f>
        <v>29864</v>
      </c>
      <c r="V28">
        <f>(State_ContributionTestResults!X28-State_ContributionTestResults!X$2)*-1</f>
        <v>29538</v>
      </c>
      <c r="W28">
        <f>(State_ContributionTestResults!Y28-State_ContributionTestResults!Y$2)*-1</f>
        <v>29324</v>
      </c>
      <c r="X28">
        <f>(State_ContributionTestResults!Z28-State_ContributionTestResults!Z$2)*-1</f>
        <v>29332</v>
      </c>
      <c r="Y28">
        <f>(State_ContributionTestResults!AA28-State_ContributionTestResults!AA$2)*-1</f>
        <v>29558</v>
      </c>
      <c r="Z28">
        <f>(State_ContributionTestResults!AB28-State_ContributionTestResults!AB$2)*-1</f>
        <v>29791</v>
      </c>
      <c r="AA28">
        <f>(State_ContributionTestResults!AC28-State_ContributionTestResults!AC$2)*-1</f>
        <v>30116</v>
      </c>
      <c r="AB28">
        <f>(State_ContributionTestResults!AD28-State_ContributionTestResults!AD$2)*-1</f>
        <v>30541</v>
      </c>
      <c r="AC28">
        <f>(State_ContributionTestResults!AE28-State_ContributionTestResults!AE$2)*-1</f>
        <v>30913</v>
      </c>
      <c r="AD28">
        <f>(State_ContributionTestResults!AF28-State_ContributionTestResults!AF$2)*-1</f>
        <v>31411</v>
      </c>
      <c r="AE28">
        <f>(State_ContributionTestResults!AG28-State_ContributionTestResults!AG$2)*-1</f>
        <v>31432</v>
      </c>
      <c r="AF28">
        <f>(State_ContributionTestResults!AH28-State_ContributionTestResults!AH$2)*-1</f>
        <v>31468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Policy groups</vt:lpstr>
      <vt:lpstr>Script Setup</vt:lpstr>
      <vt:lpstr>copy paste</vt:lpstr>
      <vt:lpstr>US_ContributionTestResults</vt:lpstr>
      <vt:lpstr>US_Difference</vt:lpstr>
      <vt:lpstr>US_Pivot</vt:lpstr>
      <vt:lpstr>State_ContributionTestResults</vt:lpstr>
      <vt:lpstr>State_Difference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2021-04-21T22:38:43Z</dcterms:created>
  <dcterms:modified xsi:type="dcterms:W3CDTF">2021-04-23T16:45:32Z</dcterms:modified>
</cp:coreProperties>
</file>