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trans/BESP/"/>
    </mc:Choice>
  </mc:AlternateContent>
  <xr:revisionPtr revIDLastSave="386" documentId="8_{DDCD7F66-7D42-F041-AC76-008463E934EB}" xr6:coauthVersionLast="47" xr6:coauthVersionMax="47" xr10:uidLastSave="{C97502F7-2EF4-1944-B1D9-110A59563F1C}"/>
  <bookViews>
    <workbookView xWindow="0" yWindow="460" windowWidth="28800" windowHeight="16080" activeTab="1" xr2:uid="{00000000-000D-0000-FFFF-FFFF00000000}"/>
  </bookViews>
  <sheets>
    <sheet name="About" sheetId="1" r:id="rId1"/>
    <sheet name="Freight Data" sheetId="15" r:id="rId2"/>
    <sheet name="Passenger Data" sheetId="2" r:id="rId3"/>
    <sheet name="BESP-passengers" sheetId="3" r:id="rId4"/>
    <sheet name="BESP-freight" sheetId="4" r:id="rId5"/>
    <sheet name="iZEV Eligible Vehicles" sheetId="11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5" l="1"/>
  <c r="C9" i="15"/>
  <c r="C8" i="15"/>
  <c r="E2" i="3"/>
  <c r="A32" i="2"/>
  <c r="C16" i="2"/>
  <c r="A16" i="2"/>
  <c r="C17" i="2"/>
  <c r="C15" i="2"/>
  <c r="C14" i="2"/>
  <c r="C13" i="2"/>
  <c r="C12" i="2"/>
  <c r="C11" i="2"/>
  <c r="C10" i="2"/>
  <c r="C9" i="2"/>
  <c r="C8" i="2"/>
  <c r="A15" i="2"/>
  <c r="A8" i="2"/>
  <c r="A13" i="15" l="1"/>
  <c r="A16" i="15" s="1"/>
  <c r="A34" i="15" s="1"/>
  <c r="C39" i="15" s="1"/>
  <c r="B39" i="15" s="1"/>
  <c r="C10" i="15"/>
  <c r="C18" i="2"/>
  <c r="A21" i="2"/>
  <c r="A24" i="2" s="1"/>
  <c r="A35" i="2" s="1"/>
  <c r="C40" i="2" s="1"/>
  <c r="D47" i="15" l="1"/>
  <c r="E47" i="15" s="1"/>
  <c r="F47" i="15" s="1"/>
  <c r="G47" i="15" s="1"/>
  <c r="H47" i="15" s="1"/>
  <c r="I47" i="15" s="1"/>
  <c r="J47" i="15" s="1"/>
  <c r="K47" i="15" s="1"/>
  <c r="L47" i="15" s="1"/>
  <c r="M47" i="15" s="1"/>
  <c r="N47" i="15" s="1"/>
  <c r="O47" i="15" s="1"/>
  <c r="P47" i="15" s="1"/>
  <c r="Q47" i="15" s="1"/>
  <c r="R47" i="15" s="1"/>
  <c r="S47" i="15" s="1"/>
  <c r="T47" i="15" s="1"/>
  <c r="U47" i="15" s="1"/>
  <c r="V47" i="15" s="1"/>
  <c r="W47" i="15" s="1"/>
  <c r="X47" i="15" s="1"/>
  <c r="Y47" i="15" s="1"/>
  <c r="Z47" i="15" s="1"/>
  <c r="AA47" i="15" s="1"/>
  <c r="AB47" i="15" s="1"/>
  <c r="AC47" i="15" s="1"/>
  <c r="AD47" i="15" s="1"/>
  <c r="AE47" i="15" s="1"/>
  <c r="AF47" i="15" s="1"/>
  <c r="AG47" i="15" s="1"/>
  <c r="B40" i="2"/>
  <c r="D40" i="2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G2" i="3" l="1"/>
  <c r="H2" i="3"/>
  <c r="I2" i="3"/>
  <c r="J2" i="3" l="1"/>
  <c r="K2" i="3" l="1"/>
  <c r="L2" i="3" l="1"/>
  <c r="M2" i="3" l="1"/>
  <c r="N2" i="3" l="1"/>
  <c r="D2" i="3"/>
  <c r="C2" i="3" s="1"/>
  <c r="B2" i="3" s="1"/>
  <c r="O2" i="3" l="1"/>
  <c r="P2" i="3" l="1"/>
  <c r="Q2" i="3" l="1"/>
  <c r="R2" i="3" l="1"/>
  <c r="S2" i="3" l="1"/>
  <c r="T2" i="3" l="1"/>
  <c r="U2" i="3" l="1"/>
  <c r="V2" i="3" l="1"/>
  <c r="W2" i="3" l="1"/>
  <c r="X2" i="3" l="1"/>
  <c r="Y2" i="3" l="1"/>
  <c r="Z2" i="3" l="1"/>
  <c r="AA2" i="3" l="1"/>
  <c r="AB2" i="3" l="1"/>
  <c r="AC2" i="3" l="1"/>
  <c r="AD2" i="3" l="1"/>
  <c r="AE2" i="3" l="1"/>
  <c r="AF2" i="3" l="1"/>
  <c r="AG2" i="3" l="1"/>
  <c r="AH2" i="3" l="1"/>
  <c r="AJ2" i="3" l="1"/>
  <c r="AI2" i="3"/>
</calcChain>
</file>

<file path=xl/sharedStrings.xml><?xml version="1.0" encoding="utf-8"?>
<sst xmlns="http://schemas.openxmlformats.org/spreadsheetml/2006/main" count="792" uniqueCount="252">
  <si>
    <t>BESP BAU EV Subsidy Percentage</t>
  </si>
  <si>
    <t>Sources:</t>
  </si>
  <si>
    <t>Population by Province</t>
  </si>
  <si>
    <t>Statistics Canada</t>
  </si>
  <si>
    <t>Jurisdiction</t>
  </si>
  <si>
    <t>EV Subsidy Program</t>
  </si>
  <si>
    <t>Maximum Potential Amount</t>
  </si>
  <si>
    <t>Notes</t>
  </si>
  <si>
    <t>Other Sources</t>
  </si>
  <si>
    <t>Canada</t>
  </si>
  <si>
    <t>Between $2,500 and $5,000</t>
  </si>
  <si>
    <t xml:space="preserve">Incentives for BEV, PHEV, FCV; </t>
  </si>
  <si>
    <t>BC</t>
  </si>
  <si>
    <t>Incentives for BEV, PHEV, FCV</t>
  </si>
  <si>
    <t>http://www.pluginbc.ca/charging-program/vehicle-incentives/</t>
  </si>
  <si>
    <t>BC SCRAP-IT Program</t>
  </si>
  <si>
    <t xml:space="preserve">Potential Rebate: up to $6,000 </t>
  </si>
  <si>
    <t>Provides financial incentive for early retirement of old vehicles that are replaced with lower emitting options.</t>
  </si>
  <si>
    <t>Specialty-Use Vehicle Incentive Program (SUVI)</t>
  </si>
  <si>
    <t>Provides financial incentive for specialty-use vehicles.</t>
  </si>
  <si>
    <t>ON</t>
  </si>
  <si>
    <t>QC</t>
  </si>
  <si>
    <t>Tesla Model 3 Pricing</t>
  </si>
  <si>
    <t>Tesla</t>
  </si>
  <si>
    <t>Model 3</t>
  </si>
  <si>
    <t>2017 Chevrolet Bolt Pricing</t>
  </si>
  <si>
    <t>Chevrolet</t>
  </si>
  <si>
    <t>Bolt EV</t>
  </si>
  <si>
    <t>http://www.chevrolet.com/bolt-ev-electric-vehicle</t>
  </si>
  <si>
    <t>2017 Nissan Leaf Pricing</t>
  </si>
  <si>
    <t>Nissan</t>
  </si>
  <si>
    <t>2017 Nissan Leaf</t>
  </si>
  <si>
    <t>https://www.nissanusa.com/electric-cars/leaf/</t>
  </si>
  <si>
    <t>Canada only has federal BAU subsidies for passenger LDVs, but some provinces offer BAU subsidies for MHDVs.</t>
  </si>
  <si>
    <t>We account for both federal and provincial subsidies for EVs but not for</t>
  </si>
  <si>
    <t>charging equipment.</t>
  </si>
  <si>
    <t>For assumptions governing EV tax credit phase-out, see the "Data" tab.</t>
  </si>
  <si>
    <t>2020 to 2012 USD (see cpi.xlsx)</t>
  </si>
  <si>
    <t>Federal EV Subsidy Amount</t>
  </si>
  <si>
    <t>Rebate</t>
  </si>
  <si>
    <t>Province / Territory</t>
  </si>
  <si>
    <t>Population    (July 1, 2016)</t>
  </si>
  <si>
    <t>Provincial EV Subsidy Amounts</t>
  </si>
  <si>
    <t>none</t>
  </si>
  <si>
    <t>AB</t>
  </si>
  <si>
    <t>This list only includes rebates on the EV itself, not on charging equipment.</t>
  </si>
  <si>
    <t>SK</t>
  </si>
  <si>
    <t>It also omits provinces that do not offer a rebate but may exempt EVs from sales, use, or excise taxes.</t>
  </si>
  <si>
    <t>MB</t>
  </si>
  <si>
    <t>Province</t>
  </si>
  <si>
    <t>Population (July 1, 2016)</t>
  </si>
  <si>
    <t>NB</t>
  </si>
  <si>
    <t>NS</t>
  </si>
  <si>
    <t>NL</t>
  </si>
  <si>
    <t>PEI</t>
  </si>
  <si>
    <t>Uncovered Population</t>
  </si>
  <si>
    <t>YK</t>
  </si>
  <si>
    <t>NWT</t>
  </si>
  <si>
    <t>NVT</t>
  </si>
  <si>
    <t>CANADA</t>
  </si>
  <si>
    <t>Approximate EV Subsidy Percentage</t>
  </si>
  <si>
    <t>Honda</t>
  </si>
  <si>
    <t>Audi</t>
  </si>
  <si>
    <t>BMW</t>
  </si>
  <si>
    <t>Ford</t>
  </si>
  <si>
    <t>Hyundai</t>
  </si>
  <si>
    <t>Kia</t>
  </si>
  <si>
    <t>Mitsubishi</t>
  </si>
  <si>
    <t>Toyota</t>
  </si>
  <si>
    <t>Subaru</t>
  </si>
  <si>
    <t>BEV</t>
  </si>
  <si>
    <t>PHEV</t>
  </si>
  <si>
    <t>Subsidy Percentage (dimensionless)</t>
  </si>
  <si>
    <t>LDVs</t>
  </si>
  <si>
    <t>HDVs</t>
  </si>
  <si>
    <t>aircraft</t>
  </si>
  <si>
    <t>rail</t>
  </si>
  <si>
    <t>ships</t>
  </si>
  <si>
    <t>motorbikes</t>
  </si>
  <si>
    <t>Statistics Canada. Table 17-10-0005-01  Population estimates on July 1st, by age and sex</t>
  </si>
  <si>
    <t>Table 17-10-0005-01, Estimates of population, by age group and sex for July 1, Canada, provinces and territories, annual</t>
  </si>
  <si>
    <t>Go Electric Passenger Vehicle Rebates</t>
  </si>
  <si>
    <t>$3,000 for BEV, PHEV (short-range) or FCV; $1,500 for PHEV (long-range)</t>
  </si>
  <si>
    <t>https://newcardealersgoelectric.ca/</t>
  </si>
  <si>
    <t>Potential Rebate: from $2,000 to $100,000</t>
  </si>
  <si>
    <t>Model Year</t>
  </si>
  <si>
    <t>Make</t>
  </si>
  <si>
    <t>Model</t>
  </si>
  <si>
    <t>Trim</t>
  </si>
  <si>
    <t>Fuel Type</t>
  </si>
  <si>
    <t>Seating</t>
  </si>
  <si>
    <t>Capacity</t>
  </si>
  <si>
    <t>Battery Size equal to or above 15 kWh</t>
  </si>
  <si>
    <t>Incentive for Purchase or 48 month Lease</t>
  </si>
  <si>
    <t>Incentive for 12 Month Lease</t>
  </si>
  <si>
    <t>Incentive for 24 Month Lease</t>
  </si>
  <si>
    <t>Incentive for 36 Month Lease</t>
  </si>
  <si>
    <t>Eligibility Date</t>
  </si>
  <si>
    <t>A3 Sportback e-tron</t>
  </si>
  <si>
    <t>Progressiv Technik</t>
  </si>
  <si>
    <t>No</t>
  </si>
  <si>
    <t>330e</t>
  </si>
  <si>
    <t>RWD</t>
  </si>
  <si>
    <t>xDrive</t>
  </si>
  <si>
    <t>i3</t>
  </si>
  <si>
    <t>Base</t>
  </si>
  <si>
    <t>s</t>
  </si>
  <si>
    <t>Yes</t>
  </si>
  <si>
    <t>Range Extender</t>
  </si>
  <si>
    <t>s Range Extender</t>
  </si>
  <si>
    <t>2018/2019</t>
  </si>
  <si>
    <t>s Range Extender</t>
  </si>
  <si>
    <t>2018/</t>
  </si>
  <si>
    <t>Bolt</t>
  </si>
  <si>
    <t>LT (2LT)</t>
  </si>
  <si>
    <t>Premier (2LZ)</t>
  </si>
  <si>
    <t>LT</t>
  </si>
  <si>
    <t>Bolt EUV</t>
  </si>
  <si>
    <t>Premier</t>
  </si>
  <si>
    <t>Volt</t>
  </si>
  <si>
    <t>2017/</t>
  </si>
  <si>
    <t>Chrysler</t>
  </si>
  <si>
    <t>Pacifica Hybrid</t>
  </si>
  <si>
    <t>Touring</t>
  </si>
  <si>
    <t>Touring L</t>
  </si>
  <si>
    <t>Touring Plus</t>
  </si>
  <si>
    <t>Premium</t>
  </si>
  <si>
    <t>Platinum</t>
  </si>
  <si>
    <t>Limited</t>
  </si>
  <si>
    <t>Touring-L Plus</t>
  </si>
  <si>
    <t>Pinnacle</t>
  </si>
  <si>
    <t>Escape PHEV</t>
  </si>
  <si>
    <t>SE</t>
  </si>
  <si>
    <t>SEL</t>
  </si>
  <si>
    <t>Titanium</t>
  </si>
  <si>
    <t>Focus</t>
  </si>
  <si>
    <t>Electric</t>
  </si>
  <si>
    <t>Fusion Energi</t>
  </si>
  <si>
    <t>2018/2020</t>
  </si>
  <si>
    <t>Clarity Plug-in Hybrid</t>
  </si>
  <si>
    <t>Base Touring</t>
  </si>
  <si>
    <t>Ioniq electric</t>
  </si>
  <si>
    <t>Preferred</t>
  </si>
  <si>
    <t>Ultimate</t>
  </si>
  <si>
    <t>Ioniq Electric</t>
  </si>
  <si>
    <t>SE CCP</t>
  </si>
  <si>
    <t>Ioniq electric Plus</t>
  </si>
  <si>
    <t>Ioniq plug-In hybrid</t>
  </si>
  <si>
    <t>Essential</t>
  </si>
  <si>
    <t>Ioniq Plug-In hybrid</t>
  </si>
  <si>
    <t>Ioniq plug-In hybrid</t>
  </si>
  <si>
    <t>Kona Electric</t>
  </si>
  <si>
    <t>Preferred - 2 tone</t>
  </si>
  <si>
    <t>Essential Preferred</t>
  </si>
  <si>
    <t>Preferred - 2 tone Ultimate</t>
  </si>
  <si>
    <t>Preferred Ultimate</t>
  </si>
  <si>
    <t>Santa Fe PHEV</t>
  </si>
  <si>
    <t>Luxury</t>
  </si>
  <si>
    <t>Sonata PHEV</t>
  </si>
  <si>
    <t>Tucson PHEV</t>
  </si>
  <si>
    <t>Niro EV</t>
  </si>
  <si>
    <t>SX Touring</t>
  </si>
  <si>
    <t>EX</t>
  </si>
  <si>
    <t>EX+</t>
  </si>
  <si>
    <t>Niro PHEV</t>
  </si>
  <si>
    <t>EX Premium</t>
  </si>
  <si>
    <t>SX</t>
  </si>
  <si>
    <t>2019/</t>
  </si>
  <si>
    <t>Optima PHEV</t>
  </si>
  <si>
    <t>Sorento PHEV</t>
  </si>
  <si>
    <t>Soul EV</t>
  </si>
  <si>
    <t>Premium Limited</t>
  </si>
  <si>
    <t>EV</t>
  </si>
  <si>
    <t>EV Luxury</t>
  </si>
  <si>
    <t>EV Luxury Sunroof</t>
  </si>
  <si>
    <t>EV Premium</t>
  </si>
  <si>
    <t>EV Limited</t>
  </si>
  <si>
    <t>Mazda</t>
  </si>
  <si>
    <t>MX-30</t>
  </si>
  <si>
    <t>GS</t>
  </si>
  <si>
    <t>GT</t>
  </si>
  <si>
    <t>MINI</t>
  </si>
  <si>
    <t>3 Door</t>
  </si>
  <si>
    <t>Cooper SE</t>
  </si>
  <si>
    <t>2020/</t>
  </si>
  <si>
    <t>Cooper SE 3 Door</t>
  </si>
  <si>
    <t>Classic</t>
  </si>
  <si>
    <t>Premier+</t>
  </si>
  <si>
    <t>Countryman</t>
  </si>
  <si>
    <t>Cooper S E All4</t>
  </si>
  <si>
    <t>Cooper SE All4</t>
  </si>
  <si>
    <t>i-MiEV</t>
  </si>
  <si>
    <t>ES</t>
  </si>
  <si>
    <t>Outlander PHEV</t>
  </si>
  <si>
    <t>SE-Base</t>
  </si>
  <si>
    <t>SE Limited Edition</t>
  </si>
  <si>
    <t>SE Touring</t>
  </si>
  <si>
    <t>LE</t>
  </si>
  <si>
    <t>Black Edition</t>
  </si>
  <si>
    <t>Leaf</t>
  </si>
  <si>
    <t>S</t>
  </si>
  <si>
    <t>SV</t>
  </si>
  <si>
    <t>SL</t>
  </si>
  <si>
    <t>S Plus</t>
  </si>
  <si>
    <t>SV Plus</t>
  </si>
  <si>
    <t>SL Plus</t>
  </si>
  <si>
    <t>smart</t>
  </si>
  <si>
    <t>EQ fortwo cabriolet</t>
  </si>
  <si>
    <t>-</t>
  </si>
  <si>
    <t>EQ fortwo coupe</t>
  </si>
  <si>
    <t>fortwo electric drive cabriolet</t>
  </si>
  <si>
    <t>fortwo electric drive coupe</t>
  </si>
  <si>
    <t>Crosstrek Plug-In Hybrid</t>
  </si>
  <si>
    <t>Standard Range</t>
  </si>
  <si>
    <t>Standard Range Plus</t>
  </si>
  <si>
    <t>Prius Prime</t>
  </si>
  <si>
    <t>Technology</t>
  </si>
  <si>
    <t>Upgrade</t>
  </si>
  <si>
    <t>RAV4 Prime</t>
  </si>
  <si>
    <t>XSE</t>
  </si>
  <si>
    <t>Volkswagen</t>
  </si>
  <si>
    <t>e-Golf</t>
  </si>
  <si>
    <t>Comfortline</t>
  </si>
  <si>
    <t>ID.4</t>
  </si>
  <si>
    <t>Pro</t>
  </si>
  <si>
    <t>AWD Pro</t>
  </si>
  <si>
    <t>Eligible Vehicles</t>
  </si>
  <si>
    <t>New Vehicle Rebate</t>
  </si>
  <si>
    <t>Plug-In NB</t>
  </si>
  <si>
    <t>Up to $5,000</t>
  </si>
  <si>
    <t>Up to $8,000</t>
  </si>
  <si>
    <t>AEA Rebates</t>
  </si>
  <si>
    <t>Incentives for BEV &amp; PHEV</t>
  </si>
  <si>
    <t>Electrify Nova Scotia Rebate Program</t>
  </si>
  <si>
    <t>Up to $3,000</t>
  </si>
  <si>
    <t>ZEV Rebates</t>
  </si>
  <si>
    <t>iZEV Program</t>
  </si>
  <si>
    <t>EV Incentive</t>
  </si>
  <si>
    <t>https://www.tesla.com/en_ca/model3/design#overview</t>
  </si>
  <si>
    <t>EV Rebate Program</t>
  </si>
  <si>
    <t>Up to $2,500</t>
  </si>
  <si>
    <t>Incentives for BEV</t>
  </si>
  <si>
    <t>Population-weighted provincial/territorial avg subsidy</t>
  </si>
  <si>
    <t>Total Avg Subsidy</t>
  </si>
  <si>
    <t>Models</t>
  </si>
  <si>
    <t>Tesla Model 3</t>
  </si>
  <si>
    <t>Late 2021 Prices of Popular, Low-Cost Battery Evs  (CAD)</t>
  </si>
  <si>
    <t>2022 Chevrolet (GM) Bolt</t>
  </si>
  <si>
    <t>2022 Nissan Leaf</t>
  </si>
  <si>
    <t>2021 Hyundai Kona</t>
  </si>
  <si>
    <t>https://www.hyundaicanada.com/en/showroom/2021/kona-electric</t>
  </si>
  <si>
    <t>Kia Niro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</si>
</sst>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2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3" fillId="0" borderId="0" xfId="3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3" applyAlignment="1">
      <alignment horizontal="left"/>
    </xf>
    <xf numFmtId="0" fontId="4" fillId="2" borderId="0" xfId="0" applyFont="1" applyFill="1"/>
    <xf numFmtId="0" fontId="0" fillId="2" borderId="0" xfId="0" applyFill="1"/>
    <xf numFmtId="0" fontId="5" fillId="0" borderId="0" xfId="0" applyFont="1" applyAlignment="1">
      <alignment horizontal="left"/>
    </xf>
    <xf numFmtId="6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0" fillId="0" borderId="5" xfId="0" applyNumberFormat="1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3" fontId="0" fillId="3" borderId="8" xfId="0" applyNumberFormat="1" applyFill="1" applyBorder="1"/>
    <xf numFmtId="0" fontId="0" fillId="0" borderId="10" xfId="0" applyBorder="1" applyAlignment="1">
      <alignment horizontal="center"/>
    </xf>
    <xf numFmtId="3" fontId="0" fillId="0" borderId="11" xfId="0" applyNumberFormat="1" applyBorder="1"/>
    <xf numFmtId="0" fontId="0" fillId="0" borderId="0" xfId="0" applyBorder="1" applyAlignment="1">
      <alignment horizontal="center"/>
    </xf>
    <xf numFmtId="14" fontId="0" fillId="0" borderId="0" xfId="0" applyNumberFormat="1"/>
    <xf numFmtId="166" fontId="0" fillId="0" borderId="4" xfId="2" applyNumberFormat="1" applyFont="1" applyBorder="1"/>
    <xf numFmtId="166" fontId="0" fillId="0" borderId="9" xfId="2" applyNumberFormat="1" applyFont="1" applyBorder="1"/>
    <xf numFmtId="166" fontId="0" fillId="0" borderId="0" xfId="0" applyNumberFormat="1"/>
    <xf numFmtId="6" fontId="0" fillId="0" borderId="12" xfId="0" applyNumberFormat="1" applyBorder="1"/>
    <xf numFmtId="3" fontId="0" fillId="0" borderId="12" xfId="0" applyNumberFormat="1" applyBorder="1"/>
    <xf numFmtId="0" fontId="4" fillId="0" borderId="0" xfId="0" applyFont="1"/>
    <xf numFmtId="9" fontId="0" fillId="0" borderId="0" xfId="0" applyNumberFormat="1"/>
    <xf numFmtId="6" fontId="0" fillId="0" borderId="13" xfId="0" applyNumberFormat="1" applyBorder="1"/>
    <xf numFmtId="0" fontId="0" fillId="0" borderId="13" xfId="0" applyBorder="1"/>
    <xf numFmtId="2" fontId="5" fillId="0" borderId="0" xfId="0" applyNumberFormat="1" applyFon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ehiculeselectriques.gouv.qc.ca/english/rabais/ve-neuf/programme-rabais-vehicule-neuf.asp" TargetMode="External"/><Relationship Id="rId13" Type="http://schemas.openxmlformats.org/officeDocument/2006/relationships/hyperlink" Target="https://www.princeedwardisland.ca/en/information/environment-energy-and-climate-action/electric-vehicle-incentive" TargetMode="External"/><Relationship Id="rId3" Type="http://schemas.openxmlformats.org/officeDocument/2006/relationships/hyperlink" Target="https://suvibc.ca/" TargetMode="External"/><Relationship Id="rId7" Type="http://schemas.openxmlformats.org/officeDocument/2006/relationships/hyperlink" Target="https://tc.canada.ca/en/road-transportation/innovative-technologies/zero-emission-vehicles/list-eligible-vehicles-under-izev-program" TargetMode="External"/><Relationship Id="rId12" Type="http://schemas.openxmlformats.org/officeDocument/2006/relationships/hyperlink" Target="https://yukon.ca/en/driving-and-transportation/apply-rebate-new-zero-emission-vehicle" TargetMode="External"/><Relationship Id="rId2" Type="http://schemas.openxmlformats.org/officeDocument/2006/relationships/hyperlink" Target="https://pluginbc.ca/charging-program/vehicle-incentives/" TargetMode="External"/><Relationship Id="rId1" Type="http://schemas.openxmlformats.org/officeDocument/2006/relationships/hyperlink" Target="http://www.pluginbc.ca/charging-program/vehicle-incentives/" TargetMode="External"/><Relationship Id="rId6" Type="http://schemas.openxmlformats.org/officeDocument/2006/relationships/hyperlink" Target="https://www2.gov.bc.ca/gov/content/industry/electricity-alternative-energy/transportation-energies/clean-transportation-policies-programs/clean-energy-vehicle-program/passenger-vehicles" TargetMode="External"/><Relationship Id="rId11" Type="http://schemas.openxmlformats.org/officeDocument/2006/relationships/hyperlink" Target="https://evassist.ca/rebates/" TargetMode="External"/><Relationship Id="rId5" Type="http://schemas.openxmlformats.org/officeDocument/2006/relationships/hyperlink" Target="https://www150.statcan.gc.ca/t1/tbl1/en/tv.action?pid=17100005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ea.nt.ca/program/electric-vehicles/" TargetMode="External"/><Relationship Id="rId4" Type="http://schemas.openxmlformats.org/officeDocument/2006/relationships/hyperlink" Target="https://tc.canada.ca/en/road-transportation/innovative-technologies/zero-emission-vehicles/incentives-purchasing-zero-emission-vehicles" TargetMode="External"/><Relationship Id="rId9" Type="http://schemas.openxmlformats.org/officeDocument/2006/relationships/hyperlink" Target="https://www.nbpower.com/en/products-services/electric-vehicles/plug-in-nb/?fbclid=IwAR3SbmOzrx6ZWOeAaBOSWyY2LzwAzPAz-lcIYx4LGFRDNFpgExuitYQwo7o" TargetMode="External"/><Relationship Id="rId14" Type="http://schemas.openxmlformats.org/officeDocument/2006/relationships/hyperlink" Target="https://evnet.ca/nl-reb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activeCell="D23" sqref="D23"/>
    </sheetView>
  </sheetViews>
  <sheetFormatPr baseColWidth="10" defaultColWidth="8.83203125" defaultRowHeight="15" x14ac:dyDescent="0.2"/>
  <cols>
    <col min="2" max="2" width="70.83203125" style="3" customWidth="1"/>
    <col min="3" max="3" width="38.1640625" customWidth="1"/>
    <col min="4" max="4" width="43.5" bestFit="1" customWidth="1"/>
    <col min="5" max="5" width="29.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4" t="s">
        <v>2</v>
      </c>
    </row>
    <row r="4" spans="1:7" x14ac:dyDescent="0.2">
      <c r="B4" s="3" t="s">
        <v>3</v>
      </c>
    </row>
    <row r="5" spans="1:7" x14ac:dyDescent="0.2">
      <c r="B5" s="3">
        <v>2021</v>
      </c>
    </row>
    <row r="6" spans="1:7" x14ac:dyDescent="0.2">
      <c r="B6" s="3" t="s">
        <v>80</v>
      </c>
    </row>
    <row r="7" spans="1:7" x14ac:dyDescent="0.2">
      <c r="B7" s="12" t="s">
        <v>79</v>
      </c>
    </row>
    <row r="8" spans="1:7" x14ac:dyDescent="0.2">
      <c r="B8" s="15"/>
    </row>
    <row r="9" spans="1:7" x14ac:dyDescent="0.2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7"/>
    </row>
    <row r="10" spans="1:7" x14ac:dyDescent="0.2">
      <c r="B10" t="s">
        <v>9</v>
      </c>
      <c r="C10" s="12" t="s">
        <v>236</v>
      </c>
      <c r="D10" s="2" t="s">
        <v>10</v>
      </c>
      <c r="E10" s="20" t="s">
        <v>11</v>
      </c>
      <c r="F10" s="12" t="s">
        <v>226</v>
      </c>
    </row>
    <row r="11" spans="1:7" x14ac:dyDescent="0.2">
      <c r="B11" s="18" t="s">
        <v>12</v>
      </c>
      <c r="C11" s="12" t="s">
        <v>81</v>
      </c>
      <c r="D11" s="19" t="s">
        <v>82</v>
      </c>
      <c r="E11" s="20" t="s">
        <v>13</v>
      </c>
      <c r="F11" s="12" t="s">
        <v>14</v>
      </c>
      <c r="G11" t="s">
        <v>83</v>
      </c>
    </row>
    <row r="12" spans="1:7" x14ac:dyDescent="0.2">
      <c r="B12" s="18" t="s">
        <v>12</v>
      </c>
      <c r="C12" s="12" t="s">
        <v>15</v>
      </c>
      <c r="D12" s="20" t="s">
        <v>16</v>
      </c>
      <c r="E12" s="20" t="s">
        <v>17</v>
      </c>
      <c r="F12" s="20"/>
    </row>
    <row r="13" spans="1:7" x14ac:dyDescent="0.2">
      <c r="B13" s="18" t="s">
        <v>12</v>
      </c>
      <c r="C13" s="12" t="s">
        <v>18</v>
      </c>
      <c r="D13" s="20" t="s">
        <v>84</v>
      </c>
      <c r="E13" s="20" t="s">
        <v>19</v>
      </c>
      <c r="F13" s="20"/>
    </row>
    <row r="14" spans="1:7" x14ac:dyDescent="0.2">
      <c r="B14" s="18" t="s">
        <v>21</v>
      </c>
      <c r="C14" s="12" t="s">
        <v>227</v>
      </c>
      <c r="D14" s="19" t="s">
        <v>230</v>
      </c>
      <c r="E14" s="20" t="s">
        <v>13</v>
      </c>
      <c r="F14" s="20"/>
    </row>
    <row r="15" spans="1:7" x14ac:dyDescent="0.2">
      <c r="B15" s="18" t="s">
        <v>51</v>
      </c>
      <c r="C15" s="12" t="s">
        <v>228</v>
      </c>
      <c r="D15" s="20" t="s">
        <v>229</v>
      </c>
      <c r="E15" s="20" t="s">
        <v>232</v>
      </c>
      <c r="F15" s="20"/>
    </row>
    <row r="16" spans="1:7" x14ac:dyDescent="0.2">
      <c r="B16" s="18" t="s">
        <v>52</v>
      </c>
      <c r="C16" s="12" t="s">
        <v>233</v>
      </c>
      <c r="D16" s="20" t="s">
        <v>234</v>
      </c>
      <c r="E16" s="20" t="s">
        <v>232</v>
      </c>
      <c r="F16" s="20"/>
    </row>
    <row r="17" spans="2:6" x14ac:dyDescent="0.2">
      <c r="B17" s="18" t="s">
        <v>57</v>
      </c>
      <c r="C17" s="12" t="s">
        <v>231</v>
      </c>
      <c r="D17" s="20" t="s">
        <v>229</v>
      </c>
      <c r="E17" s="20" t="s">
        <v>232</v>
      </c>
      <c r="F17" s="20"/>
    </row>
    <row r="18" spans="2:6" x14ac:dyDescent="0.2">
      <c r="B18" s="18" t="s">
        <v>56</v>
      </c>
      <c r="C18" s="12" t="s">
        <v>235</v>
      </c>
      <c r="D18" s="20" t="s">
        <v>229</v>
      </c>
      <c r="E18" s="20" t="s">
        <v>13</v>
      </c>
      <c r="F18" s="20"/>
    </row>
    <row r="19" spans="2:6" x14ac:dyDescent="0.2">
      <c r="B19" s="18" t="s">
        <v>54</v>
      </c>
      <c r="C19" s="12" t="s">
        <v>237</v>
      </c>
      <c r="D19" s="20" t="s">
        <v>229</v>
      </c>
      <c r="E19" s="20" t="s">
        <v>232</v>
      </c>
      <c r="F19" s="20"/>
    </row>
    <row r="20" spans="2:6" x14ac:dyDescent="0.2">
      <c r="B20" s="3" t="s">
        <v>53</v>
      </c>
      <c r="C20" s="12" t="s">
        <v>239</v>
      </c>
      <c r="D20" s="20" t="s">
        <v>240</v>
      </c>
      <c r="E20" s="20" t="s">
        <v>241</v>
      </c>
      <c r="F20" s="20"/>
    </row>
    <row r="21" spans="2:6" x14ac:dyDescent="0.2">
      <c r="B21" s="18"/>
      <c r="C21" s="12"/>
      <c r="D21" s="19"/>
      <c r="E21" s="20"/>
      <c r="F21" s="20"/>
    </row>
    <row r="22" spans="2:6" x14ac:dyDescent="0.2">
      <c r="B22" s="18"/>
      <c r="C22" s="12"/>
      <c r="D22" s="19"/>
      <c r="E22" s="20"/>
      <c r="F22" s="20"/>
    </row>
    <row r="23" spans="2:6" x14ac:dyDescent="0.2">
      <c r="B23" s="18"/>
      <c r="C23" s="12"/>
      <c r="D23" s="19"/>
      <c r="E23" s="20"/>
      <c r="F23" s="20"/>
    </row>
    <row r="24" spans="2:6" x14ac:dyDescent="0.2">
      <c r="B24" s="18"/>
      <c r="C24" s="12"/>
      <c r="D24" s="19"/>
      <c r="E24" s="20"/>
      <c r="F24" s="20"/>
    </row>
    <row r="25" spans="2:6" x14ac:dyDescent="0.2">
      <c r="B25" s="18"/>
      <c r="C25" s="12"/>
      <c r="D25" s="19"/>
      <c r="E25" s="20"/>
      <c r="F25" s="20"/>
    </row>
    <row r="26" spans="2:6" x14ac:dyDescent="0.2">
      <c r="B26" s="18"/>
      <c r="C26" s="12"/>
      <c r="D26" s="19"/>
      <c r="E26" s="20"/>
      <c r="F26" s="20"/>
    </row>
    <row r="27" spans="2:6" x14ac:dyDescent="0.2">
      <c r="B27" s="20" t="s">
        <v>250</v>
      </c>
      <c r="C27" s="20"/>
      <c r="D27" s="20"/>
      <c r="E27" s="20"/>
      <c r="F27" s="20"/>
    </row>
    <row r="29" spans="2:6" x14ac:dyDescent="0.2">
      <c r="B29" s="4" t="s">
        <v>22</v>
      </c>
    </row>
    <row r="30" spans="2:6" x14ac:dyDescent="0.2">
      <c r="B30" s="3" t="s">
        <v>23</v>
      </c>
    </row>
    <row r="31" spans="2:6" x14ac:dyDescent="0.2">
      <c r="B31" s="3">
        <v>2021</v>
      </c>
    </row>
    <row r="32" spans="2:6" x14ac:dyDescent="0.2">
      <c r="B32" s="3" t="s">
        <v>24</v>
      </c>
    </row>
    <row r="33" spans="1:5" x14ac:dyDescent="0.2">
      <c r="B33" s="3" t="s">
        <v>238</v>
      </c>
    </row>
    <row r="35" spans="1:5" x14ac:dyDescent="0.2">
      <c r="B35" s="4" t="s">
        <v>25</v>
      </c>
    </row>
    <row r="36" spans="1:5" x14ac:dyDescent="0.2">
      <c r="B36" s="3" t="s">
        <v>26</v>
      </c>
    </row>
    <row r="37" spans="1:5" x14ac:dyDescent="0.2">
      <c r="B37" s="3">
        <v>2017</v>
      </c>
    </row>
    <row r="38" spans="1:5" x14ac:dyDescent="0.2">
      <c r="B38" s="3" t="s">
        <v>27</v>
      </c>
    </row>
    <row r="39" spans="1:5" x14ac:dyDescent="0.2">
      <c r="B39" s="3" t="s">
        <v>28</v>
      </c>
    </row>
    <row r="41" spans="1:5" x14ac:dyDescent="0.2">
      <c r="B41" s="4" t="s">
        <v>29</v>
      </c>
    </row>
    <row r="42" spans="1:5" x14ac:dyDescent="0.2">
      <c r="B42" s="3" t="s">
        <v>30</v>
      </c>
    </row>
    <row r="43" spans="1:5" x14ac:dyDescent="0.2">
      <c r="B43" s="3">
        <v>2017</v>
      </c>
    </row>
    <row r="44" spans="1:5" x14ac:dyDescent="0.2">
      <c r="B44" s="3" t="s">
        <v>31</v>
      </c>
    </row>
    <row r="45" spans="1:5" x14ac:dyDescent="0.2">
      <c r="B45" s="3" t="s">
        <v>32</v>
      </c>
    </row>
    <row r="46" spans="1:5" x14ac:dyDescent="0.2">
      <c r="E46" s="3"/>
    </row>
    <row r="47" spans="1:5" x14ac:dyDescent="0.2">
      <c r="A47" s="1" t="s">
        <v>7</v>
      </c>
    </row>
    <row r="48" spans="1:5" x14ac:dyDescent="0.2">
      <c r="A48" t="s">
        <v>33</v>
      </c>
    </row>
    <row r="49" spans="1:7" x14ac:dyDescent="0.2">
      <c r="A49" t="s">
        <v>34</v>
      </c>
    </row>
    <row r="50" spans="1:7" x14ac:dyDescent="0.2">
      <c r="A50" t="s">
        <v>35</v>
      </c>
    </row>
    <row r="52" spans="1:7" x14ac:dyDescent="0.2">
      <c r="A52" t="s">
        <v>36</v>
      </c>
    </row>
    <row r="53" spans="1:7" x14ac:dyDescent="0.2">
      <c r="G53" s="8"/>
    </row>
    <row r="54" spans="1:7" ht="64" x14ac:dyDescent="0.2">
      <c r="A54" s="14" t="s">
        <v>37</v>
      </c>
      <c r="B54">
        <v>0.88711067149387013</v>
      </c>
    </row>
  </sheetData>
  <phoneticPr fontId="6" type="noConversion"/>
  <hyperlinks>
    <hyperlink ref="F11" r:id="rId1" xr:uid="{11FD8872-5DA0-4E76-A6AF-25C9D650F471}"/>
    <hyperlink ref="C12" r:id="rId2" location="scrapit" xr:uid="{3BAD437C-0054-4D6E-BA59-75F741D758A5}"/>
    <hyperlink ref="C13" r:id="rId3" xr:uid="{648FE53B-2202-4FD1-B494-4AD4B5B6E44B}"/>
    <hyperlink ref="C10" r:id="rId4" xr:uid="{3EE2CDF4-008D-4AB8-8DD8-0AE99559A74D}"/>
    <hyperlink ref="B7" r:id="rId5" display="https://www150.statcan.gc.ca/t1/tbl1/en/tv.action?pid=1710000501" xr:uid="{707D8A4E-BD34-D94F-9E92-D1ED61C86D2F}"/>
    <hyperlink ref="C11" r:id="rId6" xr:uid="{283577A0-1E23-1549-8FBD-D8FD8345EAAE}"/>
    <hyperlink ref="F10" r:id="rId7" xr:uid="{AB6D3297-1102-554F-8AD8-1789FD68D849}"/>
    <hyperlink ref="C14" r:id="rId8" xr:uid="{EE1C3925-BAA4-AC4F-AC52-806C1C8D3B3C}"/>
    <hyperlink ref="C15" r:id="rId9" xr:uid="{88DE9DA1-CBC9-0744-9FAF-4EFC69B6F6C0}"/>
    <hyperlink ref="C17" r:id="rId10" xr:uid="{6C288246-97B1-CA4B-8B7C-1047104946C3}"/>
    <hyperlink ref="C16" r:id="rId11" xr:uid="{7BFFC051-6190-9744-984C-E631A3A92209}"/>
    <hyperlink ref="C18" r:id="rId12" xr:uid="{6A4016D4-0652-9245-BB86-BCEB4E4781B6}"/>
    <hyperlink ref="C19" r:id="rId13" xr:uid="{1B67C130-BBAE-F64F-848F-A2A7BA827819}"/>
    <hyperlink ref="C20" r:id="rId14" xr:uid="{D28B2A95-E97C-4748-B2A0-CD2E088C50DF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E51-65E0-8E4B-A5A7-34FBA4D91466}">
  <dimension ref="A1:AG61"/>
  <sheetViews>
    <sheetView tabSelected="1" workbookViewId="0">
      <selection activeCell="J9" sqref="J9"/>
    </sheetView>
  </sheetViews>
  <sheetFormatPr baseColWidth="10" defaultColWidth="8.83203125" defaultRowHeight="15" x14ac:dyDescent="0.2"/>
  <cols>
    <col min="1" max="1" width="45.33203125" customWidth="1"/>
    <col min="2" max="2" width="15.6640625" customWidth="1"/>
    <col min="3" max="3" width="19.1640625" customWidth="1"/>
    <col min="6" max="6" width="11.1640625" bestFit="1" customWidth="1"/>
    <col min="8" max="8" width="10.83203125" bestFit="1" customWidth="1"/>
    <col min="11" max="11" width="10.1640625" bestFit="1" customWidth="1"/>
  </cols>
  <sheetData>
    <row r="1" spans="1:14" ht="16" thickBot="1" x14ac:dyDescent="0.25">
      <c r="A1" s="1" t="s">
        <v>38</v>
      </c>
    </row>
    <row r="2" spans="1:14" ht="49" thickBot="1" x14ac:dyDescent="0.25">
      <c r="A2" s="2">
        <v>5000</v>
      </c>
      <c r="F2" s="23" t="s">
        <v>39</v>
      </c>
      <c r="G2" s="24" t="s">
        <v>40</v>
      </c>
      <c r="H2" s="25" t="s">
        <v>41</v>
      </c>
    </row>
    <row r="3" spans="1:14" x14ac:dyDescent="0.2">
      <c r="F3" s="36">
        <v>100000</v>
      </c>
      <c r="G3" s="31" t="s">
        <v>12</v>
      </c>
      <c r="H3" s="32">
        <v>5214805</v>
      </c>
      <c r="K3" s="22"/>
    </row>
    <row r="4" spans="1:14" x14ac:dyDescent="0.2">
      <c r="A4" s="5" t="s">
        <v>42</v>
      </c>
      <c r="F4" s="27" t="s">
        <v>43</v>
      </c>
      <c r="G4" s="33" t="s">
        <v>44</v>
      </c>
      <c r="H4" s="26">
        <v>4442879</v>
      </c>
      <c r="K4" s="22"/>
    </row>
    <row r="5" spans="1:14" x14ac:dyDescent="0.2">
      <c r="A5" s="2" t="s">
        <v>45</v>
      </c>
      <c r="F5" s="27" t="s">
        <v>43</v>
      </c>
      <c r="G5" s="33" t="s">
        <v>46</v>
      </c>
      <c r="H5" s="26">
        <v>1179844</v>
      </c>
      <c r="K5" s="22"/>
    </row>
    <row r="6" spans="1:14" x14ac:dyDescent="0.2">
      <c r="A6" s="2" t="s">
        <v>47</v>
      </c>
      <c r="F6" s="27" t="s">
        <v>43</v>
      </c>
      <c r="G6" s="33" t="s">
        <v>48</v>
      </c>
      <c r="H6" s="26">
        <v>1383765</v>
      </c>
      <c r="K6" s="22"/>
    </row>
    <row r="7" spans="1:14" x14ac:dyDescent="0.2">
      <c r="A7" s="5" t="s">
        <v>39</v>
      </c>
      <c r="B7" s="1" t="s">
        <v>49</v>
      </c>
      <c r="C7" s="1" t="s">
        <v>50</v>
      </c>
      <c r="F7" s="27" t="s">
        <v>43</v>
      </c>
      <c r="G7" s="33" t="s">
        <v>20</v>
      </c>
      <c r="H7" s="26">
        <v>14826276</v>
      </c>
      <c r="K7" s="22"/>
      <c r="M7" s="12"/>
      <c r="N7" s="2"/>
    </row>
    <row r="8" spans="1:14" x14ac:dyDescent="0.2">
      <c r="A8" s="2">
        <v>100000</v>
      </c>
      <c r="B8" s="21" t="s">
        <v>12</v>
      </c>
      <c r="C8" s="22">
        <f>H3</f>
        <v>5214805</v>
      </c>
      <c r="F8" s="27" t="s">
        <v>43</v>
      </c>
      <c r="G8" s="33" t="s">
        <v>21</v>
      </c>
      <c r="H8" s="26">
        <v>8604495</v>
      </c>
      <c r="K8" s="22"/>
      <c r="L8" s="18"/>
      <c r="M8" s="12"/>
      <c r="N8" s="19"/>
    </row>
    <row r="9" spans="1:14" ht="16" thickBot="1" x14ac:dyDescent="0.25">
      <c r="B9" s="38" t="s">
        <v>9</v>
      </c>
      <c r="C9" s="39">
        <f>H16</f>
        <v>38246108</v>
      </c>
      <c r="F9" s="27" t="s">
        <v>43</v>
      </c>
      <c r="G9" s="33" t="s">
        <v>51</v>
      </c>
      <c r="H9" s="26">
        <v>789225</v>
      </c>
      <c r="K9" s="22"/>
      <c r="L9" s="18"/>
      <c r="M9" s="12"/>
      <c r="N9" s="20"/>
    </row>
    <row r="10" spans="1:14" ht="16" thickTop="1" x14ac:dyDescent="0.2">
      <c r="B10" t="s">
        <v>55</v>
      </c>
      <c r="C10" s="22">
        <f>C9-SUM(C8:C8)</f>
        <v>33031303</v>
      </c>
      <c r="F10" s="27" t="s">
        <v>43</v>
      </c>
      <c r="G10" s="33" t="s">
        <v>52</v>
      </c>
      <c r="H10" s="26">
        <v>992055</v>
      </c>
      <c r="K10" s="22"/>
      <c r="L10" s="18"/>
      <c r="M10" s="12"/>
      <c r="N10" s="20"/>
    </row>
    <row r="11" spans="1:14" x14ac:dyDescent="0.2">
      <c r="F11" s="27" t="s">
        <v>43</v>
      </c>
      <c r="G11" s="33" t="s">
        <v>53</v>
      </c>
      <c r="H11" s="26">
        <v>520553</v>
      </c>
      <c r="K11" s="22"/>
      <c r="L11" s="18"/>
      <c r="M11" s="12"/>
      <c r="N11" s="19"/>
    </row>
    <row r="12" spans="1:14" x14ac:dyDescent="0.2">
      <c r="A12" s="1" t="s">
        <v>242</v>
      </c>
      <c r="F12" s="27" t="s">
        <v>43</v>
      </c>
      <c r="G12" s="33" t="s">
        <v>54</v>
      </c>
      <c r="H12" s="26">
        <v>164318</v>
      </c>
      <c r="K12" s="22"/>
      <c r="L12" s="18"/>
      <c r="M12" s="12"/>
      <c r="N12" s="20"/>
    </row>
    <row r="13" spans="1:14" x14ac:dyDescent="0.2">
      <c r="A13" s="10">
        <f>SUMPRODUCT(A8:A8,C8:C8)/C9</f>
        <v>13634.864493924453</v>
      </c>
      <c r="F13" s="27" t="s">
        <v>43</v>
      </c>
      <c r="G13" s="33" t="s">
        <v>56</v>
      </c>
      <c r="H13" s="26">
        <v>42986</v>
      </c>
      <c r="K13" s="22"/>
      <c r="L13" s="18"/>
      <c r="M13" s="12"/>
      <c r="N13" s="20"/>
    </row>
    <row r="14" spans="1:14" x14ac:dyDescent="0.2">
      <c r="F14" s="27" t="s">
        <v>43</v>
      </c>
      <c r="G14" s="33" t="s">
        <v>57</v>
      </c>
      <c r="H14" s="26">
        <v>45504</v>
      </c>
      <c r="K14" s="22"/>
      <c r="L14" s="18"/>
      <c r="M14" s="12"/>
      <c r="N14" s="20"/>
    </row>
    <row r="15" spans="1:14" x14ac:dyDescent="0.2">
      <c r="A15" s="1" t="s">
        <v>243</v>
      </c>
      <c r="F15" s="27" t="s">
        <v>43</v>
      </c>
      <c r="G15" s="33" t="s">
        <v>58</v>
      </c>
      <c r="H15" s="26">
        <v>39403</v>
      </c>
      <c r="K15" s="22"/>
      <c r="L15" s="18"/>
      <c r="M15" s="12"/>
      <c r="N15" s="20"/>
    </row>
    <row r="16" spans="1:14" ht="16" thickBot="1" x14ac:dyDescent="0.25">
      <c r="A16" s="37">
        <f>A13+A2</f>
        <v>18634.864493924455</v>
      </c>
      <c r="F16" s="28"/>
      <c r="G16" s="29" t="s">
        <v>59</v>
      </c>
      <c r="H16" s="30">
        <v>38246108</v>
      </c>
      <c r="K16" s="22"/>
      <c r="L16" s="18"/>
      <c r="M16" s="12"/>
      <c r="N16" s="20"/>
    </row>
    <row r="18" spans="1:3" x14ac:dyDescent="0.2">
      <c r="A18" s="1" t="s">
        <v>246</v>
      </c>
      <c r="B18" s="1" t="s">
        <v>244</v>
      </c>
      <c r="C18" s="1"/>
    </row>
    <row r="19" spans="1:3" x14ac:dyDescent="0.2">
      <c r="A19" s="2">
        <v>376293</v>
      </c>
      <c r="C19" s="2"/>
    </row>
    <row r="20" spans="1:3" x14ac:dyDescent="0.2">
      <c r="A20" s="2"/>
      <c r="C20" s="2"/>
    </row>
    <row r="21" spans="1:3" x14ac:dyDescent="0.2">
      <c r="A21" s="2"/>
      <c r="C21" s="2"/>
    </row>
    <row r="22" spans="1:3" x14ac:dyDescent="0.2">
      <c r="A22" s="2"/>
      <c r="C22" s="2"/>
    </row>
    <row r="23" spans="1:3" x14ac:dyDescent="0.2">
      <c r="A23" s="2"/>
      <c r="C23" s="2"/>
    </row>
    <row r="24" spans="1:3" x14ac:dyDescent="0.2">
      <c r="A24" s="2"/>
      <c r="C24" s="2"/>
    </row>
    <row r="25" spans="1:3" x14ac:dyDescent="0.2">
      <c r="A25" s="2"/>
      <c r="C25" s="2"/>
    </row>
    <row r="26" spans="1:3" x14ac:dyDescent="0.2">
      <c r="A26" s="2"/>
      <c r="C26" s="2"/>
    </row>
    <row r="27" spans="1:3" x14ac:dyDescent="0.2">
      <c r="A27" s="2"/>
      <c r="C27" s="2"/>
    </row>
    <row r="28" spans="1:3" x14ac:dyDescent="0.2">
      <c r="A28" s="2"/>
      <c r="C28" s="2"/>
    </row>
    <row r="29" spans="1:3" x14ac:dyDescent="0.2">
      <c r="A29" s="2"/>
      <c r="C29" s="2"/>
    </row>
    <row r="30" spans="1:3" ht="16" thickBot="1" x14ac:dyDescent="0.25">
      <c r="A30" s="42"/>
      <c r="B30" s="43"/>
      <c r="C30" s="2"/>
    </row>
    <row r="31" spans="1:3" ht="16" thickTop="1" x14ac:dyDescent="0.2">
      <c r="A31" s="2">
        <f>AVERAGE(A19:A30)</f>
        <v>376293</v>
      </c>
      <c r="C31" s="2"/>
    </row>
    <row r="33" spans="1:33" x14ac:dyDescent="0.2">
      <c r="A33" s="1" t="s">
        <v>60</v>
      </c>
    </row>
    <row r="34" spans="1:33" x14ac:dyDescent="0.2">
      <c r="A34" s="41">
        <f>A16/A31</f>
        <v>4.952221937140594E-2</v>
      </c>
    </row>
    <row r="37" spans="1:33" x14ac:dyDescent="0.2">
      <c r="A37" s="40" t="s">
        <v>60</v>
      </c>
      <c r="B37" s="20"/>
      <c r="C37" s="20"/>
    </row>
    <row r="38" spans="1:33" x14ac:dyDescent="0.2">
      <c r="A38" s="20"/>
      <c r="B38" s="20">
        <v>2019</v>
      </c>
      <c r="C38" s="20">
        <v>2020</v>
      </c>
    </row>
    <row r="39" spans="1:33" x14ac:dyDescent="0.2">
      <c r="A39" s="20"/>
      <c r="B39" s="44">
        <f>C39</f>
        <v>4.952221937140594E-2</v>
      </c>
      <c r="C39" s="44">
        <f>A34</f>
        <v>4.952221937140594E-2</v>
      </c>
    </row>
    <row r="45" spans="1:33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:33" x14ac:dyDescent="0.2">
      <c r="D46" s="20">
        <v>2021</v>
      </c>
      <c r="E46" s="20">
        <v>2022</v>
      </c>
      <c r="F46" s="20">
        <v>2023</v>
      </c>
      <c r="G46" s="20">
        <v>2024</v>
      </c>
      <c r="H46" s="20">
        <v>2025</v>
      </c>
      <c r="I46" s="20">
        <v>2026</v>
      </c>
      <c r="J46" s="20">
        <v>2027</v>
      </c>
      <c r="K46" s="20">
        <v>2028</v>
      </c>
      <c r="L46" s="20">
        <v>2029</v>
      </c>
      <c r="M46" s="20">
        <v>2030</v>
      </c>
      <c r="N46" s="20">
        <v>2031</v>
      </c>
      <c r="O46" s="20">
        <v>2032</v>
      </c>
      <c r="P46" s="20">
        <v>2033</v>
      </c>
      <c r="Q46" s="20">
        <v>2034</v>
      </c>
      <c r="R46" s="20">
        <v>2035</v>
      </c>
      <c r="S46" s="20">
        <v>2036</v>
      </c>
      <c r="T46" s="20">
        <v>2037</v>
      </c>
      <c r="U46" s="20">
        <v>2038</v>
      </c>
      <c r="V46" s="20">
        <v>2039</v>
      </c>
      <c r="W46" s="20">
        <v>2040</v>
      </c>
      <c r="X46" s="20">
        <v>2041</v>
      </c>
      <c r="Y46" s="20">
        <v>2042</v>
      </c>
      <c r="Z46" s="20">
        <v>2043</v>
      </c>
      <c r="AA46" s="20">
        <v>2044</v>
      </c>
      <c r="AB46" s="20">
        <v>2045</v>
      </c>
      <c r="AC46" s="20">
        <v>2046</v>
      </c>
      <c r="AD46" s="20">
        <v>2047</v>
      </c>
      <c r="AE46" s="20">
        <v>2048</v>
      </c>
      <c r="AF46" s="20">
        <v>2049</v>
      </c>
      <c r="AG46" s="20">
        <v>2050</v>
      </c>
    </row>
    <row r="47" spans="1:33" x14ac:dyDescent="0.2">
      <c r="D47" s="44">
        <f>C39</f>
        <v>4.952221937140594E-2</v>
      </c>
      <c r="E47" s="44">
        <f t="shared" ref="E47:AG47" si="0">D47</f>
        <v>4.952221937140594E-2</v>
      </c>
      <c r="F47" s="44">
        <f t="shared" si="0"/>
        <v>4.952221937140594E-2</v>
      </c>
      <c r="G47" s="44">
        <f t="shared" si="0"/>
        <v>4.952221937140594E-2</v>
      </c>
      <c r="H47" s="44">
        <f t="shared" si="0"/>
        <v>4.952221937140594E-2</v>
      </c>
      <c r="I47" s="44">
        <f t="shared" si="0"/>
        <v>4.952221937140594E-2</v>
      </c>
      <c r="J47" s="44">
        <f t="shared" si="0"/>
        <v>4.952221937140594E-2</v>
      </c>
      <c r="K47" s="44">
        <f t="shared" si="0"/>
        <v>4.952221937140594E-2</v>
      </c>
      <c r="L47" s="44">
        <f t="shared" si="0"/>
        <v>4.952221937140594E-2</v>
      </c>
      <c r="M47" s="44">
        <f t="shared" si="0"/>
        <v>4.952221937140594E-2</v>
      </c>
      <c r="N47" s="44">
        <f t="shared" si="0"/>
        <v>4.952221937140594E-2</v>
      </c>
      <c r="O47" s="44">
        <f t="shared" si="0"/>
        <v>4.952221937140594E-2</v>
      </c>
      <c r="P47" s="44">
        <f t="shared" si="0"/>
        <v>4.952221937140594E-2</v>
      </c>
      <c r="Q47" s="44">
        <f t="shared" si="0"/>
        <v>4.952221937140594E-2</v>
      </c>
      <c r="R47" s="44">
        <f t="shared" si="0"/>
        <v>4.952221937140594E-2</v>
      </c>
      <c r="S47" s="44">
        <f t="shared" si="0"/>
        <v>4.952221937140594E-2</v>
      </c>
      <c r="T47" s="44">
        <f t="shared" si="0"/>
        <v>4.952221937140594E-2</v>
      </c>
      <c r="U47" s="44">
        <f t="shared" si="0"/>
        <v>4.952221937140594E-2</v>
      </c>
      <c r="V47" s="44">
        <f t="shared" si="0"/>
        <v>4.952221937140594E-2</v>
      </c>
      <c r="W47" s="44">
        <f t="shared" si="0"/>
        <v>4.952221937140594E-2</v>
      </c>
      <c r="X47" s="44">
        <f t="shared" si="0"/>
        <v>4.952221937140594E-2</v>
      </c>
      <c r="Y47" s="44">
        <f t="shared" si="0"/>
        <v>4.952221937140594E-2</v>
      </c>
      <c r="Z47" s="44">
        <f t="shared" si="0"/>
        <v>4.952221937140594E-2</v>
      </c>
      <c r="AA47" s="44">
        <f t="shared" si="0"/>
        <v>4.952221937140594E-2</v>
      </c>
      <c r="AB47" s="44">
        <f t="shared" si="0"/>
        <v>4.952221937140594E-2</v>
      </c>
      <c r="AC47" s="44">
        <f t="shared" si="0"/>
        <v>4.952221937140594E-2</v>
      </c>
      <c r="AD47" s="44">
        <f t="shared" si="0"/>
        <v>4.952221937140594E-2</v>
      </c>
      <c r="AE47" s="44">
        <f t="shared" si="0"/>
        <v>4.952221937140594E-2</v>
      </c>
      <c r="AF47" s="44">
        <f t="shared" si="0"/>
        <v>4.952221937140594E-2</v>
      </c>
      <c r="AG47" s="44">
        <f t="shared" si="0"/>
        <v>4.952221937140594E-2</v>
      </c>
    </row>
    <row r="53" spans="2:12" x14ac:dyDescent="0.2">
      <c r="B53" s="9"/>
      <c r="C53" s="7"/>
    </row>
    <row r="61" spans="2:12" x14ac:dyDescent="0.2">
      <c r="D61" s="7"/>
      <c r="E61" s="7"/>
      <c r="F61" s="7"/>
      <c r="G61" s="7"/>
      <c r="H61" s="7"/>
      <c r="I61" s="7"/>
      <c r="J61" s="7"/>
      <c r="K61" s="7"/>
      <c r="L6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4"/>
  <sheetViews>
    <sheetView topLeftCell="A10" workbookViewId="0">
      <selection activeCell="K14" sqref="K14"/>
    </sheetView>
  </sheetViews>
  <sheetFormatPr baseColWidth="10" defaultColWidth="8.83203125" defaultRowHeight="15" x14ac:dyDescent="0.2"/>
  <cols>
    <col min="1" max="1" width="45.33203125" customWidth="1"/>
    <col min="2" max="2" width="15.6640625" customWidth="1"/>
    <col min="3" max="3" width="19.1640625" customWidth="1"/>
    <col min="6" max="6" width="11.1640625" bestFit="1" customWidth="1"/>
    <col min="8" max="8" width="10.83203125" bestFit="1" customWidth="1"/>
    <col min="11" max="11" width="10.1640625" bestFit="1" customWidth="1"/>
  </cols>
  <sheetData>
    <row r="1" spans="1:14" x14ac:dyDescent="0.2">
      <c r="A1" s="1" t="s">
        <v>38</v>
      </c>
    </row>
    <row r="2" spans="1:14" ht="49" thickBot="1" x14ac:dyDescent="0.25">
      <c r="A2" s="2">
        <v>5000</v>
      </c>
      <c r="F2" s="23" t="s">
        <v>39</v>
      </c>
      <c r="G2" s="24" t="s">
        <v>40</v>
      </c>
      <c r="H2" s="25" t="s">
        <v>41</v>
      </c>
    </row>
    <row r="3" spans="1:14" x14ac:dyDescent="0.2">
      <c r="F3" s="36">
        <v>5000</v>
      </c>
      <c r="G3" s="31" t="s">
        <v>12</v>
      </c>
      <c r="H3" s="32">
        <v>5214805</v>
      </c>
      <c r="K3" s="22"/>
    </row>
    <row r="4" spans="1:14" x14ac:dyDescent="0.2">
      <c r="A4" s="5" t="s">
        <v>42</v>
      </c>
      <c r="F4" s="27" t="s">
        <v>43</v>
      </c>
      <c r="G4" s="33" t="s">
        <v>44</v>
      </c>
      <c r="H4" s="26">
        <v>4442879</v>
      </c>
      <c r="K4" s="22"/>
    </row>
    <row r="5" spans="1:14" x14ac:dyDescent="0.2">
      <c r="A5" s="2" t="s">
        <v>45</v>
      </c>
      <c r="F5" s="27" t="s">
        <v>43</v>
      </c>
      <c r="G5" s="33" t="s">
        <v>46</v>
      </c>
      <c r="H5" s="26">
        <v>1179844</v>
      </c>
      <c r="K5" s="22"/>
    </row>
    <row r="6" spans="1:14" x14ac:dyDescent="0.2">
      <c r="A6" s="2" t="s">
        <v>47</v>
      </c>
      <c r="F6" s="27" t="s">
        <v>43</v>
      </c>
      <c r="G6" s="33" t="s">
        <v>48</v>
      </c>
      <c r="H6" s="26">
        <v>1383765</v>
      </c>
      <c r="K6" s="22"/>
    </row>
    <row r="7" spans="1:14" x14ac:dyDescent="0.2">
      <c r="A7" s="5" t="s">
        <v>39</v>
      </c>
      <c r="B7" s="1" t="s">
        <v>49</v>
      </c>
      <c r="C7" s="1" t="s">
        <v>50</v>
      </c>
      <c r="F7" s="27" t="s">
        <v>43</v>
      </c>
      <c r="G7" s="33" t="s">
        <v>20</v>
      </c>
      <c r="H7" s="26">
        <v>14826276</v>
      </c>
      <c r="K7" s="22"/>
      <c r="M7" s="12"/>
      <c r="N7" s="2"/>
    </row>
    <row r="8" spans="1:14" x14ac:dyDescent="0.2">
      <c r="A8" s="2">
        <f>F3</f>
        <v>5000</v>
      </c>
      <c r="B8" s="21" t="s">
        <v>12</v>
      </c>
      <c r="C8" s="22">
        <f>H3</f>
        <v>5214805</v>
      </c>
      <c r="F8" s="35">
        <v>8000</v>
      </c>
      <c r="G8" s="33" t="s">
        <v>21</v>
      </c>
      <c r="H8" s="26">
        <v>8604495</v>
      </c>
      <c r="K8" s="22"/>
      <c r="L8" s="18"/>
      <c r="M8" s="12"/>
      <c r="N8" s="19"/>
    </row>
    <row r="9" spans="1:14" x14ac:dyDescent="0.2">
      <c r="A9" s="2">
        <v>8000</v>
      </c>
      <c r="B9" s="21" t="s">
        <v>21</v>
      </c>
      <c r="C9" s="22">
        <f>H8</f>
        <v>8604495</v>
      </c>
      <c r="F9" s="35">
        <v>5000</v>
      </c>
      <c r="G9" s="33" t="s">
        <v>51</v>
      </c>
      <c r="H9" s="26">
        <v>789225</v>
      </c>
      <c r="K9" s="22"/>
      <c r="L9" s="18"/>
      <c r="M9" s="12"/>
      <c r="N9" s="20"/>
    </row>
    <row r="10" spans="1:14" x14ac:dyDescent="0.2">
      <c r="A10" s="2">
        <v>5000</v>
      </c>
      <c r="B10" s="21" t="s">
        <v>51</v>
      </c>
      <c r="C10" s="22">
        <f>H9</f>
        <v>789225</v>
      </c>
      <c r="F10" s="35">
        <v>3000</v>
      </c>
      <c r="G10" s="33" t="s">
        <v>52</v>
      </c>
      <c r="H10" s="26">
        <v>992055</v>
      </c>
      <c r="K10" s="22"/>
      <c r="L10" s="18"/>
      <c r="M10" s="12"/>
      <c r="N10" s="20"/>
    </row>
    <row r="11" spans="1:14" x14ac:dyDescent="0.2">
      <c r="A11" s="2">
        <v>3000</v>
      </c>
      <c r="B11" s="21" t="s">
        <v>52</v>
      </c>
      <c r="C11" s="22">
        <f>H10</f>
        <v>992055</v>
      </c>
      <c r="F11" s="35">
        <v>2500</v>
      </c>
      <c r="G11" s="33" t="s">
        <v>53</v>
      </c>
      <c r="H11" s="26">
        <v>520553</v>
      </c>
      <c r="K11" s="22"/>
      <c r="L11" s="18"/>
      <c r="M11" s="12"/>
      <c r="N11" s="19"/>
    </row>
    <row r="12" spans="1:14" x14ac:dyDescent="0.2">
      <c r="A12" s="2">
        <v>5000</v>
      </c>
      <c r="B12" s="21" t="s">
        <v>54</v>
      </c>
      <c r="C12" s="22">
        <f>H12</f>
        <v>164318</v>
      </c>
      <c r="F12" s="35">
        <v>5000</v>
      </c>
      <c r="G12" s="33" t="s">
        <v>54</v>
      </c>
      <c r="H12" s="26">
        <v>164318</v>
      </c>
      <c r="K12" s="22"/>
      <c r="L12" s="18"/>
      <c r="M12" s="12"/>
      <c r="N12" s="20"/>
    </row>
    <row r="13" spans="1:14" x14ac:dyDescent="0.2">
      <c r="A13" s="2">
        <v>5000</v>
      </c>
      <c r="B13" s="21" t="s">
        <v>56</v>
      </c>
      <c r="C13" s="22">
        <f>H13</f>
        <v>42986</v>
      </c>
      <c r="F13" s="35">
        <v>5000</v>
      </c>
      <c r="G13" s="33" t="s">
        <v>56</v>
      </c>
      <c r="H13" s="26">
        <v>42986</v>
      </c>
      <c r="K13" s="22"/>
      <c r="L13" s="18"/>
      <c r="M13" s="12"/>
      <c r="N13" s="20"/>
    </row>
    <row r="14" spans="1:14" x14ac:dyDescent="0.2">
      <c r="A14" s="2">
        <v>5000</v>
      </c>
      <c r="B14" s="21" t="s">
        <v>57</v>
      </c>
      <c r="C14" s="22">
        <f>H14</f>
        <v>45504</v>
      </c>
      <c r="F14" s="35">
        <v>5000</v>
      </c>
      <c r="G14" s="33" t="s">
        <v>57</v>
      </c>
      <c r="H14" s="26">
        <v>45504</v>
      </c>
      <c r="K14" s="22"/>
      <c r="L14" s="18"/>
      <c r="M14" s="12"/>
      <c r="N14" s="20"/>
    </row>
    <row r="15" spans="1:14" x14ac:dyDescent="0.2">
      <c r="A15" s="2">
        <f>F8</f>
        <v>8000</v>
      </c>
      <c r="B15" s="21" t="s">
        <v>21</v>
      </c>
      <c r="C15" s="22">
        <f>H8</f>
        <v>8604495</v>
      </c>
      <c r="F15" s="27" t="s">
        <v>43</v>
      </c>
      <c r="G15" s="33" t="s">
        <v>58</v>
      </c>
      <c r="H15" s="26">
        <v>39403</v>
      </c>
      <c r="K15" s="22"/>
      <c r="L15" s="18"/>
      <c r="M15" s="12"/>
      <c r="N15" s="20"/>
    </row>
    <row r="16" spans="1:14" ht="16" thickBot="1" x14ac:dyDescent="0.25">
      <c r="A16" s="37">
        <f>F11</f>
        <v>2500</v>
      </c>
      <c r="B16" s="21" t="s">
        <v>53</v>
      </c>
      <c r="C16" s="22">
        <f>H11</f>
        <v>520553</v>
      </c>
      <c r="F16" s="28"/>
      <c r="G16" s="29" t="s">
        <v>59</v>
      </c>
      <c r="H16" s="30">
        <v>38246108</v>
      </c>
      <c r="K16" s="22"/>
      <c r="L16" s="18"/>
      <c r="M16" s="12"/>
      <c r="N16" s="20"/>
    </row>
    <row r="17" spans="1:3" ht="16" thickBot="1" x14ac:dyDescent="0.25">
      <c r="B17" s="38" t="s">
        <v>9</v>
      </c>
      <c r="C17" s="39">
        <f>H16</f>
        <v>38246108</v>
      </c>
    </row>
    <row r="18" spans="1:3" ht="16" thickTop="1" x14ac:dyDescent="0.2">
      <c r="B18" t="s">
        <v>55</v>
      </c>
      <c r="C18" s="22">
        <f>C17-SUM(C8:C16)</f>
        <v>13267672</v>
      </c>
    </row>
    <row r="20" spans="1:3" x14ac:dyDescent="0.2">
      <c r="A20" s="1" t="s">
        <v>242</v>
      </c>
    </row>
    <row r="21" spans="1:3" x14ac:dyDescent="0.2">
      <c r="A21" s="10">
        <f>SUMPRODUCT(A8:A16,C8:C16)/C17</f>
        <v>4529.4453882732332</v>
      </c>
    </row>
    <row r="23" spans="1:3" x14ac:dyDescent="0.2">
      <c r="A23" s="1" t="s">
        <v>243</v>
      </c>
    </row>
    <row r="24" spans="1:3" x14ac:dyDescent="0.2">
      <c r="A24" s="37">
        <f>A21+A2</f>
        <v>9529.4453882732341</v>
      </c>
    </row>
    <row r="26" spans="1:3" x14ac:dyDescent="0.2">
      <c r="A26" s="1" t="s">
        <v>246</v>
      </c>
      <c r="B26" s="1" t="s">
        <v>244</v>
      </c>
      <c r="C26" s="1"/>
    </row>
    <row r="27" spans="1:3" x14ac:dyDescent="0.2">
      <c r="A27" s="2">
        <v>56380</v>
      </c>
      <c r="B27" t="s">
        <v>245</v>
      </c>
      <c r="C27" s="2"/>
    </row>
    <row r="28" spans="1:3" x14ac:dyDescent="0.2">
      <c r="A28" s="2">
        <v>38200</v>
      </c>
      <c r="B28" t="s">
        <v>247</v>
      </c>
      <c r="C28" s="2"/>
    </row>
    <row r="29" spans="1:3" x14ac:dyDescent="0.2">
      <c r="A29" s="2">
        <v>37500</v>
      </c>
      <c r="B29" t="s">
        <v>248</v>
      </c>
      <c r="C29" s="2"/>
    </row>
    <row r="30" spans="1:3" x14ac:dyDescent="0.2">
      <c r="A30" s="2">
        <v>44999</v>
      </c>
      <c r="B30" t="s">
        <v>249</v>
      </c>
      <c r="C30" s="2"/>
    </row>
    <row r="31" spans="1:3" ht="16" thickBot="1" x14ac:dyDescent="0.25">
      <c r="A31" s="42">
        <v>44995</v>
      </c>
      <c r="B31" s="43" t="s">
        <v>251</v>
      </c>
      <c r="C31" s="2"/>
    </row>
    <row r="32" spans="1:3" ht="16" thickTop="1" x14ac:dyDescent="0.2">
      <c r="A32" s="2">
        <f>AVERAGE(A27:A31)</f>
        <v>44414.8</v>
      </c>
      <c r="C32" s="2"/>
    </row>
    <row r="34" spans="1:33" x14ac:dyDescent="0.2">
      <c r="A34" s="1" t="s">
        <v>60</v>
      </c>
    </row>
    <row r="35" spans="1:33" x14ac:dyDescent="0.2">
      <c r="A35" s="41">
        <f>A24/A32</f>
        <v>0.21455562984125187</v>
      </c>
    </row>
    <row r="38" spans="1:33" x14ac:dyDescent="0.2">
      <c r="A38" s="40" t="s">
        <v>60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3" x14ac:dyDescent="0.2">
      <c r="A39" s="20"/>
      <c r="B39" s="20">
        <v>2019</v>
      </c>
      <c r="C39" s="20">
        <v>2020</v>
      </c>
      <c r="D39" s="20">
        <v>2021</v>
      </c>
      <c r="E39" s="20">
        <v>2022</v>
      </c>
      <c r="F39" s="20">
        <v>2023</v>
      </c>
      <c r="G39" s="20">
        <v>2024</v>
      </c>
      <c r="H39" s="20">
        <v>2025</v>
      </c>
      <c r="I39" s="20">
        <v>2026</v>
      </c>
      <c r="J39" s="20">
        <v>2027</v>
      </c>
      <c r="K39" s="20">
        <v>2028</v>
      </c>
      <c r="L39" s="20">
        <v>2029</v>
      </c>
      <c r="M39" s="20">
        <v>2030</v>
      </c>
      <c r="N39" s="20">
        <v>2031</v>
      </c>
      <c r="O39" s="20">
        <v>2032</v>
      </c>
      <c r="P39" s="20">
        <v>2033</v>
      </c>
      <c r="Q39" s="20">
        <v>2034</v>
      </c>
      <c r="R39" s="20">
        <v>2035</v>
      </c>
      <c r="S39" s="20">
        <v>2036</v>
      </c>
      <c r="T39" s="20">
        <v>2037</v>
      </c>
      <c r="U39" s="20">
        <v>2038</v>
      </c>
      <c r="V39" s="20">
        <v>2039</v>
      </c>
      <c r="W39" s="20">
        <v>2040</v>
      </c>
      <c r="X39" s="20">
        <v>2041</v>
      </c>
      <c r="Y39" s="20">
        <v>2042</v>
      </c>
      <c r="Z39" s="20">
        <v>2043</v>
      </c>
      <c r="AA39" s="20">
        <v>2044</v>
      </c>
      <c r="AB39" s="20">
        <v>2045</v>
      </c>
      <c r="AC39" s="20">
        <v>2046</v>
      </c>
      <c r="AD39" s="20">
        <v>2047</v>
      </c>
      <c r="AE39" s="20">
        <v>2048</v>
      </c>
      <c r="AF39" s="20">
        <v>2049</v>
      </c>
      <c r="AG39" s="20">
        <v>2050</v>
      </c>
    </row>
    <row r="40" spans="1:33" x14ac:dyDescent="0.2">
      <c r="A40" s="20"/>
      <c r="B40" s="44">
        <f>C40</f>
        <v>0.21455562984125187</v>
      </c>
      <c r="C40" s="44">
        <f>A35</f>
        <v>0.21455562984125187</v>
      </c>
      <c r="D40" s="44">
        <f>C40</f>
        <v>0.21455562984125187</v>
      </c>
      <c r="E40" s="44">
        <f t="shared" ref="E40:AG40" si="0">D40</f>
        <v>0.21455562984125187</v>
      </c>
      <c r="F40" s="44">
        <f t="shared" si="0"/>
        <v>0.21455562984125187</v>
      </c>
      <c r="G40" s="44">
        <f t="shared" si="0"/>
        <v>0.21455562984125187</v>
      </c>
      <c r="H40" s="44">
        <f t="shared" si="0"/>
        <v>0.21455562984125187</v>
      </c>
      <c r="I40" s="44">
        <f t="shared" si="0"/>
        <v>0.21455562984125187</v>
      </c>
      <c r="J40" s="44">
        <f t="shared" si="0"/>
        <v>0.21455562984125187</v>
      </c>
      <c r="K40" s="44">
        <f t="shared" si="0"/>
        <v>0.21455562984125187</v>
      </c>
      <c r="L40" s="44">
        <f t="shared" si="0"/>
        <v>0.21455562984125187</v>
      </c>
      <c r="M40" s="44">
        <f t="shared" si="0"/>
        <v>0.21455562984125187</v>
      </c>
      <c r="N40" s="44">
        <f t="shared" si="0"/>
        <v>0.21455562984125187</v>
      </c>
      <c r="O40" s="44">
        <f t="shared" si="0"/>
        <v>0.21455562984125187</v>
      </c>
      <c r="P40" s="44">
        <f t="shared" si="0"/>
        <v>0.21455562984125187</v>
      </c>
      <c r="Q40" s="44">
        <f t="shared" si="0"/>
        <v>0.21455562984125187</v>
      </c>
      <c r="R40" s="44">
        <f t="shared" si="0"/>
        <v>0.21455562984125187</v>
      </c>
      <c r="S40" s="44">
        <f t="shared" si="0"/>
        <v>0.21455562984125187</v>
      </c>
      <c r="T40" s="44">
        <f t="shared" si="0"/>
        <v>0.21455562984125187</v>
      </c>
      <c r="U40" s="44">
        <f t="shared" si="0"/>
        <v>0.21455562984125187</v>
      </c>
      <c r="V40" s="44">
        <f t="shared" si="0"/>
        <v>0.21455562984125187</v>
      </c>
      <c r="W40" s="44">
        <f t="shared" si="0"/>
        <v>0.21455562984125187</v>
      </c>
      <c r="X40" s="44">
        <f t="shared" si="0"/>
        <v>0.21455562984125187</v>
      </c>
      <c r="Y40" s="44">
        <f t="shared" si="0"/>
        <v>0.21455562984125187</v>
      </c>
      <c r="Z40" s="44">
        <f t="shared" si="0"/>
        <v>0.21455562984125187</v>
      </c>
      <c r="AA40" s="44">
        <f t="shared" si="0"/>
        <v>0.21455562984125187</v>
      </c>
      <c r="AB40" s="44">
        <f t="shared" si="0"/>
        <v>0.21455562984125187</v>
      </c>
      <c r="AC40" s="44">
        <f t="shared" si="0"/>
        <v>0.21455562984125187</v>
      </c>
      <c r="AD40" s="44">
        <f t="shared" si="0"/>
        <v>0.21455562984125187</v>
      </c>
      <c r="AE40" s="44">
        <f t="shared" si="0"/>
        <v>0.21455562984125187</v>
      </c>
      <c r="AF40" s="44">
        <f t="shared" si="0"/>
        <v>0.21455562984125187</v>
      </c>
      <c r="AG40" s="44">
        <f t="shared" si="0"/>
        <v>0.21455562984125187</v>
      </c>
    </row>
    <row r="54" spans="2:12" x14ac:dyDescent="0.2">
      <c r="B54" s="9"/>
      <c r="C54" s="7"/>
      <c r="D54" s="7"/>
      <c r="E54" s="7"/>
      <c r="F54" s="7"/>
      <c r="G54" s="7"/>
      <c r="H54" s="7"/>
      <c r="I54" s="7"/>
      <c r="J54" s="7"/>
      <c r="K54" s="7"/>
      <c r="L5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15.33203125" customWidth="1"/>
  </cols>
  <sheetData>
    <row r="1" spans="1:36" ht="48" x14ac:dyDescent="0.2">
      <c r="A1" s="13" t="s">
        <v>72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73</v>
      </c>
      <c r="B2" s="11">
        <f t="shared" ref="B2:C2" si="0">C2</f>
        <v>0</v>
      </c>
      <c r="C2" s="11">
        <f t="shared" si="0"/>
        <v>0</v>
      </c>
      <c r="D2" s="11">
        <f>E2</f>
        <v>0</v>
      </c>
      <c r="E2" s="8">
        <f>F2</f>
        <v>0</v>
      </c>
      <c r="F2" s="8">
        <v>0</v>
      </c>
      <c r="G2" s="8">
        <f>'Passenger Data'!D40</f>
        <v>0.21455562984125187</v>
      </c>
      <c r="H2" s="8">
        <f>'Passenger Data'!E40</f>
        <v>0.21455562984125187</v>
      </c>
      <c r="I2" s="8">
        <f>'Passenger Data'!F40</f>
        <v>0.21455562984125187</v>
      </c>
      <c r="J2" s="8">
        <f>'Passenger Data'!G40</f>
        <v>0.21455562984125187</v>
      </c>
      <c r="K2" s="8">
        <f>'Passenger Data'!H40</f>
        <v>0.21455562984125187</v>
      </c>
      <c r="L2" s="8">
        <f>'Passenger Data'!I40</f>
        <v>0.21455562984125187</v>
      </c>
      <c r="M2" s="8">
        <f>'Passenger Data'!J40</f>
        <v>0.21455562984125187</v>
      </c>
      <c r="N2" s="8">
        <f>'Passenger Data'!K40</f>
        <v>0.21455562984125187</v>
      </c>
      <c r="O2" s="8">
        <f>'Passenger Data'!L40</f>
        <v>0.21455562984125187</v>
      </c>
      <c r="P2" s="8">
        <f>'Passenger Data'!M40</f>
        <v>0.21455562984125187</v>
      </c>
      <c r="Q2" s="8">
        <f>'Passenger Data'!N40</f>
        <v>0.21455562984125187</v>
      </c>
      <c r="R2" s="8">
        <f>'Passenger Data'!O40</f>
        <v>0.21455562984125187</v>
      </c>
      <c r="S2" s="8">
        <f>'Passenger Data'!P40</f>
        <v>0.21455562984125187</v>
      </c>
      <c r="T2" s="8">
        <f>'Passenger Data'!Q40</f>
        <v>0.21455562984125187</v>
      </c>
      <c r="U2" s="8">
        <f>'Passenger Data'!R40</f>
        <v>0.21455562984125187</v>
      </c>
      <c r="V2" s="8">
        <f>'Passenger Data'!S40</f>
        <v>0.21455562984125187</v>
      </c>
      <c r="W2" s="8">
        <f>'Passenger Data'!T40</f>
        <v>0.21455562984125187</v>
      </c>
      <c r="X2" s="8">
        <f>'Passenger Data'!U40</f>
        <v>0.21455562984125187</v>
      </c>
      <c r="Y2" s="8">
        <f>'Passenger Data'!V40</f>
        <v>0.21455562984125187</v>
      </c>
      <c r="Z2" s="8">
        <f>'Passenger Data'!W40</f>
        <v>0.21455562984125187</v>
      </c>
      <c r="AA2" s="8">
        <f>'Passenger Data'!X40</f>
        <v>0.21455562984125187</v>
      </c>
      <c r="AB2" s="8">
        <f>'Passenger Data'!Y40</f>
        <v>0.21455562984125187</v>
      </c>
      <c r="AC2" s="8">
        <f>'Passenger Data'!Z40</f>
        <v>0.21455562984125187</v>
      </c>
      <c r="AD2" s="8">
        <f>'Passenger Data'!AA40</f>
        <v>0.21455562984125187</v>
      </c>
      <c r="AE2" s="8">
        <f>'Passenger Data'!AB40</f>
        <v>0.21455562984125187</v>
      </c>
      <c r="AF2" s="8">
        <f>'Passenger Data'!AC40</f>
        <v>0.21455562984125187</v>
      </c>
      <c r="AG2" s="8">
        <f>'Passenger Data'!AD40</f>
        <v>0.21455562984125187</v>
      </c>
      <c r="AH2" s="8">
        <f>'Passenger Data'!AE40</f>
        <v>0.21455562984125187</v>
      </c>
      <c r="AI2" s="8">
        <f>'Passenger Data'!AF40</f>
        <v>0.21455562984125187</v>
      </c>
      <c r="AJ2" s="8">
        <f>'Passenger Data'!AG40</f>
        <v>0.21455562984125187</v>
      </c>
    </row>
    <row r="3" spans="1:36" x14ac:dyDescent="0.2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16.83203125" customWidth="1"/>
  </cols>
  <sheetData>
    <row r="1" spans="1:36" ht="32" x14ac:dyDescent="0.2">
      <c r="A1" s="13" t="s">
        <v>72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0836-3DFF-1949-9E5A-08C12F8598F0}">
  <dimension ref="A1:L216"/>
  <sheetViews>
    <sheetView topLeftCell="A20" workbookViewId="0">
      <selection activeCell="N16" sqref="N16"/>
    </sheetView>
  </sheetViews>
  <sheetFormatPr baseColWidth="10" defaultRowHeight="15" x14ac:dyDescent="0.2"/>
  <sheetData>
    <row r="1" spans="1:12" ht="64" x14ac:dyDescent="0.2">
      <c r="A1" s="13" t="s">
        <v>85</v>
      </c>
      <c r="B1" s="13" t="s">
        <v>86</v>
      </c>
      <c r="C1" s="13" t="s">
        <v>87</v>
      </c>
      <c r="D1" s="13" t="s">
        <v>88</v>
      </c>
      <c r="E1" s="13" t="s">
        <v>89</v>
      </c>
      <c r="F1" s="13" t="s">
        <v>90</v>
      </c>
      <c r="G1" s="13" t="s">
        <v>92</v>
      </c>
      <c r="H1" s="13" t="s">
        <v>93</v>
      </c>
      <c r="I1" s="13" t="s">
        <v>94</v>
      </c>
      <c r="J1" s="13" t="s">
        <v>95</v>
      </c>
      <c r="K1" s="13" t="s">
        <v>96</v>
      </c>
      <c r="L1" s="13" t="s">
        <v>97</v>
      </c>
    </row>
    <row r="2" spans="1:12" x14ac:dyDescent="0.2">
      <c r="F2" t="s">
        <v>91</v>
      </c>
    </row>
    <row r="3" spans="1:12" x14ac:dyDescent="0.2">
      <c r="A3">
        <v>2018</v>
      </c>
      <c r="B3" t="s">
        <v>62</v>
      </c>
      <c r="C3" t="s">
        <v>98</v>
      </c>
      <c r="D3" t="s">
        <v>99</v>
      </c>
      <c r="E3" t="s">
        <v>71</v>
      </c>
      <c r="F3">
        <v>5</v>
      </c>
      <c r="G3" t="s">
        <v>100</v>
      </c>
      <c r="H3" s="2">
        <v>2500</v>
      </c>
      <c r="I3" s="2">
        <v>625</v>
      </c>
      <c r="J3" s="2">
        <v>1250</v>
      </c>
      <c r="K3" s="2">
        <v>1875</v>
      </c>
      <c r="L3" s="34">
        <v>43586</v>
      </c>
    </row>
    <row r="4" spans="1:12" x14ac:dyDescent="0.2">
      <c r="A4">
        <v>2021</v>
      </c>
      <c r="B4" t="s">
        <v>63</v>
      </c>
      <c r="C4" t="s">
        <v>101</v>
      </c>
      <c r="D4" t="s">
        <v>102</v>
      </c>
      <c r="E4" t="s">
        <v>71</v>
      </c>
      <c r="F4">
        <v>5</v>
      </c>
      <c r="G4" t="s">
        <v>100</v>
      </c>
      <c r="H4" s="2">
        <v>2500</v>
      </c>
      <c r="I4" s="2">
        <v>625</v>
      </c>
      <c r="J4" s="2">
        <v>1250</v>
      </c>
      <c r="K4" s="2">
        <v>1875</v>
      </c>
      <c r="L4" s="34">
        <v>43942</v>
      </c>
    </row>
    <row r="5" spans="1:12" x14ac:dyDescent="0.2">
      <c r="D5" t="s">
        <v>103</v>
      </c>
    </row>
    <row r="6" spans="1:12" x14ac:dyDescent="0.2">
      <c r="A6">
        <v>2022</v>
      </c>
      <c r="B6" t="s">
        <v>63</v>
      </c>
      <c r="C6" t="s">
        <v>101</v>
      </c>
      <c r="D6" t="s">
        <v>102</v>
      </c>
      <c r="E6" t="s">
        <v>71</v>
      </c>
      <c r="F6">
        <v>5</v>
      </c>
      <c r="G6" t="s">
        <v>100</v>
      </c>
      <c r="H6" s="2">
        <v>2500</v>
      </c>
      <c r="I6" s="2">
        <v>625</v>
      </c>
      <c r="J6" s="2">
        <v>1250</v>
      </c>
      <c r="K6" s="2">
        <v>1875</v>
      </c>
      <c r="L6" s="34">
        <v>44379</v>
      </c>
    </row>
    <row r="7" spans="1:12" x14ac:dyDescent="0.2">
      <c r="D7" t="s">
        <v>103</v>
      </c>
    </row>
    <row r="8" spans="1:12" x14ac:dyDescent="0.2">
      <c r="A8">
        <v>2021</v>
      </c>
      <c r="B8" t="s">
        <v>63</v>
      </c>
      <c r="C8" t="s">
        <v>104</v>
      </c>
      <c r="D8" t="s">
        <v>105</v>
      </c>
      <c r="E8" t="s">
        <v>70</v>
      </c>
      <c r="F8">
        <v>4</v>
      </c>
      <c r="G8" t="s">
        <v>107</v>
      </c>
      <c r="H8" s="2">
        <v>5000</v>
      </c>
      <c r="I8" s="2">
        <v>1250</v>
      </c>
      <c r="J8" s="2">
        <v>2500</v>
      </c>
      <c r="K8" s="2">
        <v>3750</v>
      </c>
      <c r="L8" s="34">
        <v>44186</v>
      </c>
    </row>
    <row r="9" spans="1:12" x14ac:dyDescent="0.2">
      <c r="D9" t="s">
        <v>106</v>
      </c>
    </row>
    <row r="10" spans="1:12" x14ac:dyDescent="0.2">
      <c r="A10">
        <v>2021</v>
      </c>
      <c r="B10" t="s">
        <v>63</v>
      </c>
      <c r="C10" t="s">
        <v>104</v>
      </c>
      <c r="D10" t="s">
        <v>108</v>
      </c>
      <c r="E10" t="s">
        <v>71</v>
      </c>
      <c r="F10">
        <v>4</v>
      </c>
      <c r="G10" t="s">
        <v>107</v>
      </c>
      <c r="H10" s="2">
        <v>5000</v>
      </c>
      <c r="I10" s="2">
        <v>1250</v>
      </c>
      <c r="J10" s="2">
        <v>2500</v>
      </c>
      <c r="K10" s="2">
        <v>3750</v>
      </c>
      <c r="L10" s="34">
        <v>44186</v>
      </c>
    </row>
    <row r="11" spans="1:12" x14ac:dyDescent="0.2">
      <c r="D11" t="s">
        <v>109</v>
      </c>
    </row>
    <row r="12" spans="1:12" x14ac:dyDescent="0.2">
      <c r="A12" t="s">
        <v>110</v>
      </c>
      <c r="B12" t="s">
        <v>63</v>
      </c>
      <c r="C12" t="s">
        <v>104</v>
      </c>
      <c r="D12" t="s">
        <v>105</v>
      </c>
      <c r="E12" t="s">
        <v>70</v>
      </c>
      <c r="F12">
        <v>4</v>
      </c>
      <c r="G12" t="s">
        <v>107</v>
      </c>
      <c r="H12" s="2">
        <v>5000</v>
      </c>
      <c r="I12" s="2">
        <v>1250</v>
      </c>
      <c r="J12" s="2">
        <v>2500</v>
      </c>
      <c r="K12" s="2">
        <v>3750</v>
      </c>
      <c r="L12" s="34">
        <v>43614</v>
      </c>
    </row>
    <row r="13" spans="1:12" x14ac:dyDescent="0.2">
      <c r="D13" t="s">
        <v>106</v>
      </c>
    </row>
    <row r="14" spans="1:12" x14ac:dyDescent="0.2">
      <c r="A14">
        <v>2020</v>
      </c>
      <c r="B14" t="s">
        <v>63</v>
      </c>
      <c r="C14" t="s">
        <v>104</v>
      </c>
      <c r="D14" t="s">
        <v>105</v>
      </c>
      <c r="E14" t="s">
        <v>70</v>
      </c>
      <c r="F14">
        <v>4</v>
      </c>
      <c r="G14" t="s">
        <v>107</v>
      </c>
      <c r="H14" s="2">
        <v>5000</v>
      </c>
      <c r="I14" s="2">
        <v>1250</v>
      </c>
      <c r="J14" s="2">
        <v>2500</v>
      </c>
      <c r="K14" s="2">
        <v>3750</v>
      </c>
      <c r="L14" s="34">
        <v>43846</v>
      </c>
    </row>
    <row r="15" spans="1:12" x14ac:dyDescent="0.2">
      <c r="D15" t="s">
        <v>106</v>
      </c>
    </row>
    <row r="16" spans="1:12" x14ac:dyDescent="0.2">
      <c r="A16">
        <v>2020</v>
      </c>
      <c r="B16" t="s">
        <v>63</v>
      </c>
      <c r="C16" t="s">
        <v>104</v>
      </c>
      <c r="D16" t="s">
        <v>108</v>
      </c>
      <c r="E16" t="s">
        <v>71</v>
      </c>
      <c r="F16">
        <v>4</v>
      </c>
      <c r="G16" t="s">
        <v>107</v>
      </c>
      <c r="H16" s="2">
        <v>5000</v>
      </c>
      <c r="I16" s="2">
        <v>1250</v>
      </c>
      <c r="J16" s="2">
        <v>2500</v>
      </c>
      <c r="K16" s="2">
        <v>3750</v>
      </c>
      <c r="L16" s="34">
        <v>43846</v>
      </c>
    </row>
    <row r="17" spans="1:12" x14ac:dyDescent="0.2">
      <c r="D17" t="s">
        <v>109</v>
      </c>
    </row>
    <row r="18" spans="1:12" x14ac:dyDescent="0.2">
      <c r="A18" t="s">
        <v>110</v>
      </c>
      <c r="B18" t="s">
        <v>63</v>
      </c>
      <c r="C18" t="s">
        <v>104</v>
      </c>
      <c r="D18" t="s">
        <v>108</v>
      </c>
      <c r="E18" t="s">
        <v>71</v>
      </c>
      <c r="F18">
        <v>4</v>
      </c>
      <c r="G18" t="s">
        <v>107</v>
      </c>
      <c r="H18" s="2">
        <v>5000</v>
      </c>
      <c r="I18" s="2">
        <v>1250</v>
      </c>
      <c r="J18" s="2">
        <v>2500</v>
      </c>
      <c r="K18" s="2">
        <v>3750</v>
      </c>
      <c r="L18" s="34">
        <v>43614</v>
      </c>
    </row>
    <row r="19" spans="1:12" x14ac:dyDescent="0.2">
      <c r="D19" t="s">
        <v>111</v>
      </c>
    </row>
    <row r="20" spans="1:12" x14ac:dyDescent="0.2">
      <c r="A20" t="s">
        <v>112</v>
      </c>
      <c r="B20" t="s">
        <v>26</v>
      </c>
      <c r="C20" t="s">
        <v>113</v>
      </c>
      <c r="D20" t="s">
        <v>114</v>
      </c>
      <c r="E20" t="s">
        <v>70</v>
      </c>
      <c r="F20">
        <v>5</v>
      </c>
      <c r="G20" t="s">
        <v>107</v>
      </c>
      <c r="H20" s="2">
        <v>5000</v>
      </c>
      <c r="I20" s="2">
        <v>1250</v>
      </c>
      <c r="J20" s="2">
        <v>2500</v>
      </c>
      <c r="K20" s="2">
        <v>3750</v>
      </c>
      <c r="L20" s="34">
        <v>43586</v>
      </c>
    </row>
    <row r="21" spans="1:12" x14ac:dyDescent="0.2">
      <c r="A21">
        <v>2019</v>
      </c>
      <c r="D21" t="s">
        <v>115</v>
      </c>
    </row>
    <row r="22" spans="1:12" x14ac:dyDescent="0.2">
      <c r="A22">
        <v>2020</v>
      </c>
      <c r="B22" t="s">
        <v>26</v>
      </c>
      <c r="C22" t="s">
        <v>113</v>
      </c>
      <c r="D22" t="s">
        <v>114</v>
      </c>
      <c r="E22" t="s">
        <v>70</v>
      </c>
      <c r="F22">
        <v>5</v>
      </c>
      <c r="G22" t="s">
        <v>107</v>
      </c>
      <c r="H22" s="2">
        <v>5000</v>
      </c>
      <c r="I22" s="2">
        <v>1250</v>
      </c>
      <c r="J22" s="2">
        <v>2500</v>
      </c>
      <c r="K22" s="2">
        <v>3750</v>
      </c>
      <c r="L22" s="34">
        <v>43724</v>
      </c>
    </row>
    <row r="23" spans="1:12" x14ac:dyDescent="0.2">
      <c r="D23" t="s">
        <v>115</v>
      </c>
    </row>
    <row r="24" spans="1:12" x14ac:dyDescent="0.2">
      <c r="A24">
        <v>2021</v>
      </c>
      <c r="B24" t="s">
        <v>26</v>
      </c>
      <c r="C24" t="s">
        <v>113</v>
      </c>
      <c r="D24" t="s">
        <v>114</v>
      </c>
      <c r="E24" t="s">
        <v>70</v>
      </c>
      <c r="F24">
        <v>5</v>
      </c>
      <c r="G24" t="s">
        <v>107</v>
      </c>
      <c r="H24" s="2">
        <v>5000</v>
      </c>
      <c r="I24" s="2">
        <v>1250</v>
      </c>
      <c r="J24" s="2">
        <v>2500</v>
      </c>
      <c r="K24" s="2">
        <v>3750</v>
      </c>
      <c r="L24" s="34">
        <v>44145</v>
      </c>
    </row>
    <row r="25" spans="1:12" x14ac:dyDescent="0.2">
      <c r="D25" t="s">
        <v>115</v>
      </c>
    </row>
    <row r="26" spans="1:12" x14ac:dyDescent="0.2">
      <c r="A26">
        <v>2022</v>
      </c>
      <c r="B26" t="s">
        <v>26</v>
      </c>
      <c r="C26" t="s">
        <v>113</v>
      </c>
      <c r="D26" t="s">
        <v>116</v>
      </c>
      <c r="E26" t="s">
        <v>70</v>
      </c>
      <c r="F26">
        <v>5</v>
      </c>
      <c r="G26" t="s">
        <v>107</v>
      </c>
      <c r="H26" s="2">
        <v>5000</v>
      </c>
      <c r="I26" s="2">
        <v>1250</v>
      </c>
      <c r="J26" s="2">
        <v>2500</v>
      </c>
      <c r="K26" s="2">
        <v>3750</v>
      </c>
      <c r="L26" s="34">
        <v>44273</v>
      </c>
    </row>
    <row r="27" spans="1:12" x14ac:dyDescent="0.2">
      <c r="A27">
        <v>2022</v>
      </c>
      <c r="B27" t="s">
        <v>26</v>
      </c>
      <c r="C27" t="s">
        <v>117</v>
      </c>
      <c r="D27" t="s">
        <v>116</v>
      </c>
      <c r="E27" t="s">
        <v>70</v>
      </c>
      <c r="F27">
        <v>5</v>
      </c>
      <c r="G27" t="s">
        <v>107</v>
      </c>
      <c r="H27" s="2">
        <v>5000</v>
      </c>
      <c r="I27" s="2">
        <v>1250</v>
      </c>
      <c r="J27" s="2">
        <v>2500</v>
      </c>
      <c r="K27" s="2">
        <v>3750</v>
      </c>
      <c r="L27" s="34">
        <v>44273</v>
      </c>
    </row>
    <row r="28" spans="1:12" x14ac:dyDescent="0.2">
      <c r="D28" t="s">
        <v>118</v>
      </c>
    </row>
    <row r="29" spans="1:12" x14ac:dyDescent="0.2">
      <c r="A29" t="s">
        <v>112</v>
      </c>
      <c r="B29" t="s">
        <v>26</v>
      </c>
      <c r="C29" t="s">
        <v>119</v>
      </c>
      <c r="D29" t="s">
        <v>114</v>
      </c>
      <c r="E29" t="s">
        <v>71</v>
      </c>
      <c r="F29">
        <v>5</v>
      </c>
      <c r="G29" t="s">
        <v>107</v>
      </c>
      <c r="H29" s="2">
        <v>5000</v>
      </c>
      <c r="I29" s="2">
        <v>1250</v>
      </c>
      <c r="J29" s="2">
        <v>2500</v>
      </c>
      <c r="K29" s="2">
        <v>3750</v>
      </c>
      <c r="L29" s="34">
        <v>43586</v>
      </c>
    </row>
    <row r="30" spans="1:12" x14ac:dyDescent="0.2">
      <c r="A30">
        <v>2019</v>
      </c>
      <c r="D30" t="s">
        <v>115</v>
      </c>
    </row>
    <row r="31" spans="1:12" x14ac:dyDescent="0.2">
      <c r="A31" t="s">
        <v>120</v>
      </c>
      <c r="B31" t="s">
        <v>121</v>
      </c>
      <c r="C31" t="s">
        <v>122</v>
      </c>
      <c r="D31" t="s">
        <v>123</v>
      </c>
      <c r="E31" t="s">
        <v>71</v>
      </c>
      <c r="F31">
        <v>7</v>
      </c>
      <c r="G31" t="s">
        <v>107</v>
      </c>
      <c r="H31" s="2">
        <v>5000</v>
      </c>
      <c r="I31" s="2">
        <v>1250</v>
      </c>
      <c r="J31" s="2">
        <v>2500</v>
      </c>
      <c r="K31" s="2">
        <v>3750</v>
      </c>
      <c r="L31" s="34">
        <v>43586</v>
      </c>
    </row>
    <row r="32" spans="1:12" x14ac:dyDescent="0.2">
      <c r="A32" t="s">
        <v>112</v>
      </c>
      <c r="D32" t="s">
        <v>124</v>
      </c>
    </row>
    <row r="33" spans="1:12" x14ac:dyDescent="0.2">
      <c r="A33">
        <v>2019</v>
      </c>
      <c r="D33" t="s">
        <v>125</v>
      </c>
    </row>
    <row r="34" spans="1:12" x14ac:dyDescent="0.2">
      <c r="D34" t="s">
        <v>126</v>
      </c>
    </row>
    <row r="35" spans="1:12" x14ac:dyDescent="0.2">
      <c r="D35" t="s">
        <v>127</v>
      </c>
    </row>
    <row r="36" spans="1:12" x14ac:dyDescent="0.2">
      <c r="D36" t="s">
        <v>128</v>
      </c>
    </row>
    <row r="37" spans="1:12" x14ac:dyDescent="0.2">
      <c r="A37">
        <v>2020</v>
      </c>
      <c r="B37" t="s">
        <v>121</v>
      </c>
      <c r="C37" t="s">
        <v>122</v>
      </c>
      <c r="D37" t="s">
        <v>123</v>
      </c>
      <c r="E37" t="s">
        <v>71</v>
      </c>
      <c r="F37">
        <v>7</v>
      </c>
      <c r="G37" t="s">
        <v>107</v>
      </c>
      <c r="H37" s="2">
        <v>5000</v>
      </c>
      <c r="I37" s="2">
        <v>1250</v>
      </c>
      <c r="J37" s="2">
        <v>2500</v>
      </c>
      <c r="K37" s="2">
        <v>3750</v>
      </c>
      <c r="L37" s="34">
        <v>43724</v>
      </c>
    </row>
    <row r="38" spans="1:12" x14ac:dyDescent="0.2">
      <c r="D38" t="s">
        <v>124</v>
      </c>
    </row>
    <row r="39" spans="1:12" x14ac:dyDescent="0.2">
      <c r="D39" t="s">
        <v>128</v>
      </c>
    </row>
    <row r="40" spans="1:12" x14ac:dyDescent="0.2">
      <c r="A40">
        <v>2021</v>
      </c>
      <c r="B40" t="s">
        <v>121</v>
      </c>
      <c r="C40" t="s">
        <v>122</v>
      </c>
      <c r="D40" t="s">
        <v>123</v>
      </c>
      <c r="E40" t="s">
        <v>71</v>
      </c>
      <c r="F40">
        <v>7</v>
      </c>
      <c r="G40" t="s">
        <v>107</v>
      </c>
      <c r="H40" s="2">
        <v>5000</v>
      </c>
      <c r="I40" s="2">
        <v>1250</v>
      </c>
      <c r="J40" s="2">
        <v>2500</v>
      </c>
      <c r="K40" s="2">
        <v>3750</v>
      </c>
      <c r="L40" s="34">
        <v>44144</v>
      </c>
    </row>
    <row r="41" spans="1:12" x14ac:dyDescent="0.2">
      <c r="D41" t="s">
        <v>129</v>
      </c>
    </row>
    <row r="42" spans="1:12" x14ac:dyDescent="0.2">
      <c r="D42" t="s">
        <v>128</v>
      </c>
    </row>
    <row r="43" spans="1:12" x14ac:dyDescent="0.2">
      <c r="D43" t="s">
        <v>130</v>
      </c>
    </row>
    <row r="44" spans="1:12" x14ac:dyDescent="0.2">
      <c r="A44">
        <v>2020</v>
      </c>
      <c r="B44" t="s">
        <v>64</v>
      </c>
      <c r="C44" t="s">
        <v>131</v>
      </c>
      <c r="D44" t="s">
        <v>132</v>
      </c>
      <c r="E44" t="s">
        <v>71</v>
      </c>
      <c r="F44">
        <v>5</v>
      </c>
      <c r="G44" t="s">
        <v>100</v>
      </c>
      <c r="H44" s="2">
        <v>2500</v>
      </c>
      <c r="I44" s="2">
        <v>650</v>
      </c>
      <c r="J44" s="2">
        <v>1250</v>
      </c>
      <c r="K44" s="2">
        <v>1875</v>
      </c>
      <c r="L44" s="34">
        <v>43888</v>
      </c>
    </row>
    <row r="45" spans="1:12" x14ac:dyDescent="0.2">
      <c r="D45" t="s">
        <v>133</v>
      </c>
    </row>
    <row r="46" spans="1:12" x14ac:dyDescent="0.2">
      <c r="D46" t="s">
        <v>134</v>
      </c>
    </row>
    <row r="47" spans="1:12" x14ac:dyDescent="0.2">
      <c r="A47">
        <v>2021</v>
      </c>
      <c r="B47" t="s">
        <v>64</v>
      </c>
      <c r="C47" t="s">
        <v>131</v>
      </c>
      <c r="D47" t="s">
        <v>132</v>
      </c>
      <c r="E47" t="s">
        <v>71</v>
      </c>
      <c r="F47">
        <v>5</v>
      </c>
      <c r="G47" t="s">
        <v>100</v>
      </c>
      <c r="H47" s="2">
        <v>2500</v>
      </c>
      <c r="I47" s="2">
        <v>650</v>
      </c>
      <c r="J47" s="2">
        <v>1250</v>
      </c>
      <c r="K47" s="2">
        <v>1875</v>
      </c>
      <c r="L47" s="34">
        <v>44235</v>
      </c>
    </row>
    <row r="48" spans="1:12" x14ac:dyDescent="0.2">
      <c r="D48" t="s">
        <v>133</v>
      </c>
    </row>
    <row r="49" spans="1:12" x14ac:dyDescent="0.2">
      <c r="D49" t="s">
        <v>134</v>
      </c>
    </row>
    <row r="50" spans="1:12" x14ac:dyDescent="0.2">
      <c r="A50">
        <v>2018</v>
      </c>
      <c r="B50" t="s">
        <v>64</v>
      </c>
      <c r="C50" t="s">
        <v>135</v>
      </c>
      <c r="D50" t="s">
        <v>136</v>
      </c>
      <c r="E50" t="s">
        <v>70</v>
      </c>
      <c r="F50">
        <v>5</v>
      </c>
      <c r="G50" t="s">
        <v>107</v>
      </c>
      <c r="H50" s="2">
        <v>5000</v>
      </c>
      <c r="I50" s="2">
        <v>1250</v>
      </c>
      <c r="J50" s="2">
        <v>2500</v>
      </c>
      <c r="K50" s="2">
        <v>3750</v>
      </c>
      <c r="L50" s="34">
        <v>43586</v>
      </c>
    </row>
    <row r="51" spans="1:12" x14ac:dyDescent="0.2">
      <c r="A51" t="s">
        <v>112</v>
      </c>
      <c r="B51" t="s">
        <v>64</v>
      </c>
      <c r="C51" t="s">
        <v>137</v>
      </c>
      <c r="D51" t="s">
        <v>133</v>
      </c>
      <c r="E51" t="s">
        <v>71</v>
      </c>
      <c r="F51">
        <v>5</v>
      </c>
      <c r="G51" t="s">
        <v>100</v>
      </c>
      <c r="H51" s="2">
        <v>2500</v>
      </c>
      <c r="I51" s="2">
        <v>625</v>
      </c>
      <c r="J51" s="2">
        <v>1250</v>
      </c>
      <c r="K51" s="2">
        <v>1875</v>
      </c>
      <c r="L51" s="34">
        <v>43586</v>
      </c>
    </row>
    <row r="52" spans="1:12" x14ac:dyDescent="0.2">
      <c r="A52">
        <v>2019</v>
      </c>
      <c r="D52" t="s">
        <v>134</v>
      </c>
    </row>
    <row r="53" spans="1:12" x14ac:dyDescent="0.2">
      <c r="D53" t="s">
        <v>127</v>
      </c>
    </row>
    <row r="54" spans="1:12" x14ac:dyDescent="0.2">
      <c r="A54">
        <v>2020</v>
      </c>
      <c r="B54" t="s">
        <v>64</v>
      </c>
      <c r="C54" t="s">
        <v>137</v>
      </c>
      <c r="D54" t="s">
        <v>133</v>
      </c>
      <c r="E54" t="s">
        <v>71</v>
      </c>
      <c r="F54">
        <v>5</v>
      </c>
      <c r="G54" t="s">
        <v>100</v>
      </c>
      <c r="H54" s="2">
        <v>2500</v>
      </c>
      <c r="I54" s="2">
        <v>625</v>
      </c>
      <c r="J54" s="2">
        <v>1250</v>
      </c>
      <c r="K54" s="2">
        <v>1875</v>
      </c>
      <c r="L54" s="34">
        <v>43690</v>
      </c>
    </row>
    <row r="55" spans="1:12" x14ac:dyDescent="0.2">
      <c r="D55" t="s">
        <v>134</v>
      </c>
    </row>
    <row r="56" spans="1:12" x14ac:dyDescent="0.2">
      <c r="A56" t="s">
        <v>138</v>
      </c>
      <c r="B56" t="s">
        <v>61</v>
      </c>
      <c r="C56" t="s">
        <v>139</v>
      </c>
      <c r="D56" t="s">
        <v>140</v>
      </c>
      <c r="E56" t="s">
        <v>71</v>
      </c>
      <c r="F56">
        <v>5</v>
      </c>
      <c r="G56" t="s">
        <v>107</v>
      </c>
      <c r="H56" s="2">
        <v>5000</v>
      </c>
      <c r="I56" s="2">
        <v>1250</v>
      </c>
      <c r="J56" s="2">
        <v>2500</v>
      </c>
      <c r="K56" s="2">
        <v>3750</v>
      </c>
      <c r="L56" s="34">
        <v>43802</v>
      </c>
    </row>
    <row r="57" spans="1:12" x14ac:dyDescent="0.2">
      <c r="A57">
        <v>2019</v>
      </c>
      <c r="B57" t="s">
        <v>61</v>
      </c>
      <c r="C57" t="s">
        <v>139</v>
      </c>
      <c r="D57" t="s">
        <v>105</v>
      </c>
      <c r="E57" t="s">
        <v>71</v>
      </c>
      <c r="F57">
        <v>5</v>
      </c>
      <c r="G57" t="s">
        <v>107</v>
      </c>
      <c r="H57" s="2">
        <v>5000</v>
      </c>
      <c r="I57" s="2">
        <v>1250</v>
      </c>
      <c r="J57" s="2">
        <v>2500</v>
      </c>
      <c r="K57" s="2">
        <v>3750</v>
      </c>
      <c r="L57" s="34">
        <v>43586</v>
      </c>
    </row>
    <row r="58" spans="1:12" x14ac:dyDescent="0.2">
      <c r="D58" t="s">
        <v>123</v>
      </c>
    </row>
    <row r="59" spans="1:12" x14ac:dyDescent="0.2">
      <c r="A59">
        <v>2021</v>
      </c>
      <c r="B59" t="s">
        <v>61</v>
      </c>
      <c r="C59" t="s">
        <v>139</v>
      </c>
      <c r="D59" t="s">
        <v>105</v>
      </c>
      <c r="E59" t="s">
        <v>71</v>
      </c>
      <c r="F59">
        <v>5</v>
      </c>
      <c r="G59" t="s">
        <v>107</v>
      </c>
      <c r="H59" s="2">
        <v>5000</v>
      </c>
      <c r="I59" s="2">
        <v>1250</v>
      </c>
      <c r="J59" s="2">
        <v>2500</v>
      </c>
      <c r="K59" s="2">
        <v>3750</v>
      </c>
      <c r="L59" s="34">
        <v>44174</v>
      </c>
    </row>
    <row r="60" spans="1:12" x14ac:dyDescent="0.2">
      <c r="D60" t="s">
        <v>123</v>
      </c>
    </row>
    <row r="61" spans="1:12" x14ac:dyDescent="0.2">
      <c r="A61">
        <v>2021</v>
      </c>
      <c r="B61" t="s">
        <v>65</v>
      </c>
      <c r="C61" t="s">
        <v>141</v>
      </c>
      <c r="D61" t="s">
        <v>142</v>
      </c>
      <c r="E61" t="s">
        <v>70</v>
      </c>
      <c r="F61">
        <v>5</v>
      </c>
      <c r="G61" t="s">
        <v>107</v>
      </c>
      <c r="H61" s="2">
        <v>5000</v>
      </c>
      <c r="I61" s="2">
        <v>1250</v>
      </c>
      <c r="J61" s="2">
        <v>2500</v>
      </c>
      <c r="K61" s="2">
        <v>3750</v>
      </c>
      <c r="L61" s="34">
        <v>44223</v>
      </c>
    </row>
    <row r="62" spans="1:12" x14ac:dyDescent="0.2">
      <c r="D62" t="s">
        <v>143</v>
      </c>
    </row>
    <row r="63" spans="1:12" x14ac:dyDescent="0.2">
      <c r="A63" t="s">
        <v>120</v>
      </c>
      <c r="B63" t="s">
        <v>65</v>
      </c>
      <c r="C63" t="s">
        <v>144</v>
      </c>
      <c r="D63" t="s">
        <v>132</v>
      </c>
      <c r="E63" t="s">
        <v>70</v>
      </c>
      <c r="F63">
        <v>5</v>
      </c>
      <c r="G63" t="s">
        <v>107</v>
      </c>
      <c r="H63" s="2">
        <v>5000</v>
      </c>
      <c r="I63" s="2">
        <v>1250</v>
      </c>
      <c r="J63" s="2">
        <v>2500</v>
      </c>
      <c r="K63" s="2">
        <v>3750</v>
      </c>
      <c r="L63" s="34">
        <v>43633</v>
      </c>
    </row>
    <row r="64" spans="1:12" x14ac:dyDescent="0.2">
      <c r="A64">
        <v>2018</v>
      </c>
      <c r="D64" t="s">
        <v>145</v>
      </c>
    </row>
    <row r="65" spans="1:12" x14ac:dyDescent="0.2">
      <c r="D65" t="s">
        <v>128</v>
      </c>
    </row>
    <row r="66" spans="1:12" x14ac:dyDescent="0.2">
      <c r="A66">
        <v>2019</v>
      </c>
      <c r="B66" t="s">
        <v>65</v>
      </c>
      <c r="C66" t="s">
        <v>144</v>
      </c>
      <c r="D66" t="s">
        <v>142</v>
      </c>
      <c r="E66" t="s">
        <v>70</v>
      </c>
      <c r="F66">
        <v>5</v>
      </c>
      <c r="G66" t="s">
        <v>107</v>
      </c>
      <c r="H66" s="2">
        <v>5000</v>
      </c>
      <c r="I66" s="2">
        <v>1250</v>
      </c>
      <c r="J66" s="2">
        <v>2500</v>
      </c>
      <c r="K66" s="2">
        <v>3750</v>
      </c>
      <c r="L66" s="34">
        <v>43586</v>
      </c>
    </row>
    <row r="67" spans="1:12" x14ac:dyDescent="0.2">
      <c r="D67" t="s">
        <v>143</v>
      </c>
    </row>
    <row r="68" spans="1:12" x14ac:dyDescent="0.2">
      <c r="A68">
        <v>2020</v>
      </c>
      <c r="B68" t="s">
        <v>65</v>
      </c>
      <c r="C68" t="s">
        <v>141</v>
      </c>
      <c r="D68" t="s">
        <v>142</v>
      </c>
      <c r="E68" t="s">
        <v>70</v>
      </c>
      <c r="F68">
        <v>5</v>
      </c>
      <c r="G68" t="s">
        <v>107</v>
      </c>
      <c r="H68" s="2">
        <v>5000</v>
      </c>
      <c r="I68" s="2">
        <v>1250</v>
      </c>
      <c r="J68" s="2">
        <v>2500</v>
      </c>
      <c r="K68" s="2">
        <v>3750</v>
      </c>
      <c r="L68" s="34">
        <v>43846</v>
      </c>
    </row>
    <row r="69" spans="1:12" x14ac:dyDescent="0.2">
      <c r="D69" t="s">
        <v>143</v>
      </c>
    </row>
    <row r="70" spans="1:12" x14ac:dyDescent="0.2">
      <c r="A70">
        <v>2018</v>
      </c>
      <c r="B70" t="s">
        <v>65</v>
      </c>
      <c r="C70" t="s">
        <v>146</v>
      </c>
      <c r="D70" t="s">
        <v>132</v>
      </c>
      <c r="E70" t="s">
        <v>71</v>
      </c>
      <c r="F70">
        <v>5</v>
      </c>
      <c r="G70" t="s">
        <v>100</v>
      </c>
      <c r="H70" s="2">
        <v>2500</v>
      </c>
      <c r="I70" s="2">
        <v>625</v>
      </c>
      <c r="J70" s="2">
        <v>1250</v>
      </c>
      <c r="K70" s="2">
        <v>1875</v>
      </c>
      <c r="L70" s="34">
        <v>43633</v>
      </c>
    </row>
    <row r="71" spans="1:12" x14ac:dyDescent="0.2">
      <c r="D71" t="s">
        <v>128</v>
      </c>
    </row>
    <row r="72" spans="1:12" x14ac:dyDescent="0.2">
      <c r="A72">
        <v>2019</v>
      </c>
      <c r="B72" t="s">
        <v>65</v>
      </c>
      <c r="C72" t="s">
        <v>146</v>
      </c>
      <c r="D72" t="s">
        <v>142</v>
      </c>
      <c r="E72" t="s">
        <v>71</v>
      </c>
      <c r="F72">
        <v>5</v>
      </c>
      <c r="G72" t="s">
        <v>100</v>
      </c>
      <c r="H72" s="2">
        <v>2500</v>
      </c>
      <c r="I72" s="2">
        <v>625</v>
      </c>
      <c r="J72" s="2">
        <v>1250</v>
      </c>
      <c r="K72" s="2">
        <v>1875</v>
      </c>
      <c r="L72" s="34">
        <v>43586</v>
      </c>
    </row>
    <row r="73" spans="1:12" x14ac:dyDescent="0.2">
      <c r="D73" t="s">
        <v>143</v>
      </c>
    </row>
    <row r="74" spans="1:12" x14ac:dyDescent="0.2">
      <c r="A74">
        <v>2022</v>
      </c>
      <c r="B74" t="s">
        <v>65</v>
      </c>
      <c r="C74" t="s">
        <v>147</v>
      </c>
      <c r="D74" t="s">
        <v>148</v>
      </c>
      <c r="E74" t="s">
        <v>71</v>
      </c>
      <c r="F74">
        <v>5</v>
      </c>
      <c r="G74" t="s">
        <v>100</v>
      </c>
      <c r="H74" s="2">
        <v>2500</v>
      </c>
      <c r="I74" s="2">
        <v>625</v>
      </c>
      <c r="J74" s="2">
        <v>1250</v>
      </c>
      <c r="K74" s="2">
        <v>1875</v>
      </c>
      <c r="L74" s="34">
        <v>44455</v>
      </c>
    </row>
    <row r="75" spans="1:12" x14ac:dyDescent="0.2">
      <c r="D75" t="s">
        <v>142</v>
      </c>
    </row>
    <row r="76" spans="1:12" x14ac:dyDescent="0.2">
      <c r="D76" t="s">
        <v>143</v>
      </c>
    </row>
    <row r="77" spans="1:12" x14ac:dyDescent="0.2">
      <c r="A77">
        <v>2020</v>
      </c>
      <c r="B77" t="s">
        <v>65</v>
      </c>
      <c r="C77" t="s">
        <v>149</v>
      </c>
      <c r="D77" t="s">
        <v>142</v>
      </c>
      <c r="E77" t="s">
        <v>71</v>
      </c>
      <c r="F77">
        <v>5</v>
      </c>
      <c r="G77" t="s">
        <v>100</v>
      </c>
      <c r="H77" s="2">
        <v>2500</v>
      </c>
      <c r="I77" s="2">
        <v>625</v>
      </c>
      <c r="J77" s="2">
        <v>1250</v>
      </c>
      <c r="K77" s="2">
        <v>1875</v>
      </c>
      <c r="L77" s="34">
        <v>43838</v>
      </c>
    </row>
    <row r="78" spans="1:12" x14ac:dyDescent="0.2">
      <c r="D78" t="s">
        <v>143</v>
      </c>
    </row>
    <row r="79" spans="1:12" x14ac:dyDescent="0.2">
      <c r="A79">
        <v>2021</v>
      </c>
      <c r="B79" t="s">
        <v>65</v>
      </c>
      <c r="C79" t="s">
        <v>150</v>
      </c>
      <c r="D79" t="s">
        <v>148</v>
      </c>
      <c r="E79" t="s">
        <v>71</v>
      </c>
      <c r="F79">
        <v>5</v>
      </c>
      <c r="G79" t="s">
        <v>100</v>
      </c>
      <c r="H79" s="2">
        <v>2500</v>
      </c>
      <c r="I79" s="2">
        <v>625</v>
      </c>
      <c r="J79" s="2">
        <v>1250</v>
      </c>
      <c r="K79" s="2">
        <v>1875</v>
      </c>
      <c r="L79" s="34">
        <v>44223</v>
      </c>
    </row>
    <row r="80" spans="1:12" x14ac:dyDescent="0.2">
      <c r="D80" t="s">
        <v>142</v>
      </c>
    </row>
    <row r="81" spans="1:12" x14ac:dyDescent="0.2">
      <c r="D81" t="s">
        <v>143</v>
      </c>
    </row>
    <row r="82" spans="1:12" x14ac:dyDescent="0.2">
      <c r="A82">
        <v>2022</v>
      </c>
      <c r="B82" t="s">
        <v>65</v>
      </c>
      <c r="C82" t="s">
        <v>151</v>
      </c>
      <c r="D82" t="s">
        <v>142</v>
      </c>
      <c r="E82" t="s">
        <v>70</v>
      </c>
      <c r="F82">
        <v>5</v>
      </c>
      <c r="G82" t="s">
        <v>107</v>
      </c>
      <c r="H82" s="2">
        <v>5000</v>
      </c>
      <c r="I82" s="2">
        <v>1250</v>
      </c>
      <c r="J82" s="2">
        <v>2500</v>
      </c>
      <c r="K82" s="2">
        <v>3750</v>
      </c>
      <c r="L82" s="34">
        <v>44390</v>
      </c>
    </row>
    <row r="83" spans="1:12" x14ac:dyDescent="0.2">
      <c r="D83" t="s">
        <v>152</v>
      </c>
    </row>
    <row r="84" spans="1:12" x14ac:dyDescent="0.2">
      <c r="D84" t="s">
        <v>143</v>
      </c>
    </row>
    <row r="85" spans="1:12" x14ac:dyDescent="0.2">
      <c r="A85">
        <v>2021</v>
      </c>
      <c r="B85" t="s">
        <v>65</v>
      </c>
      <c r="C85" t="s">
        <v>151</v>
      </c>
      <c r="D85" t="s">
        <v>153</v>
      </c>
      <c r="E85" t="s">
        <v>70</v>
      </c>
      <c r="F85">
        <v>5</v>
      </c>
      <c r="G85" t="s">
        <v>107</v>
      </c>
      <c r="H85" s="2">
        <v>5000</v>
      </c>
      <c r="I85" s="2">
        <v>1250</v>
      </c>
      <c r="J85" s="2">
        <v>2500</v>
      </c>
      <c r="K85" s="2">
        <v>3750</v>
      </c>
      <c r="L85" s="34">
        <v>44015</v>
      </c>
    </row>
    <row r="86" spans="1:12" x14ac:dyDescent="0.2">
      <c r="D86" t="s">
        <v>154</v>
      </c>
    </row>
    <row r="87" spans="1:12" x14ac:dyDescent="0.2">
      <c r="A87">
        <v>2019</v>
      </c>
      <c r="B87" t="s">
        <v>65</v>
      </c>
      <c r="C87" t="s">
        <v>151</v>
      </c>
      <c r="D87" t="s">
        <v>155</v>
      </c>
      <c r="E87" t="s">
        <v>70</v>
      </c>
      <c r="F87">
        <v>5</v>
      </c>
      <c r="G87" t="s">
        <v>107</v>
      </c>
      <c r="H87" s="2">
        <v>5000</v>
      </c>
      <c r="I87" s="2">
        <v>1250</v>
      </c>
      <c r="J87" s="2">
        <v>2500</v>
      </c>
      <c r="K87" s="2">
        <v>3750</v>
      </c>
      <c r="L87" s="34">
        <v>43586</v>
      </c>
    </row>
    <row r="88" spans="1:12" x14ac:dyDescent="0.2">
      <c r="A88">
        <v>2020</v>
      </c>
      <c r="B88" t="s">
        <v>65</v>
      </c>
      <c r="C88" t="s">
        <v>151</v>
      </c>
      <c r="D88" t="s">
        <v>148</v>
      </c>
      <c r="E88" t="s">
        <v>70</v>
      </c>
      <c r="F88">
        <v>5</v>
      </c>
      <c r="G88" t="s">
        <v>107</v>
      </c>
      <c r="H88" s="2">
        <v>5000</v>
      </c>
      <c r="I88" s="2">
        <v>1250</v>
      </c>
      <c r="J88" s="2">
        <v>2500</v>
      </c>
      <c r="K88" s="2">
        <v>3750</v>
      </c>
      <c r="L88" s="34">
        <v>43753</v>
      </c>
    </row>
    <row r="89" spans="1:12" x14ac:dyDescent="0.2">
      <c r="D89" t="s">
        <v>142</v>
      </c>
    </row>
    <row r="90" spans="1:12" x14ac:dyDescent="0.2">
      <c r="D90" t="s">
        <v>152</v>
      </c>
    </row>
    <row r="91" spans="1:12" x14ac:dyDescent="0.2">
      <c r="D91" t="s">
        <v>143</v>
      </c>
    </row>
    <row r="92" spans="1:12" x14ac:dyDescent="0.2">
      <c r="A92">
        <v>2022</v>
      </c>
      <c r="B92" t="s">
        <v>65</v>
      </c>
      <c r="C92" t="s">
        <v>156</v>
      </c>
      <c r="D92" t="s">
        <v>142</v>
      </c>
      <c r="E92" t="s">
        <v>71</v>
      </c>
      <c r="F92">
        <v>5</v>
      </c>
      <c r="G92" t="s">
        <v>100</v>
      </c>
      <c r="H92" s="2">
        <v>2500</v>
      </c>
      <c r="I92" s="2">
        <v>625</v>
      </c>
      <c r="J92" s="2">
        <v>1250</v>
      </c>
      <c r="K92" s="2">
        <v>1875</v>
      </c>
      <c r="L92" s="34">
        <v>44389</v>
      </c>
    </row>
    <row r="93" spans="1:12" x14ac:dyDescent="0.2">
      <c r="D93" t="s">
        <v>157</v>
      </c>
    </row>
    <row r="94" spans="1:12" x14ac:dyDescent="0.2">
      <c r="A94">
        <v>2017</v>
      </c>
      <c r="B94" t="s">
        <v>65</v>
      </c>
      <c r="C94" t="s">
        <v>158</v>
      </c>
      <c r="D94" t="s">
        <v>143</v>
      </c>
      <c r="E94" t="s">
        <v>71</v>
      </c>
      <c r="F94">
        <v>5</v>
      </c>
      <c r="G94" t="s">
        <v>100</v>
      </c>
      <c r="H94" s="2">
        <v>2500</v>
      </c>
      <c r="I94" s="2">
        <v>625</v>
      </c>
      <c r="J94" s="2">
        <v>1250</v>
      </c>
      <c r="K94" s="2">
        <v>1875</v>
      </c>
      <c r="L94" s="34">
        <v>43633</v>
      </c>
    </row>
    <row r="95" spans="1:12" x14ac:dyDescent="0.2">
      <c r="A95" t="s">
        <v>112</v>
      </c>
      <c r="B95" t="s">
        <v>65</v>
      </c>
      <c r="C95" t="s">
        <v>158</v>
      </c>
      <c r="D95" t="s">
        <v>143</v>
      </c>
      <c r="E95" t="s">
        <v>71</v>
      </c>
      <c r="F95">
        <v>5</v>
      </c>
      <c r="G95" t="s">
        <v>100</v>
      </c>
      <c r="H95" s="2">
        <v>2500</v>
      </c>
      <c r="I95" s="2">
        <v>625</v>
      </c>
      <c r="J95" s="2">
        <v>1250</v>
      </c>
      <c r="K95" s="2">
        <v>1875</v>
      </c>
      <c r="L95" s="34">
        <v>43586</v>
      </c>
    </row>
    <row r="96" spans="1:12" x14ac:dyDescent="0.2">
      <c r="A96">
        <v>2019</v>
      </c>
    </row>
    <row r="97" spans="1:12" x14ac:dyDescent="0.2">
      <c r="A97">
        <v>2022</v>
      </c>
      <c r="B97" t="s">
        <v>65</v>
      </c>
      <c r="C97" t="s">
        <v>159</v>
      </c>
      <c r="D97" t="s">
        <v>157</v>
      </c>
      <c r="E97" t="s">
        <v>71</v>
      </c>
      <c r="F97">
        <v>5</v>
      </c>
      <c r="G97" t="s">
        <v>100</v>
      </c>
      <c r="H97" s="2">
        <v>2500</v>
      </c>
      <c r="I97" s="2">
        <v>625</v>
      </c>
      <c r="J97" s="2">
        <v>1250</v>
      </c>
      <c r="K97" s="2">
        <v>1875</v>
      </c>
      <c r="L97" s="34">
        <v>44397</v>
      </c>
    </row>
    <row r="98" spans="1:12" x14ac:dyDescent="0.2">
      <c r="D98" t="s">
        <v>143</v>
      </c>
    </row>
    <row r="99" spans="1:12" x14ac:dyDescent="0.2">
      <c r="A99">
        <v>2019</v>
      </c>
      <c r="B99" t="s">
        <v>66</v>
      </c>
      <c r="C99" t="s">
        <v>160</v>
      </c>
      <c r="D99" t="s">
        <v>161</v>
      </c>
      <c r="E99" t="s">
        <v>70</v>
      </c>
      <c r="F99">
        <v>5</v>
      </c>
      <c r="G99" t="s">
        <v>107</v>
      </c>
      <c r="H99" s="2">
        <v>5000</v>
      </c>
      <c r="I99" s="2">
        <v>1250</v>
      </c>
      <c r="J99" s="2">
        <v>2500</v>
      </c>
      <c r="K99" s="2">
        <v>3750</v>
      </c>
      <c r="L99" s="34">
        <v>43586</v>
      </c>
    </row>
    <row r="100" spans="1:12" x14ac:dyDescent="0.2">
      <c r="D100" t="s">
        <v>162</v>
      </c>
    </row>
    <row r="101" spans="1:12" x14ac:dyDescent="0.2">
      <c r="A101">
        <v>2020</v>
      </c>
      <c r="B101" t="s">
        <v>66</v>
      </c>
      <c r="C101" t="s">
        <v>160</v>
      </c>
      <c r="D101" t="s">
        <v>161</v>
      </c>
      <c r="E101" t="s">
        <v>70</v>
      </c>
      <c r="F101">
        <v>5</v>
      </c>
      <c r="G101" t="s">
        <v>107</v>
      </c>
      <c r="H101" s="2">
        <v>5000</v>
      </c>
      <c r="I101" s="2">
        <v>1250</v>
      </c>
      <c r="J101" s="2">
        <v>2500</v>
      </c>
      <c r="K101" s="2">
        <v>3750</v>
      </c>
      <c r="L101" s="34">
        <v>43864</v>
      </c>
    </row>
    <row r="102" spans="1:12" x14ac:dyDescent="0.2">
      <c r="D102" t="s">
        <v>162</v>
      </c>
    </row>
    <row r="103" spans="1:12" x14ac:dyDescent="0.2">
      <c r="A103">
        <v>2021</v>
      </c>
      <c r="B103" t="s">
        <v>66</v>
      </c>
      <c r="C103" t="s">
        <v>160</v>
      </c>
      <c r="D103" t="s">
        <v>162</v>
      </c>
      <c r="E103" t="s">
        <v>70</v>
      </c>
      <c r="F103">
        <v>5</v>
      </c>
      <c r="G103" t="s">
        <v>107</v>
      </c>
      <c r="H103" s="2">
        <v>5000</v>
      </c>
      <c r="I103" s="2">
        <v>1250</v>
      </c>
      <c r="J103" s="2">
        <v>2500</v>
      </c>
      <c r="K103" s="2">
        <v>3750</v>
      </c>
      <c r="L103" s="34">
        <v>44267</v>
      </c>
    </row>
    <row r="104" spans="1:12" x14ac:dyDescent="0.2">
      <c r="D104" t="s">
        <v>163</v>
      </c>
    </row>
    <row r="105" spans="1:12" x14ac:dyDescent="0.2">
      <c r="D105" t="s">
        <v>161</v>
      </c>
    </row>
    <row r="106" spans="1:12" x14ac:dyDescent="0.2">
      <c r="A106">
        <v>2022</v>
      </c>
      <c r="B106" t="s">
        <v>66</v>
      </c>
      <c r="C106" t="s">
        <v>160</v>
      </c>
      <c r="D106" t="s">
        <v>162</v>
      </c>
      <c r="E106" t="s">
        <v>70</v>
      </c>
      <c r="F106">
        <v>5</v>
      </c>
      <c r="G106" t="s">
        <v>107</v>
      </c>
      <c r="H106" s="2">
        <v>5000</v>
      </c>
      <c r="I106" s="2">
        <v>1250</v>
      </c>
      <c r="J106" s="2">
        <v>2500</v>
      </c>
      <c r="K106" s="2">
        <v>3750</v>
      </c>
      <c r="L106" s="34">
        <v>44425</v>
      </c>
    </row>
    <row r="107" spans="1:12" x14ac:dyDescent="0.2">
      <c r="D107" t="s">
        <v>163</v>
      </c>
    </row>
    <row r="108" spans="1:12" x14ac:dyDescent="0.2">
      <c r="D108" t="s">
        <v>161</v>
      </c>
    </row>
    <row r="109" spans="1:12" x14ac:dyDescent="0.2">
      <c r="A109">
        <v>2019</v>
      </c>
      <c r="B109" t="s">
        <v>66</v>
      </c>
      <c r="C109" t="s">
        <v>164</v>
      </c>
      <c r="D109" t="s">
        <v>165</v>
      </c>
      <c r="E109" t="s">
        <v>71</v>
      </c>
      <c r="F109">
        <v>5</v>
      </c>
      <c r="G109" t="s">
        <v>100</v>
      </c>
      <c r="H109" s="2">
        <v>2500</v>
      </c>
      <c r="I109" s="2">
        <v>625</v>
      </c>
      <c r="J109" s="2">
        <v>1250</v>
      </c>
      <c r="K109" s="2">
        <v>1875</v>
      </c>
      <c r="L109" s="34">
        <v>43586</v>
      </c>
    </row>
    <row r="110" spans="1:12" x14ac:dyDescent="0.2">
      <c r="D110" t="s">
        <v>166</v>
      </c>
    </row>
    <row r="111" spans="1:12" x14ac:dyDescent="0.2">
      <c r="A111">
        <v>2020</v>
      </c>
      <c r="B111" t="s">
        <v>66</v>
      </c>
      <c r="C111" t="s">
        <v>164</v>
      </c>
      <c r="D111" t="s">
        <v>165</v>
      </c>
      <c r="E111" t="s">
        <v>71</v>
      </c>
      <c r="F111">
        <v>5</v>
      </c>
      <c r="G111" t="s">
        <v>100</v>
      </c>
      <c r="H111" s="2">
        <v>2500</v>
      </c>
      <c r="I111" s="2">
        <v>625</v>
      </c>
      <c r="J111" s="2">
        <v>1250</v>
      </c>
      <c r="K111" s="2">
        <v>1875</v>
      </c>
      <c r="L111" s="34">
        <v>43845</v>
      </c>
    </row>
    <row r="112" spans="1:12" x14ac:dyDescent="0.2">
      <c r="D112" t="s">
        <v>161</v>
      </c>
    </row>
    <row r="113" spans="1:12" x14ac:dyDescent="0.2">
      <c r="A113">
        <v>2021</v>
      </c>
      <c r="B113" t="s">
        <v>66</v>
      </c>
      <c r="C113" t="s">
        <v>164</v>
      </c>
      <c r="D113" t="s">
        <v>162</v>
      </c>
      <c r="E113" t="s">
        <v>71</v>
      </c>
      <c r="F113">
        <v>5</v>
      </c>
      <c r="G113" t="s">
        <v>100</v>
      </c>
      <c r="H113" s="2">
        <v>2500</v>
      </c>
      <c r="I113" s="2">
        <v>625</v>
      </c>
      <c r="J113" s="2">
        <v>1250</v>
      </c>
      <c r="K113" s="2">
        <v>1875</v>
      </c>
      <c r="L113" s="34">
        <v>44267</v>
      </c>
    </row>
    <row r="114" spans="1:12" x14ac:dyDescent="0.2">
      <c r="D114" t="s">
        <v>165</v>
      </c>
    </row>
    <row r="115" spans="1:12" x14ac:dyDescent="0.2">
      <c r="D115" t="s">
        <v>161</v>
      </c>
    </row>
    <row r="116" spans="1:12" x14ac:dyDescent="0.2">
      <c r="A116">
        <v>2022</v>
      </c>
      <c r="B116" t="s">
        <v>66</v>
      </c>
      <c r="C116" t="s">
        <v>164</v>
      </c>
      <c r="D116" t="s">
        <v>162</v>
      </c>
      <c r="E116" t="s">
        <v>71</v>
      </c>
      <c r="F116">
        <v>5</v>
      </c>
      <c r="G116" t="s">
        <v>100</v>
      </c>
      <c r="H116" s="2">
        <v>2500</v>
      </c>
      <c r="I116" s="2">
        <v>625</v>
      </c>
      <c r="J116" s="2">
        <v>1250</v>
      </c>
      <c r="K116" s="2">
        <v>1875</v>
      </c>
      <c r="L116" s="34">
        <v>44424</v>
      </c>
    </row>
    <row r="117" spans="1:12" x14ac:dyDescent="0.2">
      <c r="D117" t="s">
        <v>165</v>
      </c>
    </row>
    <row r="118" spans="1:12" x14ac:dyDescent="0.2">
      <c r="D118" t="s">
        <v>161</v>
      </c>
    </row>
    <row r="119" spans="1:12" x14ac:dyDescent="0.2">
      <c r="A119" t="s">
        <v>120</v>
      </c>
      <c r="B119" t="s">
        <v>66</v>
      </c>
      <c r="C119" t="s">
        <v>168</v>
      </c>
      <c r="D119" t="s">
        <v>162</v>
      </c>
      <c r="E119" t="s">
        <v>71</v>
      </c>
      <c r="F119">
        <v>5</v>
      </c>
      <c r="G119" t="s">
        <v>100</v>
      </c>
      <c r="H119" s="2">
        <v>2500</v>
      </c>
      <c r="I119" s="2">
        <v>625</v>
      </c>
      <c r="J119" s="2">
        <v>1250</v>
      </c>
      <c r="K119" s="2">
        <v>1875</v>
      </c>
      <c r="L119" s="34">
        <v>43586</v>
      </c>
    </row>
    <row r="120" spans="1:12" x14ac:dyDescent="0.2">
      <c r="A120" t="s">
        <v>112</v>
      </c>
      <c r="D120" t="s">
        <v>165</v>
      </c>
    </row>
    <row r="121" spans="1:12" x14ac:dyDescent="0.2">
      <c r="A121" t="s">
        <v>167</v>
      </c>
    </row>
    <row r="122" spans="1:12" x14ac:dyDescent="0.2">
      <c r="A122">
        <v>2020</v>
      </c>
    </row>
    <row r="123" spans="1:12" x14ac:dyDescent="0.2">
      <c r="A123">
        <v>2022</v>
      </c>
      <c r="B123" t="s">
        <v>66</v>
      </c>
      <c r="C123" t="s">
        <v>169</v>
      </c>
      <c r="D123" t="s">
        <v>162</v>
      </c>
      <c r="E123" t="s">
        <v>71</v>
      </c>
      <c r="F123">
        <v>5</v>
      </c>
      <c r="G123" t="s">
        <v>100</v>
      </c>
      <c r="H123" s="2">
        <v>2500</v>
      </c>
      <c r="I123" s="2">
        <v>625</v>
      </c>
      <c r="J123" s="2">
        <v>1250</v>
      </c>
      <c r="K123" s="2">
        <v>1875</v>
      </c>
      <c r="L123" s="34">
        <v>44466</v>
      </c>
    </row>
    <row r="124" spans="1:12" x14ac:dyDescent="0.2">
      <c r="D124" t="s">
        <v>163</v>
      </c>
    </row>
    <row r="125" spans="1:12" x14ac:dyDescent="0.2">
      <c r="D125" t="s">
        <v>166</v>
      </c>
    </row>
    <row r="126" spans="1:12" x14ac:dyDescent="0.2">
      <c r="A126">
        <v>2022</v>
      </c>
      <c r="B126" t="s">
        <v>66</v>
      </c>
      <c r="C126" t="s">
        <v>170</v>
      </c>
      <c r="D126" t="s">
        <v>126</v>
      </c>
      <c r="E126" t="s">
        <v>70</v>
      </c>
      <c r="F126">
        <v>5</v>
      </c>
      <c r="G126" t="s">
        <v>107</v>
      </c>
      <c r="H126" s="2">
        <v>5000</v>
      </c>
      <c r="I126" s="2">
        <v>1250</v>
      </c>
      <c r="J126" s="2">
        <v>2500</v>
      </c>
      <c r="K126" s="2">
        <v>3750</v>
      </c>
      <c r="L126" s="34">
        <v>44403</v>
      </c>
    </row>
    <row r="127" spans="1:12" x14ac:dyDescent="0.2">
      <c r="D127" t="s">
        <v>128</v>
      </c>
    </row>
    <row r="128" spans="1:12" x14ac:dyDescent="0.2">
      <c r="A128">
        <v>2021</v>
      </c>
      <c r="B128" t="s">
        <v>66</v>
      </c>
      <c r="C128" t="s">
        <v>170</v>
      </c>
      <c r="D128" t="s">
        <v>171</v>
      </c>
      <c r="E128" t="s">
        <v>70</v>
      </c>
      <c r="F128">
        <v>5</v>
      </c>
      <c r="G128" t="s">
        <v>107</v>
      </c>
      <c r="H128" s="2">
        <v>5000</v>
      </c>
      <c r="I128" s="2">
        <v>1250</v>
      </c>
      <c r="J128" s="2">
        <v>2500</v>
      </c>
      <c r="K128" s="2">
        <v>3750</v>
      </c>
      <c r="L128" s="34">
        <v>44015</v>
      </c>
    </row>
    <row r="129" spans="1:12" x14ac:dyDescent="0.2">
      <c r="A129" t="s">
        <v>120</v>
      </c>
      <c r="B129" t="s">
        <v>66</v>
      </c>
      <c r="C129" t="s">
        <v>170</v>
      </c>
      <c r="D129" t="s">
        <v>172</v>
      </c>
      <c r="E129" t="s">
        <v>70</v>
      </c>
      <c r="F129">
        <v>5</v>
      </c>
      <c r="G129" t="s">
        <v>107</v>
      </c>
      <c r="H129" s="2">
        <v>5000</v>
      </c>
      <c r="I129" s="2">
        <v>1250</v>
      </c>
      <c r="J129" s="2">
        <v>2500</v>
      </c>
      <c r="K129" s="2">
        <v>3750</v>
      </c>
      <c r="L129" s="34">
        <v>43586</v>
      </c>
    </row>
    <row r="130" spans="1:12" x14ac:dyDescent="0.2">
      <c r="A130" t="s">
        <v>112</v>
      </c>
      <c r="D130" t="s">
        <v>173</v>
      </c>
    </row>
    <row r="131" spans="1:12" x14ac:dyDescent="0.2">
      <c r="A131" t="s">
        <v>167</v>
      </c>
      <c r="D131" t="s">
        <v>174</v>
      </c>
    </row>
    <row r="132" spans="1:12" x14ac:dyDescent="0.2">
      <c r="A132">
        <v>2020</v>
      </c>
      <c r="D132" t="s">
        <v>175</v>
      </c>
    </row>
    <row r="133" spans="1:12" x14ac:dyDescent="0.2">
      <c r="D133" t="s">
        <v>176</v>
      </c>
    </row>
    <row r="134" spans="1:12" x14ac:dyDescent="0.2">
      <c r="A134">
        <v>2022</v>
      </c>
      <c r="B134" t="s">
        <v>177</v>
      </c>
      <c r="C134" t="s">
        <v>178</v>
      </c>
      <c r="D134" t="s">
        <v>179</v>
      </c>
      <c r="E134" t="s">
        <v>70</v>
      </c>
      <c r="F134">
        <v>5</v>
      </c>
      <c r="G134" t="s">
        <v>107</v>
      </c>
      <c r="H134" s="2">
        <v>5000</v>
      </c>
      <c r="I134" s="2">
        <v>1250</v>
      </c>
      <c r="J134" s="2">
        <v>2500</v>
      </c>
      <c r="K134" s="2">
        <v>3750</v>
      </c>
      <c r="L134" s="34">
        <v>44455</v>
      </c>
    </row>
    <row r="135" spans="1:12" x14ac:dyDescent="0.2">
      <c r="D135" t="s">
        <v>180</v>
      </c>
    </row>
    <row r="136" spans="1:12" x14ac:dyDescent="0.2">
      <c r="A136">
        <v>2022</v>
      </c>
      <c r="B136" t="s">
        <v>181</v>
      </c>
      <c r="C136" t="s">
        <v>182</v>
      </c>
      <c r="D136" t="s">
        <v>183</v>
      </c>
      <c r="E136" t="s">
        <v>70</v>
      </c>
      <c r="F136">
        <v>5</v>
      </c>
      <c r="G136" t="s">
        <v>107</v>
      </c>
      <c r="H136" s="2">
        <v>5000</v>
      </c>
      <c r="I136" s="2">
        <v>1250</v>
      </c>
      <c r="J136" s="2">
        <v>2500</v>
      </c>
      <c r="K136" s="2">
        <v>3750</v>
      </c>
      <c r="L136" s="34">
        <v>44259</v>
      </c>
    </row>
    <row r="137" spans="1:12" x14ac:dyDescent="0.2">
      <c r="A137" t="s">
        <v>184</v>
      </c>
      <c r="B137" t="s">
        <v>181</v>
      </c>
      <c r="C137" t="s">
        <v>185</v>
      </c>
      <c r="D137" t="s">
        <v>186</v>
      </c>
      <c r="E137" t="s">
        <v>70</v>
      </c>
      <c r="F137">
        <v>5</v>
      </c>
      <c r="G137" t="s">
        <v>107</v>
      </c>
      <c r="H137" s="2">
        <v>5000</v>
      </c>
      <c r="I137" s="2">
        <v>1250</v>
      </c>
      <c r="J137" s="2">
        <v>2500</v>
      </c>
      <c r="K137" s="2">
        <v>3750</v>
      </c>
      <c r="L137" s="34">
        <v>43874</v>
      </c>
    </row>
    <row r="138" spans="1:12" x14ac:dyDescent="0.2">
      <c r="A138">
        <v>2021</v>
      </c>
      <c r="D138" t="s">
        <v>118</v>
      </c>
    </row>
    <row r="139" spans="1:12" x14ac:dyDescent="0.2">
      <c r="D139" t="s">
        <v>187</v>
      </c>
    </row>
    <row r="140" spans="1:12" x14ac:dyDescent="0.2">
      <c r="A140" t="s">
        <v>112</v>
      </c>
      <c r="B140" t="s">
        <v>181</v>
      </c>
      <c r="C140" t="s">
        <v>188</v>
      </c>
      <c r="D140" t="s">
        <v>189</v>
      </c>
      <c r="E140" t="s">
        <v>71</v>
      </c>
      <c r="F140">
        <v>5</v>
      </c>
      <c r="G140" t="s">
        <v>100</v>
      </c>
      <c r="H140" s="2">
        <v>2500</v>
      </c>
      <c r="I140" s="2">
        <v>625</v>
      </c>
      <c r="J140" s="2">
        <v>1250</v>
      </c>
      <c r="K140" s="2">
        <v>1875</v>
      </c>
      <c r="L140" s="34">
        <v>43586</v>
      </c>
    </row>
    <row r="141" spans="1:12" x14ac:dyDescent="0.2">
      <c r="A141" t="s">
        <v>167</v>
      </c>
      <c r="D141" t="s">
        <v>190</v>
      </c>
    </row>
    <row r="142" spans="1:12" x14ac:dyDescent="0.2">
      <c r="A142">
        <v>2020</v>
      </c>
    </row>
    <row r="143" spans="1:12" x14ac:dyDescent="0.2">
      <c r="A143">
        <v>2021</v>
      </c>
      <c r="B143" t="s">
        <v>181</v>
      </c>
      <c r="C143" t="s">
        <v>188</v>
      </c>
      <c r="D143" t="s">
        <v>190</v>
      </c>
      <c r="E143" t="s">
        <v>71</v>
      </c>
      <c r="F143">
        <v>5</v>
      </c>
      <c r="G143" t="s">
        <v>100</v>
      </c>
      <c r="H143" s="2">
        <v>2500</v>
      </c>
      <c r="I143" s="2">
        <v>625</v>
      </c>
      <c r="J143" s="2">
        <v>1250</v>
      </c>
      <c r="K143" s="2">
        <v>1875</v>
      </c>
      <c r="L143" s="34">
        <v>44092</v>
      </c>
    </row>
    <row r="144" spans="1:12" x14ac:dyDescent="0.2">
      <c r="A144">
        <v>2022</v>
      </c>
      <c r="B144" t="s">
        <v>181</v>
      </c>
      <c r="C144" t="s">
        <v>188</v>
      </c>
      <c r="D144" t="s">
        <v>190</v>
      </c>
      <c r="E144" t="s">
        <v>71</v>
      </c>
      <c r="F144">
        <v>5</v>
      </c>
      <c r="G144" t="s">
        <v>100</v>
      </c>
      <c r="H144" s="2">
        <v>2500</v>
      </c>
      <c r="I144" s="2">
        <v>625</v>
      </c>
      <c r="J144" s="2">
        <v>1250</v>
      </c>
      <c r="K144" s="2">
        <v>1875</v>
      </c>
      <c r="L144" s="34">
        <v>44271</v>
      </c>
    </row>
    <row r="145" spans="1:12" x14ac:dyDescent="0.2">
      <c r="A145">
        <v>2017</v>
      </c>
      <c r="B145" t="s">
        <v>67</v>
      </c>
      <c r="C145" t="s">
        <v>191</v>
      </c>
      <c r="D145" t="s">
        <v>192</v>
      </c>
      <c r="E145" t="s">
        <v>70</v>
      </c>
      <c r="F145">
        <v>5</v>
      </c>
      <c r="G145" t="s">
        <v>107</v>
      </c>
      <c r="H145" s="2">
        <v>5000</v>
      </c>
      <c r="I145" s="2">
        <v>1250</v>
      </c>
      <c r="J145" s="2">
        <v>2500</v>
      </c>
      <c r="K145" s="2">
        <v>3750</v>
      </c>
      <c r="L145" s="34">
        <v>43703</v>
      </c>
    </row>
    <row r="146" spans="1:12" x14ac:dyDescent="0.2">
      <c r="A146" t="s">
        <v>112</v>
      </c>
      <c r="B146" t="s">
        <v>67</v>
      </c>
      <c r="C146" t="s">
        <v>193</v>
      </c>
      <c r="D146" t="s">
        <v>194</v>
      </c>
      <c r="E146" t="s">
        <v>71</v>
      </c>
      <c r="F146">
        <v>5</v>
      </c>
      <c r="G146" t="s">
        <v>100</v>
      </c>
      <c r="H146" s="2">
        <v>2500</v>
      </c>
      <c r="I146" s="2">
        <v>625</v>
      </c>
      <c r="J146" s="2">
        <v>1250</v>
      </c>
      <c r="K146" s="2">
        <v>1875</v>
      </c>
      <c r="L146" s="34">
        <v>43586</v>
      </c>
    </row>
    <row r="147" spans="1:12" x14ac:dyDescent="0.2">
      <c r="A147">
        <v>2019</v>
      </c>
      <c r="D147" t="s">
        <v>195</v>
      </c>
    </row>
    <row r="148" spans="1:12" x14ac:dyDescent="0.2">
      <c r="D148" t="s">
        <v>196</v>
      </c>
    </row>
    <row r="149" spans="1:12" x14ac:dyDescent="0.2">
      <c r="D149" t="s">
        <v>180</v>
      </c>
    </row>
    <row r="150" spans="1:12" x14ac:dyDescent="0.2">
      <c r="A150">
        <v>2020</v>
      </c>
      <c r="B150" t="s">
        <v>67</v>
      </c>
      <c r="C150" t="s">
        <v>193</v>
      </c>
      <c r="D150" t="s">
        <v>132</v>
      </c>
      <c r="E150" t="s">
        <v>71</v>
      </c>
      <c r="F150">
        <v>5</v>
      </c>
      <c r="G150" t="s">
        <v>100</v>
      </c>
      <c r="H150" s="2">
        <v>2500</v>
      </c>
      <c r="I150" s="2">
        <v>625</v>
      </c>
      <c r="J150" s="2">
        <v>1250</v>
      </c>
      <c r="K150" s="2">
        <v>1875</v>
      </c>
      <c r="L150" s="34">
        <v>43703</v>
      </c>
    </row>
    <row r="151" spans="1:12" x14ac:dyDescent="0.2">
      <c r="D151" t="s">
        <v>197</v>
      </c>
    </row>
    <row r="152" spans="1:12" x14ac:dyDescent="0.2">
      <c r="D152" t="s">
        <v>133</v>
      </c>
    </row>
    <row r="153" spans="1:12" x14ac:dyDescent="0.2">
      <c r="D153" t="s">
        <v>180</v>
      </c>
    </row>
    <row r="154" spans="1:12" x14ac:dyDescent="0.2">
      <c r="A154">
        <v>2021</v>
      </c>
      <c r="B154" t="s">
        <v>67</v>
      </c>
      <c r="C154" t="s">
        <v>193</v>
      </c>
      <c r="D154" t="s">
        <v>132</v>
      </c>
      <c r="E154" t="s">
        <v>71</v>
      </c>
      <c r="F154">
        <v>5</v>
      </c>
      <c r="G154" t="s">
        <v>100</v>
      </c>
      <c r="H154" s="2">
        <v>2500</v>
      </c>
      <c r="I154" s="2">
        <v>625</v>
      </c>
      <c r="J154" s="2">
        <v>1250</v>
      </c>
      <c r="K154" s="2">
        <v>1875</v>
      </c>
      <c r="L154" s="34">
        <v>44270</v>
      </c>
    </row>
    <row r="155" spans="1:12" x14ac:dyDescent="0.2">
      <c r="D155" t="s">
        <v>197</v>
      </c>
    </row>
    <row r="156" spans="1:12" x14ac:dyDescent="0.2">
      <c r="D156" t="s">
        <v>133</v>
      </c>
    </row>
    <row r="157" spans="1:12" x14ac:dyDescent="0.2">
      <c r="D157" t="s">
        <v>180</v>
      </c>
    </row>
    <row r="158" spans="1:12" x14ac:dyDescent="0.2">
      <c r="A158">
        <v>2022</v>
      </c>
      <c r="B158" t="s">
        <v>67</v>
      </c>
      <c r="C158" t="s">
        <v>193</v>
      </c>
      <c r="D158" t="s">
        <v>132</v>
      </c>
      <c r="E158" t="s">
        <v>71</v>
      </c>
      <c r="F158">
        <v>5</v>
      </c>
      <c r="G158" t="s">
        <v>100</v>
      </c>
      <c r="H158" s="2">
        <v>2500</v>
      </c>
      <c r="I158" s="2">
        <v>625</v>
      </c>
      <c r="J158" s="2">
        <v>1250</v>
      </c>
      <c r="K158" s="2">
        <v>1875</v>
      </c>
      <c r="L158" s="34">
        <v>44383</v>
      </c>
    </row>
    <row r="159" spans="1:12" x14ac:dyDescent="0.2">
      <c r="D159" t="s">
        <v>197</v>
      </c>
    </row>
    <row r="160" spans="1:12" x14ac:dyDescent="0.2">
      <c r="D160" t="s">
        <v>198</v>
      </c>
    </row>
    <row r="161" spans="1:12" x14ac:dyDescent="0.2">
      <c r="D161" t="s">
        <v>180</v>
      </c>
    </row>
    <row r="162" spans="1:12" x14ac:dyDescent="0.2">
      <c r="A162" t="s">
        <v>110</v>
      </c>
      <c r="B162" t="s">
        <v>30</v>
      </c>
      <c r="C162" t="s">
        <v>199</v>
      </c>
      <c r="D162" t="s">
        <v>200</v>
      </c>
      <c r="E162" t="s">
        <v>70</v>
      </c>
      <c r="F162">
        <v>5</v>
      </c>
      <c r="G162" t="s">
        <v>107</v>
      </c>
      <c r="H162" s="2">
        <v>5000</v>
      </c>
      <c r="I162" s="2">
        <v>1250</v>
      </c>
      <c r="J162" s="2">
        <v>2500</v>
      </c>
      <c r="K162" s="2">
        <v>3750</v>
      </c>
      <c r="L162" s="34">
        <v>43586</v>
      </c>
    </row>
    <row r="163" spans="1:12" x14ac:dyDescent="0.2">
      <c r="D163" t="s">
        <v>201</v>
      </c>
    </row>
    <row r="164" spans="1:12" x14ac:dyDescent="0.2">
      <c r="D164" t="s">
        <v>202</v>
      </c>
    </row>
    <row r="165" spans="1:12" x14ac:dyDescent="0.2">
      <c r="D165" t="s">
        <v>203</v>
      </c>
    </row>
    <row r="166" spans="1:12" x14ac:dyDescent="0.2">
      <c r="D166" t="s">
        <v>204</v>
      </c>
    </row>
    <row r="167" spans="1:12" x14ac:dyDescent="0.2">
      <c r="D167" t="s">
        <v>205</v>
      </c>
    </row>
    <row r="168" spans="1:12" x14ac:dyDescent="0.2">
      <c r="A168">
        <v>2020</v>
      </c>
      <c r="B168" t="s">
        <v>30</v>
      </c>
      <c r="C168" t="s">
        <v>199</v>
      </c>
      <c r="D168" t="s">
        <v>200</v>
      </c>
      <c r="E168" t="s">
        <v>70</v>
      </c>
      <c r="F168">
        <v>5</v>
      </c>
      <c r="G168" t="s">
        <v>107</v>
      </c>
      <c r="H168" s="2">
        <v>5000</v>
      </c>
      <c r="I168" s="2">
        <v>1250</v>
      </c>
      <c r="J168" s="2">
        <v>2500</v>
      </c>
      <c r="K168" s="2">
        <v>3750</v>
      </c>
      <c r="L168" s="34">
        <v>43839</v>
      </c>
    </row>
    <row r="169" spans="1:12" x14ac:dyDescent="0.2">
      <c r="D169" t="s">
        <v>201</v>
      </c>
    </row>
    <row r="170" spans="1:12" x14ac:dyDescent="0.2">
      <c r="D170" t="s">
        <v>203</v>
      </c>
    </row>
    <row r="171" spans="1:12" x14ac:dyDescent="0.2">
      <c r="D171" t="s">
        <v>204</v>
      </c>
    </row>
    <row r="172" spans="1:12" x14ac:dyDescent="0.2">
      <c r="D172" t="s">
        <v>205</v>
      </c>
    </row>
    <row r="173" spans="1:12" x14ac:dyDescent="0.2">
      <c r="A173">
        <v>2021</v>
      </c>
      <c r="B173" t="s">
        <v>30</v>
      </c>
      <c r="C173" t="s">
        <v>199</v>
      </c>
      <c r="D173" t="s">
        <v>201</v>
      </c>
      <c r="E173" t="s">
        <v>70</v>
      </c>
      <c r="F173">
        <v>5</v>
      </c>
      <c r="G173" t="s">
        <v>107</v>
      </c>
      <c r="H173" s="2">
        <v>5000</v>
      </c>
      <c r="I173" s="2">
        <v>1250</v>
      </c>
      <c r="J173" s="2">
        <v>2500</v>
      </c>
      <c r="K173" s="2">
        <v>3750</v>
      </c>
      <c r="L173" s="34">
        <v>44155</v>
      </c>
    </row>
    <row r="174" spans="1:12" x14ac:dyDescent="0.2">
      <c r="D174" t="s">
        <v>203</v>
      </c>
    </row>
    <row r="175" spans="1:12" x14ac:dyDescent="0.2">
      <c r="D175" t="s">
        <v>204</v>
      </c>
    </row>
    <row r="176" spans="1:12" x14ac:dyDescent="0.2">
      <c r="D176" t="s">
        <v>205</v>
      </c>
    </row>
    <row r="177" spans="1:12" x14ac:dyDescent="0.2">
      <c r="A177">
        <v>2022</v>
      </c>
      <c r="B177" t="s">
        <v>30</v>
      </c>
      <c r="C177" t="s">
        <v>199</v>
      </c>
      <c r="D177" t="s">
        <v>201</v>
      </c>
      <c r="E177" t="s">
        <v>70</v>
      </c>
      <c r="F177">
        <v>5</v>
      </c>
      <c r="G177" t="s">
        <v>107</v>
      </c>
      <c r="H177" s="2">
        <v>5000</v>
      </c>
      <c r="I177" s="2">
        <v>1250</v>
      </c>
      <c r="J177" s="2">
        <v>2500</v>
      </c>
      <c r="K177" s="2">
        <v>3750</v>
      </c>
      <c r="L177" s="34">
        <v>44431</v>
      </c>
    </row>
    <row r="178" spans="1:12" x14ac:dyDescent="0.2">
      <c r="D178" t="s">
        <v>203</v>
      </c>
    </row>
    <row r="179" spans="1:12" x14ac:dyDescent="0.2">
      <c r="D179" t="s">
        <v>204</v>
      </c>
    </row>
    <row r="180" spans="1:12" x14ac:dyDescent="0.2">
      <c r="D180" t="s">
        <v>205</v>
      </c>
    </row>
    <row r="181" spans="1:12" x14ac:dyDescent="0.2">
      <c r="A181" t="s">
        <v>112</v>
      </c>
      <c r="B181" t="s">
        <v>206</v>
      </c>
      <c r="C181" t="s">
        <v>207</v>
      </c>
      <c r="D181" t="s">
        <v>208</v>
      </c>
      <c r="E181" t="s">
        <v>70</v>
      </c>
      <c r="F181">
        <v>2</v>
      </c>
      <c r="G181" t="s">
        <v>107</v>
      </c>
      <c r="H181" s="2">
        <v>5000</v>
      </c>
      <c r="I181" s="2">
        <v>1250</v>
      </c>
      <c r="J181" s="2">
        <v>2500</v>
      </c>
      <c r="K181" s="2">
        <v>3750</v>
      </c>
      <c r="L181" s="34">
        <v>43586</v>
      </c>
    </row>
    <row r="182" spans="1:12" x14ac:dyDescent="0.2">
      <c r="A182">
        <v>2019</v>
      </c>
    </row>
    <row r="183" spans="1:12" x14ac:dyDescent="0.2">
      <c r="A183" t="s">
        <v>112</v>
      </c>
      <c r="B183" t="s">
        <v>206</v>
      </c>
      <c r="C183" t="s">
        <v>209</v>
      </c>
      <c r="D183" t="s">
        <v>208</v>
      </c>
      <c r="E183" t="s">
        <v>70</v>
      </c>
      <c r="F183">
        <v>2</v>
      </c>
      <c r="G183" t="s">
        <v>107</v>
      </c>
      <c r="H183" s="2">
        <v>5000</v>
      </c>
      <c r="I183" s="2">
        <v>1250</v>
      </c>
      <c r="J183" s="2">
        <v>2500</v>
      </c>
      <c r="K183" s="2">
        <v>3750</v>
      </c>
      <c r="L183" s="34">
        <v>43586</v>
      </c>
    </row>
    <row r="184" spans="1:12" x14ac:dyDescent="0.2">
      <c r="A184">
        <v>2019</v>
      </c>
    </row>
    <row r="185" spans="1:12" x14ac:dyDescent="0.2">
      <c r="A185" t="s">
        <v>120</v>
      </c>
      <c r="B185" t="s">
        <v>206</v>
      </c>
      <c r="C185" t="s">
        <v>210</v>
      </c>
      <c r="D185" t="s">
        <v>208</v>
      </c>
      <c r="E185" t="s">
        <v>70</v>
      </c>
      <c r="F185">
        <v>2</v>
      </c>
      <c r="G185" t="s">
        <v>107</v>
      </c>
      <c r="H185" s="2">
        <v>5000</v>
      </c>
      <c r="I185" s="2">
        <v>1250</v>
      </c>
      <c r="J185" s="2">
        <v>2500</v>
      </c>
      <c r="K185" s="2">
        <v>3750</v>
      </c>
      <c r="L185" s="34">
        <v>43586</v>
      </c>
    </row>
    <row r="186" spans="1:12" x14ac:dyDescent="0.2">
      <c r="A186">
        <v>2018</v>
      </c>
    </row>
    <row r="187" spans="1:12" x14ac:dyDescent="0.2">
      <c r="A187" t="s">
        <v>120</v>
      </c>
      <c r="B187" t="s">
        <v>206</v>
      </c>
      <c r="C187" t="s">
        <v>211</v>
      </c>
      <c r="D187" t="s">
        <v>208</v>
      </c>
      <c r="E187" t="s">
        <v>70</v>
      </c>
      <c r="F187">
        <v>2</v>
      </c>
      <c r="G187" t="s">
        <v>107</v>
      </c>
      <c r="H187" s="2">
        <v>5000</v>
      </c>
      <c r="I187" s="2">
        <v>1250</v>
      </c>
      <c r="J187" s="2">
        <v>2500</v>
      </c>
      <c r="K187" s="2">
        <v>3750</v>
      </c>
      <c r="L187" s="34">
        <v>43586</v>
      </c>
    </row>
    <row r="188" spans="1:12" x14ac:dyDescent="0.2">
      <c r="A188">
        <v>2018</v>
      </c>
    </row>
    <row r="189" spans="1:12" x14ac:dyDescent="0.2">
      <c r="A189">
        <v>2021</v>
      </c>
      <c r="B189" t="s">
        <v>69</v>
      </c>
      <c r="C189" t="s">
        <v>212</v>
      </c>
      <c r="D189" t="s">
        <v>128</v>
      </c>
      <c r="E189" t="s">
        <v>71</v>
      </c>
      <c r="F189">
        <v>5</v>
      </c>
      <c r="G189" t="s">
        <v>100</v>
      </c>
      <c r="H189" s="2">
        <v>2500</v>
      </c>
      <c r="I189" s="2">
        <v>625</v>
      </c>
      <c r="J189" s="2">
        <v>1250</v>
      </c>
      <c r="K189" s="2">
        <v>1875</v>
      </c>
      <c r="L189" s="34">
        <v>44145</v>
      </c>
    </row>
    <row r="190" spans="1:12" x14ac:dyDescent="0.2">
      <c r="A190">
        <v>2020</v>
      </c>
      <c r="B190" t="s">
        <v>69</v>
      </c>
      <c r="C190" t="s">
        <v>212</v>
      </c>
      <c r="D190" t="s">
        <v>128</v>
      </c>
      <c r="E190" t="s">
        <v>71</v>
      </c>
      <c r="F190">
        <v>5</v>
      </c>
      <c r="G190" t="s">
        <v>100</v>
      </c>
      <c r="H190" s="2">
        <v>2500</v>
      </c>
      <c r="I190" s="2">
        <v>625</v>
      </c>
      <c r="J190" s="2">
        <v>1250</v>
      </c>
      <c r="K190" s="2">
        <v>1875</v>
      </c>
      <c r="L190" s="34">
        <v>43838</v>
      </c>
    </row>
    <row r="191" spans="1:12" x14ac:dyDescent="0.2">
      <c r="A191">
        <v>2022</v>
      </c>
      <c r="B191" t="s">
        <v>23</v>
      </c>
      <c r="C191" t="s">
        <v>24</v>
      </c>
      <c r="D191" t="s">
        <v>213</v>
      </c>
      <c r="E191" t="s">
        <v>70</v>
      </c>
      <c r="F191">
        <v>5</v>
      </c>
      <c r="G191" t="s">
        <v>107</v>
      </c>
      <c r="H191" s="2">
        <v>5000</v>
      </c>
      <c r="I191" s="2">
        <v>1250</v>
      </c>
      <c r="J191" s="2">
        <v>2500</v>
      </c>
      <c r="K191" s="2">
        <v>3750</v>
      </c>
      <c r="L191" s="34">
        <v>44496</v>
      </c>
    </row>
    <row r="192" spans="1:12" x14ac:dyDescent="0.2">
      <c r="D192" t="s">
        <v>102</v>
      </c>
    </row>
    <row r="193" spans="1:12" x14ac:dyDescent="0.2">
      <c r="A193">
        <v>2021</v>
      </c>
      <c r="B193" t="s">
        <v>23</v>
      </c>
      <c r="C193" t="s">
        <v>24</v>
      </c>
      <c r="D193" t="s">
        <v>213</v>
      </c>
      <c r="E193" t="s">
        <v>70</v>
      </c>
      <c r="F193">
        <v>5</v>
      </c>
      <c r="G193" t="s">
        <v>107</v>
      </c>
      <c r="H193" s="2">
        <v>5000</v>
      </c>
      <c r="I193" s="2">
        <v>1250</v>
      </c>
      <c r="J193" s="2">
        <v>2500</v>
      </c>
      <c r="K193" s="2">
        <v>3750</v>
      </c>
      <c r="L193" s="34">
        <v>44117</v>
      </c>
    </row>
    <row r="194" spans="1:12" x14ac:dyDescent="0.2">
      <c r="D194" t="s">
        <v>214</v>
      </c>
    </row>
    <row r="195" spans="1:12" x14ac:dyDescent="0.2">
      <c r="A195">
        <v>2019</v>
      </c>
      <c r="B195" t="s">
        <v>23</v>
      </c>
      <c r="C195" t="s">
        <v>24</v>
      </c>
      <c r="D195" t="s">
        <v>213</v>
      </c>
      <c r="E195" t="s">
        <v>70</v>
      </c>
      <c r="F195">
        <v>5</v>
      </c>
      <c r="G195" t="s">
        <v>107</v>
      </c>
      <c r="H195" s="2">
        <v>5000</v>
      </c>
      <c r="I195" s="2">
        <v>1250</v>
      </c>
      <c r="J195" s="2">
        <v>2500</v>
      </c>
      <c r="K195" s="2">
        <v>3750</v>
      </c>
      <c r="L195" s="34">
        <v>43586</v>
      </c>
    </row>
    <row r="196" spans="1:12" x14ac:dyDescent="0.2">
      <c r="D196" t="s">
        <v>214</v>
      </c>
    </row>
    <row r="197" spans="1:12" x14ac:dyDescent="0.2">
      <c r="A197">
        <v>2020</v>
      </c>
      <c r="B197" t="s">
        <v>23</v>
      </c>
      <c r="C197" t="s">
        <v>24</v>
      </c>
      <c r="D197" t="s">
        <v>213</v>
      </c>
      <c r="E197" t="s">
        <v>70</v>
      </c>
      <c r="F197">
        <v>5</v>
      </c>
      <c r="G197" t="s">
        <v>107</v>
      </c>
      <c r="H197" s="2">
        <v>5000</v>
      </c>
      <c r="I197" s="2">
        <v>1250</v>
      </c>
      <c r="J197" s="2">
        <v>2500</v>
      </c>
      <c r="K197" s="2">
        <v>3750</v>
      </c>
      <c r="L197" s="34">
        <v>43773</v>
      </c>
    </row>
    <row r="198" spans="1:12" x14ac:dyDescent="0.2">
      <c r="D198" t="s">
        <v>214</v>
      </c>
    </row>
    <row r="199" spans="1:12" x14ac:dyDescent="0.2">
      <c r="A199">
        <v>2022</v>
      </c>
      <c r="B199" t="s">
        <v>68</v>
      </c>
      <c r="C199" t="s">
        <v>215</v>
      </c>
      <c r="D199" t="s">
        <v>105</v>
      </c>
      <c r="E199" t="s">
        <v>71</v>
      </c>
      <c r="F199">
        <v>5</v>
      </c>
      <c r="G199" t="s">
        <v>100</v>
      </c>
      <c r="H199" s="2">
        <v>2500</v>
      </c>
      <c r="I199" s="2">
        <v>625</v>
      </c>
      <c r="J199" s="2">
        <v>1250</v>
      </c>
      <c r="K199" s="2">
        <v>1875</v>
      </c>
      <c r="L199" s="34">
        <v>44369</v>
      </c>
    </row>
    <row r="200" spans="1:12" x14ac:dyDescent="0.2">
      <c r="D200" t="s">
        <v>216</v>
      </c>
    </row>
    <row r="201" spans="1:12" x14ac:dyDescent="0.2">
      <c r="A201">
        <v>2021</v>
      </c>
      <c r="B201" t="s">
        <v>68</v>
      </c>
      <c r="C201" t="s">
        <v>215</v>
      </c>
      <c r="D201" t="s">
        <v>105</v>
      </c>
      <c r="E201" t="s">
        <v>71</v>
      </c>
      <c r="F201">
        <v>5</v>
      </c>
      <c r="G201" t="s">
        <v>100</v>
      </c>
      <c r="H201" s="2">
        <v>2500</v>
      </c>
      <c r="I201" s="2">
        <v>625</v>
      </c>
      <c r="J201" s="2">
        <v>1250</v>
      </c>
      <c r="K201" s="2">
        <v>1875</v>
      </c>
      <c r="L201" s="34">
        <v>44032</v>
      </c>
    </row>
    <row r="202" spans="1:12" x14ac:dyDescent="0.2">
      <c r="D202" t="s">
        <v>217</v>
      </c>
    </row>
    <row r="203" spans="1:12" x14ac:dyDescent="0.2">
      <c r="A203" t="s">
        <v>112</v>
      </c>
      <c r="B203" t="s">
        <v>68</v>
      </c>
      <c r="C203" t="s">
        <v>215</v>
      </c>
      <c r="D203" t="s">
        <v>105</v>
      </c>
      <c r="E203" t="s">
        <v>71</v>
      </c>
      <c r="F203">
        <v>4</v>
      </c>
      <c r="G203" t="s">
        <v>100</v>
      </c>
      <c r="H203" s="2">
        <v>2500</v>
      </c>
      <c r="I203" s="2">
        <v>625</v>
      </c>
      <c r="J203" s="2">
        <v>1250</v>
      </c>
      <c r="K203" s="2">
        <v>1875</v>
      </c>
      <c r="L203" s="34">
        <v>43586</v>
      </c>
    </row>
    <row r="204" spans="1:12" x14ac:dyDescent="0.2">
      <c r="A204">
        <v>2019</v>
      </c>
      <c r="D204" t="s">
        <v>217</v>
      </c>
    </row>
    <row r="205" spans="1:12" x14ac:dyDescent="0.2">
      <c r="D205" t="s">
        <v>216</v>
      </c>
    </row>
    <row r="206" spans="1:12" x14ac:dyDescent="0.2">
      <c r="A206">
        <v>2020</v>
      </c>
      <c r="B206" t="s">
        <v>68</v>
      </c>
      <c r="C206" t="s">
        <v>215</v>
      </c>
      <c r="D206" t="s">
        <v>105</v>
      </c>
      <c r="E206" t="s">
        <v>71</v>
      </c>
      <c r="F206">
        <v>5</v>
      </c>
      <c r="G206" t="s">
        <v>100</v>
      </c>
      <c r="H206" s="2">
        <v>2500</v>
      </c>
      <c r="I206" s="2">
        <v>625</v>
      </c>
      <c r="J206" s="2">
        <v>1250</v>
      </c>
      <c r="K206" s="2">
        <v>1875</v>
      </c>
      <c r="L206" s="34">
        <v>43622</v>
      </c>
    </row>
    <row r="207" spans="1:12" x14ac:dyDescent="0.2">
      <c r="D207" t="s">
        <v>217</v>
      </c>
    </row>
    <row r="208" spans="1:12" x14ac:dyDescent="0.2">
      <c r="D208" t="s">
        <v>216</v>
      </c>
    </row>
    <row r="209" spans="1:12" x14ac:dyDescent="0.2">
      <c r="A209">
        <v>2021</v>
      </c>
      <c r="B209" t="s">
        <v>68</v>
      </c>
      <c r="C209" t="s">
        <v>218</v>
      </c>
      <c r="D209" t="s">
        <v>132</v>
      </c>
      <c r="E209" t="s">
        <v>71</v>
      </c>
      <c r="F209">
        <v>5</v>
      </c>
      <c r="G209" t="s">
        <v>107</v>
      </c>
      <c r="H209" s="2">
        <v>5000</v>
      </c>
      <c r="I209" s="2">
        <v>1250</v>
      </c>
      <c r="J209" s="2">
        <v>2500</v>
      </c>
      <c r="K209" s="2">
        <v>3750</v>
      </c>
      <c r="L209" s="34">
        <v>44055</v>
      </c>
    </row>
    <row r="210" spans="1:12" x14ac:dyDescent="0.2">
      <c r="D210" t="s">
        <v>219</v>
      </c>
    </row>
    <row r="211" spans="1:12" x14ac:dyDescent="0.2">
      <c r="A211" t="s">
        <v>120</v>
      </c>
      <c r="B211" t="s">
        <v>220</v>
      </c>
      <c r="C211" t="s">
        <v>221</v>
      </c>
      <c r="D211" t="s">
        <v>222</v>
      </c>
      <c r="E211" t="s">
        <v>70</v>
      </c>
      <c r="F211">
        <v>5</v>
      </c>
      <c r="G211" t="s">
        <v>107</v>
      </c>
      <c r="H211" s="2">
        <v>5000</v>
      </c>
      <c r="I211" s="2">
        <v>1250</v>
      </c>
      <c r="J211" s="2">
        <v>2500</v>
      </c>
      <c r="K211" s="2">
        <v>3750</v>
      </c>
      <c r="L211" s="34">
        <v>43724</v>
      </c>
    </row>
    <row r="212" spans="1:12" x14ac:dyDescent="0.2">
      <c r="A212">
        <v>2018</v>
      </c>
    </row>
    <row r="213" spans="1:12" x14ac:dyDescent="0.2">
      <c r="A213">
        <v>2019</v>
      </c>
      <c r="B213" t="s">
        <v>220</v>
      </c>
      <c r="C213" t="s">
        <v>221</v>
      </c>
      <c r="D213" t="s">
        <v>222</v>
      </c>
      <c r="E213" t="s">
        <v>70</v>
      </c>
      <c r="F213">
        <v>5</v>
      </c>
      <c r="G213" t="s">
        <v>107</v>
      </c>
      <c r="H213" s="2">
        <v>5000</v>
      </c>
      <c r="I213" s="2">
        <v>1250</v>
      </c>
      <c r="J213" s="2">
        <v>2500</v>
      </c>
      <c r="K213" s="2">
        <v>3750</v>
      </c>
      <c r="L213" s="34">
        <v>43586</v>
      </c>
    </row>
    <row r="214" spans="1:12" x14ac:dyDescent="0.2">
      <c r="A214">
        <v>2020</v>
      </c>
      <c r="B214" t="s">
        <v>220</v>
      </c>
      <c r="C214" t="s">
        <v>221</v>
      </c>
      <c r="D214" t="s">
        <v>222</v>
      </c>
      <c r="E214" t="s">
        <v>70</v>
      </c>
      <c r="F214">
        <v>5</v>
      </c>
      <c r="G214" t="s">
        <v>107</v>
      </c>
      <c r="H214" s="2">
        <v>5000</v>
      </c>
      <c r="I214" s="2">
        <v>1250</v>
      </c>
      <c r="J214" s="2">
        <v>2500</v>
      </c>
      <c r="K214" s="2">
        <v>3750</v>
      </c>
      <c r="L214" s="34">
        <v>43755</v>
      </c>
    </row>
    <row r="215" spans="1:12" x14ac:dyDescent="0.2">
      <c r="A215">
        <v>2021</v>
      </c>
      <c r="B215" t="s">
        <v>220</v>
      </c>
      <c r="C215" t="s">
        <v>223</v>
      </c>
      <c r="D215" t="s">
        <v>224</v>
      </c>
      <c r="E215" t="s">
        <v>70</v>
      </c>
      <c r="F215">
        <v>5</v>
      </c>
      <c r="G215" t="s">
        <v>107</v>
      </c>
      <c r="H215" s="2">
        <v>5000</v>
      </c>
      <c r="I215" s="2">
        <v>1250</v>
      </c>
      <c r="J215" s="2">
        <v>2500</v>
      </c>
      <c r="K215" s="2">
        <v>3750</v>
      </c>
      <c r="L215" s="34">
        <v>44285</v>
      </c>
    </row>
    <row r="216" spans="1:12" x14ac:dyDescent="0.2">
      <c r="D216" t="s">
        <v>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F71507B1-5DDF-4A0F-BA56-7879099D2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47833D-A1B7-41AC-BACC-D4689E3019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F5E967-8A5F-4435-99AE-097DF8883537}">
  <ds:schemaRefs>
    <ds:schemaRef ds:uri="http://purl.org/dc/elements/1.1/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2604411-7aeb-406e-8b34-4ce79a7293c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Freight Data</vt:lpstr>
      <vt:lpstr>Passenger Data</vt:lpstr>
      <vt:lpstr>BESP-passengers</vt:lpstr>
      <vt:lpstr>BESP-freight</vt:lpstr>
      <vt:lpstr>iZEV Eligible Vehicles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Colton Kasteel</cp:lastModifiedBy>
  <cp:revision/>
  <dcterms:created xsi:type="dcterms:W3CDTF">2017-06-20T00:56:40Z</dcterms:created>
  <dcterms:modified xsi:type="dcterms:W3CDTF">2021-11-13T00:08:40Z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